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PERFINS_PROVINCIAIS\10 PORTAL INE\20 MOXICO_FEITO\"/>
    </mc:Choice>
  </mc:AlternateContent>
  <xr:revisionPtr revIDLastSave="0" documentId="13_ncr:1_{B7EC865B-CBE7-4F0A-ADD9-9E88237C31DF}" xr6:coauthVersionLast="47" xr6:coauthVersionMax="47" xr10:uidLastSave="{00000000-0000-0000-0000-000000000000}"/>
  <bookViews>
    <workbookView xWindow="-120" yWindow="-120" windowWidth="29040" windowHeight="15720" activeTab="1" xr2:uid="{8F160241-C3A0-4750-9606-333FD63652DA}"/>
  </bookViews>
  <sheets>
    <sheet name="1. População" sheetId="213" r:id="rId1"/>
    <sheet name="Q1.1" sheetId="128" r:id="rId2"/>
    <sheet name="Q1.2" sheetId="129" r:id="rId3"/>
    <sheet name="Q1.3" sheetId="130" r:id="rId4"/>
    <sheet name="Q1.4" sheetId="131" r:id="rId5"/>
    <sheet name="Q1.5" sheetId="132" r:id="rId6"/>
    <sheet name="Q1.6" sheetId="133" r:id="rId7"/>
    <sheet name="Q1.7" sheetId="134" r:id="rId8"/>
    <sheet name="2. Estado Civil" sheetId="223" r:id="rId9"/>
    <sheet name="Q2.1" sheetId="202" r:id="rId10"/>
    <sheet name="3. Registo Civil" sheetId="224" r:id="rId11"/>
    <sheet name="Q3.1" sheetId="203" r:id="rId12"/>
    <sheet name="Q3.2" sheetId="204" r:id="rId13"/>
    <sheet name="Q3.3" sheetId="206" r:id="rId14"/>
    <sheet name="Q3.4" sheetId="207" r:id="rId15"/>
    <sheet name="4. Deficiência e Albinismo" sheetId="225" r:id="rId16"/>
    <sheet name="Q4.1" sheetId="173" r:id="rId17"/>
    <sheet name="Q.4.2" sheetId="143" r:id="rId18"/>
    <sheet name="Q4.3" sheetId="144" r:id="rId19"/>
    <sheet name="5. Orfandade" sheetId="226" r:id="rId20"/>
    <sheet name="Q5.1" sheetId="208" r:id="rId21"/>
    <sheet name="Q5.2" sheetId="209" r:id="rId22"/>
    <sheet name="6. Língua Materna" sheetId="227" r:id="rId23"/>
    <sheet name="Q 6.1" sheetId="211" r:id="rId24"/>
    <sheet name="Q 6.2" sheetId="212" r:id="rId25"/>
    <sheet name="7. Religião" sheetId="228" r:id="rId26"/>
    <sheet name="Q7.1" sheetId="232" r:id="rId27"/>
    <sheet name="8. Educação" sheetId="229" r:id="rId28"/>
    <sheet name="Quadro 8.1" sheetId="146" r:id="rId29"/>
    <sheet name="Quadro 8.2" sheetId="147" r:id="rId30"/>
    <sheet name="Quadro 8.3" sheetId="148" r:id="rId31"/>
    <sheet name="Quadro 8.4 " sheetId="234" r:id="rId32"/>
    <sheet name="Quadro 8.5 " sheetId="150" r:id="rId33"/>
    <sheet name="Quadro 8.6" sheetId="151" r:id="rId34"/>
    <sheet name="Quadro 8.7 " sheetId="152" r:id="rId35"/>
    <sheet name="Quadro 8.8" sheetId="153" r:id="rId36"/>
    <sheet name="Quadro 8.9" sheetId="154" r:id="rId37"/>
    <sheet name="Quadro 8.10" sheetId="155" r:id="rId38"/>
    <sheet name="Quadro 8.11" sheetId="156" r:id="rId39"/>
    <sheet name="Quadro 8.12 " sheetId="157" r:id="rId40"/>
    <sheet name="Quadro 8.13" sheetId="158" r:id="rId41"/>
    <sheet name="Quadro 8.14" sheetId="159" r:id="rId42"/>
    <sheet name="Quadro 8.15" sheetId="160" r:id="rId43"/>
    <sheet name="Quadro 8.16" sheetId="161" r:id="rId44"/>
    <sheet name="9. Agregado Familiar" sheetId="230" r:id="rId45"/>
    <sheet name="Q9.1" sheetId="174" r:id="rId46"/>
    <sheet name="Q9.2" sheetId="175" r:id="rId47"/>
    <sheet name="Q9.3" sheetId="176" r:id="rId48"/>
    <sheet name="Q9.4" sheetId="177" r:id="rId49"/>
    <sheet name="Q9.5" sheetId="178" r:id="rId50"/>
    <sheet name="Q9.6" sheetId="179" r:id="rId51"/>
    <sheet name="Q9.7" sheetId="180" r:id="rId52"/>
    <sheet name="Q9.8" sheetId="181" r:id="rId53"/>
    <sheet name="Q9.9" sheetId="182" r:id="rId54"/>
    <sheet name="Q9.10" sheetId="183" r:id="rId55"/>
    <sheet name="Q9.11" sheetId="184" r:id="rId56"/>
    <sheet name="Q9.12" sheetId="185" r:id="rId57"/>
    <sheet name="Q9.13" sheetId="186" r:id="rId58"/>
    <sheet name="Q9.14" sheetId="187" r:id="rId59"/>
    <sheet name="Q9.15" sheetId="188" r:id="rId60"/>
    <sheet name="Q9.16" sheetId="189" r:id="rId61"/>
    <sheet name="Q9.17" sheetId="190" r:id="rId62"/>
    <sheet name="Q9.18" sheetId="191" r:id="rId63"/>
    <sheet name="Q9.19" sheetId="192" r:id="rId64"/>
    <sheet name="Q9.20" sheetId="193" r:id="rId65"/>
    <sheet name="10. Habitação" sheetId="231" r:id="rId66"/>
    <sheet name="Q10.1" sheetId="135" r:id="rId67"/>
    <sheet name="Q10.2" sheetId="196" r:id="rId68"/>
    <sheet name="Q10.3" sheetId="197" r:id="rId69"/>
    <sheet name="Q10.4" sheetId="198" r:id="rId70"/>
    <sheet name="Q10.5" sheetId="199" r:id="rId71"/>
    <sheet name="Q10.6" sheetId="200" r:id="rId72"/>
    <sheet name="Q10.7" sheetId="201" r:id="rId7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09" l="1"/>
  <c r="C4" i="209" s="1"/>
  <c r="H4" i="209"/>
  <c r="L4" i="209"/>
  <c r="C5" i="209"/>
  <c r="D6" i="209"/>
  <c r="C6" i="209" s="1"/>
  <c r="H6" i="209"/>
  <c r="L6" i="209"/>
  <c r="D7" i="209"/>
  <c r="C7" i="209" s="1"/>
  <c r="H7" i="209"/>
  <c r="L7" i="209"/>
  <c r="D8" i="209"/>
  <c r="C8" i="209" s="1"/>
  <c r="H8" i="209"/>
  <c r="L8" i="209"/>
  <c r="C9" i="209"/>
  <c r="D10" i="209"/>
  <c r="C10" i="209" s="1"/>
  <c r="H10" i="209"/>
  <c r="L10" i="209"/>
  <c r="D11" i="209"/>
  <c r="C11" i="209" s="1"/>
  <c r="H11" i="209"/>
  <c r="L11" i="209"/>
  <c r="D12" i="209"/>
  <c r="C12" i="209" s="1"/>
  <c r="H12" i="209"/>
  <c r="L12" i="209"/>
  <c r="D13" i="209"/>
  <c r="C13" i="209" s="1"/>
  <c r="H13" i="209"/>
  <c r="L13" i="209"/>
  <c r="D4" i="208"/>
  <c r="C4" i="208" s="1"/>
  <c r="H4" i="208"/>
  <c r="L4" i="208"/>
  <c r="D7" i="208"/>
  <c r="C7" i="208" s="1"/>
  <c r="H7" i="208"/>
  <c r="L7" i="208"/>
  <c r="D8" i="208"/>
  <c r="C8" i="208" s="1"/>
  <c r="H8" i="208"/>
  <c r="L8" i="208"/>
  <c r="B10" i="208"/>
  <c r="D10" i="208"/>
  <c r="E10" i="208"/>
  <c r="F10" i="208"/>
  <c r="H10" i="208"/>
  <c r="I10" i="208"/>
  <c r="J10" i="208"/>
  <c r="L10" i="208"/>
  <c r="M10" i="208"/>
  <c r="N10" i="208"/>
  <c r="D11" i="208"/>
  <c r="C11" i="208" s="1"/>
  <c r="C10" i="208" s="1"/>
  <c r="H11" i="208"/>
  <c r="L11" i="208"/>
  <c r="D12" i="208"/>
  <c r="C12" i="208" s="1"/>
  <c r="H12" i="208"/>
  <c r="L12" i="208"/>
  <c r="B13" i="208"/>
  <c r="E13" i="208"/>
  <c r="D13" i="208" s="1"/>
  <c r="F13" i="208"/>
  <c r="I13" i="208"/>
  <c r="H13" i="208" s="1"/>
  <c r="J13" i="208"/>
  <c r="M13" i="208"/>
  <c r="L13" i="208" s="1"/>
  <c r="N13" i="208"/>
  <c r="D14" i="208"/>
  <c r="C14" i="208" s="1"/>
  <c r="H14" i="208"/>
  <c r="L14" i="208"/>
  <c r="C15" i="208"/>
  <c r="D15" i="208"/>
  <c r="H15" i="208"/>
  <c r="L15" i="208"/>
  <c r="D16" i="208"/>
  <c r="C16" i="208" s="1"/>
  <c r="H16" i="208"/>
  <c r="L16" i="208"/>
  <c r="D17" i="208"/>
  <c r="C17" i="208" s="1"/>
  <c r="H17" i="208"/>
  <c r="L17" i="208"/>
  <c r="D18" i="208"/>
  <c r="C18" i="208" s="1"/>
  <c r="H18" i="208"/>
  <c r="L18" i="208"/>
  <c r="D19" i="208"/>
  <c r="C19" i="208" s="1"/>
  <c r="H19" i="208"/>
  <c r="L19" i="208"/>
  <c r="B20" i="208"/>
  <c r="E20" i="208"/>
  <c r="D20" i="208" s="1"/>
  <c r="F20" i="208"/>
  <c r="I20" i="208"/>
  <c r="H20" i="208" s="1"/>
  <c r="J20" i="208"/>
  <c r="M20" i="208"/>
  <c r="L20" i="208" s="1"/>
  <c r="N20" i="208"/>
  <c r="D21" i="208"/>
  <c r="C21" i="208" s="1"/>
  <c r="H21" i="208"/>
  <c r="L21" i="208"/>
  <c r="C22" i="208"/>
  <c r="D22" i="208"/>
  <c r="H22" i="208"/>
  <c r="L22" i="208"/>
  <c r="D23" i="208"/>
  <c r="C23" i="208" s="1"/>
  <c r="H23" i="208"/>
  <c r="L23" i="208"/>
  <c r="D24" i="208"/>
  <c r="C24" i="208" s="1"/>
  <c r="H24" i="208"/>
  <c r="L24" i="208"/>
  <c r="D25" i="208"/>
  <c r="C25" i="208" s="1"/>
  <c r="H25" i="208"/>
  <c r="L25" i="208"/>
  <c r="D26" i="208"/>
  <c r="C26" i="208" s="1"/>
  <c r="H26" i="208"/>
  <c r="L26" i="208"/>
  <c r="C27" i="208"/>
  <c r="D27" i="208"/>
  <c r="H27" i="208"/>
  <c r="L27" i="208"/>
  <c r="D28" i="208"/>
  <c r="C28" i="208" s="1"/>
  <c r="H28" i="208"/>
  <c r="L28" i="208"/>
  <c r="D29" i="208"/>
  <c r="C29" i="208" s="1"/>
  <c r="H29" i="208"/>
  <c r="L29" i="208"/>
  <c r="B30" i="208"/>
  <c r="E30" i="208"/>
  <c r="D30" i="208" s="1"/>
  <c r="F30" i="208"/>
  <c r="I30" i="208"/>
  <c r="H30" i="208" s="1"/>
  <c r="J30" i="208"/>
  <c r="L30" i="208"/>
  <c r="M30" i="208"/>
  <c r="N30" i="208"/>
  <c r="D31" i="208"/>
  <c r="C31" i="208" s="1"/>
  <c r="H31" i="208"/>
  <c r="L31" i="208"/>
  <c r="D32" i="208"/>
  <c r="C32" i="208" s="1"/>
  <c r="H32" i="208"/>
  <c r="L32" i="208"/>
  <c r="B33" i="208"/>
  <c r="E33" i="208"/>
  <c r="D33" i="208" s="1"/>
  <c r="F33" i="208"/>
  <c r="I33" i="208"/>
  <c r="H33" i="208" s="1"/>
  <c r="J33" i="208"/>
  <c r="M33" i="208"/>
  <c r="L33" i="208" s="1"/>
  <c r="N33" i="208"/>
  <c r="D34" i="208"/>
  <c r="C34" i="208" s="1"/>
  <c r="H34" i="208"/>
  <c r="L34" i="208"/>
  <c r="D35" i="208"/>
  <c r="C35" i="208" s="1"/>
  <c r="H35" i="208"/>
  <c r="L35" i="208"/>
  <c r="D36" i="208"/>
  <c r="C36" i="208" s="1"/>
  <c r="H36" i="208"/>
  <c r="L36" i="208"/>
  <c r="D37" i="208"/>
  <c r="C37" i="208" s="1"/>
  <c r="H37" i="208"/>
  <c r="L37" i="208"/>
  <c r="D38" i="208"/>
  <c r="C38" i="208" s="1"/>
  <c r="H38" i="208"/>
  <c r="L38" i="208"/>
  <c r="D39" i="208"/>
  <c r="C39" i="208" s="1"/>
  <c r="H39" i="208"/>
  <c r="L39" i="208"/>
  <c r="D40" i="208"/>
  <c r="C40" i="208" s="1"/>
  <c r="H40" i="208"/>
  <c r="L40" i="208"/>
  <c r="D41" i="208"/>
  <c r="C41" i="208" s="1"/>
  <c r="H41" i="208"/>
  <c r="L41" i="208"/>
  <c r="B10" i="202"/>
  <c r="C10" i="202"/>
  <c r="D10" i="202"/>
  <c r="E10" i="202"/>
  <c r="F10" i="202"/>
  <c r="G10" i="202"/>
  <c r="H10" i="202"/>
  <c r="C20" i="208" l="1"/>
  <c r="C30" i="208"/>
  <c r="C13" i="208"/>
  <c r="C33" i="208"/>
  <c r="B11" i="200" l="1"/>
  <c r="C11" i="200"/>
  <c r="D11" i="200"/>
  <c r="E11" i="200"/>
  <c r="F11" i="200"/>
  <c r="G11" i="200"/>
  <c r="H11" i="200"/>
  <c r="I11" i="200"/>
  <c r="J11" i="200"/>
  <c r="B14" i="200"/>
  <c r="C14" i="200"/>
  <c r="D14" i="200"/>
  <c r="E14" i="200"/>
  <c r="F14" i="200"/>
  <c r="G14" i="200"/>
  <c r="H14" i="200"/>
  <c r="I14" i="200"/>
  <c r="J14" i="200"/>
  <c r="B19" i="200"/>
  <c r="C19" i="200"/>
  <c r="D19" i="200"/>
  <c r="E19" i="200"/>
  <c r="F19" i="200"/>
  <c r="G19" i="200"/>
  <c r="H19" i="200"/>
  <c r="I19" i="200"/>
  <c r="J19" i="200"/>
  <c r="B21" i="200"/>
  <c r="C21" i="200"/>
  <c r="D21" i="200"/>
  <c r="E21" i="200"/>
  <c r="F21" i="200"/>
  <c r="G21" i="200"/>
  <c r="H21" i="200"/>
  <c r="I21" i="200"/>
  <c r="J21" i="200"/>
  <c r="B25" i="200"/>
  <c r="C25" i="200"/>
  <c r="D25" i="200"/>
  <c r="E25" i="200"/>
  <c r="F25" i="200"/>
  <c r="G25" i="200"/>
  <c r="H25" i="200"/>
  <c r="I25" i="200"/>
  <c r="J25" i="200"/>
  <c r="B27" i="200"/>
  <c r="C27" i="200"/>
  <c r="D27" i="200"/>
  <c r="E27" i="200"/>
  <c r="F27" i="200"/>
  <c r="G27" i="200"/>
  <c r="H27" i="200"/>
  <c r="I27" i="200"/>
  <c r="J27" i="200"/>
  <c r="B29" i="200"/>
  <c r="C29" i="200"/>
  <c r="D29" i="200"/>
  <c r="E29" i="200"/>
  <c r="F29" i="200"/>
  <c r="G29" i="200"/>
  <c r="H29" i="200"/>
  <c r="I29" i="200"/>
  <c r="J29" i="200"/>
  <c r="B31" i="200"/>
  <c r="C31" i="200"/>
  <c r="D31" i="200"/>
  <c r="E31" i="200"/>
  <c r="F31" i="200"/>
  <c r="G31" i="200"/>
  <c r="H31" i="200"/>
  <c r="I31" i="200"/>
  <c r="J31" i="200"/>
  <c r="B34" i="200"/>
  <c r="C34" i="200"/>
  <c r="D34" i="200"/>
  <c r="E34" i="200"/>
  <c r="F34" i="200"/>
  <c r="G34" i="200"/>
  <c r="H34" i="200"/>
  <c r="I34" i="200"/>
  <c r="J34" i="200"/>
  <c r="B37" i="200"/>
  <c r="C37" i="200"/>
  <c r="D37" i="200"/>
  <c r="E37" i="200"/>
  <c r="F37" i="200"/>
  <c r="G37" i="200"/>
  <c r="H37" i="200"/>
  <c r="I37" i="200"/>
  <c r="J37" i="200"/>
  <c r="B39" i="200"/>
  <c r="C39" i="200"/>
  <c r="D39" i="200"/>
  <c r="E39" i="200"/>
  <c r="F39" i="200"/>
  <c r="G39" i="200"/>
  <c r="H39" i="200"/>
  <c r="I39" i="200"/>
  <c r="J39" i="200"/>
  <c r="B41" i="200"/>
  <c r="C41" i="200"/>
  <c r="D41" i="200"/>
  <c r="E41" i="200"/>
  <c r="F41" i="200"/>
  <c r="G41" i="200"/>
  <c r="H41" i="200"/>
  <c r="I41" i="200"/>
  <c r="J41" i="200"/>
  <c r="B11" i="199"/>
  <c r="C11" i="199"/>
  <c r="D11" i="199"/>
  <c r="E11" i="199"/>
  <c r="F11" i="199"/>
  <c r="G11" i="199"/>
  <c r="H11" i="199"/>
  <c r="B14" i="199"/>
  <c r="C14" i="199"/>
  <c r="D14" i="199"/>
  <c r="E14" i="199"/>
  <c r="F14" i="199"/>
  <c r="G14" i="199"/>
  <c r="H14" i="199"/>
  <c r="B19" i="199"/>
  <c r="C19" i="199"/>
  <c r="D19" i="199"/>
  <c r="E19" i="199"/>
  <c r="F19" i="199"/>
  <c r="G19" i="199"/>
  <c r="H19" i="199"/>
  <c r="B21" i="199"/>
  <c r="C21" i="199"/>
  <c r="D21" i="199"/>
  <c r="E21" i="199"/>
  <c r="F21" i="199"/>
  <c r="G21" i="199"/>
  <c r="H21" i="199"/>
  <c r="B25" i="199"/>
  <c r="C25" i="199"/>
  <c r="D25" i="199"/>
  <c r="E25" i="199"/>
  <c r="F25" i="199"/>
  <c r="G25" i="199"/>
  <c r="H25" i="199"/>
  <c r="B27" i="199"/>
  <c r="C27" i="199"/>
  <c r="D27" i="199"/>
  <c r="E27" i="199"/>
  <c r="F27" i="199"/>
  <c r="G27" i="199"/>
  <c r="H27" i="199"/>
  <c r="B29" i="199"/>
  <c r="C29" i="199"/>
  <c r="D29" i="199"/>
  <c r="E29" i="199"/>
  <c r="F29" i="199"/>
  <c r="G29" i="199"/>
  <c r="H29" i="199"/>
  <c r="B31" i="199"/>
  <c r="C31" i="199"/>
  <c r="D31" i="199"/>
  <c r="E31" i="199"/>
  <c r="F31" i="199"/>
  <c r="G31" i="199"/>
  <c r="H31" i="199"/>
  <c r="B34" i="199"/>
  <c r="C34" i="199"/>
  <c r="D34" i="199"/>
  <c r="E34" i="199"/>
  <c r="F34" i="199"/>
  <c r="G34" i="199"/>
  <c r="H34" i="199"/>
  <c r="B37" i="199"/>
  <c r="C37" i="199"/>
  <c r="D37" i="199"/>
  <c r="E37" i="199"/>
  <c r="F37" i="199"/>
  <c r="G37" i="199"/>
  <c r="H37" i="199"/>
  <c r="B39" i="199"/>
  <c r="C39" i="199"/>
  <c r="D39" i="199"/>
  <c r="E39" i="199"/>
  <c r="F39" i="199"/>
  <c r="G39" i="199"/>
  <c r="H39" i="199"/>
  <c r="B41" i="199"/>
  <c r="C41" i="199"/>
  <c r="D41" i="199"/>
  <c r="E41" i="199"/>
  <c r="F41" i="199"/>
  <c r="G41" i="199"/>
  <c r="H41" i="199"/>
  <c r="B11" i="198"/>
  <c r="C11" i="198"/>
  <c r="D11" i="198"/>
  <c r="E11" i="198"/>
  <c r="F11" i="198"/>
  <c r="G11" i="198"/>
  <c r="H11" i="198"/>
  <c r="I11" i="198"/>
  <c r="J11" i="198"/>
  <c r="B14" i="198"/>
  <c r="C14" i="198"/>
  <c r="D14" i="198"/>
  <c r="E14" i="198"/>
  <c r="F14" i="198"/>
  <c r="G14" i="198"/>
  <c r="H14" i="198"/>
  <c r="I14" i="198"/>
  <c r="J14" i="198"/>
  <c r="B19" i="198"/>
  <c r="C19" i="198"/>
  <c r="D19" i="198"/>
  <c r="E19" i="198"/>
  <c r="F19" i="198"/>
  <c r="G19" i="198"/>
  <c r="H19" i="198"/>
  <c r="I19" i="198"/>
  <c r="J19" i="198"/>
  <c r="B21" i="198"/>
  <c r="C21" i="198"/>
  <c r="D21" i="198"/>
  <c r="E21" i="198"/>
  <c r="F21" i="198"/>
  <c r="G21" i="198"/>
  <c r="H21" i="198"/>
  <c r="I21" i="198"/>
  <c r="J21" i="198"/>
  <c r="B25" i="198"/>
  <c r="C25" i="198"/>
  <c r="D25" i="198"/>
  <c r="E25" i="198"/>
  <c r="F25" i="198"/>
  <c r="G25" i="198"/>
  <c r="H25" i="198"/>
  <c r="I25" i="198"/>
  <c r="J25" i="198"/>
  <c r="B27" i="198"/>
  <c r="C27" i="198"/>
  <c r="D27" i="198"/>
  <c r="E27" i="198"/>
  <c r="F27" i="198"/>
  <c r="G27" i="198"/>
  <c r="H27" i="198"/>
  <c r="I27" i="198"/>
  <c r="J27" i="198"/>
  <c r="B29" i="198"/>
  <c r="C29" i="198"/>
  <c r="D29" i="198"/>
  <c r="E29" i="198"/>
  <c r="F29" i="198"/>
  <c r="G29" i="198"/>
  <c r="H29" i="198"/>
  <c r="I29" i="198"/>
  <c r="J29" i="198"/>
  <c r="B31" i="198"/>
  <c r="C31" i="198"/>
  <c r="D31" i="198"/>
  <c r="E31" i="198"/>
  <c r="F31" i="198"/>
  <c r="G31" i="198"/>
  <c r="H31" i="198"/>
  <c r="I31" i="198"/>
  <c r="J31" i="198"/>
  <c r="B34" i="198"/>
  <c r="C34" i="198"/>
  <c r="D34" i="198"/>
  <c r="E34" i="198"/>
  <c r="F34" i="198"/>
  <c r="G34" i="198"/>
  <c r="H34" i="198"/>
  <c r="I34" i="198"/>
  <c r="J34" i="198"/>
  <c r="B37" i="198"/>
  <c r="C37" i="198"/>
  <c r="D37" i="198"/>
  <c r="E37" i="198"/>
  <c r="F37" i="198"/>
  <c r="G37" i="198"/>
  <c r="H37" i="198"/>
  <c r="I37" i="198"/>
  <c r="J37" i="198"/>
  <c r="B39" i="198"/>
  <c r="C39" i="198"/>
  <c r="D39" i="198"/>
  <c r="E39" i="198"/>
  <c r="F39" i="198"/>
  <c r="G39" i="198"/>
  <c r="H39" i="198"/>
  <c r="I39" i="198"/>
  <c r="J39" i="198"/>
  <c r="B41" i="198"/>
  <c r="C41" i="198"/>
  <c r="D41" i="198"/>
  <c r="E41" i="198"/>
  <c r="F41" i="198"/>
  <c r="G41" i="198"/>
  <c r="H41" i="198"/>
  <c r="I41" i="198"/>
  <c r="J41" i="198"/>
  <c r="B10" i="197"/>
  <c r="C10" i="197"/>
  <c r="D10" i="197"/>
  <c r="E10" i="197"/>
  <c r="B13" i="197"/>
  <c r="C13" i="197"/>
  <c r="D13" i="197"/>
  <c r="E13" i="197"/>
  <c r="B18" i="197"/>
  <c r="C18" i="197"/>
  <c r="D18" i="197"/>
  <c r="E18" i="197"/>
  <c r="B20" i="197"/>
  <c r="C20" i="197"/>
  <c r="D20" i="197"/>
  <c r="E20" i="197"/>
  <c r="B24" i="197"/>
  <c r="C24" i="197"/>
  <c r="D24" i="197"/>
  <c r="E24" i="197"/>
  <c r="B26" i="197"/>
  <c r="C26" i="197"/>
  <c r="D26" i="197"/>
  <c r="E26" i="197"/>
  <c r="B28" i="197"/>
  <c r="C28" i="197"/>
  <c r="D28" i="197"/>
  <c r="E28" i="197"/>
  <c r="B30" i="197"/>
  <c r="C30" i="197"/>
  <c r="D30" i="197"/>
  <c r="E30" i="197"/>
  <c r="B33" i="197"/>
  <c r="C33" i="197"/>
  <c r="D33" i="197"/>
  <c r="E33" i="197"/>
  <c r="B36" i="197"/>
  <c r="C36" i="197"/>
  <c r="D36" i="197"/>
  <c r="E36" i="197"/>
  <c r="B38" i="197"/>
  <c r="C38" i="197"/>
  <c r="D38" i="197"/>
  <c r="E38" i="197"/>
  <c r="B40" i="197"/>
  <c r="C40" i="197"/>
  <c r="D40" i="197"/>
  <c r="E40" i="197"/>
  <c r="B11" i="196"/>
  <c r="C11" i="196"/>
  <c r="D11" i="196"/>
  <c r="E11" i="196"/>
  <c r="F11" i="196"/>
  <c r="G11" i="196"/>
  <c r="H11" i="196"/>
  <c r="B14" i="196"/>
  <c r="C14" i="196"/>
  <c r="D14" i="196"/>
  <c r="E14" i="196"/>
  <c r="F14" i="196"/>
  <c r="G14" i="196"/>
  <c r="H14" i="196"/>
  <c r="B19" i="196"/>
  <c r="C19" i="196"/>
  <c r="D19" i="196"/>
  <c r="E19" i="196"/>
  <c r="F19" i="196"/>
  <c r="G19" i="196"/>
  <c r="H19" i="196"/>
  <c r="B21" i="196"/>
  <c r="C21" i="196"/>
  <c r="D21" i="196"/>
  <c r="E21" i="196"/>
  <c r="F21" i="196"/>
  <c r="G21" i="196"/>
  <c r="H21" i="196"/>
  <c r="B25" i="196"/>
  <c r="C25" i="196"/>
  <c r="D25" i="196"/>
  <c r="E25" i="196"/>
  <c r="F25" i="196"/>
  <c r="G25" i="196"/>
  <c r="H25" i="196"/>
  <c r="B27" i="196"/>
  <c r="C27" i="196"/>
  <c r="D27" i="196"/>
  <c r="E27" i="196"/>
  <c r="F27" i="196"/>
  <c r="G27" i="196"/>
  <c r="H27" i="196"/>
  <c r="B29" i="196"/>
  <c r="C29" i="196"/>
  <c r="D29" i="196"/>
  <c r="E29" i="196"/>
  <c r="F29" i="196"/>
  <c r="G29" i="196"/>
  <c r="H29" i="196"/>
  <c r="B31" i="196"/>
  <c r="C31" i="196"/>
  <c r="D31" i="196"/>
  <c r="E31" i="196"/>
  <c r="F31" i="196"/>
  <c r="G31" i="196"/>
  <c r="H31" i="196"/>
  <c r="B34" i="196"/>
  <c r="C34" i="196"/>
  <c r="D34" i="196"/>
  <c r="E34" i="196"/>
  <c r="F34" i="196"/>
  <c r="G34" i="196"/>
  <c r="H34" i="196"/>
  <c r="B37" i="196"/>
  <c r="C37" i="196"/>
  <c r="D37" i="196"/>
  <c r="E37" i="196"/>
  <c r="F37" i="196"/>
  <c r="G37" i="196"/>
  <c r="H37" i="196"/>
  <c r="B39" i="196"/>
  <c r="C39" i="196"/>
  <c r="D39" i="196"/>
  <c r="E39" i="196"/>
  <c r="F39" i="196"/>
  <c r="G39" i="196"/>
  <c r="H39" i="196"/>
  <c r="B41" i="196"/>
  <c r="C41" i="196"/>
  <c r="D41" i="196"/>
  <c r="E41" i="196"/>
  <c r="F41" i="196"/>
  <c r="G41" i="196"/>
  <c r="H41" i="196"/>
  <c r="F10" i="135" l="1"/>
  <c r="E10" i="135"/>
  <c r="D10" i="135"/>
  <c r="C10" i="135"/>
  <c r="B10" i="135"/>
  <c r="C41" i="144"/>
  <c r="G40" i="144"/>
  <c r="F40" i="144"/>
  <c r="E40" i="144"/>
  <c r="D40" i="144"/>
  <c r="C40" i="144"/>
  <c r="B40" i="144"/>
  <c r="C39" i="144"/>
  <c r="G38" i="144"/>
  <c r="F38" i="144"/>
  <c r="E38" i="144"/>
  <c r="D38" i="144"/>
  <c r="C38" i="144"/>
  <c r="B38" i="144"/>
  <c r="C37" i="144"/>
  <c r="G36" i="144"/>
  <c r="F36" i="144"/>
  <c r="E36" i="144"/>
  <c r="D36" i="144"/>
  <c r="B36" i="144"/>
  <c r="C35" i="144"/>
  <c r="C34" i="144"/>
  <c r="G33" i="144"/>
  <c r="F33" i="144"/>
  <c r="E33" i="144"/>
  <c r="D33" i="144"/>
  <c r="C33" i="144"/>
  <c r="B33" i="144"/>
  <c r="C32" i="144"/>
  <c r="C31" i="144"/>
  <c r="G30" i="144"/>
  <c r="F30" i="144"/>
  <c r="E30" i="144"/>
  <c r="D30" i="144"/>
  <c r="B30" i="144"/>
  <c r="C29" i="144"/>
  <c r="G28" i="144"/>
  <c r="F28" i="144"/>
  <c r="E28" i="144"/>
  <c r="D28" i="144"/>
  <c r="C28" i="144"/>
  <c r="B28" i="144"/>
  <c r="C27" i="144"/>
  <c r="G26" i="144"/>
  <c r="F26" i="144"/>
  <c r="E26" i="144"/>
  <c r="D26" i="144"/>
  <c r="B26" i="144"/>
  <c r="C25" i="144"/>
  <c r="G24" i="144"/>
  <c r="F24" i="144"/>
  <c r="E24" i="144"/>
  <c r="D24" i="144"/>
  <c r="B24" i="144"/>
  <c r="C23" i="144"/>
  <c r="C22" i="144"/>
  <c r="C21" i="144"/>
  <c r="G20" i="144"/>
  <c r="F20" i="144"/>
  <c r="E20" i="144"/>
  <c r="D20" i="144"/>
  <c r="B20" i="144"/>
  <c r="C19" i="144"/>
  <c r="G18" i="144"/>
  <c r="F18" i="144"/>
  <c r="E18" i="144"/>
  <c r="D18" i="144"/>
  <c r="B18" i="144"/>
  <c r="C17" i="144"/>
  <c r="C16" i="144"/>
  <c r="C15" i="144"/>
  <c r="C14" i="144"/>
  <c r="G13" i="144"/>
  <c r="F13" i="144"/>
  <c r="E13" i="144"/>
  <c r="D13" i="144"/>
  <c r="C13" i="144" s="1"/>
  <c r="B13" i="144"/>
  <c r="C12" i="144"/>
  <c r="C11" i="144"/>
  <c r="G10" i="144"/>
  <c r="F10" i="144"/>
  <c r="C10" i="144" s="1"/>
  <c r="E10" i="144"/>
  <c r="D10" i="144"/>
  <c r="B10" i="144"/>
  <c r="C8" i="144"/>
  <c r="C7" i="144"/>
  <c r="C4" i="144"/>
  <c r="C41" i="143"/>
  <c r="C40" i="143" s="1"/>
  <c r="E40" i="143"/>
  <c r="D40" i="143"/>
  <c r="B40" i="143"/>
  <c r="C39" i="143"/>
  <c r="E38" i="143"/>
  <c r="D38" i="143"/>
  <c r="C38" i="143"/>
  <c r="B38" i="143"/>
  <c r="C37" i="143"/>
  <c r="E36" i="143"/>
  <c r="D36" i="143"/>
  <c r="C36" i="143"/>
  <c r="B36" i="143"/>
  <c r="C35" i="143"/>
  <c r="C34" i="143"/>
  <c r="E33" i="143"/>
  <c r="D33" i="143"/>
  <c r="B33" i="143"/>
  <c r="C32" i="143"/>
  <c r="C31" i="143"/>
  <c r="E30" i="143"/>
  <c r="D30" i="143"/>
  <c r="B30" i="143"/>
  <c r="C29" i="143"/>
  <c r="E28" i="143"/>
  <c r="D28" i="143"/>
  <c r="C28" i="143"/>
  <c r="B28" i="143"/>
  <c r="C27" i="143"/>
  <c r="C26" i="143" s="1"/>
  <c r="E26" i="143"/>
  <c r="D26" i="143"/>
  <c r="B26" i="143"/>
  <c r="C25" i="143"/>
  <c r="C24" i="143" s="1"/>
  <c r="E24" i="143"/>
  <c r="D24" i="143"/>
  <c r="B24" i="143"/>
  <c r="C23" i="143"/>
  <c r="C22" i="143"/>
  <c r="C21" i="143"/>
  <c r="E20" i="143"/>
  <c r="D20" i="143"/>
  <c r="C20" i="143"/>
  <c r="B20" i="143"/>
  <c r="C19" i="143"/>
  <c r="C18" i="143" s="1"/>
  <c r="E18" i="143"/>
  <c r="D18" i="143"/>
  <c r="B18" i="143"/>
  <c r="C17" i="143"/>
  <c r="C16" i="143"/>
  <c r="C15" i="143"/>
  <c r="C14" i="143"/>
  <c r="E13" i="143"/>
  <c r="D13" i="143"/>
  <c r="C13" i="143"/>
  <c r="B13" i="143"/>
  <c r="C12" i="143"/>
  <c r="C11" i="143"/>
  <c r="C10" i="143" s="1"/>
  <c r="E10" i="143"/>
  <c r="D10" i="143"/>
  <c r="B10" i="143"/>
  <c r="C8" i="143"/>
  <c r="C7" i="143"/>
  <c r="C4" i="143"/>
  <c r="C30" i="143" l="1"/>
  <c r="C33" i="143"/>
  <c r="C20" i="144"/>
  <c r="C36" i="144"/>
  <c r="C30" i="144"/>
  <c r="C24" i="144"/>
  <c r="C26" i="144"/>
  <c r="C18" i="144"/>
  <c r="M59" i="147"/>
  <c r="M58" i="147"/>
  <c r="M57" i="147"/>
  <c r="M56" i="147"/>
  <c r="M55" i="147"/>
  <c r="M54" i="147"/>
  <c r="M53" i="147"/>
  <c r="M52" i="147"/>
  <c r="M51" i="147"/>
  <c r="M50" i="147"/>
  <c r="M49" i="147"/>
  <c r="M48" i="147"/>
  <c r="M47" i="147"/>
  <c r="M46" i="147"/>
  <c r="M45" i="147"/>
  <c r="M44" i="147"/>
  <c r="M43" i="147"/>
  <c r="M42" i="147"/>
  <c r="M41" i="147"/>
  <c r="M40" i="147"/>
  <c r="M39" i="147"/>
  <c r="M38" i="147"/>
  <c r="M37" i="147"/>
  <c r="M36" i="147"/>
  <c r="M35" i="147"/>
  <c r="M34" i="147"/>
  <c r="M33" i="147"/>
  <c r="M32" i="147"/>
  <c r="M31" i="147"/>
  <c r="M30" i="147"/>
  <c r="M29" i="147"/>
  <c r="M28" i="147"/>
  <c r="M27" i="147"/>
  <c r="M26" i="147"/>
  <c r="M25" i="147"/>
  <c r="M24" i="147"/>
  <c r="M23" i="147"/>
  <c r="M22" i="147"/>
  <c r="M21" i="147"/>
  <c r="M20" i="147"/>
  <c r="M19" i="147"/>
  <c r="M18" i="147"/>
  <c r="M17" i="147"/>
  <c r="M16" i="147"/>
  <c r="M15" i="147"/>
  <c r="M14" i="147"/>
  <c r="M13" i="147"/>
  <c r="M12" i="147"/>
  <c r="M11" i="147"/>
  <c r="M10" i="147"/>
  <c r="M9" i="147"/>
  <c r="M8" i="147"/>
  <c r="M7" i="147"/>
  <c r="M4" i="147"/>
  <c r="M42" i="146"/>
  <c r="M41" i="146"/>
  <c r="M40" i="146"/>
  <c r="M39" i="146"/>
  <c r="M38" i="146"/>
  <c r="M37" i="146"/>
  <c r="M36" i="146"/>
  <c r="M35" i="146"/>
  <c r="M34" i="146"/>
  <c r="M33" i="146"/>
  <c r="M32" i="146"/>
  <c r="M31" i="146"/>
  <c r="M30" i="146"/>
  <c r="M29" i="146"/>
  <c r="M28" i="146"/>
  <c r="M27" i="146"/>
  <c r="M26" i="146"/>
  <c r="M25" i="146"/>
  <c r="M24" i="146"/>
  <c r="M23" i="146"/>
  <c r="M22" i="146"/>
  <c r="M21" i="146"/>
  <c r="M20" i="146"/>
  <c r="M19" i="146"/>
  <c r="M18" i="146"/>
  <c r="M17" i="146"/>
  <c r="M16" i="146"/>
  <c r="M15" i="146"/>
  <c r="M14" i="146"/>
  <c r="M13" i="146"/>
  <c r="M12" i="146"/>
  <c r="M11" i="146"/>
  <c r="M9" i="146"/>
  <c r="M8" i="146"/>
  <c r="M5" i="146"/>
  <c r="F42" i="179" l="1"/>
  <c r="F41" i="179"/>
  <c r="F40" i="179"/>
  <c r="F39" i="179"/>
  <c r="F38" i="179"/>
  <c r="F37" i="179"/>
  <c r="F36" i="179"/>
  <c r="F35" i="179"/>
  <c r="F34" i="179"/>
  <c r="F33" i="179"/>
  <c r="F32" i="179"/>
  <c r="F31" i="179"/>
  <c r="F30" i="179"/>
  <c r="F29" i="179"/>
  <c r="F28" i="179"/>
  <c r="F27" i="179"/>
  <c r="F26" i="179"/>
  <c r="F25" i="179"/>
  <c r="F24" i="179"/>
  <c r="F23" i="179"/>
  <c r="F22" i="179"/>
  <c r="F21" i="179"/>
  <c r="F20" i="179"/>
  <c r="F19" i="179"/>
  <c r="F18" i="179"/>
  <c r="F17" i="179"/>
  <c r="F16" i="179"/>
  <c r="F15" i="179"/>
  <c r="F14" i="179"/>
  <c r="F13" i="179"/>
  <c r="F12" i="179"/>
  <c r="F11" i="179"/>
  <c r="F9" i="179"/>
  <c r="F8" i="179"/>
  <c r="F5" i="179"/>
  <c r="I42" i="176"/>
  <c r="I32" i="176" s="1"/>
  <c r="I22" i="176" s="1"/>
  <c r="I12" i="176" s="1"/>
  <c r="I41" i="176"/>
  <c r="I31" i="176" s="1"/>
  <c r="I21" i="176" s="1"/>
  <c r="I11" i="176" s="1"/>
  <c r="I40" i="176"/>
  <c r="I30" i="176" s="1"/>
  <c r="I20" i="176" s="1"/>
  <c r="I39" i="176"/>
  <c r="I29" i="176" s="1"/>
  <c r="I19" i="176" s="1"/>
  <c r="I38" i="176"/>
  <c r="I28" i="176" s="1"/>
  <c r="I18" i="176" s="1"/>
  <c r="I37" i="176"/>
  <c r="I36" i="176"/>
  <c r="I35" i="176"/>
  <c r="I34" i="176"/>
  <c r="I33" i="176"/>
  <c r="I23" i="176" s="1"/>
  <c r="I13" i="176" s="1"/>
  <c r="I27" i="176"/>
  <c r="I26" i="176"/>
  <c r="I25" i="176"/>
  <c r="I15" i="176" s="1"/>
  <c r="I24" i="176"/>
  <c r="I14" i="176" s="1"/>
  <c r="I17" i="176"/>
  <c r="I16" i="176"/>
  <c r="I42" i="133" l="1"/>
  <c r="F42" i="133"/>
  <c r="B42" i="133"/>
  <c r="I41" i="133"/>
  <c r="F41" i="133"/>
  <c r="B41" i="133"/>
  <c r="I40" i="133"/>
  <c r="F40" i="133"/>
  <c r="B40" i="133"/>
  <c r="I39" i="133"/>
  <c r="F39" i="133"/>
  <c r="B39" i="133"/>
  <c r="I38" i="133"/>
  <c r="F38" i="133"/>
  <c r="B38" i="133"/>
  <c r="I37" i="133"/>
  <c r="F37" i="133"/>
  <c r="B37" i="133"/>
  <c r="I36" i="133"/>
  <c r="I34" i="133" s="1"/>
  <c r="F36" i="133"/>
  <c r="F34" i="133" s="1"/>
  <c r="B36" i="133"/>
  <c r="I35" i="133"/>
  <c r="F35" i="133"/>
  <c r="B35" i="133"/>
  <c r="B34" i="133" s="1"/>
  <c r="K34" i="133"/>
  <c r="J34" i="133"/>
  <c r="H34" i="133"/>
  <c r="G34" i="133"/>
  <c r="E34" i="133"/>
  <c r="D34" i="133"/>
  <c r="C34" i="133"/>
  <c r="I30" i="133"/>
  <c r="F30" i="133"/>
  <c r="B30" i="133"/>
  <c r="I29" i="133"/>
  <c r="F29" i="133"/>
  <c r="B29" i="133"/>
  <c r="I28" i="133"/>
  <c r="F28" i="133"/>
  <c r="B28" i="133"/>
  <c r="I27" i="133"/>
  <c r="F27" i="133"/>
  <c r="B27" i="133"/>
  <c r="I26" i="133"/>
  <c r="F26" i="133"/>
  <c r="B26" i="133"/>
  <c r="I25" i="133"/>
  <c r="F25" i="133"/>
  <c r="B25" i="133"/>
  <c r="I24" i="133"/>
  <c r="B24" i="133"/>
  <c r="I23" i="133"/>
  <c r="B23" i="133"/>
  <c r="I22" i="133"/>
  <c r="B22" i="133"/>
  <c r="B21" i="133" s="1"/>
  <c r="E21" i="133"/>
  <c r="D21" i="133"/>
  <c r="C21" i="133"/>
  <c r="I20" i="133"/>
  <c r="F20" i="133"/>
  <c r="I19" i="133"/>
  <c r="F19" i="133"/>
  <c r="K14" i="133"/>
  <c r="J14" i="133"/>
  <c r="I14" i="133"/>
  <c r="H14" i="133"/>
  <c r="G14" i="133"/>
  <c r="F14" i="133"/>
  <c r="D14" i="133"/>
  <c r="C14" i="133"/>
  <c r="B14" i="133"/>
  <c r="I13" i="133"/>
  <c r="F13" i="133"/>
  <c r="B13" i="133"/>
  <c r="I12" i="133"/>
  <c r="I11" i="133" s="1"/>
  <c r="F12" i="133"/>
  <c r="F11" i="133" s="1"/>
  <c r="B12" i="133"/>
  <c r="B11" i="133" s="1"/>
  <c r="K11" i="133"/>
  <c r="J11" i="133"/>
  <c r="H11" i="133"/>
  <c r="G11" i="133"/>
  <c r="D11" i="133"/>
  <c r="C11" i="133"/>
  <c r="I9" i="133"/>
  <c r="F9" i="133"/>
  <c r="B9" i="133"/>
  <c r="I8" i="133"/>
  <c r="F8" i="133"/>
  <c r="B8" i="133"/>
  <c r="I5" i="133"/>
  <c r="F5" i="133"/>
  <c r="B5" i="133"/>
  <c r="H39" i="132"/>
  <c r="G39" i="132"/>
  <c r="F39" i="132"/>
  <c r="E39" i="132"/>
  <c r="D39" i="132"/>
  <c r="C39" i="132"/>
  <c r="B39" i="132"/>
  <c r="H37" i="132"/>
  <c r="G37" i="132"/>
  <c r="F37" i="132"/>
  <c r="E37" i="132"/>
  <c r="D37" i="132"/>
  <c r="C37" i="132"/>
  <c r="B37" i="132"/>
  <c r="H35" i="132"/>
  <c r="G35" i="132"/>
  <c r="F35" i="132"/>
  <c r="E35" i="132"/>
  <c r="D35" i="132"/>
  <c r="C35" i="132"/>
  <c r="B35" i="132"/>
  <c r="H32" i="132"/>
  <c r="G32" i="132"/>
  <c r="F32" i="132"/>
  <c r="E32" i="132"/>
  <c r="D32" i="132"/>
  <c r="C32" i="132"/>
  <c r="B32" i="132"/>
  <c r="H29" i="132"/>
  <c r="G29" i="132"/>
  <c r="F29" i="132"/>
  <c r="E29" i="132"/>
  <c r="D29" i="132"/>
  <c r="C29" i="132"/>
  <c r="B29" i="132"/>
  <c r="H27" i="132"/>
  <c r="G27" i="132"/>
  <c r="F27" i="132"/>
  <c r="E27" i="132"/>
  <c r="D27" i="132"/>
  <c r="C27" i="132"/>
  <c r="B27" i="132"/>
  <c r="H25" i="132"/>
  <c r="G25" i="132"/>
  <c r="F25" i="132"/>
  <c r="E25" i="132"/>
  <c r="D25" i="132"/>
  <c r="C25" i="132"/>
  <c r="B25" i="132"/>
  <c r="H23" i="132"/>
  <c r="G23" i="132"/>
  <c r="F23" i="132"/>
  <c r="E23" i="132"/>
  <c r="D23" i="132"/>
  <c r="C23" i="132"/>
  <c r="B23" i="132"/>
  <c r="H19" i="132"/>
  <c r="G19" i="132"/>
  <c r="F19" i="132"/>
  <c r="E19" i="132"/>
  <c r="D19" i="132"/>
  <c r="C19" i="132"/>
  <c r="B19" i="132"/>
  <c r="H17" i="132"/>
  <c r="G17" i="132"/>
  <c r="F17" i="132"/>
  <c r="E17" i="132"/>
  <c r="D17" i="132"/>
  <c r="C17" i="132"/>
  <c r="B17" i="132"/>
  <c r="H12" i="132"/>
  <c r="G12" i="132"/>
  <c r="F12" i="132"/>
  <c r="E12" i="132"/>
  <c r="D12" i="132"/>
  <c r="C12" i="132"/>
  <c r="B12" i="132"/>
  <c r="H9" i="132"/>
  <c r="G9" i="132"/>
  <c r="F9" i="132"/>
  <c r="E9" i="132"/>
  <c r="D9" i="132"/>
  <c r="C9" i="132"/>
  <c r="B9" i="132"/>
  <c r="E43" i="131"/>
  <c r="D43" i="131"/>
  <c r="C43" i="131"/>
  <c r="B43" i="131"/>
  <c r="E41" i="131"/>
  <c r="D41" i="131"/>
  <c r="C41" i="131"/>
  <c r="B41" i="131"/>
  <c r="E39" i="131"/>
  <c r="D39" i="131"/>
  <c r="C39" i="131"/>
  <c r="B39" i="131"/>
  <c r="E36" i="131"/>
  <c r="D36" i="131"/>
  <c r="C36" i="131"/>
  <c r="B36" i="131"/>
  <c r="E33" i="131"/>
  <c r="D33" i="131"/>
  <c r="C33" i="131"/>
  <c r="B33" i="131"/>
  <c r="E31" i="131"/>
  <c r="D31" i="131"/>
  <c r="C31" i="131"/>
  <c r="B31" i="131"/>
  <c r="E29" i="131"/>
  <c r="D29" i="131"/>
  <c r="C29" i="131"/>
  <c r="B29" i="131"/>
  <c r="E27" i="131"/>
  <c r="D27" i="131"/>
  <c r="C27" i="131"/>
  <c r="B27" i="131"/>
  <c r="E23" i="131"/>
  <c r="D23" i="131"/>
  <c r="C23" i="131"/>
  <c r="B23" i="131"/>
  <c r="E21" i="131"/>
  <c r="D21" i="131"/>
  <c r="C21" i="131"/>
  <c r="B21" i="131"/>
  <c r="E16" i="131"/>
  <c r="D16" i="131"/>
  <c r="C16" i="131"/>
  <c r="B16" i="131"/>
  <c r="E13" i="131"/>
  <c r="D13" i="131"/>
  <c r="C13" i="131"/>
  <c r="B13" i="131"/>
  <c r="Q11" i="176" l="1"/>
  <c r="Q41" i="176"/>
  <c r="Q40" i="176"/>
  <c r="Q39" i="176"/>
  <c r="Q38" i="176"/>
  <c r="Q37" i="176"/>
  <c r="Q36" i="176"/>
  <c r="Q35" i="176"/>
  <c r="Q34" i="176"/>
  <c r="Q33" i="176"/>
  <c r="Q32" i="176"/>
  <c r="Q31" i="176"/>
  <c r="Q30" i="176"/>
  <c r="Q29" i="176"/>
  <c r="Q28" i="176"/>
  <c r="Q27" i="176"/>
  <c r="Q26" i="176"/>
  <c r="Q23" i="176"/>
  <c r="Q22" i="176"/>
  <c r="Q21" i="176"/>
  <c r="Q20" i="176"/>
  <c r="Q19" i="176"/>
  <c r="Q18" i="176"/>
  <c r="Q17" i="176"/>
  <c r="Q16" i="176"/>
  <c r="Q15" i="176"/>
  <c r="Q14" i="176"/>
  <c r="Q13" i="176"/>
  <c r="Q12" i="176"/>
  <c r="Q10" i="176"/>
  <c r="Q9" i="176"/>
  <c r="Q8" i="176"/>
  <c r="Q5" i="176"/>
  <c r="D43" i="173" l="1"/>
  <c r="D42" i="173"/>
  <c r="D41" i="173"/>
  <c r="D40" i="173"/>
  <c r="D44" i="173" s="1"/>
  <c r="D38" i="173"/>
  <c r="D37" i="173"/>
  <c r="D36" i="173"/>
  <c r="D35" i="173"/>
  <c r="D34" i="173"/>
  <c r="D31" i="173"/>
  <c r="D30" i="173"/>
  <c r="D29" i="173"/>
  <c r="D28" i="173"/>
  <c r="D32" i="173" s="1"/>
  <c r="D25" i="173"/>
  <c r="D24" i="173"/>
  <c r="D23" i="173"/>
  <c r="D22" i="173"/>
  <c r="D26" i="173" s="1"/>
  <c r="D19" i="173"/>
  <c r="D18" i="173"/>
  <c r="D17" i="173"/>
  <c r="D16" i="173"/>
  <c r="D20" i="173" s="1"/>
  <c r="D13" i="173"/>
  <c r="D12" i="173"/>
  <c r="D11" i="173"/>
  <c r="D10" i="173"/>
  <c r="D14" i="173" s="1"/>
  <c r="D8" i="173"/>
  <c r="D7" i="173"/>
  <c r="D6" i="173"/>
  <c r="D5" i="173"/>
  <c r="D4" i="173"/>
  <c r="M42" i="161" l="1"/>
  <c r="M41" i="161"/>
  <c r="M40" i="161"/>
  <c r="M39" i="161"/>
  <c r="M38" i="161"/>
  <c r="M37" i="161"/>
  <c r="M36" i="161"/>
  <c r="M35" i="161"/>
  <c r="M34" i="161"/>
  <c r="M33" i="161"/>
  <c r="M32" i="161"/>
  <c r="M31" i="161"/>
  <c r="M30" i="161"/>
  <c r="M29" i="161"/>
  <c r="M26" i="161"/>
  <c r="M25" i="161"/>
  <c r="M23" i="161"/>
  <c r="M22" i="161"/>
  <c r="M21" i="161"/>
  <c r="M20" i="161"/>
  <c r="M19" i="161"/>
  <c r="M18" i="161"/>
  <c r="M17" i="161"/>
  <c r="M16" i="161"/>
  <c r="M15" i="161"/>
  <c r="M14" i="161"/>
  <c r="M13" i="161"/>
  <c r="M12" i="161"/>
  <c r="M11" i="161"/>
  <c r="M9" i="161"/>
  <c r="M8" i="161"/>
  <c r="M5" i="161"/>
  <c r="M42" i="148"/>
  <c r="M41" i="148"/>
  <c r="M40" i="148"/>
  <c r="M39" i="148"/>
  <c r="M38" i="148"/>
  <c r="M37" i="148"/>
  <c r="M36" i="148"/>
  <c r="M35" i="148"/>
  <c r="M34" i="148"/>
  <c r="M33" i="148"/>
  <c r="M32" i="148"/>
  <c r="M31" i="148"/>
  <c r="M30" i="148"/>
  <c r="M29" i="148"/>
  <c r="M28" i="148"/>
  <c r="M27" i="148"/>
  <c r="M26" i="148"/>
  <c r="M25" i="148"/>
  <c r="M24" i="148"/>
  <c r="M23" i="148"/>
  <c r="M22" i="148"/>
  <c r="M21" i="148"/>
  <c r="M20" i="148"/>
  <c r="M19" i="148"/>
  <c r="M18" i="148"/>
  <c r="M17" i="148"/>
  <c r="M16" i="148"/>
  <c r="M15" i="148"/>
  <c r="M14" i="148"/>
  <c r="M13" i="148"/>
  <c r="M12" i="148"/>
  <c r="M11" i="148"/>
  <c r="M9" i="148"/>
  <c r="M8" i="148"/>
  <c r="M5" i="148"/>
  <c r="F40" i="135" l="1"/>
  <c r="E40" i="135"/>
  <c r="D40" i="135"/>
  <c r="C40" i="135"/>
  <c r="B40" i="135"/>
  <c r="F38" i="135"/>
  <c r="E38" i="135"/>
  <c r="D38" i="135"/>
  <c r="C38" i="135"/>
  <c r="B38" i="135"/>
  <c r="F36" i="135"/>
  <c r="E36" i="135"/>
  <c r="D36" i="135"/>
  <c r="C36" i="135"/>
  <c r="B36" i="135"/>
  <c r="F33" i="135"/>
  <c r="E33" i="135"/>
  <c r="D33" i="135"/>
  <c r="C33" i="135"/>
  <c r="B33" i="135"/>
  <c r="F30" i="135"/>
  <c r="E30" i="135"/>
  <c r="D30" i="135"/>
  <c r="C30" i="135"/>
  <c r="B30" i="135"/>
  <c r="F28" i="135"/>
  <c r="E28" i="135"/>
  <c r="D28" i="135"/>
  <c r="C28" i="135"/>
  <c r="B28" i="135"/>
  <c r="F26" i="135"/>
  <c r="E26" i="135"/>
  <c r="D26" i="135"/>
  <c r="C26" i="135"/>
  <c r="B26" i="135"/>
  <c r="F24" i="135"/>
  <c r="E24" i="135"/>
  <c r="D24" i="135"/>
  <c r="C24" i="135"/>
  <c r="B24" i="135"/>
  <c r="F20" i="135"/>
  <c r="E20" i="135"/>
  <c r="D20" i="135"/>
  <c r="C20" i="135"/>
  <c r="B20" i="135"/>
  <c r="F18" i="135"/>
  <c r="E18" i="135"/>
  <c r="D18" i="135"/>
  <c r="C18" i="135"/>
  <c r="B18" i="135"/>
  <c r="F13" i="135"/>
  <c r="E13" i="135"/>
  <c r="D13" i="135"/>
  <c r="C13" i="135"/>
  <c r="B13" i="135"/>
</calcChain>
</file>

<file path=xl/sharedStrings.xml><?xml version="1.0" encoding="utf-8"?>
<sst xmlns="http://schemas.openxmlformats.org/spreadsheetml/2006/main" count="2924" uniqueCount="586">
  <si>
    <t>Total</t>
  </si>
  <si>
    <t>Homens</t>
  </si>
  <si>
    <t>Mulheres</t>
  </si>
  <si>
    <t>Área de residência</t>
  </si>
  <si>
    <t>Urbana</t>
  </si>
  <si>
    <t>Rural</t>
  </si>
  <si>
    <t>Quadro 1.2 - População por idades simples, 2024</t>
  </si>
  <si>
    <t>Idade</t>
  </si>
  <si>
    <t>Quadro 1.3 - População por grupos etários quinquenais, 2024</t>
  </si>
  <si>
    <t>95 ou mais anos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</si>
  <si>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</si>
  <si>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</si>
  <si>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</si>
  <si>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</si>
  <si>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</si>
  <si>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</si>
  <si>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</si>
  <si>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</si>
  <si>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</si>
  <si>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</si>
  <si>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</si>
  <si>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</si>
  <si>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</si>
  <si>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</si>
  <si>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</si>
  <si>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</si>
  <si>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</si>
  <si>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</si>
  <si>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</si>
  <si>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 xml:space="preserve"> 0 - 14 anos</t>
  </si>
  <si>
    <t xml:space="preserve"> 15-64 anos</t>
  </si>
  <si>
    <t xml:space="preserve"> 65 ou mais anos</t>
  </si>
  <si>
    <t>0-19 anos</t>
  </si>
  <si>
    <t>20-29 anos</t>
  </si>
  <si>
    <t>30-54 anos</t>
  </si>
  <si>
    <t>55-64 anos</t>
  </si>
  <si>
    <t>65-74 anos</t>
  </si>
  <si>
    <t>75 ou mais anos</t>
  </si>
  <si>
    <t>Grupos etários</t>
  </si>
  <si>
    <t>0 - 14 anos</t>
  </si>
  <si>
    <t>15 - 64 anos</t>
  </si>
  <si>
    <t>65 ou mais anos</t>
  </si>
  <si>
    <t>Municípios</t>
  </si>
  <si>
    <t>Média</t>
  </si>
  <si>
    <t>Mediana</t>
  </si>
  <si>
    <t>Área de Residência</t>
  </si>
  <si>
    <t>Sexo</t>
  </si>
  <si>
    <t>Quadro 1.4 - População por município, segundo grandes grupos etários, 2024</t>
  </si>
  <si>
    <t>Municípios / comunas</t>
  </si>
  <si>
    <t>Não declarado</t>
  </si>
  <si>
    <t>Municípios / Comunas</t>
  </si>
  <si>
    <t>Quadro 1.1 - População por área de residência, Municípios e comunas, 2024</t>
  </si>
  <si>
    <t>Município / comuna</t>
  </si>
  <si>
    <t>Municípios/Comunas</t>
  </si>
  <si>
    <t>Total da população</t>
  </si>
  <si>
    <t>Quadro 8.1-População com 15 ou mais anos que sabe ler e escrever por área de residência, município e comuna, segundo o sexo</t>
  </si>
  <si>
    <t>Total da população com 15 ou mais anos</t>
  </si>
  <si>
    <t>População que sabe ler e escrever</t>
  </si>
  <si>
    <t>Taxa de alfabetização</t>
  </si>
  <si>
    <t>Quadro 8.2-População com 15 ou mais anos que sabe ler e escrever por grupo etário e área de residência, segundo o sexo</t>
  </si>
  <si>
    <t>Total da população com 15-24 anos</t>
  </si>
  <si>
    <t>Quadro 8.4 - População com 5 ou mais anos por área de residência, município e comuna, segundo a  situação de frequência escolar</t>
  </si>
  <si>
    <t>População com 5 ou mais anos</t>
  </si>
  <si>
    <t>A frequentar</t>
  </si>
  <si>
    <t>Alguma vez frequentou</t>
  </si>
  <si>
    <t>Nunca frequentou</t>
  </si>
  <si>
    <t>Quadro 8.5 - População com 5-11 anos fora do sistema de ensino por área de residência, município e comuna, segundo o sexo</t>
  </si>
  <si>
    <t>População com 5-11 anos fora do sistema de ensino</t>
  </si>
  <si>
    <t>Quadro 8.6-População com 12-14 anos fora do sistema de ensino por área de residência, município e comuna, segundo o sexo</t>
  </si>
  <si>
    <t xml:space="preserve"> População com 12-14 anos</t>
  </si>
  <si>
    <t>Quadro 8.7 - População com 15-18 anos fora do sistema de ensino por área de residência, município e comuna, segundo o sexo</t>
  </si>
  <si>
    <t>Quadro 8.8- População com 5 ou mais anos por área de residência e grupos etários, segundo a situação de frequência escolar e sexo</t>
  </si>
  <si>
    <t xml:space="preserve"> População com 5 ou mais anos</t>
  </si>
  <si>
    <t>Urbano</t>
  </si>
  <si>
    <t>Quadro 8.9 - População com 5-18 anos fora do sistema de ensino por área de residência , segundo o sexo</t>
  </si>
  <si>
    <t>0 - 4 anos</t>
  </si>
  <si>
    <t>5 - 14 anos</t>
  </si>
  <si>
    <t>Total de habitações</t>
  </si>
  <si>
    <t>Habitação Familiar</t>
  </si>
  <si>
    <t>Vivenda</t>
  </si>
  <si>
    <t>Casa convencional</t>
  </si>
  <si>
    <t>Apartamento</t>
  </si>
  <si>
    <t>Cubata</t>
  </si>
  <si>
    <t>Outro</t>
  </si>
  <si>
    <t xml:space="preserve"> Residência fechada (habitada)</t>
  </si>
  <si>
    <t xml:space="preserve"> Residência de uso ocasional / secundária</t>
  </si>
  <si>
    <t xml:space="preserve"> Residência de uso habitual ocupada</t>
  </si>
  <si>
    <t>Estado de ocupação da habitação</t>
  </si>
  <si>
    <t xml:space="preserve"> Pau-a-pique</t>
  </si>
  <si>
    <t xml:space="preserve"> Madeira</t>
  </si>
  <si>
    <t xml:space="preserve"> Adobe</t>
  </si>
  <si>
    <t xml:space="preserve"> Tijolo</t>
  </si>
  <si>
    <t xml:space="preserve"> Cimento/ Bloco</t>
  </si>
  <si>
    <t xml:space="preserve"> Pedra</t>
  </si>
  <si>
    <t xml:space="preserve"> Outro </t>
  </si>
  <si>
    <t xml:space="preserve"> Capim</t>
  </si>
  <si>
    <t xml:space="preserve"> Lusalite / Fibrocimento</t>
  </si>
  <si>
    <t xml:space="preserve"> Telha</t>
  </si>
  <si>
    <t xml:space="preserve"> Placa de betão</t>
  </si>
  <si>
    <t>Tipo de material usado principalmente no tecto</t>
  </si>
  <si>
    <t xml:space="preserve"> Tacos de madeira</t>
  </si>
  <si>
    <t xml:space="preserve"> Mármore</t>
  </si>
  <si>
    <t xml:space="preserve"> Gránito</t>
  </si>
  <si>
    <t xml:space="preserve"> Mosaicos de cerâmica</t>
  </si>
  <si>
    <t xml:space="preserve"> Cimento</t>
  </si>
  <si>
    <t xml:space="preserve"> Terra batida</t>
  </si>
  <si>
    <t>Tipo de material usado principalmente no chão</t>
  </si>
  <si>
    <t>Média de pessoas por quarto sópara dormir</t>
  </si>
  <si>
    <t>Média de quartos só para dormir por habitação</t>
  </si>
  <si>
    <t>Média de pessoas por divisão</t>
  </si>
  <si>
    <t>Média de divisões por habitação</t>
  </si>
  <si>
    <t>Quartos só para dormir</t>
  </si>
  <si>
    <t>Divisões da habitação</t>
  </si>
  <si>
    <t>População com 5-18 anos</t>
  </si>
  <si>
    <t>Quadro 8.10 - População com 5-18 anos  por área de residência, município e comuna, segundo a situação de frequência escolar no ensino primário</t>
  </si>
  <si>
    <t>Quadro 8.11 - População com 5-11 anos  por área de residência, município e comuna, segundo a situação de frequência escolar no ensino primário</t>
  </si>
  <si>
    <t>Ensino Superior</t>
  </si>
  <si>
    <t>II Ciclo do ensino secundário</t>
  </si>
  <si>
    <t>I Ciclo do ensino secundário</t>
  </si>
  <si>
    <t>Ensino Primário</t>
  </si>
  <si>
    <t>Iniciação ou alfabetização</t>
  </si>
  <si>
    <t xml:space="preserve"> População com 5 ou mais anos a frequentar a escola</t>
  </si>
  <si>
    <t>Quadro 8.12- População com 5 ou mais anos por província e área de residência ,segundo o nivél de ensino a frequentar, 2024</t>
  </si>
  <si>
    <t>Quadro 8.13 - População com 12-14 anos  por área de residência, município e comuna, segundo a situação de frequência escolar no ensino primário</t>
  </si>
  <si>
    <t>Nenhum nível</t>
  </si>
  <si>
    <t>Ensino superior</t>
  </si>
  <si>
    <t>Ensino primário</t>
  </si>
  <si>
    <t>População com 18 ou mais anos que frequenta ou alguma vez frequentou a escola</t>
  </si>
  <si>
    <t>População com 18 ou mais anos</t>
  </si>
  <si>
    <t>Quadro 8.14- População com 18 ou mais anos por área de residência, município e comuna, segundo o nível  de ensino concluído</t>
  </si>
  <si>
    <t>Taxa líquida de frequência no ensino secundário</t>
  </si>
  <si>
    <t>Frequência líquida no ensino secundário</t>
  </si>
  <si>
    <t>População com 12- 18 anos</t>
  </si>
  <si>
    <t>Frequência líquida no ensino primário</t>
  </si>
  <si>
    <t>População com 6 - 11 anos</t>
  </si>
  <si>
    <t>Moxico</t>
  </si>
  <si>
    <t>Luena</t>
  </si>
  <si>
    <t>Cangamba</t>
  </si>
  <si>
    <t>Cangombe</t>
  </si>
  <si>
    <t>Cassamba</t>
  </si>
  <si>
    <t>Muié</t>
  </si>
  <si>
    <t>Cangumbe</t>
  </si>
  <si>
    <t>Lumbala Nguimbo</t>
  </si>
  <si>
    <t>Mussuma Mitete</t>
  </si>
  <si>
    <t>Sessa</t>
  </si>
  <si>
    <t>Lucusse</t>
  </si>
  <si>
    <t>Lutuai</t>
  </si>
  <si>
    <t>Alto Cuito</t>
  </si>
  <si>
    <t>Lutembo</t>
  </si>
  <si>
    <t>Luvuei</t>
  </si>
  <si>
    <t>Léua</t>
  </si>
  <si>
    <t>Liangongo</t>
  </si>
  <si>
    <t>Ninda</t>
  </si>
  <si>
    <t>Chiúme</t>
  </si>
  <si>
    <t>Camanongue</t>
  </si>
  <si>
    <t>Total de habitação</t>
  </si>
  <si>
    <t>Barraca / casa de chapa, lata , madeira rudimentar</t>
  </si>
  <si>
    <t>Cassongo</t>
  </si>
  <si>
    <t>Total de Habitações</t>
  </si>
  <si>
    <t>Tipo de material usado principalmente nas paredes exteriores</t>
  </si>
  <si>
    <t xml:space="preserve"> Zinco / Chapa</t>
  </si>
  <si>
    <t>Número de agregado</t>
  </si>
  <si>
    <t xml:space="preserve"> Outro (Especifique)</t>
  </si>
  <si>
    <t>Quadro 10.7 - Agregados familiares por área de residência e município, segundo a média de divisões, média de pessoas por divisão, média de quartos para dormir e média de pessoas por quarto só para dormir da habitação</t>
  </si>
  <si>
    <t>Total de habitações familiares</t>
  </si>
  <si>
    <t xml:space="preserve"> Grupos etários</t>
  </si>
  <si>
    <t xml:space="preserve">Total da população </t>
  </si>
  <si>
    <t xml:space="preserve"> População com albinismo</t>
  </si>
  <si>
    <t>Quadro 4.3 - Pessoas que têm albinismo por municipio,comuna,área de residência sengundo grupo etário</t>
  </si>
  <si>
    <t>5-14 anos</t>
  </si>
  <si>
    <t>15-64 anos</t>
  </si>
  <si>
    <t>65 ou mais</t>
  </si>
  <si>
    <t>População com 15 ou mais anos que sabe ler e escrever</t>
  </si>
  <si>
    <t>Taxa de Alfabetização</t>
  </si>
  <si>
    <t>Índice de paridade do género</t>
  </si>
  <si>
    <t>Grupo etario</t>
  </si>
  <si>
    <t>Quadro 8.3-População com 15-24 anos que sabe ler e escrever por área de residência, município e comuna, segundo o sexo</t>
  </si>
  <si>
    <t xml:space="preserve">População com 5-11 anos  </t>
  </si>
  <si>
    <t xml:space="preserve"> População com 12-14 anos fora do sistema do ensino</t>
  </si>
  <si>
    <t xml:space="preserve"> População com 15-18 anos</t>
  </si>
  <si>
    <t>População com 15-18 anos fora do sistema do ensino</t>
  </si>
  <si>
    <t>Freqência escolar</t>
  </si>
  <si>
    <t>População com 5-18 anos fora do sistema de ensino</t>
  </si>
  <si>
    <t>População com 5-11 anos</t>
  </si>
  <si>
    <t>Nível de ensino a frequentar</t>
  </si>
  <si>
    <t>Nível de ensino concluído</t>
  </si>
  <si>
    <t>Quadro 8.15-Taxa líquida de frequência do ensino primário por área de residência,município e comuna, segundo o sexo</t>
  </si>
  <si>
    <t>Taxa líquida de frequência no ensino</t>
  </si>
  <si>
    <t xml:space="preserve">Total </t>
  </si>
  <si>
    <t>Quadro 8.15 parte 1-Taxa líquida de frequência do ensino secundário por área de residência,município e comuna, segundo o sexo</t>
  </si>
  <si>
    <t>População com 12 ou mais anos</t>
  </si>
  <si>
    <t>Estado Civil</t>
  </si>
  <si>
    <t>Solteiro(a)</t>
  </si>
  <si>
    <t>Casado(união de facto)</t>
  </si>
  <si>
    <t>Separado(a)</t>
  </si>
  <si>
    <t>Divorciado(a)</t>
  </si>
  <si>
    <t>Viúvo(a)</t>
  </si>
  <si>
    <t>Quadro 3.1 - População  residente com registo de nascimento por província e  área de residência,  segundo sexo, RGPH 2024</t>
  </si>
  <si>
    <t>População com registo de nascimento</t>
  </si>
  <si>
    <t>Municipíos / Comunas</t>
  </si>
  <si>
    <t>Quadro 3.2 - População  residente com registo de nascimento por  grupos etários segundo sexo, RGPH - 2024</t>
  </si>
  <si>
    <t>Município</t>
  </si>
  <si>
    <t>Quadro 3.3 - População  residente com Bilhete de identidade por área de residência, segundo os grupos etários e sexo, RGPH 2024</t>
  </si>
  <si>
    <t>População com  5 ou mais anos</t>
  </si>
  <si>
    <t>População com Bilhete de Identidade</t>
  </si>
  <si>
    <t>População com bilhete de identidade</t>
  </si>
  <si>
    <t>Municipios / Comuna</t>
  </si>
  <si>
    <t>Quadro 5.1 - Crianças com 0-17 anos que não vivem com os pais por área de residência,  município, segundo sexo, RGPH província, segundo sexo</t>
  </si>
  <si>
    <t xml:space="preserve">População  com 0 -17 anos </t>
  </si>
  <si>
    <t>Popualação com 0 - 17 anos que não vivem com pelo menos um dos pais</t>
  </si>
  <si>
    <t>Mãe vive noutro agregado</t>
  </si>
  <si>
    <t xml:space="preserve"> Pai vive noutro agregado</t>
  </si>
  <si>
    <t>Ambos não vivem noutro agregado</t>
  </si>
  <si>
    <t xml:space="preserve">Área de residência </t>
  </si>
  <si>
    <t>População com 0 - 17 anos</t>
  </si>
  <si>
    <t>Total de crianças orfãos</t>
  </si>
  <si>
    <t>Crianças orfãos de mãe</t>
  </si>
  <si>
    <t>Crianças orfãos de pai</t>
  </si>
  <si>
    <t>Crianças orfãos  de ambos</t>
  </si>
  <si>
    <t>15-17 anos</t>
  </si>
  <si>
    <t>Quadro 6.1- População de 2 ou mais anos, segundo grupos étnicos ou tribos, 2024</t>
  </si>
  <si>
    <t>População com 2 ou mais anos</t>
  </si>
  <si>
    <t xml:space="preserve"> Grupo Étnico da população com 2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</si>
  <si>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</si>
  <si>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</si>
  <si>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</si>
  <si>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</si>
  <si>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</si>
  <si>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</si>
  <si>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</si>
  <si>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</si>
  <si>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</si>
  <si>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</si>
  <si>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</si>
  <si>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</si>
  <si>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</si>
  <si>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</si>
  <si>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Municipios</t>
  </si>
  <si>
    <t>Quadro 6.2  - População por município e área de residência, segundo a língua Materna</t>
  </si>
  <si>
    <t>Língua materna agrupada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</si>
  <si>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</si>
  <si>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</si>
  <si>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</si>
  <si>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</si>
  <si>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</si>
  <si>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</si>
  <si>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</si>
  <si>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</si>
  <si>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</si>
  <si>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</si>
  <si>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</si>
  <si>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Outras línguas</t>
  </si>
  <si>
    <t>Domínio Funcional</t>
  </si>
  <si>
    <t>Grau de dificuldade</t>
  </si>
  <si>
    <t>N</t>
  </si>
  <si>
    <t>%</t>
  </si>
  <si>
    <t>Dificulade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</si>
  <si>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</si>
  <si>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</si>
  <si>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</si>
  <si>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</si>
  <si>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Dificuldade em ouvir, mesmo quando usa aparelho(S) auditivo</t>
  </si>
  <si>
    <t>Não consegue ouvir de modo algum</t>
  </si>
  <si>
    <t>Dificuldade em andar ou subir escadas</t>
  </si>
  <si>
    <t>Não consegue andar de modo algum</t>
  </si>
  <si>
    <t>Dificuldade de se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</si>
  <si>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</si>
  <si>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</si>
  <si>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</si>
  <si>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Dificuldades em usar as mãos e os dedos(por exemplo, apanhar pequenos objectos, como um botão, lápis,  abrir ou fechar recipientes)</t>
  </si>
  <si>
    <t>Não consegue usar os dedos de modo algum</t>
  </si>
  <si>
    <t>Dificuldades em cuidar de si próprio (por exemplo  tomar banho da cabeça aos pés ou vestir-se sozinho)</t>
  </si>
  <si>
    <t>Não consegue cuidar da si de modo algum</t>
  </si>
  <si>
    <t>Total de agregados familiares</t>
  </si>
  <si>
    <t>Principal tipo de Iluminação</t>
  </si>
  <si>
    <t>Energia electrica da rede pública</t>
  </si>
  <si>
    <t>Gerador</t>
  </si>
  <si>
    <t>Painel solar</t>
  </si>
  <si>
    <t>Eólica (vento)</t>
  </si>
  <si>
    <t>Lanterna</t>
  </si>
  <si>
    <t>Vela</t>
  </si>
  <si>
    <t>Lenha</t>
  </si>
  <si>
    <t>Nenhum</t>
  </si>
  <si>
    <t>Outro Tipo</t>
  </si>
  <si>
    <t>Municípios e Comunas</t>
  </si>
  <si>
    <t>Principal fonte de energia/combustível utilizado para cozinhar</t>
  </si>
  <si>
    <t xml:space="preserve"> Não cozinha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</si>
  <si>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</si>
  <si>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</si>
  <si>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</si>
  <si>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</si>
  <si>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</si>
  <si>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</si>
  <si>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 xml:space="preserve"> Outra fonte</t>
  </si>
  <si>
    <t>Tipo de sanitario</t>
  </si>
  <si>
    <t>Total de AF com sanitário fora de casa</t>
  </si>
  <si>
    <t xml:space="preserve"> DENTRO DE CASA / Sanita ligada à rede púlica de esgotos</t>
  </si>
  <si>
    <t xml:space="preserve"> DENTRO DE CASA / Sanita ligada à fossa séptica</t>
  </si>
  <si>
    <t xml:space="preserve"> DENTRO DE CASA / Sanita ligada à fossa aberta( vala ou rio)</t>
  </si>
  <si>
    <t xml:space="preserve"> DENTRO DE CASA / Retrete/ Latrina ligada a rede pública de esgotos</t>
  </si>
  <si>
    <t xml:space="preserve"> DENTRO DE CASA / Retrete/ Latrina ligada a fossa séptica</t>
  </si>
  <si>
    <t xml:space="preserve"> DENTRO DE CASA / Retrete/ Latrina ligada a fossa aberta ( vala ou rio)</t>
  </si>
  <si>
    <t>Total de AF com sanitário dentro de casa</t>
  </si>
  <si>
    <t xml:space="preserve"> FORA DA CASA / Sanita ligada à rede púlica de esgotos</t>
  </si>
  <si>
    <t xml:space="preserve"> FORA DA CASA / Sanita ligada à fossa séptica</t>
  </si>
  <si>
    <t xml:space="preserve"> FORA DA CASA / Sanita ligada à fossa aberta( vala ou rio)</t>
  </si>
  <si>
    <t xml:space="preserve"> FORA DA CASA / Retrete/ Latrina ligada a rede pública de esgotos</t>
  </si>
  <si>
    <t xml:space="preserve"> FORA DA CASA / Retrete/ Latrina ligada a fossa séptica</t>
  </si>
  <si>
    <t>FORA DA CASA / Retrete/ Latrina ligada a fossa aberta ( vala ou rio)</t>
  </si>
  <si>
    <t xml:space="preserve"> Nenhum sanitário / espaço livre / Ar livre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</si>
  <si>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</si>
  <si>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</si>
  <si>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</si>
  <si>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</si>
  <si>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</si>
  <si>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</si>
  <si>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</si>
  <si>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</si>
  <si>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Deixa reposar</t>
  </si>
  <si>
    <t>Outro modo</t>
  </si>
  <si>
    <t>A casa de banho é partilhada</t>
  </si>
  <si>
    <t xml:space="preserve"> Sim </t>
  </si>
  <si>
    <t xml:space="preserve"> Não </t>
  </si>
  <si>
    <t>Total de Agregados familiares</t>
  </si>
  <si>
    <t xml:space="preserve"> Acesso a água da rede pública</t>
  </si>
  <si>
    <t xml:space="preserve"> Sim, dentro da casa</t>
  </si>
  <si>
    <t xml:space="preserve"> Sim, dentro do quintal da casa</t>
  </si>
  <si>
    <t>Não tem acesso</t>
  </si>
  <si>
    <t>Total de agregados familiares com acesso a água da rede pública</t>
  </si>
  <si>
    <t>A água utilizada para beber provém da mesma fonte</t>
  </si>
  <si>
    <t xml:space="preserve"> Sim</t>
  </si>
  <si>
    <t xml:space="preserve"> Não</t>
  </si>
  <si>
    <t>Principal fonte utilizada para abastecimento de água</t>
  </si>
  <si>
    <t xml:space="preserve"> Torneira do Agregado familiar ligada a rede pública</t>
  </si>
  <si>
    <t>Torneira do edifício vizinho ligada a rede pública</t>
  </si>
  <si>
    <t>Camião cisterna / mota de 3 rodas / 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</si>
  <si>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</si>
  <si>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</si>
  <si>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</si>
  <si>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</si>
  <si>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</si>
  <si>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</si>
  <si>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</si>
  <si>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</si>
  <si>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Outra fonte</t>
  </si>
  <si>
    <t>Quadro 9.9- Agregados familiares por província e área de residência, segundo a posse de parcela/lavra,  2024</t>
  </si>
  <si>
    <t>Situação de posse de parcela/lavra em algum membro do agregado familiar</t>
  </si>
  <si>
    <t>Sim</t>
  </si>
  <si>
    <t>Não</t>
  </si>
  <si>
    <t>Total de agregados familiares que  praticam actividade agrícola</t>
  </si>
  <si>
    <t>Regime de ocupação da lavra/exploração (parcela) cultivada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</si>
  <si>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</si>
  <si>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</si>
  <si>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</si>
  <si>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</si>
  <si>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</si>
  <si>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</si>
  <si>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</si>
  <si>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</si>
  <si>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Outro regime</t>
  </si>
  <si>
    <t>Situação de criação de animais por conta própria, pelos agregados familiares</t>
  </si>
  <si>
    <t>Número de agregados familiares com actividade pecuária nos últimos 12 meses</t>
  </si>
  <si>
    <t>Tipo de animais</t>
  </si>
  <si>
    <t xml:space="preserve"> Bois/Vacas</t>
  </si>
  <si>
    <t>Cabrito/cabra</t>
  </si>
  <si>
    <t>Porco/leitão</t>
  </si>
  <si>
    <t>Carneiro/ovelha</t>
  </si>
  <si>
    <t>Equino/cavalo</t>
  </si>
  <si>
    <t>Prática da actividade piscatória por conta própria</t>
  </si>
  <si>
    <t>Pesca continental/Fluvial</t>
  </si>
  <si>
    <t>Pesca artesanal marítima</t>
  </si>
  <si>
    <t>Aquicultura</t>
  </si>
  <si>
    <t>Total de agregados familiares que praticaram actividade piscatória nos últimos 12 meses</t>
  </si>
  <si>
    <t>Posse de bens que funcionam</t>
  </si>
  <si>
    <t xml:space="preserve"> Rádio</t>
  </si>
  <si>
    <t xml:space="preserve"> Televisão</t>
  </si>
  <si>
    <t xml:space="preserve"> Telefone Fixo</t>
  </si>
  <si>
    <t xml:space="preserve"> Tablet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</si>
  <si>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</si>
  <si>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</si>
  <si>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</si>
  <si>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</si>
  <si>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</si>
  <si>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</si>
  <si>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>Situação se o agregado recebe algum tipo de apoio social</t>
  </si>
  <si>
    <t>Recebe</t>
  </si>
  <si>
    <t>Não recebe</t>
  </si>
  <si>
    <t>Total de Agregados familiares que receberam algum apoio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</si>
  <si>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</si>
  <si>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</si>
  <si>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</si>
  <si>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</si>
  <si>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Sexo do chefe</t>
  </si>
  <si>
    <t>Masculino</t>
  </si>
  <si>
    <t>Feminino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</si>
  <si>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</si>
  <si>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</si>
  <si>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</si>
  <si>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</si>
  <si>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</si>
  <si>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</si>
  <si>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</si>
  <si>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</si>
  <si>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</si>
  <si>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Nº</t>
  </si>
  <si>
    <t>25-34 anos</t>
  </si>
  <si>
    <t>35-44 anos</t>
  </si>
  <si>
    <t>45-54 anos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</si>
  <si>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</si>
  <si>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</si>
  <si>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</si>
  <si>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</si>
  <si>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</si>
  <si>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</si>
  <si>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</si>
  <si>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</si>
  <si>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</si>
  <si>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Quadro 7.1 - População com 2 ou mais anos por província e área de residência,  segundo a  religião ou espiritualidade, 2024</t>
  </si>
  <si>
    <t>Total da população com 2 ou mais anos</t>
  </si>
  <si>
    <t>Católica</t>
  </si>
  <si>
    <t>Islâmica/ Muçulmana</t>
  </si>
  <si>
    <t>Animista</t>
  </si>
  <si>
    <t>Judaica</t>
  </si>
  <si>
    <t>Protestante</t>
  </si>
  <si>
    <t>Universal do reino de Deus</t>
  </si>
  <si>
    <t>Nova apostolica</t>
  </si>
  <si>
    <t>Tocoísta</t>
  </si>
  <si>
    <t>Kimbanguista</t>
  </si>
  <si>
    <t>Josafat</t>
  </si>
  <si>
    <t>Assembleia de Deus pentecostal</t>
  </si>
  <si>
    <t>Testemunha de Jeová</t>
  </si>
  <si>
    <t>Metodista</t>
  </si>
  <si>
    <t>Evangélica</t>
  </si>
  <si>
    <t>Adventista</t>
  </si>
  <si>
    <t>Bom Deus</t>
  </si>
  <si>
    <t>Baptista</t>
  </si>
  <si>
    <t>Mensagem dos ultimos Tempos</t>
  </si>
  <si>
    <t>Sem religião</t>
  </si>
  <si>
    <t>Outra</t>
  </si>
  <si>
    <t>Não sabe/ Não respondeu</t>
  </si>
  <si>
    <t>0 anos</t>
  </si>
  <si>
    <t>1 anos</t>
  </si>
  <si>
    <t>2 anos</t>
  </si>
  <si>
    <t>3 anos</t>
  </si>
  <si>
    <t>4 anos</t>
  </si>
  <si>
    <t>5 anos</t>
  </si>
  <si>
    <t>6 anos</t>
  </si>
  <si>
    <t>7 anos</t>
  </si>
  <si>
    <t>8 anos</t>
  </si>
  <si>
    <t>9 anos</t>
  </si>
  <si>
    <t>10 anos</t>
  </si>
  <si>
    <t>11 anos</t>
  </si>
  <si>
    <t>12 anos</t>
  </si>
  <si>
    <t>13 anos</t>
  </si>
  <si>
    <t>14 anos</t>
  </si>
  <si>
    <t>15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</si>
  <si>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</si>
  <si>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</si>
  <si>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</si>
  <si>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</si>
  <si>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</si>
  <si>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</si>
  <si>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</si>
  <si>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</si>
  <si>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</si>
  <si>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>25 anos</t>
  </si>
  <si>
    <t>26 anos</t>
  </si>
  <si>
    <t>27 anos</t>
  </si>
  <si>
    <t>28 anos</t>
  </si>
  <si>
    <t>29 anos</t>
  </si>
  <si>
    <t>30 anos</t>
  </si>
  <si>
    <t>31 anos</t>
  </si>
  <si>
    <t>32 anos</t>
  </si>
  <si>
    <t>33 anos</t>
  </si>
  <si>
    <t>34 anos</t>
  </si>
  <si>
    <t>35 anos</t>
  </si>
  <si>
    <t>36 anos</t>
  </si>
  <si>
    <t>37 anos</t>
  </si>
  <si>
    <t>38 anos</t>
  </si>
  <si>
    <t>39 anos</t>
  </si>
  <si>
    <t>40 anos</t>
  </si>
  <si>
    <t>41 anos</t>
  </si>
  <si>
    <t>42 anos</t>
  </si>
  <si>
    <t>43 anos</t>
  </si>
  <si>
    <t>44 anos</t>
  </si>
  <si>
    <t>45 anos</t>
  </si>
  <si>
    <t>46 anos</t>
  </si>
  <si>
    <t>47 anos</t>
  </si>
  <si>
    <t>48 anos</t>
  </si>
  <si>
    <t>49 anos</t>
  </si>
  <si>
    <t>50 anos</t>
  </si>
  <si>
    <t>51 anos</t>
  </si>
  <si>
    <t>52 anos</t>
  </si>
  <si>
    <t>53 anos</t>
  </si>
  <si>
    <t>54 anos</t>
  </si>
  <si>
    <t>55 anos</t>
  </si>
  <si>
    <t>56 anos</t>
  </si>
  <si>
    <t>57 anos</t>
  </si>
  <si>
    <t>58 anos</t>
  </si>
  <si>
    <t>59 anos</t>
  </si>
  <si>
    <t>60 anos</t>
  </si>
  <si>
    <t>61 anos</t>
  </si>
  <si>
    <t>62 anos</t>
  </si>
  <si>
    <t>63 anos</t>
  </si>
  <si>
    <t>64 anos</t>
  </si>
  <si>
    <t>65 anos</t>
  </si>
  <si>
    <t>66 anos</t>
  </si>
  <si>
    <t>67 anos</t>
  </si>
  <si>
    <t>68 anos</t>
  </si>
  <si>
    <t>69 anos</t>
  </si>
  <si>
    <t>70 anos</t>
  </si>
  <si>
    <t>71 anos</t>
  </si>
  <si>
    <t>72 anos</t>
  </si>
  <si>
    <t>73 anos</t>
  </si>
  <si>
    <t>74 anos</t>
  </si>
  <si>
    <t>75 anos</t>
  </si>
  <si>
    <t>76 anos</t>
  </si>
  <si>
    <t>77 anos</t>
  </si>
  <si>
    <t>78 anos</t>
  </si>
  <si>
    <t>79 anos</t>
  </si>
  <si>
    <t>80 anos</t>
  </si>
  <si>
    <t>81 anos</t>
  </si>
  <si>
    <t>82 anos</t>
  </si>
  <si>
    <t>83 anos</t>
  </si>
  <si>
    <t>84 anos</t>
  </si>
  <si>
    <t>85 anos</t>
  </si>
  <si>
    <t>86 anos</t>
  </si>
  <si>
    <t>87 anos</t>
  </si>
  <si>
    <t>88 anos</t>
  </si>
  <si>
    <t>89 anos</t>
  </si>
  <si>
    <t>90 anos</t>
  </si>
  <si>
    <t>91 anos</t>
  </si>
  <si>
    <t>92 anos</t>
  </si>
  <si>
    <t>93 anos</t>
  </si>
  <si>
    <t>94 anos</t>
  </si>
  <si>
    <t>95 ou mais</t>
  </si>
  <si>
    <t>Grupo etário</t>
  </si>
  <si>
    <t>Município/Comuna</t>
  </si>
  <si>
    <t xml:space="preserve">Sexo </t>
  </si>
  <si>
    <t xml:space="preserve">Homens </t>
  </si>
  <si>
    <t>Área de residência, Municípios e comunas</t>
  </si>
  <si>
    <t>Idades simples</t>
  </si>
  <si>
    <t>Área de residência e  Grupos etários</t>
  </si>
  <si>
    <t>Área de residência e grupos etários</t>
  </si>
  <si>
    <t>Área de residência, municípios e e comunas</t>
  </si>
  <si>
    <t xml:space="preserve"> Quadro 4.1- População com 5 ou mais anos por tipo de domínio funcional e grau de dificuldade, 2024</t>
  </si>
  <si>
    <t>Área de residência e  grupos etários</t>
  </si>
  <si>
    <t>Quadro 5.2 - Crianças orfãos com 0-17 anos por área de residência,  grupos etários, segundo tipo e taxa de orfandade</t>
  </si>
  <si>
    <t>Área de residência e municípios</t>
  </si>
  <si>
    <t>Área de residência, municípios e comunas</t>
  </si>
  <si>
    <t xml:space="preserve"> Área de residência e grupos etários </t>
  </si>
  <si>
    <t>Candeeiro (gás, petróleo, pilhas etc.)</t>
  </si>
  <si>
    <t>Quadro 9.8 - Principal fonte utilizado pelo agregado familiar para abastecimento de água, por área de residência, municípios e comunas, 2024</t>
  </si>
  <si>
    <t>Quadro 9.7 - Água utilizada para beber provém da mesma fonte, por área de residência, municípios e comunas, 2024</t>
  </si>
  <si>
    <t>Quadro 9.6 - Agregados familiares com acesso a água da rede pública, por área de residência, municípios e comunas, 2024</t>
  </si>
  <si>
    <t>Quadro 9.5 - Partilha da casa de banho, por área de residência, municípios e comunas, 2024</t>
  </si>
  <si>
    <t>Quadro 9.4- Principal modo de tratamento habitual que se da a água para beber, por área de residência, municípios e comunas, 2024</t>
  </si>
  <si>
    <t>Quadro 9.2 - Principal fonte de energia/combustível utilizado para cozinhar pelo agregado familiar, por área de residência, municípios e comunas, 2024</t>
  </si>
  <si>
    <t>Quadro 9.3 - Agregados familiares por área de residência, municípios e comunas, segundo o tipo de sanitário (casa de banho, retrete) que o agregado familiar utiliza normalmente dentro ou fora de casa</t>
  </si>
  <si>
    <t>Quadro 9.1 - Principal tipo de iluminação utilizado pelo agregado familiar, por área de residência, municípios e comunas, 2024</t>
  </si>
  <si>
    <t>Quadro 9.10 - Regime de ocupação da lavra/exploração (parcela) cultivada por conta própria por algum menbro do agregado familiar, por área de residência, municípios e comunas, 2024</t>
  </si>
  <si>
    <t>Quadro 9.11 - Agregados familiares por área de residência, municípios e comunas, segundo a situação de criação de animais por algum membro  por conta própria, nos últimos 12 meses, 2024</t>
  </si>
  <si>
    <t>Quadro 9.12 - Agregados familiares criadores de animais por área de residência, municípios e comunas, segundo a posse do  tipo de animais, criado por  algum membro nos últimos 12 meses, 2024</t>
  </si>
  <si>
    <t>Quadro 9.13 - Agregados familiares que praticam actividade piscatória por área de residência, municípios e comunas, segundo o tipo de actividade piscatória praticada por conta própria por algum membro do agregado familiar nos últimos 12 meses, 2024</t>
  </si>
  <si>
    <t>Quadro 9.14 - Posse de bens que funcionam em casa pelo agregado familiar, por área de residência, municípios e comunas, 2024</t>
  </si>
  <si>
    <t>Quadro 9.15 - Apoio Social que o agregado recebe, por área de residência, municípios e comunas, 2024</t>
  </si>
  <si>
    <t>Quadro 9.16 - Agregados familiares por área de residência, municípios e comunas, segundo a entidade que prestou o apoio social, 2024</t>
  </si>
  <si>
    <t>Quadro 9.17 - Agregados familiares por área de residência, municípios e comunas, segundo o sexo do chefe, 2024</t>
  </si>
  <si>
    <t>Quadro 9.18 - Agregados familiares por área de residência, municípios e comunas, segundo o tipo  de núcleo, 2024</t>
  </si>
  <si>
    <t>Quadro 9.19- Agregado familiar por grupo étário, segundo o sexo do chefe, 2024</t>
  </si>
  <si>
    <t xml:space="preserve">Área de residência e municípios </t>
  </si>
  <si>
    <t>Quadro 9.20 - Agregados familiares por  área de residência e município, segundo o tamanho e média de pessoas por agregado, 2024</t>
  </si>
  <si>
    <t>Quadro 10.1 - População recenseada por área de residência, municípios e comunas, segundo grupos étários,2024</t>
  </si>
  <si>
    <t>Quadro 10.2 - Habitações familiares por área de residência, municípios e comunas, segundo o tipo de habitação, 2024</t>
  </si>
  <si>
    <t>Quadro 10.3 - Habitações familiares por área de residência, municípios e comunas, segundo o estado de ocupação da habitação, 2024</t>
  </si>
  <si>
    <t>Quadro 10.4 - Habitações familiares por área de residência, municípios e comunas, segundo o tipo de material usado principalmente nas paredes exteriores, 2024</t>
  </si>
  <si>
    <t>Quadro 10.5 - Habitações familiares por Área de residência, municípios e comunas, segundo o tipo de material usado principamente no tecto, 2024</t>
  </si>
  <si>
    <t>Quadro10.6 - Habitações familiares por área de residência, municípios e comunas, segundo o tipo de material usado principalmente no chão, 2024</t>
  </si>
  <si>
    <t>Área de residência e município</t>
  </si>
  <si>
    <t>Menores de 24 anos</t>
  </si>
  <si>
    <t>Quadro 4.2 - Pessoas que têm albinismo por área de residência, municípios e e comunas, sengundo o sexo</t>
  </si>
  <si>
    <t>Quadro 3.4 - População com 5 anos ou mais, residente com Bilhete de identidade por área de residência, municípios e e comunas, segundo o sexo, RGPH 2024</t>
  </si>
  <si>
    <t xml:space="preserve">Quadro 2.2 - População com 12 ou mais por área de residência, municípios e comunas, segundo o estado civil , 2024 </t>
  </si>
  <si>
    <t xml:space="preserve">Quadro 1.7 - Idade média e mediana da população por área de residência, municípios , comunas e sexo, 2024   
</t>
  </si>
  <si>
    <t>Quadro 1.6 - População por área de residência, municípios e comunas,  2024</t>
  </si>
  <si>
    <t>Quadro 1.5 - População por área de residência, municípios e comunas, segundo outros grupos etários,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</si>
</sst>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###\ ###\ ###"/>
    <numFmt numFmtId="165" formatCode="###0"/>
    <numFmt numFmtId="166" formatCode="###\.\ ###"/>
    <numFmt numFmtId="167" formatCode="###0.00"/>
    <numFmt numFmtId="168" formatCode="0.0"/>
    <numFmt numFmtId="169" formatCode="###0.0"/>
    <numFmt numFmtId="170" formatCode="_-* #,##0_-;\-* #,##0_-;_-* &quot;-&quot;??_-;_-@_-"/>
    <numFmt numFmtId="171" formatCode="_-* #,##0.0_-;\-* #,##0.0_-;_-* &quot;-&quot;??_-;_-@_-"/>
    <numFmt numFmtId="172" formatCode="#,##0.0"/>
    <numFmt numFmtId="173" formatCode="###,###,###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Times New Roman"/>
      <family val="1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9"/>
      <name val="Calibri"/>
      <family val="2"/>
      <scheme val="minor"/>
    </font>
    <font>
      <b/>
      <sz val="9"/>
      <color indexed="8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indexed="8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Calibri Light"/>
      <family val="2"/>
      <scheme val="maj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 Light"/>
      <family val="2"/>
      <scheme val="maj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4" fillId="0" borderId="0"/>
    <xf numFmtId="0" fontId="1" fillId="0" borderId="0"/>
    <xf numFmtId="43" fontId="1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38" fillId="0" borderId="0"/>
    <xf numFmtId="43" fontId="38" fillId="0" borderId="0" applyFont="0" applyFill="0" applyBorder="0" applyAlignment="0" applyProtection="0"/>
  </cellStyleXfs>
  <cellXfs count="1267">
    <xf numFmtId="0" fontId="0" fillId="0" borderId="0" xfId="0"/>
    <xf numFmtId="0" fontId="3" fillId="3" borderId="0" xfId="2" applyFont="1" applyFill="1"/>
    <xf numFmtId="0" fontId="3" fillId="4" borderId="0" xfId="2" applyFont="1" applyFill="1"/>
    <xf numFmtId="0" fontId="0" fillId="4" borderId="0" xfId="0" applyFill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4" fillId="2" borderId="0" xfId="5" applyFont="1" applyFill="1" applyAlignment="1">
      <alignment horizontal="right" wrapText="1"/>
    </xf>
    <xf numFmtId="164" fontId="4" fillId="2" borderId="0" xfId="7" applyNumberFormat="1" applyFont="1" applyFill="1" applyAlignment="1">
      <alignment vertical="center"/>
    </xf>
    <xf numFmtId="0" fontId="2" fillId="2" borderId="0" xfId="8" applyFont="1" applyFill="1" applyAlignment="1">
      <alignment vertical="center" wrapText="1"/>
    </xf>
    <xf numFmtId="0" fontId="4" fillId="2" borderId="0" xfId="8" applyFont="1" applyFill="1" applyAlignment="1">
      <alignment horizontal="center" wrapText="1"/>
    </xf>
    <xf numFmtId="164" fontId="4" fillId="2" borderId="0" xfId="9" applyNumberFormat="1" applyFont="1" applyFill="1" applyAlignment="1">
      <alignment horizontal="right" vertical="center"/>
    </xf>
    <xf numFmtId="0" fontId="0" fillId="4" borderId="0" xfId="0" applyFill="1" applyAlignment="1">
      <alignment horizontal="center"/>
    </xf>
    <xf numFmtId="0" fontId="0" fillId="3" borderId="0" xfId="0" applyFill="1"/>
    <xf numFmtId="0" fontId="2" fillId="2" borderId="0" xfId="3" applyFont="1" applyFill="1" applyAlignment="1">
      <alignment vertical="top" wrapText="1"/>
    </xf>
    <xf numFmtId="0" fontId="8" fillId="3" borderId="0" xfId="2" applyFont="1" applyFill="1"/>
    <xf numFmtId="3" fontId="3" fillId="2" borderId="0" xfId="2" applyNumberFormat="1" applyFont="1" applyFill="1"/>
    <xf numFmtId="3" fontId="7" fillId="2" borderId="0" xfId="0" applyNumberFormat="1" applyFont="1" applyFill="1"/>
    <xf numFmtId="0" fontId="0" fillId="3" borderId="0" xfId="0" applyFill="1" applyAlignment="1">
      <alignment horizontal="center"/>
    </xf>
    <xf numFmtId="3" fontId="8" fillId="2" borderId="0" xfId="2" applyNumberFormat="1" applyFont="1" applyFill="1"/>
    <xf numFmtId="168" fontId="3" fillId="3" borderId="0" xfId="2" applyNumberFormat="1" applyFont="1" applyFill="1"/>
    <xf numFmtId="3" fontId="9" fillId="2" borderId="0" xfId="0" applyNumberFormat="1" applyFont="1" applyFill="1"/>
    <xf numFmtId="0" fontId="4" fillId="2" borderId="0" xfId="10" applyFont="1" applyFill="1" applyAlignment="1">
      <alignment horizontal="left" vertical="top" wrapText="1"/>
    </xf>
    <xf numFmtId="0" fontId="2" fillId="2" borderId="0" xfId="1" applyFont="1" applyFill="1" applyAlignment="1">
      <alignment vertical="top" wrapText="1"/>
    </xf>
    <xf numFmtId="164" fontId="2" fillId="2" borderId="0" xfId="7" applyNumberFormat="1" applyFont="1" applyFill="1" applyAlignment="1">
      <alignment vertical="center"/>
    </xf>
    <xf numFmtId="164" fontId="2" fillId="2" borderId="0" xfId="9" applyNumberFormat="1" applyFont="1" applyFill="1" applyAlignment="1">
      <alignment horizontal="right" vertical="center"/>
    </xf>
    <xf numFmtId="0" fontId="4" fillId="2" borderId="0" xfId="8" applyFont="1" applyFill="1" applyAlignment="1">
      <alignment horizontal="right" wrapText="1"/>
    </xf>
    <xf numFmtId="3" fontId="4" fillId="2" borderId="0" xfId="3" applyNumberFormat="1" applyFont="1" applyFill="1" applyAlignment="1">
      <alignment horizontal="right" vertical="center"/>
    </xf>
    <xf numFmtId="164" fontId="10" fillId="2" borderId="0" xfId="3" applyNumberFormat="1" applyFont="1" applyFill="1" applyAlignment="1">
      <alignment horizontal="right" vertical="center"/>
    </xf>
    <xf numFmtId="164" fontId="4" fillId="2" borderId="0" xfId="9" applyNumberFormat="1" applyFont="1" applyFill="1" applyAlignment="1">
      <alignment vertical="center"/>
    </xf>
    <xf numFmtId="0" fontId="4" fillId="2" borderId="0" xfId="8" applyFont="1" applyFill="1" applyAlignment="1">
      <alignment horizontal="center" vertical="center" wrapText="1"/>
    </xf>
    <xf numFmtId="3" fontId="4" fillId="2" borderId="0" xfId="1" applyNumberFormat="1" applyFont="1" applyFill="1" applyAlignment="1">
      <alignment vertical="center"/>
    </xf>
    <xf numFmtId="3" fontId="2" fillId="2" borderId="0" xfId="1" applyNumberFormat="1" applyFont="1" applyFill="1" applyAlignment="1">
      <alignment vertical="center"/>
    </xf>
    <xf numFmtId="3" fontId="2" fillId="2" borderId="0" xfId="1" applyNumberFormat="1" applyFont="1" applyFill="1" applyAlignment="1">
      <alignment horizontal="right" vertical="center"/>
    </xf>
    <xf numFmtId="3" fontId="4" fillId="2" borderId="0" xfId="1" applyNumberFormat="1" applyFont="1" applyFill="1" applyAlignment="1">
      <alignment horizontal="right" vertical="center"/>
    </xf>
    <xf numFmtId="3" fontId="6" fillId="2" borderId="0" xfId="0" applyNumberFormat="1" applyFont="1" applyFill="1"/>
    <xf numFmtId="0" fontId="6" fillId="2" borderId="0" xfId="0" applyFont="1" applyFill="1" applyAlignment="1">
      <alignment horizontal="left"/>
    </xf>
    <xf numFmtId="3" fontId="4" fillId="2" borderId="0" xfId="5" applyNumberFormat="1" applyFont="1" applyFill="1" applyAlignment="1">
      <alignment vertical="center"/>
    </xf>
    <xf numFmtId="3" fontId="7" fillId="2" borderId="0" xfId="0" applyNumberFormat="1" applyFont="1" applyFill="1" applyAlignment="1">
      <alignment horizontal="right"/>
    </xf>
    <xf numFmtId="3" fontId="2" fillId="2" borderId="0" xfId="3" applyNumberFormat="1" applyFont="1" applyFill="1" applyAlignment="1">
      <alignment vertical="center"/>
    </xf>
    <xf numFmtId="3" fontId="4" fillId="2" borderId="0" xfId="3" applyNumberFormat="1" applyFont="1" applyFill="1" applyAlignment="1">
      <alignment vertical="center"/>
    </xf>
    <xf numFmtId="164" fontId="4" fillId="2" borderId="0" xfId="8" applyNumberFormat="1" applyFont="1" applyFill="1" applyAlignment="1">
      <alignment horizontal="right" vertical="center"/>
    </xf>
    <xf numFmtId="164" fontId="2" fillId="2" borderId="0" xfId="8" applyNumberFormat="1" applyFont="1" applyFill="1" applyAlignment="1">
      <alignment horizontal="right" vertical="center"/>
    </xf>
    <xf numFmtId="164" fontId="4" fillId="2" borderId="0" xfId="9" applyNumberFormat="1" applyFont="1" applyFill="1" applyAlignment="1">
      <alignment horizontal="right"/>
    </xf>
    <xf numFmtId="0" fontId="7" fillId="3" borderId="0" xfId="0" applyFont="1" applyFill="1" applyAlignment="1">
      <alignment horizontal="left" indent="1"/>
    </xf>
    <xf numFmtId="169" fontId="7" fillId="2" borderId="0" xfId="0" applyNumberFormat="1" applyFont="1" applyFill="1"/>
    <xf numFmtId="169" fontId="9" fillId="2" borderId="0" xfId="0" applyNumberFormat="1" applyFont="1" applyFill="1"/>
    <xf numFmtId="0" fontId="0" fillId="2" borderId="0" xfId="0" applyFill="1"/>
    <xf numFmtId="0" fontId="7" fillId="2" borderId="0" xfId="0" applyFont="1" applyFill="1"/>
    <xf numFmtId="3" fontId="15" fillId="2" borderId="0" xfId="19" applyNumberFormat="1" applyFont="1" applyFill="1" applyAlignment="1">
      <alignment horizontal="left" vertical="top" wrapText="1"/>
    </xf>
    <xf numFmtId="0" fontId="19" fillId="3" borderId="0" xfId="0" applyFont="1" applyFill="1"/>
    <xf numFmtId="3" fontId="15" fillId="2" borderId="0" xfId="20" applyNumberFormat="1" applyFont="1" applyFill="1" applyAlignment="1">
      <alignment horizontal="left" vertical="top" wrapText="1"/>
    </xf>
    <xf numFmtId="170" fontId="19" fillId="2" borderId="0" xfId="17" applyNumberFormat="1" applyFont="1" applyFill="1" applyBorder="1"/>
    <xf numFmtId="3" fontId="22" fillId="2" borderId="0" xfId="3" applyNumberFormat="1" applyFont="1" applyFill="1" applyAlignment="1">
      <alignment vertical="top" wrapText="1"/>
    </xf>
    <xf numFmtId="3" fontId="25" fillId="2" borderId="0" xfId="0" applyNumberFormat="1" applyFont="1" applyFill="1"/>
    <xf numFmtId="3" fontId="24" fillId="2" borderId="0" xfId="3" applyNumberFormat="1" applyFont="1" applyFill="1" applyAlignment="1">
      <alignment horizontal="left" vertical="top" wrapText="1" indent="1"/>
    </xf>
    <xf numFmtId="3" fontId="24" fillId="2" borderId="0" xfId="3" applyNumberFormat="1" applyFont="1" applyFill="1" applyAlignment="1">
      <alignment horizontal="right" vertical="center"/>
    </xf>
    <xf numFmtId="3" fontId="22" fillId="2" borderId="0" xfId="3" applyNumberFormat="1" applyFont="1" applyFill="1" applyAlignment="1">
      <alignment horizontal="left" vertical="top" wrapText="1"/>
    </xf>
    <xf numFmtId="3" fontId="22" fillId="2" borderId="0" xfId="3" applyNumberFormat="1" applyFont="1" applyFill="1" applyAlignment="1">
      <alignment horizontal="right" vertical="center"/>
    </xf>
    <xf numFmtId="3" fontId="22" fillId="2" borderId="0" xfId="3" applyNumberFormat="1" applyFont="1" applyFill="1" applyAlignment="1">
      <alignment horizontal="left" vertical="top" wrapText="1" indent="1"/>
    </xf>
    <xf numFmtId="0" fontId="15" fillId="2" borderId="0" xfId="6" applyFont="1" applyFill="1" applyAlignment="1">
      <alignment horizontal="left" vertical="top" wrapText="1"/>
    </xf>
    <xf numFmtId="0" fontId="15" fillId="2" borderId="0" xfId="6" applyFont="1" applyFill="1" applyAlignment="1">
      <alignment vertical="top" wrapText="1"/>
    </xf>
    <xf numFmtId="0" fontId="16" fillId="2" borderId="0" xfId="6" applyFont="1" applyFill="1" applyAlignment="1">
      <alignment horizontal="left" vertical="top" wrapText="1" indent="1"/>
    </xf>
    <xf numFmtId="165" fontId="16" fillId="2" borderId="0" xfId="6" applyNumberFormat="1" applyFont="1" applyFill="1" applyAlignment="1">
      <alignment horizontal="center" vertical="center"/>
    </xf>
    <xf numFmtId="0" fontId="16" fillId="2" borderId="4" xfId="6" applyFont="1" applyFill="1" applyBorder="1" applyAlignment="1">
      <alignment horizontal="left" vertical="top" wrapText="1" indent="1"/>
    </xf>
    <xf numFmtId="165" fontId="16" fillId="2" borderId="4" xfId="6" applyNumberFormat="1" applyFont="1" applyFill="1" applyBorder="1" applyAlignment="1">
      <alignment horizontal="center" vertical="center"/>
    </xf>
    <xf numFmtId="3" fontId="16" fillId="2" borderId="0" xfId="12" applyNumberFormat="1" applyFont="1" applyFill="1" applyAlignment="1">
      <alignment horizontal="left" vertical="top" wrapText="1" indent="1"/>
    </xf>
    <xf numFmtId="3" fontId="16" fillId="2" borderId="0" xfId="12" applyNumberFormat="1" applyFont="1" applyFill="1" applyAlignment="1">
      <alignment horizontal="center" vertical="center"/>
    </xf>
    <xf numFmtId="3" fontId="15" fillId="2" borderId="0" xfId="12" applyNumberFormat="1" applyFont="1" applyFill="1" applyAlignment="1">
      <alignment horizontal="left" vertical="top" wrapText="1"/>
    </xf>
    <xf numFmtId="3" fontId="15" fillId="2" borderId="0" xfId="12" applyNumberFormat="1" applyFont="1" applyFill="1" applyAlignment="1">
      <alignment horizontal="center" vertical="center"/>
    </xf>
    <xf numFmtId="3" fontId="15" fillId="2" borderId="0" xfId="12" applyNumberFormat="1" applyFont="1" applyFill="1" applyAlignment="1">
      <alignment vertical="top" wrapText="1"/>
    </xf>
    <xf numFmtId="3" fontId="15" fillId="2" borderId="0" xfId="12" applyNumberFormat="1" applyFont="1" applyFill="1" applyAlignment="1">
      <alignment horizontal="center" vertical="top" wrapText="1"/>
    </xf>
    <xf numFmtId="3" fontId="16" fillId="2" borderId="4" xfId="12" applyNumberFormat="1" applyFont="1" applyFill="1" applyBorder="1" applyAlignment="1">
      <alignment horizontal="left" vertical="top" wrapText="1" indent="1"/>
    </xf>
    <xf numFmtId="3" fontId="16" fillId="2" borderId="4" xfId="12" applyNumberFormat="1" applyFont="1" applyFill="1" applyBorder="1" applyAlignment="1">
      <alignment horizontal="center" vertical="center"/>
    </xf>
    <xf numFmtId="3" fontId="16" fillId="2" borderId="0" xfId="19" applyNumberFormat="1" applyFont="1" applyFill="1" applyAlignment="1">
      <alignment horizontal="left" vertical="top" wrapText="1" indent="1"/>
    </xf>
    <xf numFmtId="3" fontId="16" fillId="2" borderId="0" xfId="19" applyNumberFormat="1" applyFont="1" applyFill="1" applyAlignment="1">
      <alignment horizontal="center" vertical="center"/>
    </xf>
    <xf numFmtId="3" fontId="15" fillId="2" borderId="0" xfId="19" applyNumberFormat="1" applyFont="1" applyFill="1" applyAlignment="1">
      <alignment vertical="top" wrapText="1"/>
    </xf>
    <xf numFmtId="3" fontId="15" fillId="2" borderId="0" xfId="19" applyNumberFormat="1" applyFont="1" applyFill="1" applyAlignment="1">
      <alignment horizontal="center" vertical="center"/>
    </xf>
    <xf numFmtId="3" fontId="15" fillId="2" borderId="0" xfId="19" applyNumberFormat="1" applyFont="1" applyFill="1" applyAlignment="1">
      <alignment horizontal="center" vertical="top" wrapText="1"/>
    </xf>
    <xf numFmtId="3" fontId="16" fillId="2" borderId="4" xfId="19" applyNumberFormat="1" applyFont="1" applyFill="1" applyBorder="1" applyAlignment="1">
      <alignment horizontal="left" vertical="top" wrapText="1" indent="1"/>
    </xf>
    <xf numFmtId="3" fontId="16" fillId="2" borderId="4" xfId="19" applyNumberFormat="1" applyFont="1" applyFill="1" applyBorder="1" applyAlignment="1">
      <alignment horizontal="center" vertical="center"/>
    </xf>
    <xf numFmtId="3" fontId="16" fillId="2" borderId="0" xfId="18" applyNumberFormat="1" applyFont="1" applyFill="1" applyAlignment="1">
      <alignment horizontal="left" vertical="top" wrapText="1" indent="1"/>
    </xf>
    <xf numFmtId="3" fontId="16" fillId="2" borderId="0" xfId="18" applyNumberFormat="1" applyFont="1" applyFill="1" applyAlignment="1">
      <alignment horizontal="center" vertical="center"/>
    </xf>
    <xf numFmtId="3" fontId="15" fillId="2" borderId="0" xfId="18" applyNumberFormat="1" applyFont="1" applyFill="1" applyAlignment="1">
      <alignment vertical="top" wrapText="1"/>
    </xf>
    <xf numFmtId="3" fontId="15" fillId="2" borderId="0" xfId="18" applyNumberFormat="1" applyFont="1" applyFill="1" applyAlignment="1">
      <alignment horizontal="center" vertical="center"/>
    </xf>
    <xf numFmtId="3" fontId="15" fillId="2" borderId="0" xfId="18" applyNumberFormat="1" applyFont="1" applyFill="1" applyAlignment="1">
      <alignment horizontal="left" vertical="top" wrapText="1"/>
    </xf>
    <xf numFmtId="3" fontId="15" fillId="2" borderId="0" xfId="18" applyNumberFormat="1" applyFont="1" applyFill="1" applyAlignment="1">
      <alignment horizontal="left" vertical="top" wrapText="1" indent="1"/>
    </xf>
    <xf numFmtId="3" fontId="15" fillId="2" borderId="0" xfId="18" applyNumberFormat="1" applyFont="1" applyFill="1" applyAlignment="1">
      <alignment horizontal="center" vertical="top" wrapText="1"/>
    </xf>
    <xf numFmtId="3" fontId="16" fillId="2" borderId="4" xfId="18" applyNumberFormat="1" applyFont="1" applyFill="1" applyBorder="1" applyAlignment="1">
      <alignment horizontal="left" vertical="top" wrapText="1" indent="1"/>
    </xf>
    <xf numFmtId="3" fontId="16" fillId="2" borderId="4" xfId="18" applyNumberFormat="1" applyFont="1" applyFill="1" applyBorder="1" applyAlignment="1">
      <alignment horizontal="center" vertical="center"/>
    </xf>
    <xf numFmtId="3" fontId="16" fillId="2" borderId="0" xfId="20" applyNumberFormat="1" applyFont="1" applyFill="1" applyAlignment="1">
      <alignment horizontal="left" vertical="top" wrapText="1" indent="1"/>
    </xf>
    <xf numFmtId="3" fontId="16" fillId="2" borderId="0" xfId="20" applyNumberFormat="1" applyFont="1" applyFill="1" applyAlignment="1">
      <alignment horizontal="center" vertical="center"/>
    </xf>
    <xf numFmtId="3" fontId="15" fillId="2" borderId="0" xfId="20" applyNumberFormat="1" applyFont="1" applyFill="1" applyAlignment="1">
      <alignment vertical="top" wrapText="1"/>
    </xf>
    <xf numFmtId="3" fontId="15" fillId="2" borderId="0" xfId="20" applyNumberFormat="1" applyFont="1" applyFill="1" applyAlignment="1">
      <alignment horizontal="center" vertical="center"/>
    </xf>
    <xf numFmtId="3" fontId="15" fillId="2" borderId="0" xfId="20" applyNumberFormat="1" applyFont="1" applyFill="1" applyAlignment="1">
      <alignment horizontal="center" vertical="top" wrapText="1"/>
    </xf>
    <xf numFmtId="3" fontId="16" fillId="2" borderId="4" xfId="20" applyNumberFormat="1" applyFont="1" applyFill="1" applyBorder="1" applyAlignment="1">
      <alignment horizontal="left" vertical="top" wrapText="1" indent="1"/>
    </xf>
    <xf numFmtId="3" fontId="16" fillId="2" borderId="4" xfId="20" applyNumberFormat="1" applyFont="1" applyFill="1" applyBorder="1" applyAlignment="1">
      <alignment horizontal="center" vertical="center"/>
    </xf>
    <xf numFmtId="165" fontId="16" fillId="2" borderId="0" xfId="21" applyNumberFormat="1" applyFont="1" applyFill="1" applyAlignment="1">
      <alignment horizontal="center" vertical="center"/>
    </xf>
    <xf numFmtId="169" fontId="16" fillId="2" borderId="0" xfId="21" applyNumberFormat="1" applyFont="1" applyFill="1" applyAlignment="1">
      <alignment horizontal="center" vertical="center"/>
    </xf>
    <xf numFmtId="165" fontId="16" fillId="2" borderId="4" xfId="21" applyNumberFormat="1" applyFont="1" applyFill="1" applyBorder="1" applyAlignment="1">
      <alignment horizontal="center" vertical="center"/>
    </xf>
    <xf numFmtId="169" fontId="16" fillId="2" borderId="4" xfId="21" applyNumberFormat="1" applyFont="1" applyFill="1" applyBorder="1" applyAlignment="1">
      <alignment horizontal="center" vertical="center"/>
    </xf>
    <xf numFmtId="0" fontId="4" fillId="2" borderId="0" xfId="1" applyFont="1" applyFill="1" applyAlignment="1">
      <alignment horizontal="right" vertical="center" wrapText="1"/>
    </xf>
    <xf numFmtId="0" fontId="10" fillId="5" borderId="0" xfId="1" applyFont="1" applyFill="1" applyAlignment="1">
      <alignment horizontal="left" vertical="top" wrapText="1"/>
    </xf>
    <xf numFmtId="3" fontId="10" fillId="5" borderId="0" xfId="1" applyNumberFormat="1" applyFont="1" applyFill="1" applyAlignment="1">
      <alignment vertical="center"/>
    </xf>
    <xf numFmtId="3" fontId="10" fillId="5" borderId="0" xfId="1" applyNumberFormat="1" applyFont="1" applyFill="1" applyAlignment="1">
      <alignment horizontal="right" vertical="center"/>
    </xf>
    <xf numFmtId="0" fontId="2" fillId="2" borderId="0" xfId="1" applyFont="1" applyFill="1" applyAlignment="1">
      <alignment horizontal="left" vertical="top" wrapText="1" indent="1"/>
    </xf>
    <xf numFmtId="0" fontId="10" fillId="5" borderId="0" xfId="3" applyFont="1" applyFill="1" applyAlignment="1">
      <alignment vertical="center" wrapText="1"/>
    </xf>
    <xf numFmtId="0" fontId="4" fillId="2" borderId="0" xfId="3" applyFont="1" applyFill="1" applyAlignment="1">
      <alignment horizontal="left" vertical="top" wrapText="1" indent="1"/>
    </xf>
    <xf numFmtId="0" fontId="4" fillId="2" borderId="0" xfId="1" applyFont="1" applyFill="1" applyAlignment="1">
      <alignment horizontal="left" vertical="top" wrapText="1" indent="1"/>
    </xf>
    <xf numFmtId="168" fontId="8" fillId="3" borderId="0" xfId="2" applyNumberFormat="1" applyFont="1" applyFill="1"/>
    <xf numFmtId="0" fontId="2" fillId="3" borderId="0" xfId="1" applyFont="1" applyFill="1" applyAlignment="1">
      <alignment vertical="top" wrapText="1"/>
    </xf>
    <xf numFmtId="3" fontId="2" fillId="3" borderId="0" xfId="1" applyNumberFormat="1" applyFont="1" applyFill="1" applyAlignment="1">
      <alignment vertical="center"/>
    </xf>
    <xf numFmtId="0" fontId="4" fillId="3" borderId="0" xfId="1" applyFont="1" applyFill="1" applyAlignment="1">
      <alignment horizontal="left" vertical="top" wrapText="1" indent="1"/>
    </xf>
    <xf numFmtId="3" fontId="4" fillId="3" borderId="0" xfId="1" applyNumberFormat="1" applyFont="1" applyFill="1" applyAlignment="1">
      <alignment vertical="center"/>
    </xf>
    <xf numFmtId="3" fontId="2" fillId="3" borderId="0" xfId="1" applyNumberFormat="1" applyFont="1" applyFill="1" applyAlignment="1">
      <alignment horizontal="right" vertical="center"/>
    </xf>
    <xf numFmtId="0" fontId="4" fillId="3" borderId="0" xfId="1" applyFont="1" applyFill="1" applyAlignment="1">
      <alignment vertical="top" wrapText="1"/>
    </xf>
    <xf numFmtId="3" fontId="4" fillId="3" borderId="0" xfId="1" applyNumberFormat="1" applyFont="1" applyFill="1" applyAlignment="1">
      <alignment horizontal="right" vertical="center"/>
    </xf>
    <xf numFmtId="3" fontId="8" fillId="3" borderId="0" xfId="2" applyNumberFormat="1" applyFont="1" applyFill="1"/>
    <xf numFmtId="3" fontId="3" fillId="3" borderId="0" xfId="2" applyNumberFormat="1" applyFont="1" applyFill="1"/>
    <xf numFmtId="164" fontId="4" fillId="3" borderId="0" xfId="1" applyNumberFormat="1" applyFont="1" applyFill="1" applyAlignment="1">
      <alignment horizontal="right" vertical="center"/>
    </xf>
    <xf numFmtId="0" fontId="2" fillId="3" borderId="0" xfId="1" applyFont="1" applyFill="1" applyAlignment="1">
      <alignment horizontal="left" vertical="top" wrapText="1"/>
    </xf>
    <xf numFmtId="164" fontId="2" fillId="3" borderId="0" xfId="1" applyNumberFormat="1" applyFont="1" applyFill="1" applyAlignment="1">
      <alignment horizontal="right" vertical="center"/>
    </xf>
    <xf numFmtId="164" fontId="8" fillId="3" borderId="0" xfId="2" applyNumberFormat="1" applyFont="1" applyFill="1"/>
    <xf numFmtId="164" fontId="3" fillId="3" borderId="0" xfId="2" applyNumberFormat="1" applyFont="1" applyFill="1"/>
    <xf numFmtId="0" fontId="15" fillId="3" borderId="0" xfId="11" applyFont="1" applyFill="1" applyAlignment="1">
      <alignment horizontal="left" vertical="top" wrapText="1"/>
    </xf>
    <xf numFmtId="0" fontId="16" fillId="3" borderId="0" xfId="11" applyFont="1" applyFill="1" applyAlignment="1">
      <alignment horizontal="left" vertical="top" wrapText="1" indent="1"/>
    </xf>
    <xf numFmtId="0" fontId="3" fillId="3" borderId="0" xfId="2" applyFont="1" applyFill="1" applyAlignment="1">
      <alignment horizontal="left" indent="1"/>
    </xf>
    <xf numFmtId="0" fontId="10" fillId="5" borderId="0" xfId="0" applyFont="1" applyFill="1" applyAlignment="1">
      <alignment horizontal="left"/>
    </xf>
    <xf numFmtId="3" fontId="10" fillId="5" borderId="0" xfId="0" applyNumberFormat="1" applyFont="1" applyFill="1" applyAlignment="1">
      <alignment horizontal="right"/>
    </xf>
    <xf numFmtId="3" fontId="6" fillId="5" borderId="0" xfId="0" applyNumberFormat="1" applyFont="1" applyFill="1"/>
    <xf numFmtId="3" fontId="4" fillId="2" borderId="0" xfId="4" applyNumberFormat="1" applyFont="1" applyFill="1" applyAlignment="1">
      <alignment horizontal="right" vertical="center"/>
    </xf>
    <xf numFmtId="3" fontId="0" fillId="3" borderId="0" xfId="0" applyNumberFormat="1" applyFill="1"/>
    <xf numFmtId="0" fontId="10" fillId="5" borderId="0" xfId="5" applyFont="1" applyFill="1" applyAlignment="1">
      <alignment vertical="top" wrapText="1"/>
    </xf>
    <xf numFmtId="3" fontId="10" fillId="5" borderId="0" xfId="5" applyNumberFormat="1" applyFont="1" applyFill="1" applyAlignment="1">
      <alignment horizontal="right" vertical="center"/>
    </xf>
    <xf numFmtId="165" fontId="2" fillId="5" borderId="0" xfId="5" applyNumberFormat="1" applyFont="1" applyFill="1" applyAlignment="1">
      <alignment horizontal="right" vertical="center"/>
    </xf>
    <xf numFmtId="0" fontId="4" fillId="2" borderId="0" xfId="5" applyFont="1" applyFill="1" applyAlignment="1">
      <alignment vertical="top" wrapText="1"/>
    </xf>
    <xf numFmtId="166" fontId="4" fillId="2" borderId="0" xfId="5" applyNumberFormat="1" applyFont="1" applyFill="1" applyAlignment="1">
      <alignment vertical="center"/>
    </xf>
    <xf numFmtId="0" fontId="10" fillId="5" borderId="0" xfId="6" applyFont="1" applyFill="1" applyAlignment="1">
      <alignment vertical="top" wrapText="1"/>
    </xf>
    <xf numFmtId="164" fontId="10" fillId="5" borderId="0" xfId="3" applyNumberFormat="1" applyFont="1" applyFill="1" applyAlignment="1">
      <alignment horizontal="right" vertical="center"/>
    </xf>
    <xf numFmtId="0" fontId="2" fillId="2" borderId="0" xfId="6" applyFont="1" applyFill="1" applyAlignment="1">
      <alignment horizontal="left" vertical="top" wrapText="1" indent="1"/>
    </xf>
    <xf numFmtId="0" fontId="10" fillId="5" borderId="0" xfId="3" applyFont="1" applyFill="1" applyAlignment="1">
      <alignment vertical="top" wrapText="1"/>
    </xf>
    <xf numFmtId="3" fontId="10" fillId="5" borderId="0" xfId="3" applyNumberFormat="1" applyFont="1" applyFill="1" applyAlignment="1">
      <alignment horizontal="right" vertical="center"/>
    </xf>
    <xf numFmtId="3" fontId="11" fillId="5" borderId="0" xfId="3" applyNumberFormat="1" applyFont="1" applyFill="1" applyAlignment="1">
      <alignment horizontal="right" vertical="center"/>
    </xf>
    <xf numFmtId="0" fontId="2" fillId="5" borderId="0" xfId="1" applyFont="1" applyFill="1" applyAlignment="1">
      <alignment vertical="top" wrapText="1"/>
    </xf>
    <xf numFmtId="3" fontId="9" fillId="5" borderId="0" xfId="0" applyNumberFormat="1" applyFont="1" applyFill="1"/>
    <xf numFmtId="0" fontId="0" fillId="5" borderId="0" xfId="0" applyFill="1"/>
    <xf numFmtId="0" fontId="4" fillId="5" borderId="0" xfId="1" applyFont="1" applyFill="1" applyAlignment="1">
      <alignment horizontal="left" vertical="top" wrapText="1" indent="1"/>
    </xf>
    <xf numFmtId="3" fontId="7" fillId="5" borderId="0" xfId="0" applyNumberFormat="1" applyFont="1" applyFill="1"/>
    <xf numFmtId="0" fontId="9" fillId="5" borderId="0" xfId="0" applyFont="1" applyFill="1"/>
    <xf numFmtId="0" fontId="7" fillId="5" borderId="0" xfId="0" applyFont="1" applyFill="1" applyAlignment="1">
      <alignment horizontal="left" indent="1"/>
    </xf>
    <xf numFmtId="0" fontId="4" fillId="2" borderId="0" xfId="7" applyFont="1" applyFill="1" applyAlignment="1">
      <alignment horizontal="right" wrapText="1"/>
    </xf>
    <xf numFmtId="164" fontId="10" fillId="5" borderId="0" xfId="7" applyNumberFormat="1" applyFont="1" applyFill="1" applyAlignment="1">
      <alignment horizontal="right" vertical="center"/>
    </xf>
    <xf numFmtId="164" fontId="4" fillId="2" borderId="0" xfId="7" applyNumberFormat="1" applyFont="1" applyFill="1" applyAlignment="1">
      <alignment horizontal="right" vertical="center"/>
    </xf>
    <xf numFmtId="164" fontId="2" fillId="5" borderId="0" xfId="3" applyNumberFormat="1" applyFont="1" applyFill="1" applyAlignment="1">
      <alignment horizontal="right" vertical="center"/>
    </xf>
    <xf numFmtId="164" fontId="0" fillId="5" borderId="0" xfId="0" applyNumberFormat="1" applyFill="1"/>
    <xf numFmtId="164" fontId="6" fillId="2" borderId="0" xfId="7" applyNumberFormat="1" applyFont="1" applyFill="1" applyAlignment="1">
      <alignment vertical="center"/>
    </xf>
    <xf numFmtId="3" fontId="7" fillId="2" borderId="0" xfId="0" applyNumberFormat="1" applyFont="1" applyFill="1" applyAlignment="1">
      <alignment vertical="center"/>
    </xf>
    <xf numFmtId="3" fontId="9" fillId="2" borderId="0" xfId="0" applyNumberFormat="1" applyFont="1" applyFill="1" applyAlignment="1">
      <alignment horizontal="right"/>
    </xf>
    <xf numFmtId="0" fontId="26" fillId="4" borderId="0" xfId="0" applyFont="1" applyFill="1"/>
    <xf numFmtId="0" fontId="10" fillId="5" borderId="0" xfId="8" applyFont="1" applyFill="1" applyAlignment="1">
      <alignment horizontal="left" vertical="top" wrapText="1"/>
    </xf>
    <xf numFmtId="164" fontId="10" fillId="5" borderId="0" xfId="9" applyNumberFormat="1" applyFont="1" applyFill="1" applyAlignment="1">
      <alignment horizontal="right" vertical="center"/>
    </xf>
    <xf numFmtId="164" fontId="4" fillId="5" borderId="0" xfId="8" applyNumberFormat="1" applyFont="1" applyFill="1" applyAlignment="1">
      <alignment horizontal="right" vertical="center"/>
    </xf>
    <xf numFmtId="0" fontId="2" fillId="2" borderId="0" xfId="8" applyFont="1" applyFill="1" applyAlignment="1">
      <alignment horizontal="left" vertical="top" wrapText="1" indent="1"/>
    </xf>
    <xf numFmtId="164" fontId="4" fillId="5" borderId="0" xfId="9" applyNumberFormat="1" applyFont="1" applyFill="1" applyAlignment="1">
      <alignment horizontal="right" vertical="center"/>
    </xf>
    <xf numFmtId="164" fontId="2" fillId="5" borderId="0" xfId="8" applyNumberFormat="1" applyFont="1" applyFill="1" applyAlignment="1">
      <alignment horizontal="right" vertical="center"/>
    </xf>
    <xf numFmtId="164" fontId="2" fillId="2" borderId="0" xfId="9" applyNumberFormat="1" applyFont="1" applyFill="1" applyAlignment="1">
      <alignment horizontal="right"/>
    </xf>
    <xf numFmtId="164" fontId="2" fillId="2" borderId="0" xfId="9" applyNumberFormat="1" applyFont="1" applyFill="1" applyAlignment="1">
      <alignment vertical="center"/>
    </xf>
    <xf numFmtId="164" fontId="2" fillId="5" borderId="0" xfId="9" applyNumberFormat="1" applyFont="1" applyFill="1" applyAlignment="1">
      <alignment horizontal="right" vertical="center"/>
    </xf>
    <xf numFmtId="0" fontId="4" fillId="5" borderId="0" xfId="1" applyFont="1" applyFill="1" applyAlignment="1">
      <alignment vertical="top" wrapText="1"/>
    </xf>
    <xf numFmtId="0" fontId="9" fillId="3" borderId="0" xfId="0" applyFont="1" applyFill="1"/>
    <xf numFmtId="164" fontId="4" fillId="3" borderId="0" xfId="9" applyNumberFormat="1" applyFont="1" applyFill="1" applyAlignment="1">
      <alignment horizontal="center" vertical="center"/>
    </xf>
    <xf numFmtId="164" fontId="4" fillId="3" borderId="0" xfId="9" applyNumberFormat="1" applyFont="1" applyFill="1" applyAlignment="1">
      <alignment horizontal="right" vertical="center"/>
    </xf>
    <xf numFmtId="164" fontId="4" fillId="3" borderId="0" xfId="8" applyNumberFormat="1" applyFont="1" applyFill="1" applyAlignment="1">
      <alignment horizontal="right" vertical="center"/>
    </xf>
    <xf numFmtId="0" fontId="4" fillId="3" borderId="0" xfId="8" applyFont="1" applyFill="1" applyAlignment="1">
      <alignment horizontal="left" vertical="top" indent="1"/>
    </xf>
    <xf numFmtId="0" fontId="4" fillId="3" borderId="0" xfId="8" applyFont="1" applyFill="1" applyAlignment="1">
      <alignment horizontal="left" vertical="top" wrapText="1" indent="1"/>
    </xf>
    <xf numFmtId="0" fontId="26" fillId="3" borderId="0" xfId="0" applyFont="1" applyFill="1"/>
    <xf numFmtId="0" fontId="26" fillId="3" borderId="0" xfId="0" applyFont="1" applyFill="1" applyAlignment="1">
      <alignment horizontal="right"/>
    </xf>
    <xf numFmtId="0" fontId="26" fillId="4" borderId="0" xfId="0" applyFont="1" applyFill="1" applyAlignment="1">
      <alignment horizontal="right"/>
    </xf>
    <xf numFmtId="0" fontId="10" fillId="5" borderId="0" xfId="10" applyFont="1" applyFill="1" applyAlignment="1">
      <alignment horizontal="left" vertical="top" wrapText="1"/>
    </xf>
    <xf numFmtId="167" fontId="11" fillId="5" borderId="0" xfId="10" applyNumberFormat="1" applyFont="1" applyFill="1" applyAlignment="1">
      <alignment horizontal="right"/>
    </xf>
    <xf numFmtId="0" fontId="2" fillId="2" borderId="0" xfId="10" applyFont="1" applyFill="1" applyAlignment="1">
      <alignment horizontal="left" vertical="top" wrapText="1"/>
    </xf>
    <xf numFmtId="167" fontId="2" fillId="2" borderId="0" xfId="10" applyNumberFormat="1" applyFont="1" applyFill="1" applyAlignment="1">
      <alignment horizontal="center"/>
    </xf>
    <xf numFmtId="167" fontId="4" fillId="5" borderId="0" xfId="10" applyNumberFormat="1" applyFont="1" applyFill="1" applyAlignment="1">
      <alignment horizontal="center"/>
    </xf>
    <xf numFmtId="167" fontId="4" fillId="2" borderId="0" xfId="10" applyNumberFormat="1" applyFont="1" applyFill="1" applyAlignment="1">
      <alignment horizontal="right"/>
    </xf>
    <xf numFmtId="167" fontId="2" fillId="5" borderId="0" xfId="10" applyNumberFormat="1" applyFont="1" applyFill="1" applyAlignment="1">
      <alignment horizontal="center"/>
    </xf>
    <xf numFmtId="0" fontId="10" fillId="5" borderId="0" xfId="3" applyFont="1" applyFill="1" applyAlignment="1">
      <alignment horizontal="left" vertical="top" wrapText="1"/>
    </xf>
    <xf numFmtId="169" fontId="5" fillId="2" borderId="0" xfId="10" applyNumberFormat="1" applyFont="1" applyFill="1"/>
    <xf numFmtId="169" fontId="6" fillId="2" borderId="0" xfId="10" applyNumberFormat="1" applyFont="1" applyFill="1"/>
    <xf numFmtId="169" fontId="5" fillId="2" borderId="0" xfId="10" applyNumberFormat="1" applyFont="1" applyFill="1" applyAlignment="1">
      <alignment horizontal="right"/>
    </xf>
    <xf numFmtId="167" fontId="6" fillId="2" borderId="0" xfId="10" applyNumberFormat="1" applyFont="1" applyFill="1"/>
    <xf numFmtId="169" fontId="7" fillId="2" borderId="0" xfId="0" applyNumberFormat="1" applyFont="1" applyFill="1" applyAlignment="1">
      <alignment horizontal="right"/>
    </xf>
    <xf numFmtId="4" fontId="9" fillId="3" borderId="0" xfId="0" applyNumberFormat="1" applyFont="1" applyFill="1"/>
    <xf numFmtId="4" fontId="7" fillId="3" borderId="0" xfId="0" applyNumberFormat="1" applyFont="1" applyFill="1"/>
    <xf numFmtId="167" fontId="13" fillId="3" borderId="0" xfId="16" applyNumberFormat="1" applyFont="1" applyFill="1" applyAlignment="1">
      <alignment horizontal="right" vertical="center"/>
    </xf>
    <xf numFmtId="0" fontId="4" fillId="3" borderId="0" xfId="1" applyFont="1" applyFill="1" applyAlignment="1">
      <alignment horizontal="left" vertical="center" wrapText="1" indent="1"/>
    </xf>
    <xf numFmtId="4" fontId="7" fillId="3" borderId="0" xfId="0" applyNumberFormat="1" applyFont="1" applyFill="1" applyAlignment="1">
      <alignment horizontal="right" vertical="center"/>
    </xf>
    <xf numFmtId="0" fontId="4" fillId="3" borderId="0" xfId="1" applyFont="1" applyFill="1" applyAlignment="1">
      <alignment horizontal="center" vertical="top" wrapText="1"/>
    </xf>
    <xf numFmtId="4" fontId="7" fillId="3" borderId="0" xfId="0" applyNumberFormat="1" applyFont="1" applyFill="1" applyAlignment="1">
      <alignment vertical="center"/>
    </xf>
    <xf numFmtId="0" fontId="9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170" fontId="0" fillId="2" borderId="0" xfId="17" applyNumberFormat="1" applyFont="1" applyFill="1" applyBorder="1"/>
    <xf numFmtId="1" fontId="0" fillId="2" borderId="0" xfId="17" applyNumberFormat="1" applyFont="1" applyFill="1" applyBorder="1"/>
    <xf numFmtId="0" fontId="1" fillId="3" borderId="0" xfId="12" applyFill="1"/>
    <xf numFmtId="0" fontId="27" fillId="3" borderId="0" xfId="0" applyFont="1" applyFill="1"/>
    <xf numFmtId="0" fontId="28" fillId="3" borderId="0" xfId="0" applyFont="1" applyFill="1"/>
    <xf numFmtId="3" fontId="23" fillId="3" borderId="0" xfId="0" applyNumberFormat="1" applyFont="1" applyFill="1"/>
    <xf numFmtId="3" fontId="23" fillId="3" borderId="0" xfId="0" applyNumberFormat="1" applyFont="1" applyFill="1" applyAlignment="1">
      <alignment vertical="center"/>
    </xf>
    <xf numFmtId="3" fontId="25" fillId="3" borderId="0" xfId="0" applyNumberFormat="1" applyFont="1" applyFill="1"/>
    <xf numFmtId="3" fontId="12" fillId="3" borderId="0" xfId="0" applyNumberFormat="1" applyFont="1" applyFill="1"/>
    <xf numFmtId="3" fontId="19" fillId="3" borderId="0" xfId="0" applyNumberFormat="1" applyFont="1" applyFill="1"/>
    <xf numFmtId="3" fontId="16" fillId="3" borderId="0" xfId="12" applyNumberFormat="1" applyFont="1" applyFill="1" applyAlignment="1">
      <alignment vertical="top" wrapText="1"/>
    </xf>
    <xf numFmtId="3" fontId="15" fillId="2" borderId="0" xfId="3" applyNumberFormat="1" applyFont="1" applyFill="1" applyAlignment="1">
      <alignment horizontal="left" vertical="center" wrapText="1"/>
    </xf>
    <xf numFmtId="3" fontId="15" fillId="2" borderId="0" xfId="3" applyNumberFormat="1" applyFont="1" applyFill="1" applyAlignment="1">
      <alignment horizontal="center" vertical="center" wrapText="1"/>
    </xf>
    <xf numFmtId="3" fontId="7" fillId="3" borderId="0" xfId="0" applyNumberFormat="1" applyFont="1" applyFill="1"/>
    <xf numFmtId="3" fontId="9" fillId="3" borderId="0" xfId="0" applyNumberFormat="1" applyFont="1" applyFill="1"/>
    <xf numFmtId="3" fontId="16" fillId="3" borderId="0" xfId="19" applyNumberFormat="1" applyFont="1" applyFill="1" applyAlignment="1">
      <alignment vertical="top" wrapText="1"/>
    </xf>
    <xf numFmtId="3" fontId="16" fillId="3" borderId="0" xfId="20" applyNumberFormat="1" applyFont="1" applyFill="1" applyAlignment="1">
      <alignment vertical="top" wrapText="1"/>
    </xf>
    <xf numFmtId="3" fontId="16" fillId="3" borderId="0" xfId="20" applyNumberFormat="1" applyFont="1" applyFill="1" applyAlignment="1">
      <alignment horizontal="right" vertic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17" fillId="4" borderId="0" xfId="34" applyFont="1" applyFill="1" applyAlignment="1">
      <alignment vertical="top" wrapText="1"/>
    </xf>
    <xf numFmtId="3" fontId="17" fillId="4" borderId="0" xfId="34" applyNumberFormat="1" applyFont="1" applyFill="1" applyAlignment="1">
      <alignment horizontal="center" vertical="center"/>
    </xf>
    <xf numFmtId="0" fontId="16" fillId="2" borderId="0" xfId="34" applyFont="1" applyFill="1" applyAlignment="1">
      <alignment vertical="top" wrapText="1"/>
    </xf>
    <xf numFmtId="3" fontId="16" fillId="2" borderId="0" xfId="34" applyNumberFormat="1" applyFont="1" applyFill="1" applyAlignment="1">
      <alignment horizontal="center" vertical="center"/>
    </xf>
    <xf numFmtId="0" fontId="17" fillId="4" borderId="0" xfId="34" applyFont="1" applyFill="1" applyAlignment="1">
      <alignment horizontal="left" vertical="top" wrapText="1" indent="1"/>
    </xf>
    <xf numFmtId="3" fontId="16" fillId="4" borderId="0" xfId="34" applyNumberFormat="1" applyFont="1" applyFill="1" applyAlignment="1">
      <alignment horizontal="center" vertical="center"/>
    </xf>
    <xf numFmtId="0" fontId="16" fillId="2" borderId="0" xfId="34" applyFont="1" applyFill="1" applyAlignment="1">
      <alignment horizontal="left" vertical="top" wrapText="1" indent="1"/>
    </xf>
    <xf numFmtId="0" fontId="17" fillId="4" borderId="0" xfId="3" applyFont="1" applyFill="1" applyAlignment="1">
      <alignment horizontal="left" vertical="top" wrapText="1" indent="1"/>
    </xf>
    <xf numFmtId="0" fontId="15" fillId="2" borderId="0" xfId="34" applyFont="1" applyFill="1" applyAlignment="1">
      <alignment horizontal="left" vertical="top" wrapText="1" indent="1"/>
    </xf>
    <xf numFmtId="3" fontId="15" fillId="2" borderId="0" xfId="34" applyNumberFormat="1" applyFont="1" applyFill="1" applyAlignment="1">
      <alignment horizontal="center" vertical="center"/>
    </xf>
    <xf numFmtId="0" fontId="16" fillId="2" borderId="0" xfId="34" applyFont="1" applyFill="1" applyAlignment="1">
      <alignment horizontal="left" vertical="top" wrapText="1" indent="2"/>
    </xf>
    <xf numFmtId="0" fontId="16" fillId="2" borderId="1" xfId="34" applyFont="1" applyFill="1" applyBorder="1" applyAlignment="1">
      <alignment horizontal="left" vertical="top" wrapText="1" indent="2"/>
    </xf>
    <xf numFmtId="3" fontId="16" fillId="2" borderId="1" xfId="34" applyNumberFormat="1" applyFont="1" applyFill="1" applyBorder="1" applyAlignment="1">
      <alignment horizontal="center" vertical="center"/>
    </xf>
    <xf numFmtId="0" fontId="18" fillId="4" borderId="0" xfId="35" applyFont="1" applyFill="1" applyAlignment="1">
      <alignment vertical="top" wrapText="1"/>
    </xf>
    <xf numFmtId="3" fontId="18" fillId="4" borderId="0" xfId="35" applyNumberFormat="1" applyFont="1" applyFill="1" applyAlignment="1">
      <alignment horizontal="center" vertical="center"/>
    </xf>
    <xf numFmtId="0" fontId="16" fillId="2" borderId="0" xfId="35" applyFont="1" applyFill="1" applyAlignment="1">
      <alignment vertical="top" wrapText="1"/>
    </xf>
    <xf numFmtId="3" fontId="16" fillId="2" borderId="0" xfId="35" applyNumberFormat="1" applyFont="1" applyFill="1" applyAlignment="1">
      <alignment horizontal="center" vertical="center"/>
    </xf>
    <xf numFmtId="0" fontId="17" fillId="4" borderId="0" xfId="13" applyFont="1" applyFill="1" applyAlignment="1">
      <alignment horizontal="left" vertical="center" wrapText="1" indent="1"/>
    </xf>
    <xf numFmtId="3" fontId="16" fillId="4" borderId="0" xfId="35" applyNumberFormat="1" applyFont="1" applyFill="1" applyAlignment="1">
      <alignment horizontal="center" vertical="center"/>
    </xf>
    <xf numFmtId="0" fontId="16" fillId="2" borderId="0" xfId="35" applyFont="1" applyFill="1" applyAlignment="1">
      <alignment horizontal="left" vertical="top" wrapText="1" indent="2"/>
    </xf>
    <xf numFmtId="0" fontId="17" fillId="4" borderId="0" xfId="8" applyFont="1" applyFill="1" applyAlignment="1">
      <alignment horizontal="left" vertical="top" wrapText="1" indent="1"/>
    </xf>
    <xf numFmtId="0" fontId="15" fillId="2" borderId="0" xfId="35" applyFont="1" applyFill="1" applyAlignment="1">
      <alignment horizontal="left" vertical="top" wrapText="1" indent="1"/>
    </xf>
    <xf numFmtId="3" fontId="15" fillId="2" borderId="0" xfId="35" applyNumberFormat="1" applyFont="1" applyFill="1" applyAlignment="1">
      <alignment horizontal="center" vertical="center"/>
    </xf>
    <xf numFmtId="0" fontId="16" fillId="2" borderId="1" xfId="35" applyFont="1" applyFill="1" applyBorder="1" applyAlignment="1">
      <alignment horizontal="left" vertical="top" wrapText="1" indent="2"/>
    </xf>
    <xf numFmtId="3" fontId="16" fillId="2" borderId="1" xfId="35" applyNumberFormat="1" applyFont="1" applyFill="1" applyBorder="1" applyAlignment="1">
      <alignment horizontal="center" vertical="center"/>
    </xf>
    <xf numFmtId="0" fontId="17" fillId="4" borderId="0" xfId="36" applyFont="1" applyFill="1" applyAlignment="1">
      <alignment vertical="top" wrapText="1"/>
    </xf>
    <xf numFmtId="3" fontId="17" fillId="4" borderId="0" xfId="36" applyNumberFormat="1" applyFont="1" applyFill="1" applyAlignment="1">
      <alignment horizontal="center" vertical="center"/>
    </xf>
    <xf numFmtId="0" fontId="16" fillId="2" borderId="0" xfId="36" applyFont="1" applyFill="1" applyAlignment="1">
      <alignment horizontal="left" vertical="top" wrapText="1"/>
    </xf>
    <xf numFmtId="3" fontId="16" fillId="2" borderId="0" xfId="36" applyNumberFormat="1" applyFont="1" applyFill="1" applyAlignment="1">
      <alignment horizontal="center" vertical="center"/>
    </xf>
    <xf numFmtId="0" fontId="17" fillId="4" borderId="0" xfId="36" applyFont="1" applyFill="1" applyAlignment="1">
      <alignment horizontal="left" vertical="top" wrapText="1" indent="1"/>
    </xf>
    <xf numFmtId="3" fontId="15" fillId="4" borderId="0" xfId="36" applyNumberFormat="1" applyFont="1" applyFill="1" applyAlignment="1">
      <alignment horizontal="center" vertical="center"/>
    </xf>
    <xf numFmtId="0" fontId="16" fillId="2" borderId="0" xfId="36" applyFont="1" applyFill="1" applyAlignment="1">
      <alignment horizontal="left" vertical="top" wrapText="1" indent="2"/>
    </xf>
    <xf numFmtId="0" fontId="16" fillId="2" borderId="1" xfId="36" applyFont="1" applyFill="1" applyBorder="1" applyAlignment="1">
      <alignment horizontal="left" vertical="top" wrapText="1" indent="2"/>
    </xf>
    <xf numFmtId="3" fontId="16" fillId="2" borderId="1" xfId="36" applyNumberFormat="1" applyFont="1" applyFill="1" applyBorder="1" applyAlignment="1">
      <alignment horizontal="center" vertical="center"/>
    </xf>
    <xf numFmtId="0" fontId="17" fillId="4" borderId="0" xfId="38" applyFont="1" applyFill="1" applyAlignment="1">
      <alignment vertical="top" wrapText="1"/>
    </xf>
    <xf numFmtId="3" fontId="17" fillId="4" borderId="0" xfId="38" applyNumberFormat="1" applyFont="1" applyFill="1" applyAlignment="1">
      <alignment horizontal="center" vertical="center"/>
    </xf>
    <xf numFmtId="0" fontId="18" fillId="2" borderId="0" xfId="38" applyFont="1" applyFill="1" applyAlignment="1">
      <alignment vertical="top" wrapText="1"/>
    </xf>
    <xf numFmtId="3" fontId="18" fillId="2" borderId="0" xfId="38" applyNumberFormat="1" applyFont="1" applyFill="1" applyAlignment="1">
      <alignment horizontal="center" vertical="center"/>
    </xf>
    <xf numFmtId="0" fontId="16" fillId="2" borderId="0" xfId="38" applyFont="1" applyFill="1" applyAlignment="1">
      <alignment horizontal="left" vertical="top" wrapText="1" indent="2"/>
    </xf>
    <xf numFmtId="3" fontId="16" fillId="2" borderId="0" xfId="38" applyNumberFormat="1" applyFont="1" applyFill="1" applyAlignment="1">
      <alignment horizontal="center" vertical="center"/>
    </xf>
    <xf numFmtId="3" fontId="15" fillId="4" borderId="0" xfId="38" applyNumberFormat="1" applyFont="1" applyFill="1" applyAlignment="1">
      <alignment horizontal="center" vertical="center"/>
    </xf>
    <xf numFmtId="0" fontId="16" fillId="2" borderId="1" xfId="38" applyFont="1" applyFill="1" applyBorder="1" applyAlignment="1">
      <alignment horizontal="left" vertical="top" wrapText="1" indent="2"/>
    </xf>
    <xf numFmtId="3" fontId="16" fillId="2" borderId="1" xfId="38" applyNumberFormat="1" applyFont="1" applyFill="1" applyBorder="1" applyAlignment="1">
      <alignment horizontal="center" vertical="center"/>
    </xf>
    <xf numFmtId="0" fontId="16" fillId="2" borderId="1" xfId="3" applyFont="1" applyFill="1" applyBorder="1" applyAlignment="1">
      <alignment vertical="center" wrapText="1"/>
    </xf>
    <xf numFmtId="0" fontId="17" fillId="4" borderId="0" xfId="39" applyFont="1" applyFill="1" applyAlignment="1">
      <alignment vertical="top" wrapText="1"/>
    </xf>
    <xf numFmtId="3" fontId="18" fillId="4" borderId="0" xfId="39" applyNumberFormat="1" applyFont="1" applyFill="1" applyAlignment="1">
      <alignment horizontal="center" vertical="center"/>
    </xf>
    <xf numFmtId="0" fontId="18" fillId="2" borderId="0" xfId="39" applyFont="1" applyFill="1" applyAlignment="1">
      <alignment vertical="top" wrapText="1"/>
    </xf>
    <xf numFmtId="3" fontId="18" fillId="2" borderId="0" xfId="39" applyNumberFormat="1" applyFont="1" applyFill="1" applyAlignment="1">
      <alignment horizontal="center" vertical="center"/>
    </xf>
    <xf numFmtId="0" fontId="17" fillId="4" borderId="0" xfId="39" applyFont="1" applyFill="1" applyAlignment="1">
      <alignment horizontal="left" vertical="top" wrapText="1" indent="1"/>
    </xf>
    <xf numFmtId="0" fontId="16" fillId="2" borderId="0" xfId="39" applyFont="1" applyFill="1" applyAlignment="1">
      <alignment horizontal="left" vertical="top" wrapText="1" indent="2"/>
    </xf>
    <xf numFmtId="3" fontId="16" fillId="2" borderId="0" xfId="39" applyNumberFormat="1" applyFont="1" applyFill="1" applyAlignment="1">
      <alignment horizontal="center" vertical="center"/>
    </xf>
    <xf numFmtId="0" fontId="10" fillId="4" borderId="0" xfId="8" applyFont="1" applyFill="1" applyAlignment="1">
      <alignment horizontal="left" vertical="top" wrapText="1" indent="1"/>
    </xf>
    <xf numFmtId="3" fontId="16" fillId="4" borderId="0" xfId="39" applyNumberFormat="1" applyFont="1" applyFill="1" applyAlignment="1">
      <alignment horizontal="center" vertical="center"/>
    </xf>
    <xf numFmtId="0" fontId="15" fillId="2" borderId="0" xfId="39" applyFont="1" applyFill="1" applyAlignment="1">
      <alignment horizontal="left" vertical="top" wrapText="1" indent="1"/>
    </xf>
    <xf numFmtId="3" fontId="15" fillId="2" borderId="0" xfId="39" applyNumberFormat="1" applyFont="1" applyFill="1" applyAlignment="1">
      <alignment horizontal="center" vertical="center"/>
    </xf>
    <xf numFmtId="0" fontId="16" fillId="2" borderId="1" xfId="39" applyFont="1" applyFill="1" applyBorder="1" applyAlignment="1">
      <alignment horizontal="left" vertical="top" wrapText="1" indent="2"/>
    </xf>
    <xf numFmtId="3" fontId="16" fillId="2" borderId="1" xfId="39" applyNumberFormat="1" applyFont="1" applyFill="1" applyBorder="1" applyAlignment="1">
      <alignment horizontal="center" vertical="center"/>
    </xf>
    <xf numFmtId="0" fontId="16" fillId="2" borderId="2" xfId="40" applyFont="1" applyFill="1" applyBorder="1" applyAlignment="1">
      <alignment horizontal="center" wrapText="1"/>
    </xf>
    <xf numFmtId="0" fontId="17" fillId="4" borderId="0" xfId="40" applyFont="1" applyFill="1" applyAlignment="1">
      <alignment vertical="top" wrapText="1"/>
    </xf>
    <xf numFmtId="3" fontId="17" fillId="4" borderId="0" xfId="40" applyNumberFormat="1" applyFont="1" applyFill="1" applyAlignment="1">
      <alignment horizontal="center" vertical="center"/>
    </xf>
    <xf numFmtId="0" fontId="18" fillId="2" borderId="0" xfId="40" applyFont="1" applyFill="1" applyAlignment="1">
      <alignment vertical="top" wrapText="1"/>
    </xf>
    <xf numFmtId="3" fontId="18" fillId="2" borderId="0" xfId="40" applyNumberFormat="1" applyFont="1" applyFill="1" applyAlignment="1">
      <alignment horizontal="center" vertical="center"/>
    </xf>
    <xf numFmtId="3" fontId="17" fillId="2" borderId="0" xfId="40" applyNumberFormat="1" applyFont="1" applyFill="1" applyAlignment="1">
      <alignment horizontal="center" vertical="center"/>
    </xf>
    <xf numFmtId="0" fontId="16" fillId="2" borderId="0" xfId="40" applyFont="1" applyFill="1" applyAlignment="1">
      <alignment horizontal="left" vertical="top" wrapText="1" indent="2"/>
    </xf>
    <xf numFmtId="3" fontId="16" fillId="2" borderId="0" xfId="40" applyNumberFormat="1" applyFont="1" applyFill="1" applyAlignment="1">
      <alignment horizontal="center" vertical="center"/>
    </xf>
    <xf numFmtId="3" fontId="15" fillId="2" borderId="0" xfId="40" applyNumberFormat="1" applyFont="1" applyFill="1" applyAlignment="1">
      <alignment horizontal="center" vertical="center"/>
    </xf>
    <xf numFmtId="0" fontId="15" fillId="2" borderId="0" xfId="40" applyFont="1" applyFill="1" applyAlignment="1">
      <alignment horizontal="left" vertical="top" wrapText="1" indent="1"/>
    </xf>
    <xf numFmtId="0" fontId="12" fillId="3" borderId="0" xfId="0" applyFont="1" applyFill="1"/>
    <xf numFmtId="0" fontId="16" fillId="2" borderId="1" xfId="40" applyFont="1" applyFill="1" applyBorder="1" applyAlignment="1">
      <alignment horizontal="left" vertical="top" wrapText="1" indent="2"/>
    </xf>
    <xf numFmtId="3" fontId="16" fillId="2" borderId="1" xfId="40" applyNumberFormat="1" applyFont="1" applyFill="1" applyBorder="1" applyAlignment="1">
      <alignment horizontal="center" vertical="center"/>
    </xf>
    <xf numFmtId="0" fontId="7" fillId="4" borderId="0" xfId="0" applyFont="1" applyFill="1"/>
    <xf numFmtId="0" fontId="21" fillId="2" borderId="1" xfId="42" applyFont="1" applyFill="1" applyBorder="1" applyAlignment="1">
      <alignment horizontal="center" wrapText="1"/>
    </xf>
    <xf numFmtId="0" fontId="21" fillId="2" borderId="1" xfId="3" applyFont="1" applyFill="1" applyBorder="1" applyAlignment="1">
      <alignment horizontal="center" vertical="center" wrapText="1"/>
    </xf>
    <xf numFmtId="0" fontId="17" fillId="4" borderId="0" xfId="41" applyFont="1" applyFill="1" applyAlignment="1">
      <alignment vertical="top" wrapText="1"/>
    </xf>
    <xf numFmtId="0" fontId="17" fillId="2" borderId="0" xfId="41" applyFont="1" applyFill="1" applyAlignment="1">
      <alignment vertical="top" wrapText="1"/>
    </xf>
    <xf numFmtId="0" fontId="16" fillId="2" borderId="0" xfId="41" applyFont="1" applyFill="1" applyAlignment="1">
      <alignment horizontal="left" vertical="top" wrapText="1" indent="2"/>
    </xf>
    <xf numFmtId="0" fontId="16" fillId="2" borderId="0" xfId="43" applyFont="1" applyFill="1" applyAlignment="1">
      <alignment horizontal="left" vertical="top" wrapText="1" indent="2"/>
    </xf>
    <xf numFmtId="0" fontId="16" fillId="2" borderId="1" xfId="43" applyFont="1" applyFill="1" applyBorder="1" applyAlignment="1">
      <alignment horizontal="left" vertical="top" wrapText="1" indent="2"/>
    </xf>
    <xf numFmtId="0" fontId="17" fillId="4" borderId="0" xfId="44" applyFont="1" applyFill="1" applyAlignment="1">
      <alignment vertical="top" wrapText="1"/>
    </xf>
    <xf numFmtId="3" fontId="17" fillId="4" borderId="0" xfId="44" applyNumberFormat="1" applyFont="1" applyFill="1" applyAlignment="1">
      <alignment horizontal="center" vertical="center"/>
    </xf>
    <xf numFmtId="0" fontId="16" fillId="2" borderId="0" xfId="44" applyFont="1" applyFill="1" applyAlignment="1">
      <alignment vertical="top" wrapText="1"/>
    </xf>
    <xf numFmtId="3" fontId="16" fillId="2" borderId="0" xfId="44" applyNumberFormat="1" applyFont="1" applyFill="1" applyAlignment="1">
      <alignment horizontal="center" vertical="center"/>
    </xf>
    <xf numFmtId="0" fontId="17" fillId="4" borderId="0" xfId="44" applyFont="1" applyFill="1" applyAlignment="1">
      <alignment horizontal="left" vertical="top" wrapText="1" indent="1"/>
    </xf>
    <xf numFmtId="3" fontId="15" fillId="4" borderId="0" xfId="44" applyNumberFormat="1" applyFont="1" applyFill="1" applyAlignment="1">
      <alignment horizontal="center" vertical="center"/>
    </xf>
    <xf numFmtId="0" fontId="17" fillId="4" borderId="0" xfId="44" applyFont="1" applyFill="1" applyAlignment="1">
      <alignment horizontal="left" vertical="top" wrapText="1"/>
    </xf>
    <xf numFmtId="0" fontId="21" fillId="4" borderId="0" xfId="45" applyFont="1" applyFill="1"/>
    <xf numFmtId="0" fontId="17" fillId="4" borderId="0" xfId="45" applyFont="1" applyFill="1" applyAlignment="1">
      <alignment vertical="top" wrapText="1"/>
    </xf>
    <xf numFmtId="3" fontId="17" fillId="4" borderId="0" xfId="45" applyNumberFormat="1" applyFont="1" applyFill="1" applyAlignment="1">
      <alignment horizontal="right" vertical="center"/>
    </xf>
    <xf numFmtId="0" fontId="16" fillId="2" borderId="0" xfId="45" applyFont="1" applyFill="1" applyAlignment="1">
      <alignment vertical="top" wrapText="1"/>
    </xf>
    <xf numFmtId="3" fontId="16" fillId="2" borderId="0" xfId="45" applyNumberFormat="1" applyFont="1" applyFill="1" applyAlignment="1">
      <alignment horizontal="right" vertical="center"/>
    </xf>
    <xf numFmtId="3" fontId="15" fillId="4" borderId="0" xfId="45" applyNumberFormat="1" applyFont="1" applyFill="1" applyAlignment="1">
      <alignment horizontal="right" vertical="center"/>
    </xf>
    <xf numFmtId="3" fontId="7" fillId="2" borderId="0" xfId="45" applyNumberFormat="1" applyFont="1" applyFill="1" applyAlignment="1">
      <alignment horizontal="right" vertical="center"/>
    </xf>
    <xf numFmtId="0" fontId="16" fillId="2" borderId="11" xfId="46" applyFont="1" applyFill="1" applyBorder="1" applyAlignment="1">
      <alignment horizontal="left" vertical="center" wrapText="1"/>
    </xf>
    <xf numFmtId="170" fontId="16" fillId="2" borderId="11" xfId="17" applyNumberFormat="1" applyFont="1" applyFill="1" applyBorder="1" applyAlignment="1">
      <alignment horizontal="left" vertical="center" wrapText="1"/>
    </xf>
    <xf numFmtId="0" fontId="15" fillId="2" borderId="11" xfId="46" applyFont="1" applyFill="1" applyBorder="1" applyAlignment="1">
      <alignment horizontal="left" vertical="center" wrapText="1"/>
    </xf>
    <xf numFmtId="170" fontId="15" fillId="2" borderId="11" xfId="17" applyNumberFormat="1" applyFont="1" applyFill="1" applyBorder="1" applyAlignment="1">
      <alignment horizontal="center" vertical="center"/>
    </xf>
    <xf numFmtId="0" fontId="17" fillId="5" borderId="0" xfId="48" applyFont="1" applyFill="1" applyAlignment="1">
      <alignment vertical="top" wrapText="1"/>
    </xf>
    <xf numFmtId="173" fontId="17" fillId="5" borderId="0" xfId="48" applyNumberFormat="1" applyFont="1" applyFill="1" applyAlignment="1">
      <alignment horizontal="right" vertical="center"/>
    </xf>
    <xf numFmtId="173" fontId="0" fillId="4" borderId="0" xfId="0" applyNumberFormat="1" applyFill="1"/>
    <xf numFmtId="0" fontId="16" fillId="2" borderId="0" xfId="48" applyFont="1" applyFill="1" applyAlignment="1">
      <alignment horizontal="left" vertical="top" wrapText="1" indent="1"/>
    </xf>
    <xf numFmtId="173" fontId="16" fillId="2" borderId="0" xfId="48" applyNumberFormat="1" applyFont="1" applyFill="1" applyAlignment="1">
      <alignment horizontal="right" vertical="center"/>
    </xf>
    <xf numFmtId="0" fontId="17" fillId="5" borderId="0" xfId="48" applyFont="1" applyFill="1" applyAlignment="1">
      <alignment horizontal="left" vertical="top" wrapText="1"/>
    </xf>
    <xf numFmtId="173" fontId="18" fillId="5" borderId="0" xfId="48" applyNumberFormat="1" applyFont="1" applyFill="1" applyAlignment="1">
      <alignment horizontal="right" vertical="center"/>
    </xf>
    <xf numFmtId="173" fontId="16" fillId="5" borderId="0" xfId="48" applyNumberFormat="1" applyFont="1" applyFill="1" applyAlignment="1">
      <alignment horizontal="right" vertical="center"/>
    </xf>
    <xf numFmtId="0" fontId="15" fillId="2" borderId="0" xfId="48" applyFont="1" applyFill="1" applyAlignment="1">
      <alignment horizontal="left" vertical="top" wrapText="1" indent="1"/>
    </xf>
    <xf numFmtId="173" fontId="15" fillId="2" borderId="0" xfId="48" applyNumberFormat="1" applyFont="1" applyFill="1" applyAlignment="1">
      <alignment horizontal="right" vertical="center"/>
    </xf>
    <xf numFmtId="0" fontId="16" fillId="2" borderId="0" xfId="48" applyFont="1" applyFill="1" applyAlignment="1">
      <alignment horizontal="left" vertical="top" wrapText="1" indent="2"/>
    </xf>
    <xf numFmtId="165" fontId="16" fillId="2" borderId="0" xfId="48" applyNumberFormat="1" applyFont="1" applyFill="1" applyAlignment="1">
      <alignment horizontal="right" vertical="center"/>
    </xf>
    <xf numFmtId="165" fontId="15" fillId="2" borderId="0" xfId="48" applyNumberFormat="1" applyFont="1" applyFill="1" applyAlignment="1">
      <alignment horizontal="right" vertical="center"/>
    </xf>
    <xf numFmtId="0" fontId="17" fillId="5" borderId="0" xfId="49" applyFont="1" applyFill="1" applyAlignment="1">
      <alignment vertical="top" wrapText="1"/>
    </xf>
    <xf numFmtId="0" fontId="16" fillId="2" borderId="0" xfId="49" applyFont="1" applyFill="1" applyAlignment="1">
      <alignment horizontal="left" vertical="top" wrapText="1" indent="1"/>
    </xf>
    <xf numFmtId="173" fontId="16" fillId="2" borderId="0" xfId="49" applyNumberFormat="1" applyFont="1" applyFill="1" applyAlignment="1">
      <alignment horizontal="right" vertical="center"/>
    </xf>
    <xf numFmtId="0" fontId="17" fillId="5" borderId="0" xfId="49" applyFont="1" applyFill="1" applyAlignment="1">
      <alignment horizontal="left" vertical="top" wrapText="1"/>
    </xf>
    <xf numFmtId="173" fontId="18" fillId="5" borderId="0" xfId="49" applyNumberFormat="1" applyFont="1" applyFill="1" applyAlignment="1">
      <alignment horizontal="right" vertical="center"/>
    </xf>
    <xf numFmtId="173" fontId="16" fillId="5" borderId="0" xfId="49" applyNumberFormat="1" applyFont="1" applyFill="1" applyAlignment="1">
      <alignment horizontal="right" vertical="center"/>
    </xf>
    <xf numFmtId="0" fontId="15" fillId="2" borderId="0" xfId="49" applyFont="1" applyFill="1" applyAlignment="1">
      <alignment horizontal="left" vertical="top" wrapText="1" indent="1"/>
    </xf>
    <xf numFmtId="173" fontId="15" fillId="2" borderId="0" xfId="49" applyNumberFormat="1" applyFont="1" applyFill="1" applyAlignment="1">
      <alignment horizontal="right" vertical="center"/>
    </xf>
    <xf numFmtId="0" fontId="16" fillId="2" borderId="0" xfId="49" applyFont="1" applyFill="1" applyAlignment="1">
      <alignment horizontal="left" vertical="top" wrapText="1" indent="2"/>
    </xf>
    <xf numFmtId="165" fontId="16" fillId="2" borderId="0" xfId="49" applyNumberFormat="1" applyFont="1" applyFill="1" applyAlignment="1">
      <alignment horizontal="right" vertical="center"/>
    </xf>
    <xf numFmtId="165" fontId="15" fillId="2" borderId="0" xfId="49" applyNumberFormat="1" applyFont="1" applyFill="1" applyAlignment="1">
      <alignment horizontal="right" vertical="center"/>
    </xf>
    <xf numFmtId="0" fontId="15" fillId="2" borderId="0" xfId="50" applyFont="1" applyFill="1" applyAlignment="1">
      <alignment horizontal="center" vertical="center" wrapText="1"/>
    </xf>
    <xf numFmtId="0" fontId="12" fillId="4" borderId="0" xfId="0" applyFont="1" applyFill="1"/>
    <xf numFmtId="0" fontId="15" fillId="2" borderId="1" xfId="50" applyFont="1" applyFill="1" applyBorder="1" applyAlignment="1">
      <alignment horizontal="center" vertical="center" wrapText="1"/>
    </xf>
    <xf numFmtId="0" fontId="17" fillId="5" borderId="0" xfId="50" applyFont="1" applyFill="1" applyAlignment="1">
      <alignment vertical="top" wrapText="1"/>
    </xf>
    <xf numFmtId="173" fontId="17" fillId="5" borderId="0" xfId="50" applyNumberFormat="1" applyFont="1" applyFill="1" applyAlignment="1">
      <alignment horizontal="right" vertical="center"/>
    </xf>
    <xf numFmtId="0" fontId="16" fillId="2" borderId="0" xfId="50" applyFont="1" applyFill="1" applyAlignment="1">
      <alignment horizontal="left" vertical="top" wrapText="1" indent="1"/>
    </xf>
    <xf numFmtId="173" fontId="16" fillId="2" borderId="0" xfId="50" applyNumberFormat="1" applyFont="1" applyFill="1" applyAlignment="1">
      <alignment horizontal="right" vertical="center"/>
    </xf>
    <xf numFmtId="173" fontId="7" fillId="2" borderId="0" xfId="50" applyNumberFormat="1" applyFont="1" applyFill="1" applyAlignment="1">
      <alignment horizontal="right" vertical="center"/>
    </xf>
    <xf numFmtId="0" fontId="17" fillId="5" borderId="0" xfId="50" applyFont="1" applyFill="1" applyAlignment="1">
      <alignment horizontal="left" vertical="top" wrapText="1"/>
    </xf>
    <xf numFmtId="173" fontId="16" fillId="5" borderId="0" xfId="50" applyNumberFormat="1" applyFont="1" applyFill="1" applyAlignment="1">
      <alignment horizontal="right" vertical="center"/>
    </xf>
    <xf numFmtId="173" fontId="9" fillId="5" borderId="0" xfId="50" applyNumberFormat="1" applyFont="1" applyFill="1" applyAlignment="1">
      <alignment horizontal="right" vertical="center"/>
    </xf>
    <xf numFmtId="0" fontId="15" fillId="2" borderId="0" xfId="50" applyFont="1" applyFill="1" applyAlignment="1">
      <alignment horizontal="left" vertical="top" wrapText="1" indent="1"/>
    </xf>
    <xf numFmtId="173" fontId="15" fillId="2" borderId="0" xfId="50" applyNumberFormat="1" applyFont="1" applyFill="1" applyAlignment="1">
      <alignment horizontal="right" vertical="center"/>
    </xf>
    <xf numFmtId="173" fontId="9" fillId="2" borderId="0" xfId="50" applyNumberFormat="1" applyFont="1" applyFill="1" applyAlignment="1">
      <alignment horizontal="right" vertical="center"/>
    </xf>
    <xf numFmtId="0" fontId="16" fillId="2" borderId="0" xfId="50" applyFont="1" applyFill="1" applyAlignment="1">
      <alignment horizontal="left" vertical="top" wrapText="1" indent="2"/>
    </xf>
    <xf numFmtId="165" fontId="16" fillId="2" borderId="0" xfId="50" applyNumberFormat="1" applyFont="1" applyFill="1" applyAlignment="1">
      <alignment horizontal="right" vertical="center"/>
    </xf>
    <xf numFmtId="3" fontId="16" fillId="2" borderId="0" xfId="50" applyNumberFormat="1" applyFont="1" applyFill="1" applyAlignment="1">
      <alignment horizontal="right" vertical="center"/>
    </xf>
    <xf numFmtId="165" fontId="15" fillId="2" borderId="0" xfId="50" applyNumberFormat="1" applyFont="1" applyFill="1" applyAlignment="1">
      <alignment horizontal="right" vertical="center"/>
    </xf>
    <xf numFmtId="173" fontId="7" fillId="2" borderId="4" xfId="50" applyNumberFormat="1" applyFont="1" applyFill="1" applyBorder="1" applyAlignment="1">
      <alignment horizontal="right" vertical="center"/>
    </xf>
    <xf numFmtId="0" fontId="16" fillId="4" borderId="0" xfId="50" applyFont="1" applyFill="1" applyAlignment="1">
      <alignment horizontal="left" vertical="top" wrapText="1"/>
    </xf>
    <xf numFmtId="0" fontId="12" fillId="2" borderId="0" xfId="0" applyFont="1" applyFill="1"/>
    <xf numFmtId="0" fontId="17" fillId="5" borderId="0" xfId="51" applyFont="1" applyFill="1" applyAlignment="1">
      <alignment vertical="top" wrapText="1"/>
    </xf>
    <xf numFmtId="173" fontId="17" fillId="5" borderId="0" xfId="51" applyNumberFormat="1" applyFont="1" applyFill="1" applyAlignment="1">
      <alignment horizontal="right" vertical="center"/>
    </xf>
    <xf numFmtId="0" fontId="16" fillId="2" borderId="0" xfId="51" applyFont="1" applyFill="1" applyAlignment="1">
      <alignment horizontal="left" vertical="top" wrapText="1" indent="1"/>
    </xf>
    <xf numFmtId="173" fontId="16" fillId="2" borderId="0" xfId="51" applyNumberFormat="1" applyFont="1" applyFill="1" applyAlignment="1">
      <alignment horizontal="right" vertical="center"/>
    </xf>
    <xf numFmtId="0" fontId="17" fillId="5" borderId="0" xfId="51" applyFont="1" applyFill="1" applyAlignment="1">
      <alignment horizontal="left" vertical="top" wrapText="1"/>
    </xf>
    <xf numFmtId="165" fontId="18" fillId="5" borderId="0" xfId="51" applyNumberFormat="1" applyFont="1" applyFill="1" applyAlignment="1">
      <alignment horizontal="right" vertical="center"/>
    </xf>
    <xf numFmtId="165" fontId="16" fillId="5" borderId="0" xfId="51" applyNumberFormat="1" applyFont="1" applyFill="1" applyAlignment="1">
      <alignment horizontal="right" vertical="center"/>
    </xf>
    <xf numFmtId="0" fontId="15" fillId="2" borderId="0" xfId="51" applyFont="1" applyFill="1" applyAlignment="1">
      <alignment horizontal="left" vertical="top" wrapText="1" indent="1"/>
    </xf>
    <xf numFmtId="173" fontId="15" fillId="2" borderId="0" xfId="51" applyNumberFormat="1" applyFont="1" applyFill="1" applyAlignment="1">
      <alignment horizontal="right" vertical="center"/>
    </xf>
    <xf numFmtId="0" fontId="16" fillId="2" borderId="0" xfId="51" applyFont="1" applyFill="1" applyAlignment="1">
      <alignment horizontal="left" vertical="top" wrapText="1" indent="2"/>
    </xf>
    <xf numFmtId="165" fontId="16" fillId="2" borderId="0" xfId="51" applyNumberFormat="1" applyFont="1" applyFill="1" applyAlignment="1">
      <alignment horizontal="right" vertical="center"/>
    </xf>
    <xf numFmtId="165" fontId="15" fillId="2" borderId="0" xfId="51" applyNumberFormat="1" applyFont="1" applyFill="1" applyAlignment="1">
      <alignment horizontal="right" vertical="center"/>
    </xf>
    <xf numFmtId="173" fontId="17" fillId="5" borderId="0" xfId="52" applyNumberFormat="1" applyFont="1" applyFill="1" applyAlignment="1">
      <alignment vertical="top" wrapText="1"/>
    </xf>
    <xf numFmtId="173" fontId="17" fillId="5" borderId="0" xfId="52" applyNumberFormat="1" applyFont="1" applyFill="1" applyAlignment="1">
      <alignment horizontal="right" vertical="center"/>
    </xf>
    <xf numFmtId="173" fontId="16" fillId="2" borderId="0" xfId="52" applyNumberFormat="1" applyFont="1" applyFill="1" applyAlignment="1">
      <alignment horizontal="left" vertical="top" wrapText="1" indent="1"/>
    </xf>
    <xf numFmtId="173" fontId="16" fillId="2" borderId="0" xfId="52" applyNumberFormat="1" applyFont="1" applyFill="1" applyAlignment="1">
      <alignment horizontal="right" vertical="center"/>
    </xf>
    <xf numFmtId="173" fontId="15" fillId="2" borderId="0" xfId="52" applyNumberFormat="1" applyFont="1" applyFill="1" applyAlignment="1">
      <alignment horizontal="left" vertical="top" wrapText="1" indent="1"/>
    </xf>
    <xf numFmtId="173" fontId="15" fillId="2" borderId="0" xfId="52" applyNumberFormat="1" applyFont="1" applyFill="1" applyAlignment="1">
      <alignment horizontal="right" vertical="center"/>
    </xf>
    <xf numFmtId="173" fontId="16" fillId="2" borderId="0" xfId="52" applyNumberFormat="1" applyFont="1" applyFill="1" applyAlignment="1">
      <alignment horizontal="left" vertical="top" wrapText="1" indent="2"/>
    </xf>
    <xf numFmtId="173" fontId="17" fillId="5" borderId="0" xfId="53" applyNumberFormat="1" applyFont="1" applyFill="1" applyAlignment="1">
      <alignment horizontal="right" vertical="center"/>
    </xf>
    <xf numFmtId="173" fontId="16" fillId="2" borderId="0" xfId="53" applyNumberFormat="1" applyFont="1" applyFill="1" applyAlignment="1">
      <alignment horizontal="left" vertical="top" wrapText="1"/>
    </xf>
    <xf numFmtId="173" fontId="16" fillId="2" borderId="0" xfId="53" applyNumberFormat="1" applyFont="1" applyFill="1" applyAlignment="1">
      <alignment horizontal="right" vertical="center"/>
    </xf>
    <xf numFmtId="173" fontId="15" fillId="5" borderId="0" xfId="53" applyNumberFormat="1" applyFont="1" applyFill="1" applyAlignment="1">
      <alignment horizontal="right" vertical="center"/>
    </xf>
    <xf numFmtId="173" fontId="15" fillId="2" borderId="0" xfId="53" applyNumberFormat="1" applyFont="1" applyFill="1" applyAlignment="1">
      <alignment horizontal="left" vertical="top" wrapText="1" indent="1"/>
    </xf>
    <xf numFmtId="173" fontId="15" fillId="2" borderId="0" xfId="53" applyNumberFormat="1" applyFont="1" applyFill="1" applyAlignment="1">
      <alignment horizontal="right" vertical="center"/>
    </xf>
    <xf numFmtId="173" fontId="16" fillId="2" borderId="0" xfId="53" applyNumberFormat="1" applyFont="1" applyFill="1" applyAlignment="1">
      <alignment horizontal="left" vertical="top" wrapText="1" indent="2"/>
    </xf>
    <xf numFmtId="0" fontId="16" fillId="2" borderId="0" xfId="53" applyFont="1" applyFill="1" applyAlignment="1">
      <alignment horizontal="left" vertical="top" wrapText="1" indent="2"/>
    </xf>
    <xf numFmtId="165" fontId="16" fillId="2" borderId="0" xfId="53" applyNumberFormat="1" applyFont="1" applyFill="1" applyAlignment="1">
      <alignment horizontal="right" vertical="center"/>
    </xf>
    <xf numFmtId="0" fontId="15" fillId="2" borderId="0" xfId="53" applyFont="1" applyFill="1" applyAlignment="1">
      <alignment horizontal="left" vertical="top" wrapText="1" indent="1"/>
    </xf>
    <xf numFmtId="173" fontId="17" fillId="4" borderId="0" xfId="54" applyNumberFormat="1" applyFont="1" applyFill="1" applyAlignment="1">
      <alignment vertical="top" wrapText="1"/>
    </xf>
    <xf numFmtId="173" fontId="17" fillId="4" borderId="0" xfId="54" applyNumberFormat="1" applyFont="1" applyFill="1" applyAlignment="1">
      <alignment horizontal="right" vertical="center"/>
    </xf>
    <xf numFmtId="173" fontId="16" fillId="2" borderId="0" xfId="54" applyNumberFormat="1" applyFont="1" applyFill="1" applyAlignment="1">
      <alignment horizontal="left" vertical="top" wrapText="1" indent="1"/>
    </xf>
    <xf numFmtId="173" fontId="16" fillId="2" borderId="0" xfId="54" applyNumberFormat="1" applyFont="1" applyFill="1" applyAlignment="1">
      <alignment horizontal="right" vertical="center"/>
    </xf>
    <xf numFmtId="173" fontId="15" fillId="4" borderId="0" xfId="54" applyNumberFormat="1" applyFont="1" applyFill="1" applyAlignment="1">
      <alignment horizontal="right" vertical="center"/>
    </xf>
    <xf numFmtId="173" fontId="15" fillId="2" borderId="0" xfId="54" applyNumberFormat="1" applyFont="1" applyFill="1" applyAlignment="1">
      <alignment horizontal="left" vertical="top" wrapText="1" indent="1"/>
    </xf>
    <xf numFmtId="173" fontId="15" fillId="2" borderId="0" xfId="54" applyNumberFormat="1" applyFont="1" applyFill="1" applyAlignment="1">
      <alignment horizontal="right" vertical="center"/>
    </xf>
    <xf numFmtId="173" fontId="16" fillId="2" borderId="0" xfId="54" applyNumberFormat="1" applyFont="1" applyFill="1" applyAlignment="1">
      <alignment horizontal="left" vertical="top" wrapText="1" indent="2"/>
    </xf>
    <xf numFmtId="0" fontId="16" fillId="2" borderId="0" xfId="54" applyFont="1" applyFill="1" applyAlignment="1">
      <alignment horizontal="left" vertical="top" wrapText="1" indent="2"/>
    </xf>
    <xf numFmtId="165" fontId="16" fillId="2" borderId="0" xfId="54" applyNumberFormat="1" applyFont="1" applyFill="1" applyAlignment="1">
      <alignment horizontal="right" vertical="center"/>
    </xf>
    <xf numFmtId="173" fontId="17" fillId="4" borderId="0" xfId="55" applyNumberFormat="1" applyFont="1" applyFill="1" applyAlignment="1">
      <alignment horizontal="right" vertical="center"/>
    </xf>
    <xf numFmtId="0" fontId="16" fillId="2" borderId="0" xfId="55" applyFont="1" applyFill="1" applyAlignment="1">
      <alignment horizontal="left" vertical="top" wrapText="1" indent="1"/>
    </xf>
    <xf numFmtId="173" fontId="16" fillId="2" borderId="0" xfId="55" applyNumberFormat="1" applyFont="1" applyFill="1" applyAlignment="1">
      <alignment horizontal="right" vertical="center"/>
    </xf>
    <xf numFmtId="173" fontId="15" fillId="4" borderId="0" xfId="55" applyNumberFormat="1" applyFont="1" applyFill="1" applyAlignment="1">
      <alignment vertical="center"/>
    </xf>
    <xf numFmtId="0" fontId="15" fillId="2" borderId="0" xfId="55" applyFont="1" applyFill="1" applyAlignment="1">
      <alignment horizontal="left" vertical="top" wrapText="1" indent="1"/>
    </xf>
    <xf numFmtId="173" fontId="15" fillId="2" borderId="0" xfId="55" applyNumberFormat="1" applyFont="1" applyFill="1" applyAlignment="1">
      <alignment horizontal="right" vertical="center"/>
    </xf>
    <xf numFmtId="0" fontId="16" fillId="2" borderId="0" xfId="55" applyFont="1" applyFill="1" applyAlignment="1">
      <alignment horizontal="left" vertical="top" wrapText="1" indent="2"/>
    </xf>
    <xf numFmtId="165" fontId="16" fillId="2" borderId="0" xfId="55" applyNumberFormat="1" applyFont="1" applyFill="1" applyAlignment="1">
      <alignment horizontal="right" vertical="center"/>
    </xf>
    <xf numFmtId="165" fontId="15" fillId="2" borderId="0" xfId="55" applyNumberFormat="1" applyFont="1" applyFill="1" applyAlignment="1">
      <alignment horizontal="right" vertical="center"/>
    </xf>
    <xf numFmtId="0" fontId="16" fillId="2" borderId="0" xfId="55" applyFont="1" applyFill="1" applyAlignment="1">
      <alignment horizontal="left" vertical="top" wrapText="1" indent="4"/>
    </xf>
    <xf numFmtId="173" fontId="17" fillId="4" borderId="0" xfId="56" applyNumberFormat="1" applyFont="1" applyFill="1" applyAlignment="1">
      <alignment vertical="top" wrapText="1"/>
    </xf>
    <xf numFmtId="173" fontId="17" fillId="4" borderId="0" xfId="56" applyNumberFormat="1" applyFont="1" applyFill="1" applyAlignment="1">
      <alignment horizontal="right" vertical="center"/>
    </xf>
    <xf numFmtId="165" fontId="17" fillId="4" borderId="0" xfId="56" applyNumberFormat="1" applyFont="1" applyFill="1" applyAlignment="1">
      <alignment horizontal="right" vertical="center"/>
    </xf>
    <xf numFmtId="173" fontId="16" fillId="2" borderId="0" xfId="56" applyNumberFormat="1" applyFont="1" applyFill="1" applyAlignment="1">
      <alignment horizontal="left" vertical="top" wrapText="1" indent="1"/>
    </xf>
    <xf numFmtId="173" fontId="16" fillId="2" borderId="0" xfId="56" applyNumberFormat="1" applyFont="1" applyFill="1" applyAlignment="1">
      <alignment horizontal="right" vertical="center"/>
    </xf>
    <xf numFmtId="165" fontId="16" fillId="2" borderId="0" xfId="56" applyNumberFormat="1" applyFont="1" applyFill="1" applyAlignment="1">
      <alignment horizontal="right" vertical="center"/>
    </xf>
    <xf numFmtId="173" fontId="15" fillId="2" borderId="0" xfId="56" applyNumberFormat="1" applyFont="1" applyFill="1" applyAlignment="1">
      <alignment horizontal="left" vertical="top" wrapText="1" indent="1"/>
    </xf>
    <xf numFmtId="173" fontId="15" fillId="2" borderId="0" xfId="56" applyNumberFormat="1" applyFont="1" applyFill="1" applyAlignment="1">
      <alignment horizontal="right" vertical="center"/>
    </xf>
    <xf numFmtId="165" fontId="15" fillId="2" borderId="0" xfId="56" applyNumberFormat="1" applyFont="1" applyFill="1" applyAlignment="1">
      <alignment horizontal="right" vertical="center"/>
    </xf>
    <xf numFmtId="173" fontId="16" fillId="2" borderId="0" xfId="56" applyNumberFormat="1" applyFont="1" applyFill="1" applyAlignment="1">
      <alignment horizontal="left" vertical="top" wrapText="1" indent="2"/>
    </xf>
    <xf numFmtId="173" fontId="17" fillId="5" borderId="0" xfId="57" applyNumberFormat="1" applyFont="1" applyFill="1" applyAlignment="1">
      <alignment vertical="top" wrapText="1"/>
    </xf>
    <xf numFmtId="173" fontId="17" fillId="5" borderId="0" xfId="57" applyNumberFormat="1" applyFont="1" applyFill="1" applyAlignment="1">
      <alignment horizontal="right" vertical="center"/>
    </xf>
    <xf numFmtId="173" fontId="16" fillId="2" borderId="0" xfId="57" applyNumberFormat="1" applyFont="1" applyFill="1" applyAlignment="1">
      <alignment horizontal="left" vertical="top" wrapText="1" indent="1"/>
    </xf>
    <xf numFmtId="173" fontId="16" fillId="2" borderId="0" xfId="57" applyNumberFormat="1" applyFont="1" applyFill="1" applyAlignment="1">
      <alignment horizontal="right" vertical="center"/>
    </xf>
    <xf numFmtId="173" fontId="17" fillId="5" borderId="0" xfId="56" applyNumberFormat="1" applyFont="1" applyFill="1" applyAlignment="1">
      <alignment horizontal="right" vertical="center"/>
    </xf>
    <xf numFmtId="173" fontId="16" fillId="5" borderId="0" xfId="57" applyNumberFormat="1" applyFont="1" applyFill="1" applyAlignment="1">
      <alignment horizontal="right" vertical="center"/>
    </xf>
    <xf numFmtId="173" fontId="15" fillId="2" borderId="0" xfId="57" applyNumberFormat="1" applyFont="1" applyFill="1" applyAlignment="1">
      <alignment horizontal="left" vertical="top" wrapText="1" indent="1"/>
    </xf>
    <xf numFmtId="173" fontId="15" fillId="2" borderId="0" xfId="57" applyNumberFormat="1" applyFont="1" applyFill="1" applyAlignment="1">
      <alignment horizontal="right" vertical="center"/>
    </xf>
    <xf numFmtId="173" fontId="16" fillId="2" borderId="0" xfId="57" applyNumberFormat="1" applyFont="1" applyFill="1" applyAlignment="1">
      <alignment horizontal="left" vertical="top" wrapText="1" indent="2"/>
    </xf>
    <xf numFmtId="0" fontId="16" fillId="2" borderId="0" xfId="57" applyFont="1" applyFill="1" applyAlignment="1">
      <alignment horizontal="left" vertical="top" wrapText="1" indent="2"/>
    </xf>
    <xf numFmtId="165" fontId="16" fillId="2" borderId="0" xfId="57" applyNumberFormat="1" applyFont="1" applyFill="1" applyAlignment="1">
      <alignment horizontal="right" vertical="center"/>
    </xf>
    <xf numFmtId="0" fontId="15" fillId="2" borderId="0" xfId="57" applyFont="1" applyFill="1" applyAlignment="1">
      <alignment horizontal="left" vertical="top" wrapText="1" indent="1"/>
    </xf>
    <xf numFmtId="165" fontId="15" fillId="2" borderId="0" xfId="57" applyNumberFormat="1" applyFont="1" applyFill="1" applyAlignment="1">
      <alignment horizontal="right" vertical="center"/>
    </xf>
    <xf numFmtId="173" fontId="17" fillId="5" borderId="0" xfId="58" applyNumberFormat="1" applyFont="1" applyFill="1" applyAlignment="1">
      <alignment vertical="top" wrapText="1"/>
    </xf>
    <xf numFmtId="173" fontId="17" fillId="5" borderId="0" xfId="58" applyNumberFormat="1" applyFont="1" applyFill="1" applyAlignment="1">
      <alignment horizontal="right" vertical="center"/>
    </xf>
    <xf numFmtId="173" fontId="16" fillId="2" borderId="0" xfId="58" applyNumberFormat="1" applyFont="1" applyFill="1" applyAlignment="1">
      <alignment horizontal="left" vertical="top" wrapText="1" indent="1"/>
    </xf>
    <xf numFmtId="173" fontId="16" fillId="2" borderId="0" xfId="58" applyNumberFormat="1" applyFont="1" applyFill="1" applyAlignment="1">
      <alignment horizontal="right" vertical="center"/>
    </xf>
    <xf numFmtId="173" fontId="16" fillId="5" borderId="0" xfId="58" applyNumberFormat="1" applyFont="1" applyFill="1" applyAlignment="1">
      <alignment horizontal="right" vertical="center"/>
    </xf>
    <xf numFmtId="173" fontId="15" fillId="2" borderId="0" xfId="58" applyNumberFormat="1" applyFont="1" applyFill="1" applyAlignment="1">
      <alignment horizontal="left" vertical="top" wrapText="1" indent="1"/>
    </xf>
    <xf numFmtId="173" fontId="15" fillId="2" borderId="0" xfId="58" applyNumberFormat="1" applyFont="1" applyFill="1" applyAlignment="1">
      <alignment horizontal="right" vertical="center"/>
    </xf>
    <xf numFmtId="173" fontId="16" fillId="2" borderId="0" xfId="58" applyNumberFormat="1" applyFont="1" applyFill="1" applyAlignment="1">
      <alignment horizontal="left" vertical="top" wrapText="1" indent="2"/>
    </xf>
    <xf numFmtId="0" fontId="16" fillId="2" borderId="0" xfId="58" applyFont="1" applyFill="1" applyAlignment="1">
      <alignment horizontal="left" vertical="top" wrapText="1" indent="2"/>
    </xf>
    <xf numFmtId="165" fontId="16" fillId="2" borderId="0" xfId="58" applyNumberFormat="1" applyFont="1" applyFill="1" applyAlignment="1">
      <alignment horizontal="right" vertical="center"/>
    </xf>
    <xf numFmtId="0" fontId="15" fillId="2" borderId="0" xfId="58" applyFont="1" applyFill="1" applyAlignment="1">
      <alignment horizontal="left" vertical="top" wrapText="1" indent="1"/>
    </xf>
    <xf numFmtId="173" fontId="17" fillId="5" borderId="0" xfId="59" applyNumberFormat="1" applyFont="1" applyFill="1" applyAlignment="1">
      <alignment vertical="top" wrapText="1"/>
    </xf>
    <xf numFmtId="173" fontId="17" fillId="5" borderId="0" xfId="59" applyNumberFormat="1" applyFont="1" applyFill="1" applyAlignment="1">
      <alignment horizontal="right" vertical="center"/>
    </xf>
    <xf numFmtId="173" fontId="16" fillId="2" borderId="0" xfId="59" applyNumberFormat="1" applyFont="1" applyFill="1" applyAlignment="1">
      <alignment horizontal="left" vertical="top" wrapText="1" indent="1"/>
    </xf>
    <xf numFmtId="173" fontId="16" fillId="2" borderId="0" xfId="59" applyNumberFormat="1" applyFont="1" applyFill="1" applyAlignment="1">
      <alignment horizontal="right" vertical="center"/>
    </xf>
    <xf numFmtId="0" fontId="15" fillId="2" borderId="0" xfId="59" applyFont="1" applyFill="1" applyAlignment="1">
      <alignment horizontal="left" vertical="top" wrapText="1" indent="1"/>
    </xf>
    <xf numFmtId="173" fontId="15" fillId="2" borderId="0" xfId="59" applyNumberFormat="1" applyFont="1" applyFill="1" applyAlignment="1">
      <alignment horizontal="right" vertical="center"/>
    </xf>
    <xf numFmtId="165" fontId="15" fillId="2" borderId="0" xfId="59" applyNumberFormat="1" applyFont="1" applyFill="1" applyAlignment="1">
      <alignment horizontal="right" vertical="center"/>
    </xf>
    <xf numFmtId="0" fontId="16" fillId="2" borderId="0" xfId="59" applyFont="1" applyFill="1" applyAlignment="1">
      <alignment horizontal="left" vertical="top" wrapText="1" indent="2"/>
    </xf>
    <xf numFmtId="165" fontId="16" fillId="2" borderId="0" xfId="59" applyNumberFormat="1" applyFont="1" applyFill="1" applyAlignment="1">
      <alignment horizontal="right" vertical="center"/>
    </xf>
    <xf numFmtId="165" fontId="15" fillId="2" borderId="0" xfId="59" applyNumberFormat="1" applyFont="1" applyFill="1" applyAlignment="1">
      <alignment vertical="center"/>
    </xf>
    <xf numFmtId="0" fontId="16" fillId="2" borderId="0" xfId="45" applyFont="1" applyFill="1" applyAlignment="1">
      <alignment vertical="center" wrapText="1"/>
    </xf>
    <xf numFmtId="0" fontId="17" fillId="5" borderId="0" xfId="45" applyFont="1" applyFill="1" applyAlignment="1">
      <alignment vertical="top" wrapText="1"/>
    </xf>
    <xf numFmtId="173" fontId="17" fillId="5" borderId="0" xfId="45" applyNumberFormat="1" applyFont="1" applyFill="1" applyAlignment="1">
      <alignment horizontal="right" vertical="center"/>
    </xf>
    <xf numFmtId="165" fontId="17" fillId="5" borderId="0" xfId="45" applyNumberFormat="1" applyFont="1" applyFill="1" applyAlignment="1">
      <alignment horizontal="right" vertical="center"/>
    </xf>
    <xf numFmtId="165" fontId="17" fillId="5" borderId="0" xfId="37" applyNumberFormat="1" applyFont="1" applyFill="1" applyAlignment="1">
      <alignment horizontal="right" vertical="center"/>
    </xf>
    <xf numFmtId="1" fontId="17" fillId="5" borderId="0" xfId="0" applyNumberFormat="1" applyFont="1" applyFill="1"/>
    <xf numFmtId="0" fontId="16" fillId="2" borderId="0" xfId="45" applyFont="1" applyFill="1" applyAlignment="1">
      <alignment horizontal="left" vertical="top" wrapText="1"/>
    </xf>
    <xf numFmtId="173" fontId="16" fillId="2" borderId="0" xfId="45" applyNumberFormat="1" applyFont="1" applyFill="1" applyAlignment="1">
      <alignment horizontal="right" vertical="center"/>
    </xf>
    <xf numFmtId="165" fontId="16" fillId="2" borderId="0" xfId="45" applyNumberFormat="1" applyFont="1" applyFill="1" applyAlignment="1">
      <alignment horizontal="right" vertical="center"/>
    </xf>
    <xf numFmtId="165" fontId="16" fillId="2" borderId="0" xfId="37" applyNumberFormat="1" applyFont="1" applyFill="1" applyAlignment="1">
      <alignment horizontal="right" vertical="center"/>
    </xf>
    <xf numFmtId="1" fontId="7" fillId="2" borderId="0" xfId="0" applyNumberFormat="1" applyFont="1" applyFill="1"/>
    <xf numFmtId="0" fontId="15" fillId="2" borderId="0" xfId="45" applyFont="1" applyFill="1" applyAlignment="1">
      <alignment horizontal="left" vertical="top" wrapText="1"/>
    </xf>
    <xf numFmtId="173" fontId="15" fillId="2" borderId="0" xfId="45" applyNumberFormat="1" applyFont="1" applyFill="1" applyAlignment="1">
      <alignment horizontal="right" vertical="center"/>
    </xf>
    <xf numFmtId="165" fontId="15" fillId="2" borderId="0" xfId="45" applyNumberFormat="1" applyFont="1" applyFill="1" applyAlignment="1">
      <alignment horizontal="right" vertical="center"/>
    </xf>
    <xf numFmtId="165" fontId="15" fillId="2" borderId="0" xfId="37" applyNumberFormat="1" applyFont="1" applyFill="1" applyAlignment="1">
      <alignment horizontal="right" vertical="center"/>
    </xf>
    <xf numFmtId="1" fontId="9" fillId="2" borderId="0" xfId="0" applyNumberFormat="1" applyFont="1" applyFill="1"/>
    <xf numFmtId="173" fontId="17" fillId="5" borderId="0" xfId="60" applyNumberFormat="1" applyFont="1" applyFill="1" applyAlignment="1">
      <alignment vertical="top" wrapText="1"/>
    </xf>
    <xf numFmtId="173" fontId="17" fillId="5" borderId="0" xfId="60" applyNumberFormat="1" applyFont="1" applyFill="1" applyAlignment="1">
      <alignment horizontal="right" vertical="center"/>
    </xf>
    <xf numFmtId="173" fontId="16" fillId="2" borderId="0" xfId="60" applyNumberFormat="1" applyFont="1" applyFill="1" applyAlignment="1">
      <alignment horizontal="left" vertical="top" wrapText="1" indent="1"/>
    </xf>
    <xf numFmtId="173" fontId="16" fillId="2" borderId="0" xfId="60" applyNumberFormat="1" applyFont="1" applyFill="1" applyAlignment="1">
      <alignment horizontal="right" vertical="center"/>
    </xf>
    <xf numFmtId="173" fontId="15" fillId="2" borderId="0" xfId="60" applyNumberFormat="1" applyFont="1" applyFill="1" applyAlignment="1">
      <alignment horizontal="left" vertical="top" wrapText="1" indent="1"/>
    </xf>
    <xf numFmtId="173" fontId="15" fillId="2" borderId="0" xfId="60" applyNumberFormat="1" applyFont="1" applyFill="1" applyAlignment="1">
      <alignment horizontal="right" vertical="center"/>
    </xf>
    <xf numFmtId="173" fontId="16" fillId="2" borderId="0" xfId="60" applyNumberFormat="1" applyFont="1" applyFill="1" applyAlignment="1">
      <alignment horizontal="left" vertical="top" wrapText="1" indent="2"/>
    </xf>
    <xf numFmtId="0" fontId="16" fillId="2" borderId="0" xfId="60" applyFont="1" applyFill="1" applyAlignment="1">
      <alignment horizontal="left" vertical="top" wrapText="1" indent="2"/>
    </xf>
    <xf numFmtId="165" fontId="16" fillId="2" borderId="0" xfId="60" applyNumberFormat="1" applyFont="1" applyFill="1" applyAlignment="1">
      <alignment horizontal="right" vertical="center"/>
    </xf>
    <xf numFmtId="0" fontId="15" fillId="2" borderId="0" xfId="60" applyFont="1" applyFill="1" applyAlignment="1">
      <alignment horizontal="left" vertical="top" wrapText="1" indent="1"/>
    </xf>
    <xf numFmtId="173" fontId="17" fillId="4" borderId="0" xfId="61" applyNumberFormat="1" applyFont="1" applyFill="1" applyAlignment="1">
      <alignment vertical="top" wrapText="1"/>
    </xf>
    <xf numFmtId="173" fontId="17" fillId="4" borderId="0" xfId="61" applyNumberFormat="1" applyFont="1" applyFill="1" applyAlignment="1">
      <alignment horizontal="right" vertical="center"/>
    </xf>
    <xf numFmtId="173" fontId="16" fillId="2" borderId="0" xfId="61" applyNumberFormat="1" applyFont="1" applyFill="1" applyAlignment="1">
      <alignment horizontal="left" vertical="top" wrapText="1" indent="1"/>
    </xf>
    <xf numFmtId="173" fontId="16" fillId="2" borderId="0" xfId="61" applyNumberFormat="1" applyFont="1" applyFill="1" applyAlignment="1">
      <alignment horizontal="right" vertical="center"/>
    </xf>
    <xf numFmtId="173" fontId="17" fillId="4" borderId="0" xfId="61" applyNumberFormat="1" applyFont="1" applyFill="1" applyAlignment="1">
      <alignment horizontal="left" vertical="center"/>
    </xf>
    <xf numFmtId="173" fontId="15" fillId="2" borderId="0" xfId="61" applyNumberFormat="1" applyFont="1" applyFill="1" applyAlignment="1">
      <alignment horizontal="left" vertical="top" wrapText="1" indent="1"/>
    </xf>
    <xf numFmtId="173" fontId="15" fillId="2" borderId="0" xfId="61" applyNumberFormat="1" applyFont="1" applyFill="1" applyAlignment="1">
      <alignment horizontal="right" vertical="center"/>
    </xf>
    <xf numFmtId="173" fontId="16" fillId="2" borderId="0" xfId="61" applyNumberFormat="1" applyFont="1" applyFill="1" applyAlignment="1">
      <alignment horizontal="left" vertical="top" wrapText="1" indent="2"/>
    </xf>
    <xf numFmtId="0" fontId="16" fillId="2" borderId="0" xfId="61" applyFont="1" applyFill="1" applyAlignment="1">
      <alignment horizontal="left" vertical="top" wrapText="1" indent="2"/>
    </xf>
    <xf numFmtId="165" fontId="16" fillId="2" borderId="0" xfId="61" applyNumberFormat="1" applyFont="1" applyFill="1" applyAlignment="1">
      <alignment horizontal="right" vertical="center"/>
    </xf>
    <xf numFmtId="0" fontId="15" fillId="2" borderId="0" xfId="61" applyFont="1" applyFill="1" applyAlignment="1">
      <alignment horizontal="left" vertical="top" wrapText="1" indent="1"/>
    </xf>
    <xf numFmtId="165" fontId="15" fillId="2" borderId="0" xfId="61" applyNumberFormat="1" applyFont="1" applyFill="1" applyAlignment="1">
      <alignment horizontal="right" vertical="center"/>
    </xf>
    <xf numFmtId="3" fontId="16" fillId="2" borderId="0" xfId="61" applyNumberFormat="1" applyFont="1" applyFill="1" applyAlignment="1">
      <alignment horizontal="right" vertical="center"/>
    </xf>
    <xf numFmtId="173" fontId="17" fillId="5" borderId="0" xfId="62" applyNumberFormat="1" applyFont="1" applyFill="1" applyAlignment="1">
      <alignment horizontal="left" vertical="top"/>
    </xf>
    <xf numFmtId="173" fontId="17" fillId="5" borderId="0" xfId="62" applyNumberFormat="1" applyFont="1" applyFill="1" applyAlignment="1">
      <alignment horizontal="right" vertical="center"/>
    </xf>
    <xf numFmtId="173" fontId="16" fillId="2" borderId="0" xfId="62" applyNumberFormat="1" applyFont="1" applyFill="1" applyAlignment="1">
      <alignment horizontal="left" vertical="top" wrapText="1" indent="1"/>
    </xf>
    <xf numFmtId="173" fontId="16" fillId="2" borderId="0" xfId="62" applyNumberFormat="1" applyFont="1" applyFill="1" applyAlignment="1">
      <alignment horizontal="right" vertical="center"/>
    </xf>
    <xf numFmtId="173" fontId="15" fillId="2" borderId="0" xfId="62" applyNumberFormat="1" applyFont="1" applyFill="1" applyAlignment="1">
      <alignment horizontal="left" vertical="top" wrapText="1" indent="1"/>
    </xf>
    <xf numFmtId="173" fontId="15" fillId="2" borderId="0" xfId="62" applyNumberFormat="1" applyFont="1" applyFill="1" applyAlignment="1">
      <alignment horizontal="right" vertical="center"/>
    </xf>
    <xf numFmtId="173" fontId="16" fillId="2" borderId="0" xfId="62" applyNumberFormat="1" applyFont="1" applyFill="1" applyAlignment="1">
      <alignment horizontal="left" vertical="top" wrapText="1" indent="2"/>
    </xf>
    <xf numFmtId="0" fontId="16" fillId="2" borderId="0" xfId="62" applyFont="1" applyFill="1" applyAlignment="1">
      <alignment horizontal="left" vertical="top" wrapText="1" indent="2"/>
    </xf>
    <xf numFmtId="165" fontId="16" fillId="2" borderId="0" xfId="62" applyNumberFormat="1" applyFont="1" applyFill="1" applyAlignment="1">
      <alignment horizontal="right" vertical="center"/>
    </xf>
    <xf numFmtId="0" fontId="15" fillId="2" borderId="0" xfId="62" applyFont="1" applyFill="1" applyAlignment="1">
      <alignment horizontal="left" vertical="top" wrapText="1" indent="1"/>
    </xf>
    <xf numFmtId="165" fontId="15" fillId="2" borderId="0" xfId="62" applyNumberFormat="1" applyFont="1" applyFill="1" applyAlignment="1">
      <alignment horizontal="right" vertical="center"/>
    </xf>
    <xf numFmtId="0" fontId="7" fillId="5" borderId="0" xfId="0" applyFont="1" applyFill="1"/>
    <xf numFmtId="173" fontId="17" fillId="5" borderId="0" xfId="63" applyNumberFormat="1" applyFont="1" applyFill="1" applyAlignment="1">
      <alignment horizontal="right" vertical="center"/>
    </xf>
    <xf numFmtId="0" fontId="16" fillId="2" borderId="0" xfId="63" applyFont="1" applyFill="1" applyAlignment="1">
      <alignment horizontal="left" vertical="top" wrapText="1" indent="1"/>
    </xf>
    <xf numFmtId="173" fontId="16" fillId="2" borderId="0" xfId="63" applyNumberFormat="1" applyFont="1" applyFill="1" applyAlignment="1">
      <alignment horizontal="right" vertical="center"/>
    </xf>
    <xf numFmtId="165" fontId="17" fillId="5" borderId="0" xfId="63" applyNumberFormat="1" applyFont="1" applyFill="1" applyAlignment="1">
      <alignment horizontal="left" vertical="center"/>
    </xf>
    <xf numFmtId="0" fontId="15" fillId="2" borderId="0" xfId="63" applyFont="1" applyFill="1" applyAlignment="1">
      <alignment horizontal="left" vertical="top" wrapText="1" indent="1"/>
    </xf>
    <xf numFmtId="173" fontId="15" fillId="2" borderId="0" xfId="63" applyNumberFormat="1" applyFont="1" applyFill="1" applyAlignment="1">
      <alignment horizontal="right" vertical="center"/>
    </xf>
    <xf numFmtId="0" fontId="16" fillId="2" borderId="0" xfId="63" applyFont="1" applyFill="1" applyAlignment="1">
      <alignment horizontal="left" vertical="top" wrapText="1" indent="2"/>
    </xf>
    <xf numFmtId="0" fontId="17" fillId="5" borderId="0" xfId="64" applyFont="1" applyFill="1" applyAlignment="1">
      <alignment vertical="top" wrapText="1"/>
    </xf>
    <xf numFmtId="173" fontId="17" fillId="5" borderId="0" xfId="64" applyNumberFormat="1" applyFont="1" applyFill="1" applyAlignment="1">
      <alignment horizontal="right" vertical="center"/>
    </xf>
    <xf numFmtId="169" fontId="17" fillId="5" borderId="0" xfId="64" applyNumberFormat="1" applyFont="1" applyFill="1" applyAlignment="1">
      <alignment horizontal="right" vertical="center"/>
    </xf>
    <xf numFmtId="0" fontId="16" fillId="2" borderId="0" xfId="64" applyFont="1" applyFill="1" applyAlignment="1">
      <alignment horizontal="left" vertical="top" wrapText="1"/>
    </xf>
    <xf numFmtId="173" fontId="16" fillId="2" borderId="0" xfId="64" applyNumberFormat="1" applyFont="1" applyFill="1" applyAlignment="1">
      <alignment horizontal="right" vertical="center"/>
    </xf>
    <xf numFmtId="169" fontId="16" fillId="2" borderId="0" xfId="64" applyNumberFormat="1" applyFont="1" applyFill="1" applyAlignment="1">
      <alignment horizontal="right" vertical="center"/>
    </xf>
    <xf numFmtId="0" fontId="17" fillId="5" borderId="0" xfId="64" applyFont="1" applyFill="1" applyAlignment="1">
      <alignment horizontal="left" vertical="top" wrapText="1"/>
    </xf>
    <xf numFmtId="0" fontId="16" fillId="2" borderId="0" xfId="64" applyFont="1" applyFill="1" applyAlignment="1">
      <alignment vertical="top" wrapText="1"/>
    </xf>
    <xf numFmtId="0" fontId="17" fillId="5" borderId="0" xfId="65" applyFont="1" applyFill="1" applyAlignment="1">
      <alignment horizontal="left" vertical="top"/>
    </xf>
    <xf numFmtId="173" fontId="17" fillId="5" borderId="0" xfId="65" applyNumberFormat="1" applyFont="1" applyFill="1" applyAlignment="1">
      <alignment horizontal="right" vertical="center"/>
    </xf>
    <xf numFmtId="169" fontId="17" fillId="5" borderId="0" xfId="65" applyNumberFormat="1" applyFont="1" applyFill="1" applyAlignment="1">
      <alignment horizontal="right" vertical="center"/>
    </xf>
    <xf numFmtId="0" fontId="16" fillId="2" borderId="0" xfId="65" applyFont="1" applyFill="1" applyAlignment="1">
      <alignment horizontal="left" vertical="top" wrapText="1" indent="1"/>
    </xf>
    <xf numFmtId="173" fontId="16" fillId="2" borderId="0" xfId="65" applyNumberFormat="1" applyFont="1" applyFill="1" applyAlignment="1">
      <alignment horizontal="right" vertical="center"/>
    </xf>
    <xf numFmtId="169" fontId="16" fillId="2" borderId="0" xfId="65" applyNumberFormat="1" applyFont="1" applyFill="1" applyAlignment="1">
      <alignment horizontal="right" vertical="center"/>
    </xf>
    <xf numFmtId="0" fontId="16" fillId="2" borderId="20" xfId="66" applyFont="1" applyFill="1" applyBorder="1" applyAlignment="1">
      <alignment horizontal="center" vertical="center" wrapText="1"/>
    </xf>
    <xf numFmtId="0" fontId="17" fillId="5" borderId="0" xfId="66" applyFont="1" applyFill="1" applyAlignment="1">
      <alignment vertical="top" wrapText="1"/>
    </xf>
    <xf numFmtId="173" fontId="17" fillId="5" borderId="0" xfId="66" applyNumberFormat="1" applyFont="1" applyFill="1" applyAlignment="1">
      <alignment horizontal="right" vertical="center"/>
    </xf>
    <xf numFmtId="169" fontId="17" fillId="5" borderId="0" xfId="66" applyNumberFormat="1" applyFont="1" applyFill="1" applyAlignment="1">
      <alignment horizontal="right" vertical="center"/>
    </xf>
    <xf numFmtId="0" fontId="16" fillId="2" borderId="0" xfId="66" applyFont="1" applyFill="1" applyAlignment="1">
      <alignment horizontal="left" vertical="top" wrapText="1" indent="1"/>
    </xf>
    <xf numFmtId="173" fontId="16" fillId="2" borderId="0" xfId="66" applyNumberFormat="1" applyFont="1" applyFill="1" applyAlignment="1">
      <alignment horizontal="right" vertical="center"/>
    </xf>
    <xf numFmtId="169" fontId="16" fillId="2" borderId="0" xfId="66" applyNumberFormat="1" applyFont="1" applyFill="1" applyAlignment="1">
      <alignment horizontal="right" vertical="center"/>
    </xf>
    <xf numFmtId="0" fontId="16" fillId="2" borderId="0" xfId="49" applyFont="1" applyFill="1" applyAlignment="1">
      <alignment horizontal="center" vertical="center" wrapText="1"/>
    </xf>
    <xf numFmtId="173" fontId="17" fillId="5" borderId="0" xfId="53" applyNumberFormat="1" applyFont="1" applyFill="1" applyAlignment="1">
      <alignment vertical="top" wrapText="1"/>
    </xf>
    <xf numFmtId="0" fontId="17" fillId="4" borderId="0" xfId="55" applyFont="1" applyFill="1" applyAlignment="1">
      <alignment vertical="top" wrapText="1"/>
    </xf>
    <xf numFmtId="0" fontId="15" fillId="2" borderId="0" xfId="60" applyFont="1" applyFill="1" applyAlignment="1">
      <alignment horizontal="center" vertical="center" wrapText="1"/>
    </xf>
    <xf numFmtId="0" fontId="17" fillId="5" borderId="0" xfId="63" applyFont="1" applyFill="1" applyAlignment="1">
      <alignment horizontal="left" vertical="top" wrapText="1"/>
    </xf>
    <xf numFmtId="0" fontId="16" fillId="2" borderId="0" xfId="65" applyFont="1" applyFill="1" applyAlignment="1">
      <alignment horizontal="center" vertical="center" wrapText="1"/>
    </xf>
    <xf numFmtId="0" fontId="20" fillId="4" borderId="0" xfId="3" applyFont="1" applyFill="1" applyAlignment="1">
      <alignment vertical="top" wrapText="1"/>
    </xf>
    <xf numFmtId="173" fontId="17" fillId="5" borderId="0" xfId="12" applyNumberFormat="1" applyFont="1" applyFill="1" applyAlignment="1">
      <alignment horizontal="right" vertical="center"/>
    </xf>
    <xf numFmtId="0" fontId="16" fillId="2" borderId="0" xfId="12" applyFont="1" applyFill="1" applyAlignment="1">
      <alignment horizontal="left" vertical="top" wrapText="1" indent="1"/>
    </xf>
    <xf numFmtId="173" fontId="16" fillId="2" borderId="0" xfId="12" applyNumberFormat="1" applyFont="1" applyFill="1" applyAlignment="1">
      <alignment horizontal="right" vertical="center"/>
    </xf>
    <xf numFmtId="165" fontId="16" fillId="2" borderId="0" xfId="12" applyNumberFormat="1" applyFont="1" applyFill="1" applyAlignment="1">
      <alignment horizontal="right" vertical="center"/>
    </xf>
    <xf numFmtId="3" fontId="16" fillId="2" borderId="0" xfId="12" applyNumberFormat="1" applyFont="1" applyFill="1" applyAlignment="1">
      <alignment horizontal="right" vertical="center"/>
    </xf>
    <xf numFmtId="0" fontId="16" fillId="2" borderId="0" xfId="12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2" fontId="7" fillId="2" borderId="11" xfId="0" applyNumberFormat="1" applyFont="1" applyFill="1" applyBorder="1"/>
    <xf numFmtId="0" fontId="7" fillId="2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left" vertical="center"/>
    </xf>
    <xf numFmtId="165" fontId="15" fillId="2" borderId="11" xfId="46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165" fontId="15" fillId="2" borderId="11" xfId="47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left"/>
    </xf>
    <xf numFmtId="2" fontId="7" fillId="2" borderId="8" xfId="0" applyNumberFormat="1" applyFont="1" applyFill="1" applyBorder="1"/>
    <xf numFmtId="0" fontId="7" fillId="2" borderId="11" xfId="0" applyFont="1" applyFill="1" applyBorder="1"/>
    <xf numFmtId="170" fontId="15" fillId="2" borderId="11" xfId="17" applyNumberFormat="1" applyFont="1" applyFill="1" applyBorder="1" applyAlignment="1">
      <alignment horizontal="left" vertical="center" wrapText="1"/>
    </xf>
    <xf numFmtId="3" fontId="24" fillId="3" borderId="0" xfId="3" applyNumberFormat="1" applyFont="1" applyFill="1" applyAlignment="1">
      <alignment horizontal="right" vertical="center"/>
    </xf>
    <xf numFmtId="0" fontId="16" fillId="2" borderId="0" xfId="50" applyFont="1" applyFill="1" applyAlignment="1">
      <alignment horizontal="right" wrapText="1"/>
    </xf>
    <xf numFmtId="165" fontId="17" fillId="5" borderId="0" xfId="49" applyNumberFormat="1" applyFont="1" applyFill="1" applyAlignment="1">
      <alignment horizontal="right" vertical="center"/>
    </xf>
    <xf numFmtId="0" fontId="16" fillId="2" borderId="0" xfId="52" applyFont="1" applyFill="1" applyAlignment="1">
      <alignment horizontal="right" vertical="center" wrapText="1"/>
    </xf>
    <xf numFmtId="0" fontId="16" fillId="2" borderId="0" xfId="54" applyFont="1" applyFill="1" applyAlignment="1">
      <alignment horizontal="right" wrapText="1"/>
    </xf>
    <xf numFmtId="0" fontId="16" fillId="2" borderId="0" xfId="56" applyFont="1" applyFill="1" applyAlignment="1">
      <alignment horizontal="right" vertical="center" wrapText="1"/>
    </xf>
    <xf numFmtId="0" fontId="16" fillId="2" borderId="0" xfId="58" applyFont="1" applyFill="1" applyAlignment="1">
      <alignment horizontal="right" vertical="center" wrapText="1"/>
    </xf>
    <xf numFmtId="0" fontId="16" fillId="2" borderId="0" xfId="45" applyFont="1" applyFill="1" applyAlignment="1">
      <alignment horizontal="left" vertical="top" wrapText="1" indent="1"/>
    </xf>
    <xf numFmtId="0" fontId="16" fillId="2" borderId="0" xfId="61" applyFont="1" applyFill="1" applyAlignment="1">
      <alignment horizontal="right" wrapText="1"/>
    </xf>
    <xf numFmtId="0" fontId="16" fillId="2" borderId="0" xfId="62" applyFont="1" applyFill="1" applyAlignment="1">
      <alignment horizontal="right" wrapText="1"/>
    </xf>
    <xf numFmtId="0" fontId="16" fillId="2" borderId="0" xfId="63" applyFont="1" applyFill="1" applyAlignment="1">
      <alignment horizontal="right" wrapText="1"/>
    </xf>
    <xf numFmtId="0" fontId="16" fillId="2" borderId="0" xfId="12" applyFont="1" applyFill="1" applyAlignment="1">
      <alignment vertical="top" wrapText="1"/>
    </xf>
    <xf numFmtId="0" fontId="30" fillId="2" borderId="0" xfId="6" applyFont="1" applyFill="1"/>
    <xf numFmtId="0" fontId="16" fillId="2" borderId="2" xfId="6" applyFont="1" applyFill="1" applyBorder="1" applyAlignment="1">
      <alignment horizontal="center" wrapText="1"/>
    </xf>
    <xf numFmtId="0" fontId="16" fillId="2" borderId="3" xfId="6" applyFont="1" applyFill="1" applyBorder="1" applyAlignment="1">
      <alignment horizontal="right" wrapText="1"/>
    </xf>
    <xf numFmtId="0" fontId="16" fillId="2" borderId="3" xfId="11" applyFont="1" applyFill="1" applyBorder="1" applyAlignment="1">
      <alignment horizontal="right" wrapText="1"/>
    </xf>
    <xf numFmtId="0" fontId="16" fillId="2" borderId="1" xfId="6" applyFont="1" applyFill="1" applyBorder="1" applyAlignment="1">
      <alignment wrapText="1"/>
    </xf>
    <xf numFmtId="0" fontId="16" fillId="2" borderId="1" xfId="6" applyFont="1" applyFill="1" applyBorder="1" applyAlignment="1">
      <alignment horizontal="center" wrapText="1"/>
    </xf>
    <xf numFmtId="0" fontId="17" fillId="3" borderId="0" xfId="6" applyFont="1" applyFill="1" applyAlignment="1">
      <alignment vertical="top" wrapText="1"/>
    </xf>
    <xf numFmtId="170" fontId="17" fillId="3" borderId="0" xfId="17" applyNumberFormat="1" applyFont="1" applyFill="1" applyBorder="1" applyAlignment="1">
      <alignment horizontal="right" vertical="center"/>
    </xf>
    <xf numFmtId="165" fontId="17" fillId="3" borderId="0" xfId="6" applyNumberFormat="1" applyFont="1" applyFill="1" applyAlignment="1">
      <alignment horizontal="right" vertical="center"/>
    </xf>
    <xf numFmtId="169" fontId="17" fillId="3" borderId="0" xfId="6" applyNumberFormat="1" applyFont="1" applyFill="1" applyAlignment="1">
      <alignment horizontal="right" vertical="center"/>
    </xf>
    <xf numFmtId="2" fontId="31" fillId="3" borderId="0" xfId="6" applyNumberFormat="1" applyFont="1" applyFill="1"/>
    <xf numFmtId="170" fontId="15" fillId="2" borderId="0" xfId="17" applyNumberFormat="1" applyFont="1" applyFill="1" applyBorder="1" applyAlignment="1">
      <alignment horizontal="right" vertical="center"/>
    </xf>
    <xf numFmtId="165" fontId="15" fillId="2" borderId="0" xfId="6" applyNumberFormat="1" applyFont="1" applyFill="1" applyAlignment="1">
      <alignment horizontal="right" vertical="center"/>
    </xf>
    <xf numFmtId="169" fontId="15" fillId="2" borderId="0" xfId="6" applyNumberFormat="1" applyFont="1" applyFill="1" applyAlignment="1">
      <alignment horizontal="right" vertical="center"/>
    </xf>
    <xf numFmtId="2" fontId="30" fillId="2" borderId="0" xfId="6" applyNumberFormat="1" applyFont="1" applyFill="1"/>
    <xf numFmtId="170" fontId="16" fillId="2" borderId="0" xfId="17" applyNumberFormat="1" applyFont="1" applyFill="1" applyBorder="1" applyAlignment="1">
      <alignment horizontal="right" vertical="center"/>
    </xf>
    <xf numFmtId="165" fontId="16" fillId="2" borderId="0" xfId="6" applyNumberFormat="1" applyFont="1" applyFill="1" applyAlignment="1">
      <alignment horizontal="right" vertical="center"/>
    </xf>
    <xf numFmtId="169" fontId="16" fillId="2" borderId="0" xfId="6" applyNumberFormat="1" applyFont="1" applyFill="1" applyAlignment="1">
      <alignment horizontal="right" vertical="center"/>
    </xf>
    <xf numFmtId="0" fontId="17" fillId="5" borderId="0" xfId="6" applyFont="1" applyFill="1" applyAlignment="1">
      <alignment vertical="top" wrapText="1"/>
    </xf>
    <xf numFmtId="170" fontId="17" fillId="5" borderId="0" xfId="17" applyNumberFormat="1" applyFont="1" applyFill="1" applyBorder="1" applyAlignment="1">
      <alignment horizontal="right" vertical="center"/>
    </xf>
    <xf numFmtId="165" fontId="17" fillId="5" borderId="0" xfId="6" applyNumberFormat="1" applyFont="1" applyFill="1" applyAlignment="1">
      <alignment horizontal="right" vertical="center"/>
    </xf>
    <xf numFmtId="169" fontId="17" fillId="5" borderId="0" xfId="6" applyNumberFormat="1" applyFont="1" applyFill="1" applyAlignment="1">
      <alignment horizontal="right" vertical="center"/>
    </xf>
    <xf numFmtId="2" fontId="32" fillId="5" borderId="0" xfId="6" applyNumberFormat="1" applyFont="1" applyFill="1"/>
    <xf numFmtId="170" fontId="16" fillId="2" borderId="1" xfId="17" applyNumberFormat="1" applyFont="1" applyFill="1" applyBorder="1" applyAlignment="1">
      <alignment horizontal="right" vertical="center"/>
    </xf>
    <xf numFmtId="1" fontId="16" fillId="2" borderId="0" xfId="17" applyNumberFormat="1" applyFont="1" applyFill="1" applyBorder="1" applyAlignment="1">
      <alignment horizontal="right" vertical="center"/>
    </xf>
    <xf numFmtId="0" fontId="30" fillId="2" borderId="0" xfId="12" applyFont="1" applyFill="1"/>
    <xf numFmtId="0" fontId="16" fillId="2" borderId="2" xfId="12" applyFont="1" applyFill="1" applyBorder="1" applyAlignment="1">
      <alignment horizontal="center" wrapText="1"/>
    </xf>
    <xf numFmtId="0" fontId="16" fillId="2" borderId="2" xfId="11" applyFont="1" applyFill="1" applyBorder="1" applyAlignment="1">
      <alignment horizontal="center" vertical="center" wrapText="1"/>
    </xf>
    <xf numFmtId="0" fontId="15" fillId="2" borderId="0" xfId="12" applyFont="1" applyFill="1" applyAlignment="1">
      <alignment vertical="top" wrapText="1"/>
    </xf>
    <xf numFmtId="165" fontId="15" fillId="2" borderId="0" xfId="12" applyNumberFormat="1" applyFont="1" applyFill="1" applyAlignment="1">
      <alignment horizontal="right" vertical="center"/>
    </xf>
    <xf numFmtId="169" fontId="15" fillId="2" borderId="0" xfId="12" applyNumberFormat="1" applyFont="1" applyFill="1" applyAlignment="1">
      <alignment horizontal="right" vertical="center"/>
    </xf>
    <xf numFmtId="2" fontId="30" fillId="2" borderId="0" xfId="12" applyNumberFormat="1" applyFont="1" applyFill="1"/>
    <xf numFmtId="0" fontId="17" fillId="3" borderId="0" xfId="12" applyFont="1" applyFill="1" applyAlignment="1">
      <alignment vertical="top" wrapText="1"/>
    </xf>
    <xf numFmtId="2" fontId="31" fillId="3" borderId="0" xfId="12" applyNumberFormat="1" applyFont="1" applyFill="1"/>
    <xf numFmtId="169" fontId="16" fillId="2" borderId="0" xfId="12" applyNumberFormat="1" applyFont="1" applyFill="1" applyAlignment="1">
      <alignment horizontal="right" vertical="center"/>
    </xf>
    <xf numFmtId="170" fontId="18" fillId="3" borderId="0" xfId="17" applyNumberFormat="1" applyFont="1" applyFill="1" applyBorder="1" applyAlignment="1">
      <alignment horizontal="right" vertical="center"/>
    </xf>
    <xf numFmtId="165" fontId="18" fillId="3" borderId="0" xfId="12" applyNumberFormat="1" applyFont="1" applyFill="1" applyAlignment="1">
      <alignment horizontal="right" vertical="center"/>
    </xf>
    <xf numFmtId="169" fontId="18" fillId="3" borderId="0" xfId="12" applyNumberFormat="1" applyFont="1" applyFill="1" applyAlignment="1">
      <alignment horizontal="right" vertical="center"/>
    </xf>
    <xf numFmtId="2" fontId="33" fillId="2" borderId="0" xfId="12" applyNumberFormat="1" applyFont="1" applyFill="1"/>
    <xf numFmtId="0" fontId="16" fillId="2" borderId="1" xfId="12" applyFont="1" applyFill="1" applyBorder="1" applyAlignment="1">
      <alignment horizontal="left" vertical="top" wrapText="1" indent="1"/>
    </xf>
    <xf numFmtId="165" fontId="16" fillId="2" borderId="1" xfId="12" applyNumberFormat="1" applyFont="1" applyFill="1" applyBorder="1" applyAlignment="1">
      <alignment horizontal="right" vertical="center"/>
    </xf>
    <xf numFmtId="169" fontId="16" fillId="2" borderId="1" xfId="12" applyNumberFormat="1" applyFont="1" applyFill="1" applyBorder="1" applyAlignment="1">
      <alignment horizontal="right" vertical="center"/>
    </xf>
    <xf numFmtId="2" fontId="30" fillId="2" borderId="1" xfId="12" applyNumberFormat="1" applyFont="1" applyFill="1" applyBorder="1"/>
    <xf numFmtId="0" fontId="17" fillId="3" borderId="2" xfId="12" applyFont="1" applyFill="1" applyBorder="1" applyAlignment="1">
      <alignment vertical="top" wrapText="1"/>
    </xf>
    <xf numFmtId="165" fontId="17" fillId="3" borderId="2" xfId="31" applyNumberFormat="1" applyFont="1" applyFill="1" applyBorder="1" applyAlignment="1">
      <alignment horizontal="right" vertical="center"/>
    </xf>
    <xf numFmtId="169" fontId="17" fillId="3" borderId="2" xfId="31" applyNumberFormat="1" applyFont="1" applyFill="1" applyBorder="1" applyAlignment="1">
      <alignment horizontal="right" vertical="center"/>
    </xf>
    <xf numFmtId="2" fontId="32" fillId="3" borderId="2" xfId="12" applyNumberFormat="1" applyFont="1" applyFill="1" applyBorder="1"/>
    <xf numFmtId="0" fontId="16" fillId="2" borderId="2" xfId="12" applyFont="1" applyFill="1" applyBorder="1" applyAlignment="1">
      <alignment horizontal="right" wrapText="1"/>
    </xf>
    <xf numFmtId="0" fontId="16" fillId="2" borderId="2" xfId="11" applyFont="1" applyFill="1" applyBorder="1" applyAlignment="1">
      <alignment horizontal="right" wrapText="1"/>
    </xf>
    <xf numFmtId="0" fontId="16" fillId="2" borderId="3" xfId="19" applyFont="1" applyFill="1" applyBorder="1" applyAlignment="1">
      <alignment horizontal="right" wrapText="1"/>
    </xf>
    <xf numFmtId="0" fontId="16" fillId="2" borderId="1" xfId="19" applyFont="1" applyFill="1" applyBorder="1" applyAlignment="1">
      <alignment horizontal="center" wrapText="1"/>
    </xf>
    <xf numFmtId="0" fontId="17" fillId="5" borderId="0" xfId="19" applyFont="1" applyFill="1" applyAlignment="1">
      <alignment vertical="top" wrapText="1"/>
    </xf>
    <xf numFmtId="0" fontId="15" fillId="2" borderId="0" xfId="19" applyFont="1" applyFill="1" applyAlignment="1">
      <alignment vertical="top" wrapText="1"/>
    </xf>
    <xf numFmtId="170" fontId="15" fillId="5" borderId="0" xfId="17" applyNumberFormat="1" applyFont="1" applyFill="1" applyBorder="1" applyAlignment="1">
      <alignment horizontal="right" vertical="center"/>
    </xf>
    <xf numFmtId="0" fontId="16" fillId="2" borderId="0" xfId="19" applyFont="1" applyFill="1" applyAlignment="1">
      <alignment horizontal="left" vertical="top" wrapText="1" indent="1"/>
    </xf>
    <xf numFmtId="0" fontId="17" fillId="3" borderId="0" xfId="19" applyFont="1" applyFill="1" applyAlignment="1">
      <alignment vertical="top" wrapText="1"/>
    </xf>
    <xf numFmtId="170" fontId="16" fillId="5" borderId="0" xfId="17" applyNumberFormat="1" applyFont="1" applyFill="1" applyBorder="1" applyAlignment="1">
      <alignment horizontal="right" vertical="center"/>
    </xf>
    <xf numFmtId="0" fontId="16" fillId="2" borderId="2" xfId="18" applyFont="1" applyFill="1" applyBorder="1" applyAlignment="1">
      <alignment wrapText="1"/>
    </xf>
    <xf numFmtId="0" fontId="16" fillId="2" borderId="1" xfId="18" applyFont="1" applyFill="1" applyBorder="1" applyAlignment="1">
      <alignment wrapText="1"/>
    </xf>
    <xf numFmtId="0" fontId="16" fillId="2" borderId="3" xfId="18" applyFont="1" applyFill="1" applyBorder="1" applyAlignment="1">
      <alignment horizontal="right" wrapText="1"/>
    </xf>
    <xf numFmtId="0" fontId="16" fillId="2" borderId="3" xfId="18" applyFont="1" applyFill="1" applyBorder="1" applyAlignment="1">
      <alignment horizontal="right" vertical="center" wrapText="1"/>
    </xf>
    <xf numFmtId="0" fontId="17" fillId="5" borderId="0" xfId="18" applyFont="1" applyFill="1" applyAlignment="1">
      <alignment horizontal="left" vertical="top" wrapText="1"/>
    </xf>
    <xf numFmtId="170" fontId="17" fillId="5" borderId="0" xfId="17" applyNumberFormat="1" applyFont="1" applyFill="1" applyBorder="1" applyAlignment="1">
      <alignment horizontal="center"/>
    </xf>
    <xf numFmtId="0" fontId="15" fillId="2" borderId="0" xfId="18" applyFont="1" applyFill="1" applyAlignment="1">
      <alignment horizontal="left" vertical="top" wrapText="1"/>
    </xf>
    <xf numFmtId="0" fontId="16" fillId="2" borderId="0" xfId="18" applyFont="1" applyFill="1" applyAlignment="1">
      <alignment horizontal="left" vertical="top" wrapText="1" indent="1"/>
    </xf>
    <xf numFmtId="0" fontId="15" fillId="2" borderId="0" xfId="18" applyFont="1" applyFill="1" applyAlignment="1">
      <alignment vertical="top" wrapText="1"/>
    </xf>
    <xf numFmtId="0" fontId="16" fillId="2" borderId="1" xfId="18" applyFont="1" applyFill="1" applyBorder="1" applyAlignment="1">
      <alignment horizontal="left" vertical="top" wrapText="1" indent="1"/>
    </xf>
    <xf numFmtId="0" fontId="16" fillId="2" borderId="2" xfId="20" applyFont="1" applyFill="1" applyBorder="1" applyAlignment="1">
      <alignment horizontal="center" vertical="center" wrapText="1"/>
    </xf>
    <xf numFmtId="0" fontId="16" fillId="2" borderId="3" xfId="32" applyFont="1" applyFill="1" applyBorder="1" applyAlignment="1">
      <alignment horizontal="right" wrapText="1"/>
    </xf>
    <xf numFmtId="0" fontId="16" fillId="2" borderId="1" xfId="20" applyFont="1" applyFill="1" applyBorder="1" applyAlignment="1">
      <alignment horizontal="center" wrapText="1"/>
    </xf>
    <xf numFmtId="0" fontId="17" fillId="5" borderId="0" xfId="20" applyFont="1" applyFill="1" applyAlignment="1">
      <alignment horizontal="left" vertical="top" wrapText="1"/>
    </xf>
    <xf numFmtId="0" fontId="16" fillId="2" borderId="0" xfId="20" applyFont="1" applyFill="1" applyAlignment="1">
      <alignment horizontal="left" vertical="top" wrapText="1"/>
    </xf>
    <xf numFmtId="0" fontId="16" fillId="2" borderId="0" xfId="20" applyFont="1" applyFill="1" applyAlignment="1">
      <alignment horizontal="left" vertical="top" wrapText="1" indent="1"/>
    </xf>
    <xf numFmtId="0" fontId="17" fillId="5" borderId="0" xfId="20" applyFont="1" applyFill="1" applyAlignment="1">
      <alignment vertical="top" wrapText="1"/>
    </xf>
    <xf numFmtId="0" fontId="15" fillId="2" borderId="0" xfId="20" applyFont="1" applyFill="1" applyAlignment="1">
      <alignment vertical="top" wrapText="1"/>
    </xf>
    <xf numFmtId="0" fontId="16" fillId="2" borderId="2" xfId="22" applyFont="1" applyFill="1" applyBorder="1" applyAlignment="1">
      <alignment horizontal="center" wrapText="1"/>
    </xf>
    <xf numFmtId="0" fontId="16" fillId="2" borderId="1" xfId="22" applyFont="1" applyFill="1" applyBorder="1" applyAlignment="1">
      <alignment horizontal="center" wrapText="1"/>
    </xf>
    <xf numFmtId="0" fontId="17" fillId="5" borderId="0" xfId="22" applyFont="1" applyFill="1" applyAlignment="1">
      <alignment vertical="top" wrapText="1"/>
    </xf>
    <xf numFmtId="0" fontId="16" fillId="2" borderId="0" xfId="22" applyFont="1" applyFill="1" applyAlignment="1">
      <alignment vertical="top" wrapText="1"/>
    </xf>
    <xf numFmtId="0" fontId="16" fillId="2" borderId="0" xfId="22" applyFont="1" applyFill="1" applyAlignment="1">
      <alignment horizontal="left" vertical="top" wrapText="1" indent="1"/>
    </xf>
    <xf numFmtId="0" fontId="15" fillId="2" borderId="0" xfId="22" applyFont="1" applyFill="1" applyAlignment="1">
      <alignment vertical="top" wrapText="1"/>
    </xf>
    <xf numFmtId="0" fontId="15" fillId="2" borderId="0" xfId="22" applyFont="1" applyFill="1" applyAlignment="1">
      <alignment horizontal="left" vertical="top" wrapText="1"/>
    </xf>
    <xf numFmtId="0" fontId="16" fillId="2" borderId="0" xfId="23" applyFont="1" applyFill="1" applyAlignment="1">
      <alignment horizontal="center" vertical="center" wrapText="1"/>
    </xf>
    <xf numFmtId="0" fontId="16" fillId="2" borderId="1" xfId="23" applyFont="1" applyFill="1" applyBorder="1" applyAlignment="1">
      <alignment horizontal="center" wrapText="1"/>
    </xf>
    <xf numFmtId="0" fontId="15" fillId="2" borderId="0" xfId="23" applyFont="1" applyFill="1" applyAlignment="1">
      <alignment horizontal="left" vertical="top" wrapText="1"/>
    </xf>
    <xf numFmtId="0" fontId="17" fillId="5" borderId="0" xfId="23" applyFont="1" applyFill="1" applyAlignment="1">
      <alignment horizontal="left" vertical="top" wrapText="1"/>
    </xf>
    <xf numFmtId="0" fontId="16" fillId="2" borderId="0" xfId="23" applyFont="1" applyFill="1" applyAlignment="1">
      <alignment horizontal="left" vertical="top" wrapText="1" indent="1"/>
    </xf>
    <xf numFmtId="0" fontId="17" fillId="5" borderId="0" xfId="23" applyFont="1" applyFill="1" applyAlignment="1">
      <alignment vertical="top" wrapText="1"/>
    </xf>
    <xf numFmtId="0" fontId="16" fillId="2" borderId="1" xfId="23" applyFont="1" applyFill="1" applyBorder="1" applyAlignment="1">
      <alignment horizontal="left" vertical="top" wrapText="1" indent="1"/>
    </xf>
    <xf numFmtId="0" fontId="16" fillId="2" borderId="2" xfId="24" applyFont="1" applyFill="1" applyBorder="1" applyAlignment="1">
      <alignment horizontal="center" vertical="center" wrapText="1"/>
    </xf>
    <xf numFmtId="0" fontId="16" fillId="2" borderId="1" xfId="24" applyFont="1" applyFill="1" applyBorder="1" applyAlignment="1">
      <alignment horizontal="center" wrapText="1"/>
    </xf>
    <xf numFmtId="0" fontId="17" fillId="5" borderId="0" xfId="24" applyFont="1" applyFill="1" applyAlignment="1">
      <alignment vertical="top" wrapText="1"/>
    </xf>
    <xf numFmtId="0" fontId="16" fillId="2" borderId="0" xfId="24" applyFont="1" applyFill="1" applyAlignment="1">
      <alignment vertical="top" wrapText="1"/>
    </xf>
    <xf numFmtId="0" fontId="16" fillId="2" borderId="0" xfId="24" applyFont="1" applyFill="1" applyAlignment="1">
      <alignment horizontal="left" vertical="top" wrapText="1" indent="1"/>
    </xf>
    <xf numFmtId="0" fontId="17" fillId="5" borderId="0" xfId="24" applyFont="1" applyFill="1" applyAlignment="1">
      <alignment horizontal="left" vertical="top" wrapText="1" indent="1"/>
    </xf>
    <xf numFmtId="0" fontId="15" fillId="2" borderId="0" xfId="24" applyFont="1" applyFill="1" applyAlignment="1">
      <alignment vertical="top" wrapText="1"/>
    </xf>
    <xf numFmtId="0" fontId="15" fillId="2" borderId="0" xfId="24" applyFont="1" applyFill="1" applyAlignment="1">
      <alignment horizontal="left" vertical="top" wrapText="1" indent="1"/>
    </xf>
    <xf numFmtId="0" fontId="16" fillId="2" borderId="1" xfId="24" applyFont="1" applyFill="1" applyBorder="1" applyAlignment="1">
      <alignment horizontal="left" vertical="top" wrapText="1" indent="1"/>
    </xf>
    <xf numFmtId="0" fontId="16" fillId="2" borderId="2" xfId="27" applyFont="1" applyFill="1" applyBorder="1" applyAlignment="1">
      <alignment horizontal="center" wrapText="1"/>
    </xf>
    <xf numFmtId="0" fontId="16" fillId="2" borderId="0" xfId="27" applyFont="1" applyFill="1" applyAlignment="1">
      <alignment horizontal="center" wrapText="1"/>
    </xf>
    <xf numFmtId="0" fontId="16" fillId="2" borderId="2" xfId="27" applyFont="1" applyFill="1" applyBorder="1" applyAlignment="1">
      <alignment vertical="center" wrapText="1"/>
    </xf>
    <xf numFmtId="0" fontId="16" fillId="2" borderId="2" xfId="27" applyFont="1" applyFill="1" applyBorder="1" applyAlignment="1">
      <alignment horizontal="center" vertical="center" wrapText="1"/>
    </xf>
    <xf numFmtId="0" fontId="16" fillId="2" borderId="1" xfId="27" applyFont="1" applyFill="1" applyBorder="1" applyAlignment="1">
      <alignment horizontal="center" wrapText="1"/>
    </xf>
    <xf numFmtId="0" fontId="17" fillId="5" borderId="0" xfId="27" applyFont="1" applyFill="1" applyAlignment="1">
      <alignment vertical="top" wrapText="1"/>
    </xf>
    <xf numFmtId="0" fontId="15" fillId="2" borderId="0" xfId="27" applyFont="1" applyFill="1" applyAlignment="1">
      <alignment vertical="top" wrapText="1"/>
    </xf>
    <xf numFmtId="0" fontId="16" fillId="2" borderId="0" xfId="27" applyFont="1" applyFill="1" applyAlignment="1">
      <alignment horizontal="left" vertical="top" wrapText="1" indent="1"/>
    </xf>
    <xf numFmtId="0" fontId="16" fillId="2" borderId="3" xfId="27" applyFont="1" applyFill="1" applyBorder="1" applyAlignment="1">
      <alignment horizontal="right" wrapText="1"/>
    </xf>
    <xf numFmtId="0" fontId="16" fillId="2" borderId="2" xfId="28" applyFont="1" applyFill="1" applyBorder="1" applyAlignment="1">
      <alignment horizontal="center" wrapText="1"/>
    </xf>
    <xf numFmtId="0" fontId="16" fillId="2" borderId="3" xfId="28" applyFont="1" applyFill="1" applyBorder="1" applyAlignment="1">
      <alignment horizontal="right" wrapText="1"/>
    </xf>
    <xf numFmtId="0" fontId="16" fillId="2" borderId="1" xfId="28" applyFont="1" applyFill="1" applyBorder="1" applyAlignment="1">
      <alignment horizontal="center" wrapText="1"/>
    </xf>
    <xf numFmtId="0" fontId="17" fillId="5" borderId="0" xfId="28" applyFont="1" applyFill="1" applyAlignment="1">
      <alignment vertical="top" wrapText="1"/>
    </xf>
    <xf numFmtId="0" fontId="16" fillId="2" borderId="0" xfId="28" applyFont="1" applyFill="1" applyAlignment="1">
      <alignment vertical="top" wrapText="1"/>
    </xf>
    <xf numFmtId="0" fontId="16" fillId="2" borderId="0" xfId="28" applyFont="1" applyFill="1" applyAlignment="1">
      <alignment horizontal="left" vertical="top" wrapText="1" indent="1"/>
    </xf>
    <xf numFmtId="0" fontId="15" fillId="2" borderId="0" xfId="28" applyFont="1" applyFill="1" applyAlignment="1">
      <alignment vertical="top" wrapText="1"/>
    </xf>
    <xf numFmtId="168" fontId="16" fillId="2" borderId="0" xfId="17" applyNumberFormat="1" applyFont="1" applyFill="1" applyBorder="1" applyAlignment="1">
      <alignment horizontal="right" vertical="center"/>
    </xf>
    <xf numFmtId="0" fontId="16" fillId="2" borderId="1" xfId="28" applyFont="1" applyFill="1" applyBorder="1" applyAlignment="1">
      <alignment horizontal="left" vertical="top" wrapText="1" indent="1"/>
    </xf>
    <xf numFmtId="0" fontId="12" fillId="2" borderId="3" xfId="0" applyFont="1" applyFill="1" applyBorder="1"/>
    <xf numFmtId="0" fontId="16" fillId="2" borderId="2" xfId="29" applyFont="1" applyFill="1" applyBorder="1" applyAlignment="1">
      <alignment horizontal="center" wrapText="1"/>
    </xf>
    <xf numFmtId="0" fontId="16" fillId="2" borderId="3" xfId="29" applyFont="1" applyFill="1" applyBorder="1" applyAlignment="1">
      <alignment horizontal="right" vertical="center" wrapText="1"/>
    </xf>
    <xf numFmtId="0" fontId="16" fillId="2" borderId="1" xfId="29" applyFont="1" applyFill="1" applyBorder="1" applyAlignment="1">
      <alignment horizontal="center" vertical="center" wrapText="1"/>
    </xf>
    <xf numFmtId="0" fontId="17" fillId="5" borderId="0" xfId="29" applyFont="1" applyFill="1" applyAlignment="1">
      <alignment vertical="top" wrapText="1"/>
    </xf>
    <xf numFmtId="0" fontId="15" fillId="2" borderId="0" xfId="29" applyFont="1" applyFill="1" applyAlignment="1">
      <alignment vertical="top" wrapText="1"/>
    </xf>
    <xf numFmtId="0" fontId="16" fillId="2" borderId="0" xfId="29" applyFont="1" applyFill="1" applyAlignment="1">
      <alignment horizontal="left" vertical="top" wrapText="1" indent="1"/>
    </xf>
    <xf numFmtId="1" fontId="15" fillId="2" borderId="0" xfId="17" applyNumberFormat="1" applyFont="1" applyFill="1" applyBorder="1" applyAlignment="1">
      <alignment horizontal="right" vertical="center"/>
    </xf>
    <xf numFmtId="0" fontId="16" fillId="2" borderId="1" xfId="29" applyFont="1" applyFill="1" applyBorder="1" applyAlignment="1">
      <alignment horizontal="left" vertical="top" wrapText="1" indent="1"/>
    </xf>
    <xf numFmtId="0" fontId="16" fillId="2" borderId="2" xfId="33" applyFont="1" applyFill="1" applyBorder="1" applyAlignment="1">
      <alignment horizontal="center" vertical="center" wrapText="1"/>
    </xf>
    <xf numFmtId="0" fontId="16" fillId="2" borderId="1" xfId="33" applyFont="1" applyFill="1" applyBorder="1" applyAlignment="1">
      <alignment wrapText="1"/>
    </xf>
    <xf numFmtId="0" fontId="16" fillId="2" borderId="1" xfId="33" applyFont="1" applyFill="1" applyBorder="1" applyAlignment="1">
      <alignment horizontal="center" wrapText="1"/>
    </xf>
    <xf numFmtId="0" fontId="15" fillId="2" borderId="0" xfId="33" applyFont="1" applyFill="1" applyAlignment="1">
      <alignment vertical="top" wrapText="1"/>
    </xf>
    <xf numFmtId="171" fontId="15" fillId="2" borderId="0" xfId="17" applyNumberFormat="1" applyFont="1" applyFill="1" applyBorder="1" applyAlignment="1">
      <alignment horizontal="right" vertical="center"/>
    </xf>
    <xf numFmtId="0" fontId="16" fillId="2" borderId="0" xfId="33" applyFont="1" applyFill="1" applyAlignment="1">
      <alignment vertical="top" wrapText="1"/>
    </xf>
    <xf numFmtId="171" fontId="16" fillId="2" borderId="0" xfId="17" applyNumberFormat="1" applyFont="1" applyFill="1" applyBorder="1" applyAlignment="1">
      <alignment horizontal="right" vertical="center"/>
    </xf>
    <xf numFmtId="0" fontId="17" fillId="3" borderId="0" xfId="33" applyFont="1" applyFill="1" applyAlignment="1">
      <alignment vertical="top" wrapText="1"/>
    </xf>
    <xf numFmtId="171" fontId="17" fillId="3" borderId="0" xfId="17" applyNumberFormat="1" applyFont="1" applyFill="1" applyBorder="1" applyAlignment="1">
      <alignment horizontal="right" vertical="center"/>
    </xf>
    <xf numFmtId="0" fontId="16" fillId="2" borderId="0" xfId="33" applyFont="1" applyFill="1" applyAlignment="1">
      <alignment horizontal="left" vertical="top" wrapText="1" indent="1"/>
    </xf>
    <xf numFmtId="0" fontId="16" fillId="2" borderId="3" xfId="33" applyFont="1" applyFill="1" applyBorder="1" applyAlignment="1">
      <alignment horizontal="right" wrapText="1"/>
    </xf>
    <xf numFmtId="0" fontId="16" fillId="2" borderId="0" xfId="33" applyFont="1" applyFill="1" applyAlignment="1">
      <alignment horizontal="center" vertical="center" wrapText="1"/>
    </xf>
    <xf numFmtId="170" fontId="9" fillId="2" borderId="0" xfId="17" applyNumberFormat="1" applyFont="1" applyFill="1" applyBorder="1"/>
    <xf numFmtId="2" fontId="9" fillId="2" borderId="0" xfId="17" applyNumberFormat="1" applyFont="1" applyFill="1" applyBorder="1"/>
    <xf numFmtId="170" fontId="7" fillId="2" borderId="0" xfId="17" applyNumberFormat="1" applyFont="1" applyFill="1" applyBorder="1"/>
    <xf numFmtId="2" fontId="7" fillId="2" borderId="0" xfId="17" applyNumberFormat="1" applyFont="1" applyFill="1" applyBorder="1"/>
    <xf numFmtId="170" fontId="18" fillId="3" borderId="0" xfId="17" applyNumberFormat="1" applyFont="1" applyFill="1" applyBorder="1"/>
    <xf numFmtId="171" fontId="18" fillId="3" borderId="0" xfId="17" applyNumberFormat="1" applyFont="1" applyFill="1" applyBorder="1" applyAlignment="1">
      <alignment horizontal="right" vertical="center"/>
    </xf>
    <xf numFmtId="2" fontId="18" fillId="3" borderId="0" xfId="17" applyNumberFormat="1" applyFont="1" applyFill="1" applyBorder="1"/>
    <xf numFmtId="1" fontId="7" fillId="2" borderId="0" xfId="17" applyNumberFormat="1" applyFont="1" applyFill="1" applyBorder="1"/>
    <xf numFmtId="170" fontId="17" fillId="3" borderId="0" xfId="17" applyNumberFormat="1" applyFont="1" applyFill="1" applyBorder="1"/>
    <xf numFmtId="2" fontId="17" fillId="3" borderId="0" xfId="17" applyNumberFormat="1" applyFont="1" applyFill="1" applyBorder="1"/>
    <xf numFmtId="0" fontId="16" fillId="2" borderId="3" xfId="45" applyFont="1" applyFill="1" applyBorder="1" applyAlignment="1">
      <alignment horizontal="right" wrapText="1"/>
    </xf>
    <xf numFmtId="0" fontId="15" fillId="2" borderId="0" xfId="45" applyFont="1" applyFill="1" applyAlignment="1">
      <alignment vertical="top" wrapText="1"/>
    </xf>
    <xf numFmtId="170" fontId="0" fillId="5" borderId="0" xfId="17" applyNumberFormat="1" applyFont="1" applyFill="1" applyBorder="1"/>
    <xf numFmtId="0" fontId="16" fillId="2" borderId="0" xfId="11" applyFont="1" applyFill="1" applyAlignment="1">
      <alignment horizontal="left" vertical="top" wrapText="1" indent="1"/>
    </xf>
    <xf numFmtId="0" fontId="17" fillId="5" borderId="0" xfId="11" applyFont="1" applyFill="1" applyAlignment="1">
      <alignment horizontal="left" vertical="top" wrapText="1"/>
    </xf>
    <xf numFmtId="0" fontId="15" fillId="2" borderId="0" xfId="11" applyFont="1" applyFill="1" applyAlignment="1">
      <alignment vertical="top" wrapText="1"/>
    </xf>
    <xf numFmtId="170" fontId="15" fillId="2" borderId="0" xfId="17" applyNumberFormat="1" applyFont="1" applyFill="1" applyBorder="1" applyAlignment="1">
      <alignment vertical="center"/>
    </xf>
    <xf numFmtId="170" fontId="16" fillId="2" borderId="0" xfId="17" applyNumberFormat="1" applyFont="1" applyFill="1" applyBorder="1" applyAlignment="1">
      <alignment vertical="center"/>
    </xf>
    <xf numFmtId="1" fontId="16" fillId="2" borderId="0" xfId="17" applyNumberFormat="1" applyFont="1" applyFill="1" applyBorder="1" applyAlignment="1">
      <alignment vertical="center"/>
    </xf>
    <xf numFmtId="0" fontId="15" fillId="2" borderId="0" xfId="11" applyFont="1" applyFill="1" applyAlignment="1">
      <alignment horizontal="left" vertical="top" wrapText="1"/>
    </xf>
    <xf numFmtId="1" fontId="15" fillId="2" borderId="0" xfId="17" applyNumberFormat="1" applyFont="1" applyFill="1" applyBorder="1" applyAlignment="1">
      <alignment vertical="center"/>
    </xf>
    <xf numFmtId="0" fontId="18" fillId="3" borderId="0" xfId="11" applyFont="1" applyFill="1" applyAlignment="1">
      <alignment vertical="top" wrapText="1"/>
    </xf>
    <xf numFmtId="0" fontId="13" fillId="2" borderId="1" xfId="34" applyFont="1" applyFill="1" applyBorder="1" applyAlignment="1">
      <alignment horizontal="center" vertical="center" wrapText="1"/>
    </xf>
    <xf numFmtId="0" fontId="16" fillId="2" borderId="1" xfId="3" applyFont="1" applyFill="1" applyBorder="1" applyAlignment="1">
      <alignment horizontal="center" vertical="center" wrapText="1"/>
    </xf>
    <xf numFmtId="0" fontId="16" fillId="2" borderId="1" xfId="40" applyFont="1" applyFill="1" applyBorder="1" applyAlignment="1">
      <alignment horizontal="center" vertical="center" wrapText="1"/>
    </xf>
    <xf numFmtId="0" fontId="21" fillId="2" borderId="2" xfId="41" applyFont="1" applyFill="1" applyBorder="1" applyAlignment="1">
      <alignment horizontal="center" vertical="center" wrapText="1"/>
    </xf>
    <xf numFmtId="0" fontId="16" fillId="2" borderId="0" xfId="21" applyFont="1" applyFill="1" applyAlignment="1">
      <alignment horizontal="left" vertical="top" wrapText="1" indent="1"/>
    </xf>
    <xf numFmtId="0" fontId="16" fillId="2" borderId="4" xfId="21" applyFont="1" applyFill="1" applyBorder="1" applyAlignment="1">
      <alignment horizontal="left" vertical="top" wrapText="1" indent="1"/>
    </xf>
    <xf numFmtId="0" fontId="17" fillId="5" borderId="0" xfId="12" applyFont="1" applyFill="1" applyAlignment="1">
      <alignment horizontal="left" vertical="top" wrapText="1"/>
    </xf>
    <xf numFmtId="0" fontId="4" fillId="2" borderId="3" xfId="68" applyFont="1" applyFill="1" applyBorder="1" applyAlignment="1">
      <alignment horizontal="center" wrapText="1"/>
    </xf>
    <xf numFmtId="0" fontId="10" fillId="2" borderId="0" xfId="1" applyFont="1" applyFill="1" applyAlignment="1">
      <alignment horizontal="left" vertical="top" wrapText="1"/>
    </xf>
    <xf numFmtId="3" fontId="10" fillId="2" borderId="0" xfId="5" applyNumberFormat="1" applyFont="1" applyFill="1" applyAlignment="1">
      <alignment horizontal="right" vertical="center"/>
    </xf>
    <xf numFmtId="0" fontId="10" fillId="2" borderId="0" xfId="6" applyFont="1" applyFill="1" applyAlignment="1">
      <alignment vertical="top" wrapText="1"/>
    </xf>
    <xf numFmtId="164" fontId="10" fillId="2" borderId="0" xfId="7" applyNumberFormat="1" applyFont="1" applyFill="1" applyAlignment="1">
      <alignment horizontal="right" vertical="center"/>
    </xf>
    <xf numFmtId="164" fontId="11" fillId="5" borderId="0" xfId="9" applyNumberFormat="1" applyFont="1" applyFill="1" applyAlignment="1">
      <alignment horizontal="center" vertical="center"/>
    </xf>
    <xf numFmtId="164" fontId="11" fillId="5" borderId="0" xfId="9" applyNumberFormat="1" applyFont="1" applyFill="1" applyAlignment="1">
      <alignment horizontal="right" vertical="center"/>
    </xf>
    <xf numFmtId="164" fontId="11" fillId="5" borderId="0" xfId="8" applyNumberFormat="1" applyFont="1" applyFill="1" applyAlignment="1">
      <alignment horizontal="right" vertical="center"/>
    </xf>
    <xf numFmtId="0" fontId="10" fillId="2" borderId="0" xfId="8" applyFont="1" applyFill="1" applyAlignment="1">
      <alignment horizontal="left" vertical="top" wrapText="1"/>
    </xf>
    <xf numFmtId="164" fontId="10" fillId="2" borderId="0" xfId="9" applyNumberFormat="1" applyFont="1" applyFill="1" applyAlignment="1">
      <alignment horizontal="right" vertical="center"/>
    </xf>
    <xf numFmtId="0" fontId="10" fillId="5" borderId="0" xfId="68" applyFont="1" applyFill="1" applyAlignment="1">
      <alignment vertical="top" wrapText="1"/>
    </xf>
    <xf numFmtId="0" fontId="10" fillId="2" borderId="0" xfId="5" applyFont="1" applyFill="1" applyAlignment="1">
      <alignment vertical="top" wrapText="1"/>
    </xf>
    <xf numFmtId="3" fontId="10" fillId="2" borderId="0" xfId="1" applyNumberFormat="1" applyFont="1" applyFill="1" applyAlignment="1">
      <alignment vertical="center"/>
    </xf>
    <xf numFmtId="3" fontId="10" fillId="2" borderId="0" xfId="1" applyNumberFormat="1" applyFont="1" applyFill="1" applyAlignment="1">
      <alignment horizontal="right" vertical="center"/>
    </xf>
    <xf numFmtId="173" fontId="17" fillId="2" borderId="0" xfId="12" applyNumberFormat="1" applyFont="1" applyFill="1" applyAlignment="1">
      <alignment horizontal="right" vertical="center"/>
    </xf>
    <xf numFmtId="0" fontId="17" fillId="5" borderId="0" xfId="2" applyFont="1" applyFill="1" applyAlignment="1">
      <alignment horizontal="left" vertical="center" wrapText="1"/>
    </xf>
    <xf numFmtId="0" fontId="17" fillId="2" borderId="0" xfId="12" applyFont="1" applyFill="1" applyAlignment="1">
      <alignment horizontal="left" vertical="top" wrapText="1"/>
    </xf>
    <xf numFmtId="0" fontId="17" fillId="5" borderId="0" xfId="11" applyFont="1" applyFill="1" applyAlignment="1">
      <alignment vertical="top" wrapText="1"/>
    </xf>
    <xf numFmtId="0" fontId="18" fillId="2" borderId="0" xfId="11" applyFont="1" applyFill="1" applyAlignment="1">
      <alignment vertical="top" wrapText="1"/>
    </xf>
    <xf numFmtId="170" fontId="17" fillId="2" borderId="0" xfId="17" applyNumberFormat="1" applyFont="1" applyFill="1" applyBorder="1" applyAlignment="1">
      <alignment horizontal="right" vertical="center"/>
    </xf>
    <xf numFmtId="170" fontId="35" fillId="5" borderId="0" xfId="17" applyNumberFormat="1" applyFont="1" applyFill="1" applyBorder="1"/>
    <xf numFmtId="165" fontId="17" fillId="5" borderId="0" xfId="12" applyNumberFormat="1" applyFont="1" applyFill="1" applyAlignment="1">
      <alignment horizontal="right" vertical="center"/>
    </xf>
    <xf numFmtId="169" fontId="17" fillId="5" borderId="0" xfId="12" applyNumberFormat="1" applyFont="1" applyFill="1" applyAlignment="1">
      <alignment horizontal="right" vertical="center"/>
    </xf>
    <xf numFmtId="2" fontId="31" fillId="5" borderId="0" xfId="12" applyNumberFormat="1" applyFont="1" applyFill="1"/>
    <xf numFmtId="0" fontId="17" fillId="2" borderId="0" xfId="12" applyFont="1" applyFill="1" applyAlignment="1">
      <alignment vertical="top" wrapText="1"/>
    </xf>
    <xf numFmtId="165" fontId="17" fillId="2" borderId="0" xfId="31" applyNumberFormat="1" applyFont="1" applyFill="1" applyAlignment="1">
      <alignment horizontal="right" vertical="center"/>
    </xf>
    <xf numFmtId="169" fontId="17" fillId="2" borderId="0" xfId="31" applyNumberFormat="1" applyFont="1" applyFill="1" applyAlignment="1">
      <alignment horizontal="right" vertical="center"/>
    </xf>
    <xf numFmtId="2" fontId="32" fillId="2" borderId="0" xfId="12" applyNumberFormat="1" applyFont="1" applyFill="1"/>
    <xf numFmtId="0" fontId="17" fillId="2" borderId="0" xfId="27" applyFont="1" applyFill="1" applyAlignment="1">
      <alignment vertical="top" wrapText="1"/>
    </xf>
    <xf numFmtId="170" fontId="18" fillId="5" borderId="0" xfId="17" applyNumberFormat="1" applyFont="1" applyFill="1" applyBorder="1" applyAlignment="1">
      <alignment horizontal="right" vertical="center"/>
    </xf>
    <xf numFmtId="173" fontId="17" fillId="2" borderId="0" xfId="48" applyNumberFormat="1" applyFont="1" applyFill="1" applyAlignment="1">
      <alignment horizontal="right" vertical="center"/>
    </xf>
    <xf numFmtId="0" fontId="17" fillId="2" borderId="0" xfId="48" applyFont="1" applyFill="1" applyAlignment="1">
      <alignment vertical="top" wrapText="1"/>
    </xf>
    <xf numFmtId="0" fontId="17" fillId="2" borderId="0" xfId="49" applyFont="1" applyFill="1" applyAlignment="1">
      <alignment vertical="top" wrapText="1"/>
    </xf>
    <xf numFmtId="165" fontId="17" fillId="2" borderId="0" xfId="49" applyNumberFormat="1" applyFont="1" applyFill="1" applyAlignment="1">
      <alignment horizontal="right" vertical="center"/>
    </xf>
    <xf numFmtId="0" fontId="17" fillId="2" borderId="0" xfId="50" applyFont="1" applyFill="1" applyAlignment="1">
      <alignment vertical="top" wrapText="1"/>
    </xf>
    <xf numFmtId="173" fontId="17" fillId="2" borderId="0" xfId="50" applyNumberFormat="1" applyFont="1" applyFill="1" applyAlignment="1">
      <alignment horizontal="right" vertical="center"/>
    </xf>
    <xf numFmtId="0" fontId="17" fillId="2" borderId="0" xfId="51" applyFont="1" applyFill="1" applyAlignment="1">
      <alignment vertical="top" wrapText="1"/>
    </xf>
    <xf numFmtId="173" fontId="17" fillId="2" borderId="0" xfId="51" applyNumberFormat="1" applyFont="1" applyFill="1" applyAlignment="1">
      <alignment horizontal="right" vertical="center"/>
    </xf>
    <xf numFmtId="173" fontId="17" fillId="2" borderId="0" xfId="52" applyNumberFormat="1" applyFont="1" applyFill="1" applyAlignment="1">
      <alignment vertical="top" wrapText="1"/>
    </xf>
    <xf numFmtId="173" fontId="17" fillId="2" borderId="0" xfId="52" applyNumberFormat="1" applyFont="1" applyFill="1" applyAlignment="1">
      <alignment horizontal="right" vertical="center"/>
    </xf>
    <xf numFmtId="173" fontId="17" fillId="2" borderId="0" xfId="53" applyNumberFormat="1" applyFont="1" applyFill="1" applyAlignment="1">
      <alignment vertical="top" wrapText="1"/>
    </xf>
    <xf numFmtId="173" fontId="17" fillId="2" borderId="0" xfId="53" applyNumberFormat="1" applyFont="1" applyFill="1" applyAlignment="1">
      <alignment horizontal="right" vertical="center"/>
    </xf>
    <xf numFmtId="173" fontId="17" fillId="2" borderId="0" xfId="54" applyNumberFormat="1" applyFont="1" applyFill="1" applyAlignment="1">
      <alignment vertical="top" wrapText="1"/>
    </xf>
    <xf numFmtId="173" fontId="17" fillId="2" borderId="0" xfId="54" applyNumberFormat="1" applyFont="1" applyFill="1" applyAlignment="1">
      <alignment horizontal="right" vertical="center"/>
    </xf>
    <xf numFmtId="0" fontId="17" fillId="2" borderId="0" xfId="55" applyFont="1" applyFill="1" applyAlignment="1">
      <alignment vertical="top" wrapText="1"/>
    </xf>
    <xf numFmtId="173" fontId="17" fillId="2" borderId="0" xfId="55" applyNumberFormat="1" applyFont="1" applyFill="1" applyAlignment="1">
      <alignment horizontal="right" vertical="center"/>
    </xf>
    <xf numFmtId="173" fontId="17" fillId="2" borderId="0" xfId="56" applyNumberFormat="1" applyFont="1" applyFill="1" applyAlignment="1">
      <alignment vertical="top" wrapText="1"/>
    </xf>
    <xf numFmtId="173" fontId="17" fillId="2" borderId="0" xfId="56" applyNumberFormat="1" applyFont="1" applyFill="1" applyAlignment="1">
      <alignment horizontal="right" vertical="center"/>
    </xf>
    <xf numFmtId="165" fontId="17" fillId="2" borderId="0" xfId="56" applyNumberFormat="1" applyFont="1" applyFill="1" applyAlignment="1">
      <alignment horizontal="right" vertical="center"/>
    </xf>
    <xf numFmtId="173" fontId="17" fillId="2" borderId="0" xfId="57" applyNumberFormat="1" applyFont="1" applyFill="1" applyAlignment="1">
      <alignment vertical="top" wrapText="1"/>
    </xf>
    <xf numFmtId="173" fontId="17" fillId="2" borderId="0" xfId="57" applyNumberFormat="1" applyFont="1" applyFill="1" applyAlignment="1">
      <alignment horizontal="right" vertical="center"/>
    </xf>
    <xf numFmtId="173" fontId="17" fillId="2" borderId="0" xfId="58" applyNumberFormat="1" applyFont="1" applyFill="1" applyAlignment="1">
      <alignment vertical="top" wrapText="1"/>
    </xf>
    <xf numFmtId="173" fontId="17" fillId="2" borderId="0" xfId="58" applyNumberFormat="1" applyFont="1" applyFill="1" applyAlignment="1">
      <alignment horizontal="right" vertical="center"/>
    </xf>
    <xf numFmtId="173" fontId="17" fillId="2" borderId="0" xfId="59" applyNumberFormat="1" applyFont="1" applyFill="1" applyAlignment="1">
      <alignment vertical="top" wrapText="1"/>
    </xf>
    <xf numFmtId="173" fontId="17" fillId="2" borderId="0" xfId="59" applyNumberFormat="1" applyFont="1" applyFill="1" applyAlignment="1">
      <alignment horizontal="right" vertical="center"/>
    </xf>
    <xf numFmtId="0" fontId="17" fillId="2" borderId="0" xfId="45" applyFont="1" applyFill="1" applyAlignment="1">
      <alignment vertical="top" wrapText="1"/>
    </xf>
    <xf numFmtId="173" fontId="17" fillId="2" borderId="0" xfId="45" applyNumberFormat="1" applyFont="1" applyFill="1" applyAlignment="1">
      <alignment horizontal="right" vertical="center"/>
    </xf>
    <xf numFmtId="165" fontId="17" fillId="2" borderId="0" xfId="45" applyNumberFormat="1" applyFont="1" applyFill="1" applyAlignment="1">
      <alignment horizontal="right" vertical="center"/>
    </xf>
    <xf numFmtId="165" fontId="17" fillId="2" borderId="0" xfId="37" applyNumberFormat="1" applyFont="1" applyFill="1" applyAlignment="1">
      <alignment horizontal="right" vertical="center"/>
    </xf>
    <xf numFmtId="1" fontId="17" fillId="2" borderId="0" xfId="0" applyNumberFormat="1" applyFont="1" applyFill="1"/>
    <xf numFmtId="173" fontId="17" fillId="2" borderId="0" xfId="60" applyNumberFormat="1" applyFont="1" applyFill="1" applyAlignment="1">
      <alignment vertical="top" wrapText="1"/>
    </xf>
    <xf numFmtId="173" fontId="17" fillId="2" borderId="0" xfId="60" applyNumberFormat="1" applyFont="1" applyFill="1" applyAlignment="1">
      <alignment horizontal="right" vertical="center"/>
    </xf>
    <xf numFmtId="173" fontId="17" fillId="2" borderId="0" xfId="61" applyNumberFormat="1" applyFont="1" applyFill="1" applyAlignment="1">
      <alignment vertical="top" wrapText="1"/>
    </xf>
    <xf numFmtId="173" fontId="17" fillId="2" borderId="0" xfId="61" applyNumberFormat="1" applyFont="1" applyFill="1" applyAlignment="1">
      <alignment horizontal="right" vertical="center"/>
    </xf>
    <xf numFmtId="173" fontId="17" fillId="2" borderId="0" xfId="62" applyNumberFormat="1" applyFont="1" applyFill="1" applyAlignment="1">
      <alignment horizontal="left" vertical="top"/>
    </xf>
    <xf numFmtId="173" fontId="17" fillId="2" borderId="0" xfId="62" applyNumberFormat="1" applyFont="1" applyFill="1" applyAlignment="1">
      <alignment horizontal="right" vertical="center"/>
    </xf>
    <xf numFmtId="0" fontId="17" fillId="2" borderId="0" xfId="63" applyFont="1" applyFill="1" applyAlignment="1">
      <alignment horizontal="left" vertical="top" wrapText="1"/>
    </xf>
    <xf numFmtId="173" fontId="17" fillId="2" borderId="0" xfId="63" applyNumberFormat="1" applyFont="1" applyFill="1" applyAlignment="1">
      <alignment horizontal="right" vertical="center"/>
    </xf>
    <xf numFmtId="0" fontId="17" fillId="2" borderId="0" xfId="64" applyFont="1" applyFill="1" applyAlignment="1">
      <alignment vertical="top" wrapText="1"/>
    </xf>
    <xf numFmtId="173" fontId="17" fillId="2" borderId="0" xfId="64" applyNumberFormat="1" applyFont="1" applyFill="1" applyAlignment="1">
      <alignment horizontal="right" vertical="center"/>
    </xf>
    <xf numFmtId="169" fontId="17" fillId="2" borderId="0" xfId="64" applyNumberFormat="1" applyFont="1" applyFill="1" applyAlignment="1">
      <alignment horizontal="right" vertical="center"/>
    </xf>
    <xf numFmtId="0" fontId="17" fillId="2" borderId="0" xfId="65" applyFont="1" applyFill="1" applyAlignment="1">
      <alignment horizontal="left" vertical="top"/>
    </xf>
    <xf numFmtId="173" fontId="17" fillId="2" borderId="0" xfId="65" applyNumberFormat="1" applyFont="1" applyFill="1" applyAlignment="1">
      <alignment horizontal="right" vertical="center"/>
    </xf>
    <xf numFmtId="169" fontId="17" fillId="2" borderId="0" xfId="65" applyNumberFormat="1" applyFont="1" applyFill="1" applyAlignment="1">
      <alignment horizontal="right" vertical="center"/>
    </xf>
    <xf numFmtId="0" fontId="17" fillId="2" borderId="0" xfId="66" applyFont="1" applyFill="1" applyAlignment="1">
      <alignment vertical="top" wrapText="1"/>
    </xf>
    <xf numFmtId="173" fontId="17" fillId="2" borderId="0" xfId="66" applyNumberFormat="1" applyFont="1" applyFill="1" applyAlignment="1">
      <alignment horizontal="right" vertical="center"/>
    </xf>
    <xf numFmtId="169" fontId="17" fillId="2" borderId="0" xfId="66" applyNumberFormat="1" applyFont="1" applyFill="1" applyAlignment="1">
      <alignment horizontal="right" vertical="center"/>
    </xf>
    <xf numFmtId="0" fontId="16" fillId="2" borderId="0" xfId="67" applyFont="1" applyFill="1" applyAlignment="1">
      <alignment horizontal="left" vertical="top" wrapText="1" indent="1"/>
    </xf>
    <xf numFmtId="3" fontId="37" fillId="2" borderId="0" xfId="3" applyNumberFormat="1" applyFont="1" applyFill="1" applyAlignment="1">
      <alignment horizontal="center" vertical="center" wrapText="1"/>
    </xf>
    <xf numFmtId="3" fontId="29" fillId="5" borderId="0" xfId="3" applyNumberFormat="1" applyFont="1" applyFill="1" applyAlignment="1">
      <alignment vertical="top" wrapText="1"/>
    </xf>
    <xf numFmtId="3" fontId="29" fillId="5" borderId="0" xfId="3" applyNumberFormat="1" applyFont="1" applyFill="1" applyAlignment="1">
      <alignment horizontal="right" vertical="center"/>
    </xf>
    <xf numFmtId="3" fontId="29" fillId="2" borderId="0" xfId="3" applyNumberFormat="1" applyFont="1" applyFill="1" applyAlignment="1">
      <alignment vertical="top" wrapText="1"/>
    </xf>
    <xf numFmtId="3" fontId="29" fillId="2" borderId="0" xfId="3" applyNumberFormat="1" applyFont="1" applyFill="1" applyAlignment="1">
      <alignment horizontal="right" vertical="center"/>
    </xf>
    <xf numFmtId="3" fontId="17" fillId="5" borderId="0" xfId="3" applyNumberFormat="1" applyFont="1" applyFill="1" applyAlignment="1">
      <alignment horizontal="left" wrapText="1"/>
    </xf>
    <xf numFmtId="3" fontId="17" fillId="5" borderId="0" xfId="3" applyNumberFormat="1" applyFont="1" applyFill="1" applyAlignment="1">
      <alignment horizontal="center" wrapText="1"/>
    </xf>
    <xf numFmtId="3" fontId="17" fillId="2" borderId="0" xfId="3" applyNumberFormat="1" applyFont="1" applyFill="1" applyAlignment="1">
      <alignment horizontal="left" wrapText="1"/>
    </xf>
    <xf numFmtId="3" fontId="17" fillId="2" borderId="0" xfId="3" applyNumberFormat="1" applyFont="1" applyFill="1" applyAlignment="1">
      <alignment horizontal="center" wrapText="1"/>
    </xf>
    <xf numFmtId="165" fontId="12" fillId="2" borderId="0" xfId="0" applyNumberFormat="1" applyFont="1" applyFill="1" applyAlignment="1">
      <alignment horizontal="center"/>
    </xf>
    <xf numFmtId="3" fontId="16" fillId="2" borderId="0" xfId="12" applyNumberFormat="1" applyFont="1" applyFill="1" applyAlignment="1">
      <alignment horizontal="center" vertical="top" wrapText="1"/>
    </xf>
    <xf numFmtId="3" fontId="16" fillId="2" borderId="0" xfId="12" applyNumberFormat="1" applyFont="1" applyFill="1" applyAlignment="1">
      <alignment horizontal="center" wrapText="1"/>
    </xf>
    <xf numFmtId="3" fontId="16" fillId="5" borderId="0" xfId="19" applyNumberFormat="1" applyFont="1" applyFill="1" applyAlignment="1">
      <alignment horizontal="center" vertical="center"/>
    </xf>
    <xf numFmtId="3" fontId="16" fillId="2" borderId="0" xfId="19" applyNumberFormat="1" applyFont="1" applyFill="1" applyAlignment="1">
      <alignment horizontal="center" wrapText="1"/>
    </xf>
    <xf numFmtId="3" fontId="13" fillId="2" borderId="0" xfId="2" applyNumberFormat="1" applyFont="1" applyFill="1" applyAlignment="1">
      <alignment horizontal="center" vertical="center" wrapText="1"/>
    </xf>
    <xf numFmtId="3" fontId="16" fillId="5" borderId="0" xfId="18" applyNumberFormat="1" applyFont="1" applyFill="1" applyAlignment="1">
      <alignment horizontal="center" vertical="center"/>
    </xf>
    <xf numFmtId="3" fontId="16" fillId="2" borderId="0" xfId="18" applyNumberFormat="1" applyFont="1" applyFill="1" applyAlignment="1">
      <alignment horizontal="center" wrapText="1"/>
    </xf>
    <xf numFmtId="3" fontId="16" fillId="2" borderId="0" xfId="20" applyNumberFormat="1" applyFont="1" applyFill="1" applyAlignment="1">
      <alignment horizontal="center" wrapText="1"/>
    </xf>
    <xf numFmtId="0" fontId="16" fillId="2" borderId="0" xfId="21" applyFont="1" applyFill="1" applyAlignment="1">
      <alignment horizontal="center" wrapText="1"/>
    </xf>
    <xf numFmtId="0" fontId="16" fillId="2" borderId="0" xfId="21" applyFont="1" applyFill="1" applyAlignment="1">
      <alignment wrapText="1"/>
    </xf>
    <xf numFmtId="0" fontId="16" fillId="2" borderId="6" xfId="21" applyFont="1" applyFill="1" applyBorder="1" applyAlignment="1">
      <alignment horizontal="center" wrapText="1"/>
    </xf>
    <xf numFmtId="0" fontId="1" fillId="3" borderId="0" xfId="6" applyFill="1"/>
    <xf numFmtId="165" fontId="18" fillId="5" borderId="0" xfId="6" applyNumberFormat="1" applyFont="1" applyFill="1" applyAlignment="1">
      <alignment horizontal="center" vertical="center"/>
    </xf>
    <xf numFmtId="3" fontId="30" fillId="3" borderId="0" xfId="12" applyNumberFormat="1" applyFont="1" applyFill="1"/>
    <xf numFmtId="3" fontId="33" fillId="3" borderId="0" xfId="12" applyNumberFormat="1" applyFont="1" applyFill="1"/>
    <xf numFmtId="3" fontId="17" fillId="5" borderId="0" xfId="3" applyNumberFormat="1" applyFont="1" applyFill="1" applyAlignment="1">
      <alignment horizontal="left" vertical="center" wrapText="1"/>
    </xf>
    <xf numFmtId="3" fontId="17" fillId="5" borderId="0" xfId="3" applyNumberFormat="1" applyFont="1" applyFill="1" applyAlignment="1">
      <alignment horizontal="center" vertical="center" wrapText="1"/>
    </xf>
    <xf numFmtId="3" fontId="17" fillId="5" borderId="0" xfId="12" applyNumberFormat="1" applyFont="1" applyFill="1" applyAlignment="1">
      <alignment vertical="top" wrapText="1"/>
    </xf>
    <xf numFmtId="3" fontId="17" fillId="5" borderId="0" xfId="12" applyNumberFormat="1" applyFont="1" applyFill="1" applyAlignment="1">
      <alignment vertical="center"/>
    </xf>
    <xf numFmtId="3" fontId="29" fillId="3" borderId="0" xfId="3" applyNumberFormat="1" applyFont="1" applyFill="1" applyAlignment="1">
      <alignment vertical="top" wrapText="1"/>
    </xf>
    <xf numFmtId="3" fontId="15" fillId="3" borderId="0" xfId="19" applyNumberFormat="1" applyFont="1" applyFill="1" applyAlignment="1">
      <alignment vertical="center" wrapText="1"/>
    </xf>
    <xf numFmtId="3" fontId="18" fillId="3" borderId="0" xfId="0" applyNumberFormat="1" applyFont="1" applyFill="1"/>
    <xf numFmtId="3" fontId="15" fillId="3" borderId="0" xfId="18" applyNumberFormat="1" applyFont="1" applyFill="1" applyAlignment="1">
      <alignment vertical="center" wrapText="1"/>
    </xf>
    <xf numFmtId="3" fontId="17" fillId="2" borderId="0" xfId="3" applyNumberFormat="1" applyFont="1" applyFill="1" applyAlignment="1">
      <alignment horizontal="left" vertical="center" wrapText="1"/>
    </xf>
    <xf numFmtId="3" fontId="17" fillId="2" borderId="0" xfId="3" applyNumberFormat="1" applyFont="1" applyFill="1" applyAlignment="1">
      <alignment horizontal="center" vertical="center" wrapText="1"/>
    </xf>
    <xf numFmtId="3" fontId="17" fillId="5" borderId="0" xfId="19" applyNumberFormat="1" applyFont="1" applyFill="1" applyAlignment="1">
      <alignment horizontal="left" vertical="top" wrapText="1" indent="1"/>
    </xf>
    <xf numFmtId="3" fontId="17" fillId="5" borderId="0" xfId="18" applyNumberFormat="1" applyFont="1" applyFill="1" applyAlignment="1">
      <alignment horizontal="left" vertical="top" wrapText="1" indent="1"/>
    </xf>
    <xf numFmtId="3" fontId="17" fillId="5" borderId="0" xfId="20" applyNumberFormat="1" applyFont="1" applyFill="1" applyAlignment="1">
      <alignment horizontal="left" vertical="top" wrapText="1" indent="1"/>
    </xf>
    <xf numFmtId="3" fontId="17" fillId="5" borderId="0" xfId="20" applyNumberFormat="1" applyFont="1" applyFill="1" applyAlignment="1">
      <alignment horizontal="center" vertical="center"/>
    </xf>
    <xf numFmtId="172" fontId="17" fillId="5" borderId="0" xfId="3" applyNumberFormat="1" applyFont="1" applyFill="1" applyAlignment="1">
      <alignment horizontal="center" vertical="center" wrapText="1"/>
    </xf>
    <xf numFmtId="172" fontId="17" fillId="2" borderId="0" xfId="3" applyNumberFormat="1" applyFont="1" applyFill="1" applyAlignment="1">
      <alignment horizontal="center" vertical="center" wrapText="1"/>
    </xf>
    <xf numFmtId="0" fontId="17" fillId="5" borderId="0" xfId="21" applyFont="1" applyFill="1" applyAlignment="1">
      <alignment horizontal="left" vertical="top" wrapText="1" indent="1"/>
    </xf>
    <xf numFmtId="165" fontId="17" fillId="5" borderId="0" xfId="21" applyNumberFormat="1" applyFont="1" applyFill="1" applyAlignment="1">
      <alignment horizontal="center" vertical="center"/>
    </xf>
    <xf numFmtId="169" fontId="17" fillId="5" borderId="0" xfId="21" applyNumberFormat="1" applyFont="1" applyFill="1" applyAlignment="1">
      <alignment horizontal="center" vertical="center"/>
    </xf>
    <xf numFmtId="0" fontId="17" fillId="5" borderId="0" xfId="22" applyFont="1" applyFill="1" applyAlignment="1">
      <alignment horizontal="left" vertical="top" wrapText="1" indent="1"/>
    </xf>
    <xf numFmtId="0" fontId="7" fillId="3" borderId="0" xfId="69" applyFont="1" applyFill="1"/>
    <xf numFmtId="0" fontId="9" fillId="3" borderId="0" xfId="69" applyFont="1" applyFill="1"/>
    <xf numFmtId="3" fontId="7" fillId="3" borderId="0" xfId="69" applyNumberFormat="1" applyFont="1" applyFill="1"/>
    <xf numFmtId="0" fontId="38" fillId="3" borderId="0" xfId="69" applyFill="1"/>
    <xf numFmtId="0" fontId="12" fillId="3" borderId="0" xfId="69" applyFont="1" applyFill="1"/>
    <xf numFmtId="0" fontId="19" fillId="3" borderId="0" xfId="69" applyFont="1" applyFill="1"/>
    <xf numFmtId="0" fontId="19" fillId="4" borderId="0" xfId="69" applyFont="1" applyFill="1"/>
    <xf numFmtId="0" fontId="7" fillId="4" borderId="0" xfId="69" applyFont="1" applyFill="1"/>
    <xf numFmtId="0" fontId="7" fillId="4" borderId="2" xfId="69" applyFont="1" applyFill="1" applyBorder="1"/>
    <xf numFmtId="170" fontId="16" fillId="2" borderId="1" xfId="70" applyNumberFormat="1" applyFont="1" applyFill="1" applyBorder="1" applyAlignment="1">
      <alignment horizontal="center" vertical="center"/>
    </xf>
    <xf numFmtId="0" fontId="13" fillId="4" borderId="0" xfId="69" applyFont="1" applyFill="1"/>
    <xf numFmtId="170" fontId="13" fillId="2" borderId="0" xfId="70" applyNumberFormat="1" applyFont="1" applyFill="1" applyBorder="1" applyAlignment="1">
      <alignment horizontal="center" vertical="center"/>
    </xf>
    <xf numFmtId="170" fontId="16" fillId="2" borderId="0" xfId="70" applyNumberFormat="1" applyFont="1" applyFill="1" applyBorder="1" applyAlignment="1">
      <alignment horizontal="center" vertical="center"/>
    </xf>
    <xf numFmtId="170" fontId="18" fillId="4" borderId="0" xfId="70" applyNumberFormat="1" applyFont="1" applyFill="1" applyBorder="1" applyAlignment="1">
      <alignment horizontal="center" vertical="center"/>
    </xf>
    <xf numFmtId="0" fontId="7" fillId="4" borderId="0" xfId="69" applyFont="1" applyFill="1" applyAlignment="1">
      <alignment horizontal="left" indent="1"/>
    </xf>
    <xf numFmtId="170" fontId="18" fillId="4" borderId="0" xfId="70" applyNumberFormat="1" applyFont="1" applyFill="1" applyBorder="1" applyAlignment="1">
      <alignment horizontal="left" vertical="center" indent="1"/>
    </xf>
    <xf numFmtId="170" fontId="7" fillId="4" borderId="0" xfId="69" applyNumberFormat="1" applyFont="1" applyFill="1"/>
    <xf numFmtId="170" fontId="17" fillId="2" borderId="0" xfId="70" applyNumberFormat="1" applyFont="1" applyFill="1" applyBorder="1" applyAlignment="1">
      <alignment horizontal="center" vertical="center"/>
    </xf>
    <xf numFmtId="170" fontId="17" fillId="4" borderId="0" xfId="70" applyNumberFormat="1" applyFont="1" applyFill="1" applyBorder="1" applyAlignment="1">
      <alignment horizontal="center" vertical="center"/>
    </xf>
    <xf numFmtId="0" fontId="12" fillId="3" borderId="0" xfId="69" applyFont="1" applyFill="1" applyAlignment="1">
      <alignment horizontal="center"/>
    </xf>
    <xf numFmtId="0" fontId="16" fillId="2" borderId="0" xfId="44" applyFont="1" applyFill="1" applyAlignment="1">
      <alignment horizontal="left" vertical="top" wrapText="1" indent="2"/>
    </xf>
    <xf numFmtId="165" fontId="20" fillId="2" borderId="0" xfId="11" applyNumberFormat="1" applyFont="1" applyFill="1" applyAlignment="1">
      <alignment horizontal="center" vertical="center"/>
    </xf>
    <xf numFmtId="3" fontId="7" fillId="2" borderId="0" xfId="44" applyNumberFormat="1" applyFont="1" applyFill="1" applyAlignment="1">
      <alignment horizontal="center" vertical="center"/>
    </xf>
    <xf numFmtId="0" fontId="16" fillId="2" borderId="1" xfId="44" applyFont="1" applyFill="1" applyBorder="1" applyAlignment="1">
      <alignment horizontal="center" vertical="center" wrapText="1"/>
    </xf>
    <xf numFmtId="3" fontId="7" fillId="2" borderId="1" xfId="45" applyNumberFormat="1" applyFont="1" applyFill="1" applyBorder="1" applyAlignment="1">
      <alignment horizontal="right" vertical="center"/>
    </xf>
    <xf numFmtId="0" fontId="7" fillId="2" borderId="1" xfId="45" applyFont="1" applyFill="1" applyBorder="1" applyAlignment="1">
      <alignment horizontal="left" vertical="top" wrapText="1" indent="2"/>
    </xf>
    <xf numFmtId="0" fontId="7" fillId="2" borderId="0" xfId="45" applyFont="1" applyFill="1" applyAlignment="1">
      <alignment horizontal="left" vertical="top" wrapText="1" indent="2"/>
    </xf>
    <xf numFmtId="165" fontId="20" fillId="2" borderId="0" xfId="41" applyNumberFormat="1" applyFont="1" applyFill="1" applyAlignment="1">
      <alignment horizontal="right" vertical="center"/>
    </xf>
    <xf numFmtId="0" fontId="7" fillId="4" borderId="0" xfId="45" applyFont="1" applyFill="1"/>
    <xf numFmtId="0" fontId="16" fillId="2" borderId="0" xfId="45" applyFont="1" applyFill="1" applyAlignment="1">
      <alignment horizontal="left" vertical="top" wrapText="1" indent="2"/>
    </xf>
    <xf numFmtId="0" fontId="16" fillId="2" borderId="1" xfId="45" applyFont="1" applyFill="1" applyBorder="1" applyAlignment="1">
      <alignment horizontal="center" vertical="center" wrapText="1"/>
    </xf>
    <xf numFmtId="0" fontId="10" fillId="5" borderId="0" xfId="6" applyFont="1" applyFill="1" applyAlignment="1">
      <alignment horizontal="left" vertical="top" wrapText="1" indent="1"/>
    </xf>
    <xf numFmtId="3" fontId="10" fillId="5" borderId="0" xfId="3" applyNumberFormat="1" applyFont="1" applyFill="1" applyAlignment="1">
      <alignment vertical="center"/>
    </xf>
    <xf numFmtId="0" fontId="4" fillId="2" borderId="0" xfId="6" applyFont="1" applyFill="1" applyAlignment="1">
      <alignment horizontal="left" vertical="top" wrapText="1" indent="1"/>
    </xf>
    <xf numFmtId="0" fontId="39" fillId="3" borderId="0" xfId="69" applyFont="1" applyFill="1"/>
    <xf numFmtId="3" fontId="17" fillId="2" borderId="0" xfId="45" applyNumberFormat="1" applyFont="1" applyFill="1" applyAlignment="1">
      <alignment horizontal="right" vertical="center"/>
    </xf>
    <xf numFmtId="3" fontId="21" fillId="2" borderId="0" xfId="45" applyNumberFormat="1" applyFont="1" applyFill="1" applyAlignment="1">
      <alignment horizontal="right" vertical="center"/>
    </xf>
    <xf numFmtId="0" fontId="4" fillId="2" borderId="0" xfId="5" applyFont="1" applyFill="1" applyAlignment="1">
      <alignment horizontal="right" vertical="center" wrapText="1"/>
    </xf>
    <xf numFmtId="0" fontId="4" fillId="2" borderId="0" xfId="5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4" fillId="2" borderId="0" xfId="6" applyFont="1" applyFill="1" applyAlignment="1">
      <alignment horizontal="center" vertical="center" wrapText="1"/>
    </xf>
    <xf numFmtId="0" fontId="4" fillId="2" borderId="0" xfId="10" applyFont="1" applyFill="1" applyAlignment="1">
      <alignment horizontal="center" wrapText="1"/>
    </xf>
    <xf numFmtId="0" fontId="4" fillId="2" borderId="0" xfId="10" applyFont="1" applyFill="1" applyAlignment="1">
      <alignment horizontal="right" vertical="center" wrapText="1"/>
    </xf>
    <xf numFmtId="0" fontId="15" fillId="2" borderId="1" xfId="3" applyFont="1" applyFill="1" applyBorder="1" applyAlignment="1">
      <alignment horizontal="center" vertical="center" wrapText="1"/>
    </xf>
    <xf numFmtId="0" fontId="15" fillId="2" borderId="1" xfId="3" applyFont="1" applyFill="1" applyBorder="1" applyAlignment="1">
      <alignment horizontal="center" wrapText="1"/>
    </xf>
    <xf numFmtId="0" fontId="16" fillId="2" borderId="2" xfId="3" applyFont="1" applyFill="1" applyBorder="1" applyAlignment="1">
      <alignment horizontal="center" vertical="center" wrapText="1"/>
    </xf>
    <xf numFmtId="0" fontId="16" fillId="2" borderId="2" xfId="3" applyFont="1" applyFill="1" applyBorder="1" applyAlignment="1">
      <alignment vertical="center" wrapText="1"/>
    </xf>
    <xf numFmtId="0" fontId="16" fillId="2" borderId="3" xfId="3" applyFont="1" applyFill="1" applyBorder="1" applyAlignment="1">
      <alignment horizontal="center" wrapText="1"/>
    </xf>
    <xf numFmtId="0" fontId="16" fillId="2" borderId="1" xfId="3" applyFont="1" applyFill="1" applyBorder="1" applyAlignment="1">
      <alignment horizontal="center" wrapText="1"/>
    </xf>
    <xf numFmtId="0" fontId="17" fillId="5" borderId="0" xfId="3" applyFont="1" applyFill="1" applyAlignment="1">
      <alignment vertical="top" wrapText="1"/>
    </xf>
    <xf numFmtId="165" fontId="17" fillId="5" borderId="0" xfId="3" applyNumberFormat="1" applyFont="1" applyFill="1" applyAlignment="1">
      <alignment horizontal="right" vertical="center"/>
    </xf>
    <xf numFmtId="169" fontId="17" fillId="5" borderId="0" xfId="3" applyNumberFormat="1" applyFont="1" applyFill="1" applyAlignment="1">
      <alignment horizontal="right" vertical="center"/>
    </xf>
    <xf numFmtId="0" fontId="15" fillId="2" borderId="0" xfId="3" applyFont="1" applyFill="1" applyAlignment="1">
      <alignment vertical="top" wrapText="1"/>
    </xf>
    <xf numFmtId="165" fontId="15" fillId="2" borderId="0" xfId="3" applyNumberFormat="1" applyFont="1" applyFill="1" applyAlignment="1">
      <alignment horizontal="right" vertical="center"/>
    </xf>
    <xf numFmtId="169" fontId="15" fillId="2" borderId="0" xfId="3" applyNumberFormat="1" applyFont="1" applyFill="1" applyAlignment="1">
      <alignment horizontal="right" vertical="center"/>
    </xf>
    <xf numFmtId="165" fontId="15" fillId="5" borderId="0" xfId="3" applyNumberFormat="1" applyFont="1" applyFill="1" applyAlignment="1">
      <alignment horizontal="right" vertical="center"/>
    </xf>
    <xf numFmtId="169" fontId="15" fillId="5" borderId="0" xfId="3" applyNumberFormat="1" applyFont="1" applyFill="1" applyAlignment="1">
      <alignment horizontal="right" vertical="center"/>
    </xf>
    <xf numFmtId="0" fontId="16" fillId="2" borderId="0" xfId="3" applyFont="1" applyFill="1" applyAlignment="1">
      <alignment horizontal="left" vertical="top" wrapText="1" indent="1"/>
    </xf>
    <xf numFmtId="165" fontId="16" fillId="2" borderId="0" xfId="3" applyNumberFormat="1" applyFont="1" applyFill="1" applyAlignment="1">
      <alignment horizontal="right" vertical="center"/>
    </xf>
    <xf numFmtId="169" fontId="16" fillId="2" borderId="0" xfId="3" applyNumberFormat="1" applyFont="1" applyFill="1" applyAlignment="1">
      <alignment horizontal="right" vertical="center"/>
    </xf>
    <xf numFmtId="165" fontId="16" fillId="5" borderId="0" xfId="3" applyNumberFormat="1" applyFont="1" applyFill="1" applyAlignment="1">
      <alignment horizontal="right" vertical="center"/>
    </xf>
    <xf numFmtId="169" fontId="16" fillId="5" borderId="0" xfId="3" applyNumberFormat="1" applyFont="1" applyFill="1" applyAlignment="1">
      <alignment horizontal="right" vertical="center"/>
    </xf>
    <xf numFmtId="0" fontId="16" fillId="2" borderId="1" xfId="3" applyFont="1" applyFill="1" applyBorder="1" applyAlignment="1">
      <alignment horizontal="left" vertical="top" wrapText="1" indent="1"/>
    </xf>
    <xf numFmtId="165" fontId="16" fillId="2" borderId="1" xfId="3" applyNumberFormat="1" applyFont="1" applyFill="1" applyBorder="1" applyAlignment="1">
      <alignment horizontal="right" vertical="center"/>
    </xf>
    <xf numFmtId="169" fontId="16" fillId="2" borderId="1" xfId="3" applyNumberFormat="1" applyFont="1" applyFill="1" applyBorder="1" applyAlignment="1">
      <alignment horizontal="right" vertical="center"/>
    </xf>
    <xf numFmtId="0" fontId="21" fillId="2" borderId="0" xfId="3" applyFont="1" applyFill="1"/>
    <xf numFmtId="2" fontId="17" fillId="5" borderId="0" xfId="3" applyNumberFormat="1" applyFont="1" applyFill="1"/>
    <xf numFmtId="2" fontId="21" fillId="2" borderId="0" xfId="3" applyNumberFormat="1" applyFont="1" applyFill="1"/>
    <xf numFmtId="2" fontId="21" fillId="5" borderId="0" xfId="3" applyNumberFormat="1" applyFont="1" applyFill="1"/>
    <xf numFmtId="2" fontId="13" fillId="2" borderId="0" xfId="3" applyNumberFormat="1" applyFont="1" applyFill="1"/>
    <xf numFmtId="2" fontId="21" fillId="2" borderId="1" xfId="3" applyNumberFormat="1" applyFont="1" applyFill="1" applyBorder="1"/>
    <xf numFmtId="0" fontId="16" fillId="2" borderId="2" xfId="19" applyFont="1" applyFill="1" applyBorder="1" applyAlignment="1">
      <alignment horizontal="center" vertical="center" wrapText="1"/>
    </xf>
    <xf numFmtId="0" fontId="16" fillId="2" borderId="0" xfId="25" applyFont="1" applyFill="1" applyAlignment="1">
      <alignment horizontal="center" wrapText="1"/>
    </xf>
    <xf numFmtId="0" fontId="16" fillId="2" borderId="0" xfId="25" applyFont="1" applyFill="1" applyAlignment="1">
      <alignment wrapText="1"/>
    </xf>
    <xf numFmtId="0" fontId="16" fillId="2" borderId="1" xfId="25" applyFont="1" applyFill="1" applyBorder="1" applyAlignment="1">
      <alignment horizontal="center" vertical="center" wrapText="1"/>
    </xf>
    <xf numFmtId="0" fontId="16" fillId="2" borderId="3" xfId="32" applyFont="1" applyFill="1" applyBorder="1" applyAlignment="1">
      <alignment horizontal="right" vertical="center" wrapText="1"/>
    </xf>
    <xf numFmtId="0" fontId="17" fillId="5" borderId="0" xfId="25" applyFont="1" applyFill="1" applyAlignment="1">
      <alignment vertical="top" wrapText="1"/>
    </xf>
    <xf numFmtId="0" fontId="15" fillId="2" borderId="0" xfId="25" applyFont="1" applyFill="1" applyAlignment="1">
      <alignment vertical="top" wrapText="1"/>
    </xf>
    <xf numFmtId="0" fontId="16" fillId="2" borderId="0" xfId="25" applyFont="1" applyFill="1" applyAlignment="1">
      <alignment horizontal="left" vertical="top" wrapText="1" indent="1"/>
    </xf>
    <xf numFmtId="0" fontId="16" fillId="2" borderId="1" xfId="25" applyFont="1" applyFill="1" applyBorder="1" applyAlignment="1">
      <alignment horizontal="left" vertical="top" wrapText="1" indent="1"/>
    </xf>
    <xf numFmtId="0" fontId="21" fillId="3" borderId="0" xfId="25" applyFont="1" applyFill="1"/>
    <xf numFmtId="0" fontId="16" fillId="2" borderId="2" xfId="26" applyFont="1" applyFill="1" applyBorder="1" applyAlignment="1">
      <alignment horizontal="center" wrapText="1"/>
    </xf>
    <xf numFmtId="0" fontId="16" fillId="2" borderId="1" xfId="26" applyFont="1" applyFill="1" applyBorder="1" applyAlignment="1">
      <alignment horizontal="center" wrapText="1"/>
    </xf>
    <xf numFmtId="0" fontId="17" fillId="5" borderId="0" xfId="26" applyFont="1" applyFill="1" applyAlignment="1">
      <alignment horizontal="left" vertical="top" wrapText="1"/>
    </xf>
    <xf numFmtId="0" fontId="16" fillId="2" borderId="0" xfId="26" applyFont="1" applyFill="1" applyAlignment="1">
      <alignment horizontal="left" vertical="top" wrapText="1" indent="1"/>
    </xf>
    <xf numFmtId="0" fontId="17" fillId="5" borderId="0" xfId="26" applyFont="1" applyFill="1" applyAlignment="1">
      <alignment vertical="top" wrapText="1"/>
    </xf>
    <xf numFmtId="0" fontId="15" fillId="2" borderId="0" xfId="26" applyFont="1" applyFill="1" applyAlignment="1">
      <alignment vertical="top" wrapText="1"/>
    </xf>
    <xf numFmtId="0" fontId="16" fillId="2" borderId="1" xfId="26" applyFont="1" applyFill="1" applyBorder="1" applyAlignment="1">
      <alignment horizontal="left" vertical="top" wrapText="1" indent="1"/>
    </xf>
    <xf numFmtId="0" fontId="21" fillId="3" borderId="0" xfId="26" applyFont="1" applyFill="1"/>
    <xf numFmtId="0" fontId="16" fillId="2" borderId="0" xfId="48" applyFont="1" applyFill="1" applyAlignment="1">
      <alignment horizontal="center" vertical="center" wrapText="1"/>
    </xf>
    <xf numFmtId="0" fontId="16" fillId="2" borderId="0" xfId="48" applyFont="1" applyFill="1" applyAlignment="1">
      <alignment horizontal="right" vertical="center" wrapText="1"/>
    </xf>
    <xf numFmtId="0" fontId="16" fillId="2" borderId="0" xfId="50" applyFont="1" applyFill="1" applyAlignment="1">
      <alignment horizontal="right" vertical="center" wrapText="1"/>
    </xf>
    <xf numFmtId="0" fontId="16" fillId="2" borderId="0" xfId="50" applyFont="1" applyFill="1" applyAlignment="1">
      <alignment horizontal="center" wrapText="1"/>
    </xf>
    <xf numFmtId="0" fontId="16" fillId="2" borderId="0" xfId="51" applyFont="1" applyFill="1" applyAlignment="1">
      <alignment horizontal="center" wrapText="1"/>
    </xf>
    <xf numFmtId="0" fontId="16" fillId="2" borderId="0" xfId="53" applyFont="1" applyFill="1" applyAlignment="1">
      <alignment horizontal="center" vertical="center" wrapText="1"/>
    </xf>
    <xf numFmtId="0" fontId="16" fillId="2" borderId="0" xfId="53" applyFont="1" applyFill="1" applyAlignment="1">
      <alignment horizontal="right" vertical="center" wrapText="1"/>
    </xf>
    <xf numFmtId="0" fontId="16" fillId="2" borderId="0" xfId="55" applyFont="1" applyFill="1" applyAlignment="1">
      <alignment horizontal="center" vertical="center" wrapText="1"/>
    </xf>
    <xf numFmtId="0" fontId="16" fillId="2" borderId="0" xfId="55" applyFont="1" applyFill="1" applyAlignment="1">
      <alignment horizontal="center" wrapText="1"/>
    </xf>
    <xf numFmtId="0" fontId="16" fillId="2" borderId="0" xfId="55" applyFont="1" applyFill="1" applyAlignment="1">
      <alignment horizontal="right" vertical="center" wrapText="1"/>
    </xf>
    <xf numFmtId="0" fontId="15" fillId="2" borderId="0" xfId="55" applyFont="1" applyFill="1" applyAlignment="1">
      <alignment horizontal="center" vertical="center" wrapText="1"/>
    </xf>
    <xf numFmtId="0" fontId="15" fillId="2" borderId="1" xfId="55" applyFont="1" applyFill="1" applyBorder="1" applyAlignment="1">
      <alignment horizontal="center" vertical="center" wrapText="1"/>
    </xf>
    <xf numFmtId="0" fontId="16" fillId="2" borderId="0" xfId="55" applyFont="1" applyFill="1" applyAlignment="1">
      <alignment horizontal="center" vertical="center" wrapText="1"/>
    </xf>
    <xf numFmtId="0" fontId="16" fillId="2" borderId="3" xfId="55" applyFont="1" applyFill="1" applyBorder="1" applyAlignment="1">
      <alignment horizontal="center" wrapText="1"/>
    </xf>
    <xf numFmtId="0" fontId="17" fillId="4" borderId="0" xfId="55" applyFont="1" applyFill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5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4" fillId="2" borderId="2" xfId="6" applyFont="1" applyFill="1" applyBorder="1" applyAlignment="1">
      <alignment horizontal="right" wrapText="1"/>
    </xf>
    <xf numFmtId="0" fontId="4" fillId="2" borderId="0" xfId="6" applyFont="1" applyFill="1" applyAlignment="1">
      <alignment horizontal="right" wrapText="1"/>
    </xf>
    <xf numFmtId="0" fontId="4" fillId="2" borderId="2" xfId="6" applyFont="1" applyFill="1" applyBorder="1" applyAlignment="1">
      <alignment horizontal="center" vertical="top" wrapText="1"/>
    </xf>
    <xf numFmtId="0" fontId="4" fillId="2" borderId="0" xfId="6" applyFont="1" applyFill="1" applyAlignment="1">
      <alignment horizontal="center" vertical="top" wrapText="1"/>
    </xf>
    <xf numFmtId="0" fontId="2" fillId="2" borderId="1" xfId="8" applyFont="1" applyFill="1" applyBorder="1" applyAlignment="1">
      <alignment horizontal="center" vertical="center" wrapText="1"/>
    </xf>
    <xf numFmtId="0" fontId="2" fillId="2" borderId="3" xfId="8" applyFont="1" applyFill="1" applyBorder="1" applyAlignment="1">
      <alignment horizontal="center" vertical="center" wrapText="1"/>
    </xf>
    <xf numFmtId="0" fontId="4" fillId="2" borderId="1" xfId="8" applyFont="1" applyFill="1" applyBorder="1" applyAlignment="1">
      <alignment horizontal="center" vertical="center" wrapText="1"/>
    </xf>
    <xf numFmtId="0" fontId="4" fillId="2" borderId="2" xfId="68" applyFont="1" applyFill="1" applyBorder="1" applyAlignment="1">
      <alignment horizontal="center" vertical="center" wrapText="1"/>
    </xf>
    <xf numFmtId="0" fontId="4" fillId="2" borderId="0" xfId="68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13" fillId="2" borderId="0" xfId="6" applyFont="1" applyFill="1" applyAlignment="1">
      <alignment horizontal="center" vertical="center" wrapText="1"/>
    </xf>
    <xf numFmtId="0" fontId="13" fillId="2" borderId="1" xfId="6" applyFont="1" applyFill="1" applyBorder="1" applyAlignment="1">
      <alignment horizontal="center" vertical="center" wrapText="1"/>
    </xf>
    <xf numFmtId="0" fontId="13" fillId="2" borderId="0" xfId="34" applyFont="1" applyFill="1" applyAlignment="1">
      <alignment horizontal="center" vertical="center" wrapText="1"/>
    </xf>
    <xf numFmtId="0" fontId="13" fillId="2" borderId="1" xfId="34" applyFont="1" applyFill="1" applyBorder="1" applyAlignment="1">
      <alignment horizontal="center" vertical="center" wrapText="1"/>
    </xf>
    <xf numFmtId="0" fontId="15" fillId="0" borderId="1" xfId="34" applyFont="1" applyBorder="1" applyAlignment="1">
      <alignment horizontal="center" vertical="center" wrapText="1"/>
    </xf>
    <xf numFmtId="0" fontId="15" fillId="2" borderId="2" xfId="3" applyFont="1" applyFill="1" applyBorder="1" applyAlignment="1">
      <alignment horizontal="center" vertical="center" wrapText="1"/>
    </xf>
    <xf numFmtId="0" fontId="15" fillId="2" borderId="1" xfId="3" applyFont="1" applyFill="1" applyBorder="1" applyAlignment="1">
      <alignment horizontal="center" vertical="center" wrapText="1"/>
    </xf>
    <xf numFmtId="0" fontId="15" fillId="2" borderId="1" xfId="35" applyFont="1" applyFill="1" applyBorder="1" applyAlignment="1">
      <alignment horizontal="center" vertical="center" wrapText="1"/>
    </xf>
    <xf numFmtId="0" fontId="15" fillId="2" borderId="3" xfId="3" applyFont="1" applyFill="1" applyBorder="1" applyAlignment="1">
      <alignment horizontal="center" vertical="center" wrapText="1"/>
    </xf>
    <xf numFmtId="0" fontId="15" fillId="2" borderId="1" xfId="36" applyFont="1" applyFill="1" applyBorder="1" applyAlignment="1">
      <alignment horizontal="center" vertical="center" wrapText="1"/>
    </xf>
    <xf numFmtId="0" fontId="15" fillId="2" borderId="0" xfId="3" applyFont="1" applyFill="1" applyAlignment="1">
      <alignment horizontal="center" vertical="center" wrapText="1"/>
    </xf>
    <xf numFmtId="0" fontId="15" fillId="2" borderId="3" xfId="36" applyFont="1" applyFill="1" applyBorder="1" applyAlignment="1">
      <alignment horizontal="center" vertical="center" wrapText="1"/>
    </xf>
    <xf numFmtId="0" fontId="15" fillId="2" borderId="2" xfId="36" applyFont="1" applyFill="1" applyBorder="1" applyAlignment="1">
      <alignment horizontal="center" vertical="center" wrapText="1"/>
    </xf>
    <xf numFmtId="0" fontId="15" fillId="2" borderId="0" xfId="36" applyFont="1" applyFill="1" applyAlignment="1">
      <alignment horizontal="center" vertical="center" wrapText="1"/>
    </xf>
    <xf numFmtId="0" fontId="15" fillId="2" borderId="2" xfId="38" applyFont="1" applyFill="1" applyBorder="1" applyAlignment="1">
      <alignment horizontal="center" vertical="center" wrapText="1"/>
    </xf>
    <xf numFmtId="0" fontId="15" fillId="2" borderId="1" xfId="38" applyFont="1" applyFill="1" applyBorder="1" applyAlignment="1">
      <alignment horizontal="center" vertical="center" wrapText="1"/>
    </xf>
    <xf numFmtId="0" fontId="15" fillId="2" borderId="3" xfId="38" applyFont="1" applyFill="1" applyBorder="1" applyAlignment="1">
      <alignment horizontal="center" vertical="center" wrapText="1"/>
    </xf>
    <xf numFmtId="0" fontId="15" fillId="2" borderId="1" xfId="39" applyFont="1" applyFill="1" applyBorder="1" applyAlignment="1">
      <alignment horizontal="center" vertical="center" wrapText="1"/>
    </xf>
    <xf numFmtId="0" fontId="16" fillId="2" borderId="2" xfId="39" applyFont="1" applyFill="1" applyBorder="1" applyAlignment="1">
      <alignment horizontal="center" vertical="center" wrapText="1"/>
    </xf>
    <xf numFmtId="0" fontId="16" fillId="2" borderId="1" xfId="39" applyFont="1" applyFill="1" applyBorder="1" applyAlignment="1">
      <alignment horizontal="center" vertical="center" wrapText="1"/>
    </xf>
    <xf numFmtId="0" fontId="16" fillId="2" borderId="2" xfId="39" applyFont="1" applyFill="1" applyBorder="1" applyAlignment="1">
      <alignment horizontal="center" wrapText="1"/>
    </xf>
    <xf numFmtId="0" fontId="16" fillId="2" borderId="1" xfId="39" applyFont="1" applyFill="1" applyBorder="1" applyAlignment="1">
      <alignment horizontal="center" wrapText="1"/>
    </xf>
    <xf numFmtId="0" fontId="16" fillId="2" borderId="3" xfId="39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15" fillId="2" borderId="1" xfId="45" applyFont="1" applyFill="1" applyBorder="1" applyAlignment="1">
      <alignment horizontal="center" vertical="center" wrapText="1"/>
    </xf>
    <xf numFmtId="0" fontId="16" fillId="2" borderId="2" xfId="45" applyFont="1" applyFill="1" applyBorder="1" applyAlignment="1">
      <alignment horizontal="center" vertical="center" wrapText="1"/>
    </xf>
    <xf numFmtId="0" fontId="16" fillId="2" borderId="1" xfId="45" applyFont="1" applyFill="1" applyBorder="1" applyAlignment="1">
      <alignment horizontal="center" vertical="center" wrapText="1"/>
    </xf>
    <xf numFmtId="0" fontId="16" fillId="2" borderId="2" xfId="45" applyFont="1" applyFill="1" applyBorder="1" applyAlignment="1">
      <alignment horizontal="right" vertical="center" wrapText="1"/>
    </xf>
    <xf numFmtId="0" fontId="16" fillId="2" borderId="1" xfId="45" applyFont="1" applyFill="1" applyBorder="1" applyAlignment="1">
      <alignment horizontal="right" vertical="center" wrapText="1"/>
    </xf>
    <xf numFmtId="0" fontId="0" fillId="2" borderId="3" xfId="0" applyFill="1" applyBorder="1" applyAlignment="1">
      <alignment horizontal="center" vertical="center"/>
    </xf>
    <xf numFmtId="0" fontId="15" fillId="2" borderId="1" xfId="11" applyFont="1" applyFill="1" applyBorder="1" applyAlignment="1">
      <alignment horizontal="center" vertical="center" wrapText="1"/>
    </xf>
    <xf numFmtId="0" fontId="16" fillId="2" borderId="2" xfId="11" applyFont="1" applyFill="1" applyBorder="1" applyAlignment="1">
      <alignment horizontal="right" vertical="center" wrapText="1"/>
    </xf>
    <xf numFmtId="0" fontId="16" fillId="2" borderId="1" xfId="11" applyFont="1" applyFill="1" applyBorder="1" applyAlignment="1">
      <alignment horizontal="right" vertical="center" wrapText="1"/>
    </xf>
    <xf numFmtId="0" fontId="16" fillId="2" borderId="2" xfId="11" applyFont="1" applyFill="1" applyBorder="1" applyAlignment="1">
      <alignment horizontal="center" wrapText="1"/>
    </xf>
    <xf numFmtId="0" fontId="16" fillId="2" borderId="1" xfId="11" applyFont="1" applyFill="1" applyBorder="1" applyAlignment="1">
      <alignment horizontal="center" wrapText="1"/>
    </xf>
    <xf numFmtId="0" fontId="16" fillId="2" borderId="3" xfId="40" applyFont="1" applyFill="1" applyBorder="1" applyAlignment="1">
      <alignment horizontal="center" wrapText="1"/>
    </xf>
    <xf numFmtId="0" fontId="15" fillId="2" borderId="0" xfId="40" applyFont="1" applyFill="1" applyAlignment="1">
      <alignment horizontal="center" vertical="center" wrapText="1"/>
    </xf>
    <xf numFmtId="0" fontId="16" fillId="2" borderId="2" xfId="40" applyFont="1" applyFill="1" applyBorder="1" applyAlignment="1">
      <alignment horizontal="center" vertical="center" wrapText="1"/>
    </xf>
    <xf numFmtId="0" fontId="16" fillId="2" borderId="1" xfId="40" applyFont="1" applyFill="1" applyBorder="1" applyAlignment="1">
      <alignment horizontal="center" vertical="center" wrapText="1"/>
    </xf>
    <xf numFmtId="0" fontId="15" fillId="2" borderId="1" xfId="41" applyFont="1" applyFill="1" applyBorder="1" applyAlignment="1">
      <alignment horizontal="center" vertical="center" wrapText="1"/>
    </xf>
    <xf numFmtId="0" fontId="21" fillId="2" borderId="3" xfId="41" applyFont="1" applyFill="1" applyBorder="1" applyAlignment="1">
      <alignment horizontal="center" vertical="center" wrapText="1"/>
    </xf>
    <xf numFmtId="0" fontId="21" fillId="2" borderId="2" xfId="41" applyFont="1" applyFill="1" applyBorder="1" applyAlignment="1">
      <alignment horizontal="center" vertical="center" wrapText="1"/>
    </xf>
    <xf numFmtId="0" fontId="21" fillId="2" borderId="1" xfId="41" applyFont="1" applyFill="1" applyBorder="1" applyAlignment="1">
      <alignment horizontal="center" vertical="center" wrapText="1"/>
    </xf>
    <xf numFmtId="0" fontId="16" fillId="2" borderId="3" xfId="44" applyFont="1" applyFill="1" applyBorder="1" applyAlignment="1">
      <alignment horizontal="center" wrapText="1"/>
    </xf>
    <xf numFmtId="0" fontId="16" fillId="2" borderId="2" xfId="44" applyFont="1" applyFill="1" applyBorder="1" applyAlignment="1">
      <alignment horizontal="center" vertical="center" wrapText="1"/>
    </xf>
    <xf numFmtId="0" fontId="16" fillId="2" borderId="1" xfId="44" applyFont="1" applyFill="1" applyBorder="1" applyAlignment="1">
      <alignment horizontal="center" vertical="center" wrapText="1"/>
    </xf>
    <xf numFmtId="0" fontId="15" fillId="2" borderId="1" xfId="44" applyFont="1" applyFill="1" applyBorder="1" applyAlignment="1">
      <alignment horizontal="center" vertical="center" wrapText="1"/>
    </xf>
    <xf numFmtId="0" fontId="16" fillId="2" borderId="3" xfId="45" applyFont="1" applyFill="1" applyBorder="1" applyAlignment="1">
      <alignment horizontal="center" wrapText="1"/>
    </xf>
    <xf numFmtId="0" fontId="16" fillId="2" borderId="0" xfId="12" applyFont="1" applyFill="1" applyAlignment="1">
      <alignment horizontal="center" wrapText="1"/>
    </xf>
    <xf numFmtId="0" fontId="16" fillId="2" borderId="4" xfId="12" applyFont="1" applyFill="1" applyBorder="1" applyAlignment="1">
      <alignment horizontal="center" wrapText="1"/>
    </xf>
    <xf numFmtId="0" fontId="16" fillId="2" borderId="0" xfId="12" applyFont="1" applyFill="1" applyAlignment="1">
      <alignment horizontal="center" vertical="center" wrapText="1"/>
    </xf>
    <xf numFmtId="0" fontId="16" fillId="2" borderId="0" xfId="12" applyFont="1" applyFill="1" applyAlignment="1">
      <alignment horizontal="right" vertical="center" wrapText="1"/>
    </xf>
    <xf numFmtId="0" fontId="17" fillId="5" borderId="0" xfId="12" applyFont="1" applyFill="1" applyAlignment="1">
      <alignment horizontal="left" vertical="top" wrapText="1"/>
    </xf>
    <xf numFmtId="0" fontId="16" fillId="2" borderId="3" xfId="3" applyFont="1" applyFill="1" applyBorder="1" applyAlignment="1">
      <alignment horizontal="center" vertical="center" wrapText="1"/>
    </xf>
    <xf numFmtId="0" fontId="16" fillId="2" borderId="2" xfId="3" applyFont="1" applyFill="1" applyBorder="1" applyAlignment="1">
      <alignment horizontal="center" vertical="center" wrapText="1"/>
    </xf>
    <xf numFmtId="0" fontId="21" fillId="2" borderId="2" xfId="3" applyFont="1" applyFill="1" applyBorder="1" applyAlignment="1">
      <alignment horizontal="right" wrapText="1"/>
    </xf>
    <xf numFmtId="0" fontId="21" fillId="2" borderId="1" xfId="3" applyFont="1" applyFill="1" applyBorder="1" applyAlignment="1">
      <alignment horizontal="right" wrapText="1"/>
    </xf>
    <xf numFmtId="0" fontId="16" fillId="2" borderId="1" xfId="3" applyFont="1" applyFill="1" applyBorder="1" applyAlignment="1">
      <alignment horizontal="center" vertical="center" wrapText="1"/>
    </xf>
    <xf numFmtId="0" fontId="30" fillId="2" borderId="2" xfId="6" applyFont="1" applyFill="1" applyBorder="1" applyAlignment="1">
      <alignment horizontal="center" wrapText="1"/>
    </xf>
    <xf numFmtId="0" fontId="30" fillId="2" borderId="1" xfId="6" applyFont="1" applyFill="1" applyBorder="1" applyAlignment="1">
      <alignment horizontal="center" wrapText="1"/>
    </xf>
    <xf numFmtId="0" fontId="15" fillId="2" borderId="1" xfId="6" applyFont="1" applyFill="1" applyBorder="1" applyAlignment="1">
      <alignment horizontal="center" vertical="center" wrapText="1"/>
    </xf>
    <xf numFmtId="0" fontId="16" fillId="2" borderId="2" xfId="6" applyFont="1" applyFill="1" applyBorder="1" applyAlignment="1">
      <alignment horizontal="left" vertical="center" wrapText="1"/>
    </xf>
    <xf numFmtId="0" fontId="16" fillId="2" borderId="1" xfId="6" applyFont="1" applyFill="1" applyBorder="1" applyAlignment="1">
      <alignment horizontal="left" vertical="center" wrapText="1"/>
    </xf>
    <xf numFmtId="0" fontId="16" fillId="2" borderId="3" xfId="6" applyFont="1" applyFill="1" applyBorder="1" applyAlignment="1">
      <alignment horizontal="center" wrapText="1"/>
    </xf>
    <xf numFmtId="0" fontId="16" fillId="2" borderId="2" xfId="6" applyFont="1" applyFill="1" applyBorder="1" applyAlignment="1">
      <alignment horizontal="center" vertical="center" wrapText="1"/>
    </xf>
    <xf numFmtId="0" fontId="30" fillId="2" borderId="2" xfId="12" applyFont="1" applyFill="1" applyBorder="1" applyAlignment="1">
      <alignment horizontal="right" wrapText="1"/>
    </xf>
    <xf numFmtId="0" fontId="30" fillId="2" borderId="0" xfId="12" applyFont="1" applyFill="1" applyAlignment="1">
      <alignment horizontal="right" wrapText="1"/>
    </xf>
    <xf numFmtId="0" fontId="20" fillId="3" borderId="0" xfId="12" applyFont="1" applyFill="1" applyAlignment="1">
      <alignment horizontal="left" vertical="top" wrapText="1"/>
    </xf>
    <xf numFmtId="0" fontId="15" fillId="2" borderId="1" xfId="12" applyFont="1" applyFill="1" applyBorder="1" applyAlignment="1">
      <alignment horizontal="center" vertical="center" wrapText="1"/>
    </xf>
    <xf numFmtId="0" fontId="16" fillId="2" borderId="3" xfId="12" applyFont="1" applyFill="1" applyBorder="1" applyAlignment="1">
      <alignment horizontal="center" vertical="center" wrapText="1"/>
    </xf>
    <xf numFmtId="0" fontId="16" fillId="2" borderId="2" xfId="12" applyFont="1" applyFill="1" applyBorder="1" applyAlignment="1">
      <alignment horizontal="center" vertical="center" wrapText="1"/>
    </xf>
    <xf numFmtId="0" fontId="16" fillId="2" borderId="1" xfId="12" applyFont="1" applyFill="1" applyBorder="1" applyAlignment="1">
      <alignment horizontal="center" vertical="center" wrapText="1"/>
    </xf>
    <xf numFmtId="0" fontId="15" fillId="2" borderId="1" xfId="19" applyFont="1" applyFill="1" applyBorder="1" applyAlignment="1">
      <alignment horizontal="center" vertical="center" wrapText="1"/>
    </xf>
    <xf numFmtId="0" fontId="16" fillId="2" borderId="2" xfId="19" applyFont="1" applyFill="1" applyBorder="1" applyAlignment="1">
      <alignment horizontal="right" vertical="center" wrapText="1"/>
    </xf>
    <xf numFmtId="0" fontId="16" fillId="2" borderId="1" xfId="19" applyFont="1" applyFill="1" applyBorder="1" applyAlignment="1">
      <alignment horizontal="right" vertical="center" wrapText="1"/>
    </xf>
    <xf numFmtId="0" fontId="16" fillId="2" borderId="2" xfId="19" applyFont="1" applyFill="1" applyBorder="1" applyAlignment="1">
      <alignment horizontal="center" vertical="center" wrapText="1"/>
    </xf>
    <xf numFmtId="0" fontId="15" fillId="2" borderId="1" xfId="18" applyFont="1" applyFill="1" applyBorder="1" applyAlignment="1">
      <alignment horizontal="center" vertical="center" wrapText="1"/>
    </xf>
    <xf numFmtId="0" fontId="16" fillId="2" borderId="2" xfId="18" applyFont="1" applyFill="1" applyBorder="1" applyAlignment="1">
      <alignment horizontal="center" vertical="center" wrapText="1"/>
    </xf>
    <xf numFmtId="0" fontId="16" fillId="2" borderId="2" xfId="18" applyFont="1" applyFill="1" applyBorder="1" applyAlignment="1">
      <alignment horizontal="center" wrapText="1"/>
    </xf>
    <xf numFmtId="0" fontId="17" fillId="5" borderId="0" xfId="20" applyFont="1" applyFill="1" applyAlignment="1">
      <alignment horizontal="left" vertical="top" wrapText="1"/>
    </xf>
    <xf numFmtId="0" fontId="15" fillId="2" borderId="1" xfId="20" applyFont="1" applyFill="1" applyBorder="1" applyAlignment="1">
      <alignment horizontal="center" vertical="center" wrapText="1"/>
    </xf>
    <xf numFmtId="0" fontId="16" fillId="2" borderId="3" xfId="20" applyFont="1" applyFill="1" applyBorder="1" applyAlignment="1">
      <alignment horizontal="center" vertical="center" wrapText="1"/>
    </xf>
    <xf numFmtId="0" fontId="15" fillId="2" borderId="1" xfId="22" applyFont="1" applyFill="1" applyBorder="1" applyAlignment="1">
      <alignment horizontal="center" vertical="center" wrapText="1"/>
    </xf>
    <xf numFmtId="0" fontId="16" fillId="2" borderId="3" xfId="22" applyFont="1" applyFill="1" applyBorder="1" applyAlignment="1">
      <alignment horizontal="center" vertical="center" wrapText="1"/>
    </xf>
    <xf numFmtId="0" fontId="16" fillId="2" borderId="3" xfId="22" applyFont="1" applyFill="1" applyBorder="1" applyAlignment="1">
      <alignment horizontal="center" wrapText="1"/>
    </xf>
    <xf numFmtId="0" fontId="15" fillId="2" borderId="1" xfId="23" applyFont="1" applyFill="1" applyBorder="1" applyAlignment="1">
      <alignment horizontal="center" vertical="center" wrapText="1"/>
    </xf>
    <xf numFmtId="0" fontId="16" fillId="2" borderId="2" xfId="23" applyFont="1" applyFill="1" applyBorder="1" applyAlignment="1">
      <alignment horizontal="center" wrapText="1"/>
    </xf>
    <xf numFmtId="0" fontId="16" fillId="2" borderId="0" xfId="23" applyFont="1" applyFill="1" applyAlignment="1">
      <alignment horizontal="center" wrapText="1"/>
    </xf>
    <xf numFmtId="0" fontId="16" fillId="2" borderId="1" xfId="23" applyFont="1" applyFill="1" applyBorder="1" applyAlignment="1">
      <alignment horizontal="center" wrapText="1"/>
    </xf>
    <xf numFmtId="0" fontId="16" fillId="2" borderId="3" xfId="23" applyFont="1" applyFill="1" applyBorder="1" applyAlignment="1">
      <alignment horizontal="center" wrapText="1"/>
    </xf>
    <xf numFmtId="0" fontId="16" fillId="2" borderId="1" xfId="23" applyFont="1" applyFill="1" applyBorder="1" applyAlignment="1">
      <alignment horizontal="center" vertical="center" wrapText="1"/>
    </xf>
    <xf numFmtId="0" fontId="16" fillId="2" borderId="0" xfId="6" applyFont="1" applyFill="1" applyAlignment="1">
      <alignment horizontal="center" vertical="center" wrapText="1"/>
    </xf>
    <xf numFmtId="0" fontId="16" fillId="2" borderId="1" xfId="6" applyFont="1" applyFill="1" applyBorder="1" applyAlignment="1">
      <alignment horizontal="center" vertical="center" wrapText="1"/>
    </xf>
    <xf numFmtId="0" fontId="15" fillId="2" borderId="1" xfId="24" applyFont="1" applyFill="1" applyBorder="1" applyAlignment="1">
      <alignment horizontal="center" vertical="center" wrapText="1"/>
    </xf>
    <xf numFmtId="0" fontId="16" fillId="2" borderId="3" xfId="24" applyFont="1" applyFill="1" applyBorder="1" applyAlignment="1">
      <alignment horizontal="center" vertical="center" wrapText="1"/>
    </xf>
    <xf numFmtId="0" fontId="15" fillId="2" borderId="1" xfId="25" applyFont="1" applyFill="1" applyBorder="1" applyAlignment="1">
      <alignment horizontal="center" vertical="center" wrapText="1"/>
    </xf>
    <xf numFmtId="0" fontId="16" fillId="2" borderId="2" xfId="25" applyFont="1" applyFill="1" applyBorder="1" applyAlignment="1">
      <alignment horizontal="center" vertical="center" wrapText="1"/>
    </xf>
    <xf numFmtId="0" fontId="16" fillId="2" borderId="0" xfId="25" applyFont="1" applyFill="1" applyAlignment="1">
      <alignment horizontal="center" vertical="center" wrapText="1"/>
    </xf>
    <xf numFmtId="0" fontId="16" fillId="2" borderId="1" xfId="25" applyFont="1" applyFill="1" applyBorder="1" applyAlignment="1">
      <alignment horizontal="center" vertical="center" wrapText="1"/>
    </xf>
    <xf numFmtId="0" fontId="16" fillId="2" borderId="3" xfId="25" applyFont="1" applyFill="1" applyBorder="1" applyAlignment="1">
      <alignment horizontal="center" wrapText="1"/>
    </xf>
    <xf numFmtId="0" fontId="16" fillId="2" borderId="1" xfId="25" applyFont="1" applyFill="1" applyBorder="1" applyAlignment="1">
      <alignment horizontal="center" wrapText="1"/>
    </xf>
    <xf numFmtId="0" fontId="16" fillId="2" borderId="0" xfId="25" applyFont="1" applyFill="1" applyAlignment="1">
      <alignment horizontal="center" wrapText="1"/>
    </xf>
    <xf numFmtId="0" fontId="15" fillId="2" borderId="0" xfId="26" applyFont="1" applyFill="1" applyAlignment="1">
      <alignment horizontal="center" vertical="center" wrapText="1"/>
    </xf>
    <xf numFmtId="0" fontId="15" fillId="2" borderId="1" xfId="26" applyFont="1" applyFill="1" applyBorder="1" applyAlignment="1">
      <alignment horizontal="center" vertical="center" wrapText="1"/>
    </xf>
    <xf numFmtId="0" fontId="16" fillId="2" borderId="2" xfId="26" applyFont="1" applyFill="1" applyBorder="1" applyAlignment="1">
      <alignment horizontal="center" vertical="center" wrapText="1"/>
    </xf>
    <xf numFmtId="0" fontId="16" fillId="2" borderId="0" xfId="26" applyFont="1" applyFill="1" applyAlignment="1">
      <alignment horizontal="center" vertical="center" wrapText="1"/>
    </xf>
    <xf numFmtId="0" fontId="16" fillId="2" borderId="1" xfId="26" applyFont="1" applyFill="1" applyBorder="1" applyAlignment="1">
      <alignment horizontal="center" vertical="center" wrapText="1"/>
    </xf>
    <xf numFmtId="0" fontId="16" fillId="2" borderId="3" xfId="26" applyFont="1" applyFill="1" applyBorder="1" applyAlignment="1">
      <alignment horizontal="center" wrapText="1"/>
    </xf>
    <xf numFmtId="0" fontId="16" fillId="2" borderId="2" xfId="26" applyFont="1" applyFill="1" applyBorder="1" applyAlignment="1">
      <alignment horizontal="center" wrapText="1"/>
    </xf>
    <xf numFmtId="0" fontId="15" fillId="2" borderId="0" xfId="27" applyFont="1" applyFill="1" applyAlignment="1">
      <alignment horizontal="center" vertical="center" wrapText="1"/>
    </xf>
    <xf numFmtId="0" fontId="16" fillId="2" borderId="2" xfId="27" applyFont="1" applyFill="1" applyBorder="1" applyAlignment="1">
      <alignment horizontal="center" wrapText="1"/>
    </xf>
    <xf numFmtId="0" fontId="16" fillId="2" borderId="0" xfId="27" applyFont="1" applyFill="1" applyAlignment="1">
      <alignment horizontal="center" wrapText="1"/>
    </xf>
    <xf numFmtId="0" fontId="16" fillId="2" borderId="1" xfId="27" applyFont="1" applyFill="1" applyBorder="1" applyAlignment="1">
      <alignment horizontal="center" wrapText="1"/>
    </xf>
    <xf numFmtId="0" fontId="16" fillId="2" borderId="2" xfId="27" applyFont="1" applyFill="1" applyBorder="1" applyAlignment="1">
      <alignment horizontal="center" vertical="center" wrapText="1"/>
    </xf>
    <xf numFmtId="0" fontId="16" fillId="2" borderId="3" xfId="27" applyFont="1" applyFill="1" applyBorder="1" applyAlignment="1">
      <alignment horizontal="center" vertical="center" wrapText="1"/>
    </xf>
    <xf numFmtId="0" fontId="15" fillId="2" borderId="0" xfId="28" applyFont="1" applyFill="1" applyAlignment="1">
      <alignment horizontal="center" vertical="center" wrapText="1"/>
    </xf>
    <xf numFmtId="0" fontId="16" fillId="2" borderId="2" xfId="28" applyFont="1" applyFill="1" applyBorder="1" applyAlignment="1">
      <alignment horizontal="center" vertical="center" wrapText="1"/>
    </xf>
    <xf numFmtId="0" fontId="16" fillId="2" borderId="0" xfId="28" applyFont="1" applyFill="1" applyAlignment="1">
      <alignment horizontal="center" vertical="center" wrapText="1"/>
    </xf>
    <xf numFmtId="0" fontId="16" fillId="2" borderId="1" xfId="28" applyFont="1" applyFill="1" applyBorder="1" applyAlignment="1">
      <alignment horizontal="center" vertical="center" wrapText="1"/>
    </xf>
    <xf numFmtId="0" fontId="16" fillId="2" borderId="2" xfId="28" applyFont="1" applyFill="1" applyBorder="1" applyAlignment="1">
      <alignment horizontal="center" wrapText="1"/>
    </xf>
    <xf numFmtId="0" fontId="16" fillId="2" borderId="3" xfId="28" applyFont="1" applyFill="1" applyBorder="1" applyAlignment="1">
      <alignment horizontal="center" wrapText="1"/>
    </xf>
    <xf numFmtId="0" fontId="17" fillId="5" borderId="0" xfId="29" applyFont="1" applyFill="1" applyAlignment="1">
      <alignment horizontal="left" vertical="top" wrapText="1"/>
    </xf>
    <xf numFmtId="0" fontId="17" fillId="3" borderId="0" xfId="29" applyFont="1" applyFill="1" applyAlignment="1">
      <alignment horizontal="left" vertical="top" wrapText="1"/>
    </xf>
    <xf numFmtId="0" fontId="15" fillId="2" borderId="0" xfId="29" applyFont="1" applyFill="1" applyAlignment="1">
      <alignment horizontal="center" vertical="center" wrapText="1"/>
    </xf>
    <xf numFmtId="0" fontId="16" fillId="2" borderId="2" xfId="29" applyFont="1" applyFill="1" applyBorder="1" applyAlignment="1">
      <alignment horizontal="center" vertical="center" wrapText="1"/>
    </xf>
    <xf numFmtId="0" fontId="16" fillId="2" borderId="0" xfId="29" applyFont="1" applyFill="1" applyAlignment="1">
      <alignment horizontal="center" vertical="center" wrapText="1"/>
    </xf>
    <xf numFmtId="0" fontId="16" fillId="2" borderId="1" xfId="29" applyFont="1" applyFill="1" applyBorder="1" applyAlignment="1">
      <alignment horizontal="center" vertical="center" wrapText="1"/>
    </xf>
    <xf numFmtId="0" fontId="16" fillId="2" borderId="2" xfId="29" applyFont="1" applyFill="1" applyBorder="1" applyAlignment="1">
      <alignment horizontal="center" wrapText="1"/>
    </xf>
    <xf numFmtId="0" fontId="15" fillId="2" borderId="1" xfId="33" applyFont="1" applyFill="1" applyBorder="1" applyAlignment="1">
      <alignment horizontal="center" vertical="center" wrapText="1"/>
    </xf>
    <xf numFmtId="0" fontId="15" fillId="2" borderId="0" xfId="33" applyFont="1" applyFill="1" applyAlignment="1">
      <alignment horizontal="center" vertical="center" wrapText="1"/>
    </xf>
    <xf numFmtId="0" fontId="16" fillId="2" borderId="2" xfId="33" applyFont="1" applyFill="1" applyBorder="1" applyAlignment="1">
      <alignment horizontal="center" vertical="center" wrapText="1"/>
    </xf>
    <xf numFmtId="0" fontId="16" fillId="2" borderId="2" xfId="33" applyFont="1" applyFill="1" applyBorder="1" applyAlignment="1">
      <alignment horizontal="center" wrapText="1"/>
    </xf>
    <xf numFmtId="0" fontId="16" fillId="2" borderId="1" xfId="33" applyFont="1" applyFill="1" applyBorder="1" applyAlignment="1">
      <alignment horizontal="center" vertical="center" wrapText="1"/>
    </xf>
    <xf numFmtId="0" fontId="15" fillId="2" borderId="4" xfId="33" applyFont="1" applyFill="1" applyBorder="1" applyAlignment="1">
      <alignment horizontal="center" vertical="center" wrapText="1"/>
    </xf>
    <xf numFmtId="0" fontId="16" fillId="2" borderId="0" xfId="33" applyFont="1" applyFill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6" fillId="2" borderId="6" xfId="33" applyFont="1" applyFill="1" applyBorder="1" applyAlignment="1">
      <alignment horizontal="center" vertical="center" wrapText="1"/>
    </xf>
    <xf numFmtId="0" fontId="15" fillId="2" borderId="0" xfId="48" applyFont="1" applyFill="1" applyAlignment="1">
      <alignment horizontal="center" vertical="center" wrapText="1"/>
    </xf>
    <xf numFmtId="0" fontId="15" fillId="2" borderId="1" xfId="48" applyFont="1" applyFill="1" applyBorder="1" applyAlignment="1">
      <alignment horizontal="center" vertical="center" wrapText="1"/>
    </xf>
    <xf numFmtId="0" fontId="16" fillId="2" borderId="0" xfId="48" applyFont="1" applyFill="1" applyAlignment="1">
      <alignment horizontal="center" vertical="center" wrapText="1"/>
    </xf>
    <xf numFmtId="0" fontId="18" fillId="2" borderId="3" xfId="48" applyFont="1" applyFill="1" applyBorder="1" applyAlignment="1">
      <alignment horizontal="center" wrapText="1"/>
    </xf>
    <xf numFmtId="0" fontId="15" fillId="2" borderId="0" xfId="49" applyFont="1" applyFill="1" applyAlignment="1">
      <alignment horizontal="center" vertical="center" wrapText="1"/>
    </xf>
    <xf numFmtId="0" fontId="15" fillId="2" borderId="1" xfId="49" applyFont="1" applyFill="1" applyBorder="1" applyAlignment="1">
      <alignment horizontal="center" vertical="center" wrapText="1"/>
    </xf>
    <xf numFmtId="0" fontId="16" fillId="2" borderId="0" xfId="49" applyFont="1" applyFill="1" applyAlignment="1">
      <alignment horizontal="center" vertical="center" wrapText="1"/>
    </xf>
    <xf numFmtId="0" fontId="16" fillId="2" borderId="3" xfId="49" applyFont="1" applyFill="1" applyBorder="1" applyAlignment="1">
      <alignment horizontal="center" wrapText="1"/>
    </xf>
    <xf numFmtId="0" fontId="16" fillId="2" borderId="2" xfId="50" applyFont="1" applyFill="1" applyBorder="1" applyAlignment="1">
      <alignment horizontal="center" vertical="center" wrapText="1"/>
    </xf>
    <xf numFmtId="0" fontId="16" fillId="2" borderId="0" xfId="50" applyFont="1" applyFill="1" applyAlignment="1">
      <alignment horizontal="center" vertical="center" wrapText="1"/>
    </xf>
    <xf numFmtId="0" fontId="15" fillId="2" borderId="0" xfId="50" applyFont="1" applyFill="1" applyAlignment="1">
      <alignment horizontal="center" vertical="center" wrapText="1"/>
    </xf>
    <xf numFmtId="0" fontId="15" fillId="2" borderId="1" xfId="50" applyFont="1" applyFill="1" applyBorder="1" applyAlignment="1">
      <alignment horizontal="center" vertical="center" wrapText="1"/>
    </xf>
    <xf numFmtId="0" fontId="16" fillId="2" borderId="3" xfId="50" applyFont="1" applyFill="1" applyBorder="1" applyAlignment="1">
      <alignment horizontal="center" wrapText="1"/>
    </xf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6" fillId="2" borderId="0" xfId="51" applyFont="1" applyFill="1" applyAlignment="1">
      <alignment horizontal="center" wrapText="1"/>
    </xf>
    <xf numFmtId="0" fontId="16" fillId="2" borderId="3" xfId="51" applyFont="1" applyFill="1" applyBorder="1" applyAlignment="1">
      <alignment horizontal="center" wrapText="1"/>
    </xf>
    <xf numFmtId="0" fontId="15" fillId="2" borderId="0" xfId="52" applyFont="1" applyFill="1" applyAlignment="1">
      <alignment horizontal="center" vertical="center" wrapText="1"/>
    </xf>
    <xf numFmtId="0" fontId="15" fillId="2" borderId="1" xfId="52" applyFont="1" applyFill="1" applyBorder="1" applyAlignment="1">
      <alignment horizontal="center" vertical="center" wrapText="1"/>
    </xf>
    <xf numFmtId="0" fontId="16" fillId="2" borderId="0" xfId="52" applyFont="1" applyFill="1" applyAlignment="1">
      <alignment horizontal="center" wrapText="1"/>
    </xf>
    <xf numFmtId="0" fontId="16" fillId="2" borderId="1" xfId="52" applyFont="1" applyFill="1" applyBorder="1" applyAlignment="1">
      <alignment horizontal="center" wrapText="1"/>
    </xf>
    <xf numFmtId="173" fontId="17" fillId="5" borderId="0" xfId="52" applyNumberFormat="1" applyFont="1" applyFill="1" applyAlignment="1">
      <alignment horizontal="left" vertical="top" wrapText="1"/>
    </xf>
    <xf numFmtId="0" fontId="16" fillId="2" borderId="2" xfId="53" applyFont="1" applyFill="1" applyBorder="1" applyAlignment="1">
      <alignment horizontal="center" vertical="center" wrapText="1"/>
    </xf>
    <xf numFmtId="0" fontId="16" fillId="2" borderId="0" xfId="53" applyFont="1" applyFill="1" applyAlignment="1">
      <alignment horizontal="center" vertical="center" wrapText="1"/>
    </xf>
    <xf numFmtId="0" fontId="15" fillId="2" borderId="0" xfId="53" applyFont="1" applyFill="1" applyAlignment="1">
      <alignment horizontal="center" vertical="center" wrapText="1"/>
    </xf>
    <xf numFmtId="0" fontId="15" fillId="2" borderId="1" xfId="53" applyFont="1" applyFill="1" applyBorder="1" applyAlignment="1">
      <alignment horizontal="center" vertical="center" wrapText="1"/>
    </xf>
    <xf numFmtId="0" fontId="16" fillId="2" borderId="3" xfId="53" applyFont="1" applyFill="1" applyBorder="1" applyAlignment="1">
      <alignment horizontal="center" wrapText="1"/>
    </xf>
    <xf numFmtId="173" fontId="17" fillId="5" borderId="0" xfId="53" applyNumberFormat="1" applyFont="1" applyFill="1" applyAlignment="1">
      <alignment vertical="top" wrapText="1"/>
    </xf>
    <xf numFmtId="0" fontId="15" fillId="2" borderId="0" xfId="54" applyFont="1" applyFill="1" applyAlignment="1">
      <alignment horizontal="center" vertical="center" wrapText="1"/>
    </xf>
    <xf numFmtId="0" fontId="15" fillId="2" borderId="1" xfId="54" applyFont="1" applyFill="1" applyBorder="1" applyAlignment="1">
      <alignment horizontal="center" vertical="center" wrapText="1"/>
    </xf>
    <xf numFmtId="0" fontId="16" fillId="2" borderId="0" xfId="54" applyFont="1" applyFill="1" applyAlignment="1">
      <alignment horizontal="center" vertical="center" wrapText="1"/>
    </xf>
    <xf numFmtId="0" fontId="16" fillId="2" borderId="1" xfId="54" applyFont="1" applyFill="1" applyBorder="1" applyAlignment="1">
      <alignment horizontal="center" vertical="center" wrapText="1"/>
    </xf>
    <xf numFmtId="173" fontId="17" fillId="4" borderId="0" xfId="54" applyNumberFormat="1" applyFont="1" applyFill="1" applyAlignment="1">
      <alignment horizontal="left" vertical="top" wrapText="1"/>
    </xf>
    <xf numFmtId="0" fontId="15" fillId="2" borderId="0" xfId="56" applyFont="1" applyFill="1" applyAlignment="1">
      <alignment horizontal="center" vertical="center" wrapText="1"/>
    </xf>
    <xf numFmtId="0" fontId="15" fillId="2" borderId="1" xfId="56" applyFont="1" applyFill="1" applyBorder="1" applyAlignment="1">
      <alignment horizontal="center" vertical="center" wrapText="1"/>
    </xf>
    <xf numFmtId="0" fontId="16" fillId="2" borderId="3" xfId="56" applyFont="1" applyFill="1" applyBorder="1" applyAlignment="1">
      <alignment horizontal="center" wrapText="1"/>
    </xf>
    <xf numFmtId="173" fontId="17" fillId="4" borderId="0" xfId="56" applyNumberFormat="1" applyFont="1" applyFill="1" applyAlignment="1">
      <alignment horizontal="left" vertical="top" wrapText="1"/>
    </xf>
    <xf numFmtId="0" fontId="15" fillId="2" borderId="0" xfId="57" applyFont="1" applyFill="1" applyAlignment="1">
      <alignment horizontal="center" vertical="center" wrapText="1"/>
    </xf>
    <xf numFmtId="0" fontId="15" fillId="2" borderId="1" xfId="57" applyFont="1" applyFill="1" applyBorder="1" applyAlignment="1">
      <alignment horizontal="center" vertical="center" wrapText="1"/>
    </xf>
    <xf numFmtId="0" fontId="16" fillId="2" borderId="3" xfId="57" applyFont="1" applyFill="1" applyBorder="1" applyAlignment="1">
      <alignment horizontal="center" wrapText="1"/>
    </xf>
    <xf numFmtId="0" fontId="15" fillId="2" borderId="0" xfId="58" applyFont="1" applyFill="1" applyAlignment="1">
      <alignment horizontal="center" vertical="center" wrapText="1"/>
    </xf>
    <xf numFmtId="0" fontId="15" fillId="2" borderId="1" xfId="58" applyFont="1" applyFill="1" applyBorder="1" applyAlignment="1">
      <alignment horizontal="center" vertical="center" wrapText="1"/>
    </xf>
    <xf numFmtId="0" fontId="16" fillId="2" borderId="1" xfId="58" applyFont="1" applyFill="1" applyBorder="1" applyAlignment="1">
      <alignment horizontal="center" wrapText="1"/>
    </xf>
    <xf numFmtId="173" fontId="17" fillId="5" borderId="0" xfId="58" applyNumberFormat="1" applyFont="1" applyFill="1" applyAlignment="1">
      <alignment horizontal="left" vertical="top" wrapText="1"/>
    </xf>
    <xf numFmtId="173" fontId="17" fillId="5" borderId="0" xfId="59" applyNumberFormat="1" applyFont="1" applyFill="1" applyAlignment="1">
      <alignment horizontal="left" vertical="top" wrapText="1"/>
    </xf>
    <xf numFmtId="0" fontId="15" fillId="2" borderId="0" xfId="59" applyFont="1" applyFill="1" applyAlignment="1">
      <alignment horizontal="center" vertical="center" wrapText="1"/>
    </xf>
    <xf numFmtId="0" fontId="15" fillId="2" borderId="1" xfId="59" applyFont="1" applyFill="1" applyBorder="1" applyAlignment="1">
      <alignment horizontal="center" vertical="center" wrapText="1"/>
    </xf>
    <xf numFmtId="0" fontId="16" fillId="2" borderId="2" xfId="59" applyFont="1" applyFill="1" applyBorder="1" applyAlignment="1">
      <alignment horizontal="center" vertical="center" wrapText="1"/>
    </xf>
    <xf numFmtId="0" fontId="16" fillId="2" borderId="1" xfId="59" applyFont="1" applyFill="1" applyBorder="1" applyAlignment="1">
      <alignment horizontal="center" vertical="center" wrapText="1"/>
    </xf>
    <xf numFmtId="0" fontId="17" fillId="5" borderId="0" xfId="45" applyFont="1" applyFill="1" applyAlignment="1">
      <alignment horizontal="left" vertical="top" wrapText="1"/>
    </xf>
    <xf numFmtId="0" fontId="15" fillId="2" borderId="0" xfId="45" applyFont="1" applyFill="1" applyAlignment="1">
      <alignment horizontal="center" vertical="center" wrapText="1"/>
    </xf>
    <xf numFmtId="0" fontId="16" fillId="2" borderId="0" xfId="45" applyFont="1" applyFill="1" applyAlignment="1">
      <alignment horizontal="left" wrapText="1"/>
    </xf>
    <xf numFmtId="0" fontId="16" fillId="2" borderId="0" xfId="45" applyFont="1" applyFill="1" applyAlignment="1">
      <alignment horizontal="center" wrapText="1"/>
    </xf>
    <xf numFmtId="0" fontId="16" fillId="2" borderId="1" xfId="45" applyFont="1" applyFill="1" applyBorder="1" applyAlignment="1">
      <alignment horizontal="center" wrapText="1"/>
    </xf>
    <xf numFmtId="0" fontId="16" fillId="2" borderId="0" xfId="45" applyFont="1" applyFill="1" applyAlignment="1">
      <alignment horizontal="right" wrapText="1"/>
    </xf>
    <xf numFmtId="0" fontId="16" fillId="2" borderId="0" xfId="37" applyFont="1" applyFill="1" applyAlignment="1">
      <alignment horizontal="right" wrapText="1"/>
    </xf>
    <xf numFmtId="0" fontId="7" fillId="2" borderId="0" xfId="0" applyFont="1" applyFill="1" applyAlignment="1">
      <alignment horizontal="right" wrapText="1"/>
    </xf>
    <xf numFmtId="173" fontId="17" fillId="5" borderId="0" xfId="60" applyNumberFormat="1" applyFont="1" applyFill="1" applyAlignment="1">
      <alignment horizontal="left" vertical="top" wrapText="1"/>
    </xf>
    <xf numFmtId="0" fontId="15" fillId="2" borderId="0" xfId="60" applyFont="1" applyFill="1" applyAlignment="1">
      <alignment horizontal="center" vertical="center" wrapText="1"/>
    </xf>
    <xf numFmtId="0" fontId="15" fillId="2" borderId="1" xfId="60" applyFont="1" applyFill="1" applyBorder="1" applyAlignment="1">
      <alignment horizontal="center" vertical="center" wrapText="1"/>
    </xf>
    <xf numFmtId="0" fontId="16" fillId="2" borderId="0" xfId="60" applyFont="1" applyFill="1" applyAlignment="1">
      <alignment horizontal="left" wrapText="1"/>
    </xf>
    <xf numFmtId="0" fontId="16" fillId="2" borderId="0" xfId="60" applyFont="1" applyFill="1" applyAlignment="1">
      <alignment horizontal="right" wrapText="1"/>
    </xf>
    <xf numFmtId="0" fontId="16" fillId="2" borderId="2" xfId="60" applyFont="1" applyFill="1" applyBorder="1" applyAlignment="1">
      <alignment horizontal="right" wrapText="1"/>
    </xf>
    <xf numFmtId="0" fontId="15" fillId="2" borderId="0" xfId="61" applyFont="1" applyFill="1" applyAlignment="1">
      <alignment horizontal="center" vertical="center" wrapText="1"/>
    </xf>
    <xf numFmtId="0" fontId="15" fillId="2" borderId="1" xfId="61" applyFont="1" applyFill="1" applyBorder="1" applyAlignment="1">
      <alignment horizontal="center" vertical="center" wrapText="1"/>
    </xf>
    <xf numFmtId="0" fontId="16" fillId="2" borderId="2" xfId="61" applyFont="1" applyFill="1" applyBorder="1" applyAlignment="1">
      <alignment horizontal="left" wrapText="1"/>
    </xf>
    <xf numFmtId="0" fontId="16" fillId="2" borderId="0" xfId="61" applyFont="1" applyFill="1" applyAlignment="1">
      <alignment horizontal="left" wrapText="1"/>
    </xf>
    <xf numFmtId="0" fontId="16" fillId="2" borderId="0" xfId="61" applyFont="1" applyFill="1" applyAlignment="1">
      <alignment horizontal="right" wrapText="1"/>
    </xf>
    <xf numFmtId="0" fontId="16" fillId="2" borderId="2" xfId="61" applyFont="1" applyFill="1" applyBorder="1" applyAlignment="1">
      <alignment horizontal="center" wrapText="1"/>
    </xf>
    <xf numFmtId="0" fontId="16" fillId="2" borderId="1" xfId="61" applyFont="1" applyFill="1" applyBorder="1" applyAlignment="1">
      <alignment horizontal="center" wrapText="1"/>
    </xf>
    <xf numFmtId="173" fontId="17" fillId="4" borderId="0" xfId="61" applyNumberFormat="1" applyFont="1" applyFill="1" applyAlignment="1">
      <alignment horizontal="left" vertical="top" wrapText="1"/>
    </xf>
    <xf numFmtId="173" fontId="17" fillId="5" borderId="0" xfId="62" applyNumberFormat="1" applyFont="1" applyFill="1" applyAlignment="1">
      <alignment horizontal="left" vertical="top" wrapText="1"/>
    </xf>
    <xf numFmtId="0" fontId="15" fillId="2" borderId="0" xfId="62" applyFont="1" applyFill="1" applyAlignment="1">
      <alignment horizontal="center" vertical="center" wrapText="1"/>
    </xf>
    <xf numFmtId="0" fontId="15" fillId="2" borderId="1" xfId="62" applyFont="1" applyFill="1" applyBorder="1" applyAlignment="1">
      <alignment horizontal="center" vertical="center" wrapText="1"/>
    </xf>
    <xf numFmtId="0" fontId="16" fillId="2" borderId="0" xfId="62" applyFont="1" applyFill="1" applyAlignment="1">
      <alignment horizontal="left" wrapText="1"/>
    </xf>
    <xf numFmtId="0" fontId="16" fillId="2" borderId="0" xfId="62" applyFont="1" applyFill="1" applyAlignment="1">
      <alignment horizontal="right" wrapText="1"/>
    </xf>
    <xf numFmtId="0" fontId="16" fillId="2" borderId="3" xfId="62" applyFont="1" applyFill="1" applyBorder="1" applyAlignment="1">
      <alignment horizontal="center" wrapText="1"/>
    </xf>
    <xf numFmtId="0" fontId="15" fillId="2" borderId="0" xfId="63" applyFont="1" applyFill="1" applyAlignment="1">
      <alignment horizontal="center" vertical="center" wrapText="1"/>
    </xf>
    <xf numFmtId="0" fontId="15" fillId="2" borderId="1" xfId="63" applyFont="1" applyFill="1" applyBorder="1" applyAlignment="1">
      <alignment horizontal="center" vertical="center" wrapText="1"/>
    </xf>
    <xf numFmtId="0" fontId="16" fillId="2" borderId="0" xfId="63" applyFont="1" applyFill="1" applyAlignment="1">
      <alignment horizontal="left" wrapText="1"/>
    </xf>
    <xf numFmtId="0" fontId="16" fillId="2" borderId="0" xfId="63" applyFont="1" applyFill="1" applyAlignment="1">
      <alignment horizontal="right" wrapText="1"/>
    </xf>
    <xf numFmtId="0" fontId="16" fillId="2" borderId="3" xfId="63" applyFont="1" applyFill="1" applyBorder="1" applyAlignment="1">
      <alignment horizontal="center" vertical="center" wrapText="1"/>
    </xf>
    <xf numFmtId="0" fontId="17" fillId="5" borderId="0" xfId="63" applyFont="1" applyFill="1" applyAlignment="1">
      <alignment horizontal="left" vertical="top" wrapText="1"/>
    </xf>
    <xf numFmtId="0" fontId="15" fillId="2" borderId="0" xfId="64" applyFont="1" applyFill="1" applyAlignment="1">
      <alignment horizontal="center" vertical="center" wrapText="1"/>
    </xf>
    <xf numFmtId="0" fontId="15" fillId="2" borderId="1" xfId="64" applyFont="1" applyFill="1" applyBorder="1" applyAlignment="1">
      <alignment horizontal="center" vertical="center" wrapText="1"/>
    </xf>
    <xf numFmtId="0" fontId="16" fillId="2" borderId="1" xfId="64" applyFont="1" applyFill="1" applyBorder="1" applyAlignment="1">
      <alignment horizontal="center" wrapText="1"/>
    </xf>
    <xf numFmtId="0" fontId="15" fillId="2" borderId="0" xfId="65" applyFont="1" applyFill="1" applyAlignment="1">
      <alignment horizontal="center" vertical="center" wrapText="1"/>
    </xf>
    <xf numFmtId="0" fontId="15" fillId="2" borderId="1" xfId="65" applyFont="1" applyFill="1" applyBorder="1" applyAlignment="1">
      <alignment horizontal="center" vertical="center" wrapText="1"/>
    </xf>
    <xf numFmtId="0" fontId="16" fillId="2" borderId="0" xfId="65" applyFont="1" applyFill="1" applyAlignment="1">
      <alignment horizontal="center" vertical="center" wrapText="1"/>
    </xf>
    <xf numFmtId="0" fontId="17" fillId="5" borderId="0" xfId="66" applyFont="1" applyFill="1" applyAlignment="1">
      <alignment vertical="top" wrapText="1"/>
    </xf>
    <xf numFmtId="0" fontId="15" fillId="2" borderId="0" xfId="66" applyFont="1" applyFill="1" applyAlignment="1">
      <alignment horizontal="center" vertical="center" wrapText="1"/>
    </xf>
    <xf numFmtId="0" fontId="16" fillId="2" borderId="14" xfId="66" applyFont="1" applyFill="1" applyBorder="1" applyAlignment="1">
      <alignment horizontal="right" wrapText="1"/>
    </xf>
    <xf numFmtId="0" fontId="16" fillId="2" borderId="19" xfId="66" applyFont="1" applyFill="1" applyBorder="1" applyAlignment="1">
      <alignment horizontal="right" wrapText="1"/>
    </xf>
    <xf numFmtId="0" fontId="16" fillId="2" borderId="15" xfId="66" applyFont="1" applyFill="1" applyBorder="1" applyAlignment="1">
      <alignment horizontal="center" wrapText="1"/>
    </xf>
    <xf numFmtId="0" fontId="16" fillId="2" borderId="16" xfId="66" applyFont="1" applyFill="1" applyBorder="1" applyAlignment="1">
      <alignment horizontal="center" wrapText="1"/>
    </xf>
    <xf numFmtId="0" fontId="16" fillId="2" borderId="17" xfId="66" applyFont="1" applyFill="1" applyBorder="1" applyAlignment="1">
      <alignment horizontal="center" wrapText="1"/>
    </xf>
    <xf numFmtId="0" fontId="16" fillId="2" borderId="14" xfId="66" applyFont="1" applyFill="1" applyBorder="1" applyAlignment="1">
      <alignment horizontal="center" vertical="center" wrapText="1"/>
    </xf>
    <xf numFmtId="0" fontId="16" fillId="2" borderId="19" xfId="66" applyFont="1" applyFill="1" applyBorder="1" applyAlignment="1">
      <alignment horizontal="center" vertical="center" wrapText="1"/>
    </xf>
    <xf numFmtId="3" fontId="22" fillId="2" borderId="4" xfId="3" applyNumberFormat="1" applyFont="1" applyFill="1" applyBorder="1" applyAlignment="1">
      <alignment horizontal="center" vertical="center" wrapText="1"/>
    </xf>
    <xf numFmtId="3" fontId="37" fillId="2" borderId="0" xfId="2" applyNumberFormat="1" applyFont="1" applyFill="1" applyAlignment="1">
      <alignment horizontal="center" vertical="center" wrapText="1"/>
    </xf>
    <xf numFmtId="3" fontId="37" fillId="2" borderId="5" xfId="2" applyNumberFormat="1" applyFont="1" applyFill="1" applyBorder="1" applyAlignment="1">
      <alignment horizontal="center" vertical="center" wrapText="1"/>
    </xf>
    <xf numFmtId="3" fontId="8" fillId="2" borderId="4" xfId="2" applyNumberFormat="1" applyFont="1" applyFill="1" applyBorder="1" applyAlignment="1">
      <alignment horizontal="center" vertical="center"/>
    </xf>
    <xf numFmtId="3" fontId="13" fillId="2" borderId="4" xfId="2" applyNumberFormat="1" applyFont="1" applyFill="1" applyBorder="1" applyAlignment="1">
      <alignment horizontal="center" vertical="center" wrapText="1"/>
    </xf>
    <xf numFmtId="3" fontId="16" fillId="2" borderId="0" xfId="12" applyNumberFormat="1" applyFont="1" applyFill="1" applyAlignment="1">
      <alignment horizontal="right" vertical="center" wrapText="1"/>
    </xf>
    <xf numFmtId="3" fontId="16" fillId="2" borderId="5" xfId="12" applyNumberFormat="1" applyFont="1" applyFill="1" applyBorder="1" applyAlignment="1">
      <alignment horizontal="center" vertical="center" wrapText="1"/>
    </xf>
    <xf numFmtId="3" fontId="16" fillId="2" borderId="0" xfId="19" applyNumberFormat="1" applyFont="1" applyFill="1" applyAlignment="1">
      <alignment horizontal="center" wrapText="1"/>
    </xf>
    <xf numFmtId="3" fontId="7" fillId="2" borderId="0" xfId="0" applyNumberFormat="1" applyFont="1" applyFill="1" applyAlignment="1">
      <alignment horizontal="left" vertical="center" wrapText="1"/>
    </xf>
    <xf numFmtId="3" fontId="21" fillId="2" borderId="6" xfId="2" applyNumberFormat="1" applyFont="1" applyFill="1" applyBorder="1" applyAlignment="1">
      <alignment horizontal="center" vertical="center" wrapText="1"/>
    </xf>
    <xf numFmtId="3" fontId="21" fillId="2" borderId="1" xfId="2" applyNumberFormat="1" applyFont="1" applyFill="1" applyBorder="1" applyAlignment="1">
      <alignment horizontal="center" vertical="center" wrapText="1"/>
    </xf>
    <xf numFmtId="3" fontId="16" fillId="2" borderId="0" xfId="18" applyNumberFormat="1" applyFont="1" applyFill="1" applyAlignment="1">
      <alignment horizontal="center" vertical="center" wrapText="1"/>
    </xf>
    <xf numFmtId="3" fontId="13" fillId="2" borderId="4" xfId="30" applyNumberFormat="1" applyFont="1" applyFill="1" applyBorder="1" applyAlignment="1">
      <alignment horizontal="center" vertical="center" wrapText="1"/>
    </xf>
    <xf numFmtId="3" fontId="21" fillId="2" borderId="0" xfId="30" applyNumberFormat="1" applyFont="1" applyFill="1" applyAlignment="1">
      <alignment horizontal="left" vertical="center" wrapText="1"/>
    </xf>
    <xf numFmtId="3" fontId="16" fillId="2" borderId="1" xfId="20" applyNumberFormat="1" applyFont="1" applyFill="1" applyBorder="1" applyAlignment="1">
      <alignment horizontal="center" wrapText="1"/>
    </xf>
    <xf numFmtId="3" fontId="16" fillId="2" borderId="0" xfId="20" applyNumberFormat="1" applyFont="1" applyFill="1" applyAlignment="1">
      <alignment horizontal="center" vertical="center" wrapText="1"/>
    </xf>
    <xf numFmtId="0" fontId="15" fillId="2" borderId="4" xfId="21" applyFont="1" applyFill="1" applyBorder="1" applyAlignment="1">
      <alignment horizontal="center" vertical="center" wrapText="1"/>
    </xf>
    <xf numFmtId="0" fontId="16" fillId="2" borderId="0" xfId="21" applyFont="1" applyFill="1" applyAlignment="1">
      <alignment horizontal="center" wrapText="1"/>
    </xf>
    <xf numFmtId="0" fontId="16" fillId="2" borderId="5" xfId="21" applyFont="1" applyFill="1" applyBorder="1" applyAlignment="1">
      <alignment horizontal="center" wrapText="1"/>
    </xf>
    <xf numFmtId="0" fontId="16" fillId="2" borderId="3" xfId="65" applyFont="1" applyFill="1" applyBorder="1" applyAlignment="1">
      <alignment horizontal="center" vertical="center" wrapText="1"/>
    </xf>
    <xf numFmtId="0" fontId="16" fillId="2" borderId="0" xfId="65" applyFont="1" applyFill="1" applyBorder="1" applyAlignment="1">
      <alignment horizontal="center" vertical="center" wrapText="1"/>
    </xf>
    <xf numFmtId="0" fontId="16" fillId="2" borderId="13" xfId="66" applyFont="1" applyFill="1" applyBorder="1" applyAlignment="1">
      <alignment horizontal="center" vertical="center" wrapText="1"/>
    </xf>
    <xf numFmtId="0" fontId="16" fillId="2" borderId="18" xfId="66" applyFont="1" applyFill="1" applyBorder="1" applyAlignment="1">
      <alignment horizontal="center" vertical="center" wrapText="1"/>
    </xf>
    <xf numFmtId="0" fontId="16" fillId="2" borderId="0" xfId="58" applyFont="1" applyFill="1" applyAlignment="1">
      <alignment horizontal="center" vertical="center" wrapText="1"/>
    </xf>
    <xf numFmtId="0" fontId="16" fillId="2" borderId="0" xfId="59" applyFont="1" applyFill="1" applyAlignment="1">
      <alignment horizontal="center" vertical="center" wrapText="1"/>
    </xf>
    <xf numFmtId="0" fontId="15" fillId="2" borderId="6" xfId="6" applyFont="1" applyFill="1" applyBorder="1" applyAlignment="1">
      <alignment horizontal="center" vertical="center" wrapText="1"/>
    </xf>
    <xf numFmtId="0" fontId="15" fillId="2" borderId="0" xfId="6" applyFont="1" applyFill="1" applyAlignment="1">
      <alignment horizontal="center" vertical="center" wrapText="1"/>
    </xf>
    <xf numFmtId="3" fontId="8" fillId="2" borderId="5" xfId="2" applyNumberFormat="1" applyFont="1" applyFill="1" applyBorder="1" applyAlignment="1">
      <alignment horizontal="center" vertical="center"/>
    </xf>
    <xf numFmtId="0" fontId="15" fillId="2" borderId="2" xfId="6" applyFont="1" applyFill="1" applyBorder="1" applyAlignment="1">
      <alignment horizontal="center" vertical="center" wrapText="1"/>
    </xf>
    <xf numFmtId="3" fontId="16" fillId="2" borderId="6" xfId="12" applyNumberFormat="1" applyFont="1" applyFill="1" applyBorder="1" applyAlignment="1">
      <alignment horizontal="center" vertical="center" wrapText="1"/>
    </xf>
    <xf numFmtId="3" fontId="16" fillId="2" borderId="0" xfId="12" applyNumberFormat="1" applyFont="1" applyFill="1" applyAlignment="1">
      <alignment horizontal="center" vertical="center" wrapText="1"/>
    </xf>
    <xf numFmtId="3" fontId="7" fillId="2" borderId="0" xfId="0" applyNumberFormat="1" applyFont="1" applyFill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 wrapText="1"/>
    </xf>
    <xf numFmtId="0" fontId="16" fillId="2" borderId="0" xfId="21" applyFont="1" applyFill="1" applyAlignment="1">
      <alignment horizontal="center" vertical="center" wrapText="1"/>
    </xf>
    <xf numFmtId="0" fontId="16" fillId="2" borderId="2" xfId="21" applyFont="1" applyFill="1" applyBorder="1" applyAlignment="1">
      <alignment horizontal="center" wrapText="1"/>
    </xf>
    <xf numFmtId="0" fontId="16" fillId="2" borderId="2" xfId="21" applyFont="1" applyFill="1" applyBorder="1" applyAlignment="1">
      <alignment horizontal="center" vertical="center" wrapText="1"/>
    </xf>
    <xf numFmtId="0" fontId="16" fillId="2" borderId="0" xfId="51" applyFont="1" applyFill="1" applyAlignment="1">
      <alignment horizontal="center" vertical="center" wrapText="1"/>
    </xf>
    <xf numFmtId="0" fontId="16" fillId="2" borderId="0" xfId="51" applyFont="1" applyFill="1" applyAlignment="1">
      <alignment horizontal="center" vertical="center" wrapText="1"/>
    </xf>
    <xf numFmtId="0" fontId="16" fillId="2" borderId="0" xfId="52" applyFont="1" applyFill="1" applyAlignment="1">
      <alignment horizontal="center" vertical="center" wrapText="1"/>
    </xf>
    <xf numFmtId="0" fontId="16" fillId="2" borderId="0" xfId="56" applyFont="1" applyFill="1" applyAlignment="1">
      <alignment horizontal="center" vertical="center" wrapText="1"/>
    </xf>
    <xf numFmtId="0" fontId="16" fillId="2" borderId="0" xfId="57" applyFont="1" applyFill="1" applyAlignment="1">
      <alignment horizontal="center" vertical="center" wrapText="1"/>
    </xf>
    <xf numFmtId="0" fontId="16" fillId="2" borderId="0" xfId="57" applyFont="1" applyFill="1" applyAlignment="1">
      <alignment horizontal="center" vertical="center" wrapText="1"/>
    </xf>
    <xf numFmtId="0" fontId="16" fillId="2" borderId="0" xfId="59" applyFont="1" applyFill="1" applyAlignment="1">
      <alignment horizontal="right" vertical="center" wrapText="1"/>
    </xf>
    <xf numFmtId="0" fontId="16" fillId="2" borderId="2" xfId="64" applyFont="1" applyFill="1" applyBorder="1" applyAlignment="1">
      <alignment horizontal="center" vertical="center" wrapText="1"/>
    </xf>
    <xf numFmtId="0" fontId="16" fillId="2" borderId="0" xfId="64" applyFont="1" applyFill="1" applyAlignment="1">
      <alignment horizontal="center" vertical="center" wrapText="1"/>
    </xf>
    <xf numFmtId="0" fontId="17" fillId="4" borderId="0" xfId="42" applyFont="1" applyFill="1" applyAlignment="1">
      <alignment vertical="top" wrapText="1"/>
    </xf>
    <xf numFmtId="0" fontId="2" fillId="2" borderId="1" xfId="1" applyFont="1" applyFill="1" applyBorder="1" applyAlignment="1">
      <alignment horizontal="center" vertical="center" wrapText="1"/>
    </xf>
  </cellXfs>
  <cellStyles count="71">
    <cellStyle name="Normal" xfId="0" builtinId="0"/>
    <cellStyle name="Normal 14" xfId="2" xr:uid="{B2C98737-6185-4EC2-A13A-AB99B5BE9EB6}"/>
    <cellStyle name="Normal 14 2" xfId="30" xr:uid="{AC174903-D3AE-4903-9D6A-A5CDF2C90320}"/>
    <cellStyle name="Normal 2" xfId="69" xr:uid="{A6B8BBAD-2479-4F59-B000-E4B0745E239A}"/>
    <cellStyle name="Normal 2 3" xfId="15" xr:uid="{C2D9A2AA-E18F-4F27-BFA3-5942B936F45D}"/>
    <cellStyle name="Normal 2 4" xfId="14" xr:uid="{C80223BC-6A31-45BE-8F8F-BB59EDA3C36D}"/>
    <cellStyle name="Normal_Folha1 2" xfId="3" xr:uid="{E51B0527-75A0-47D4-84AF-4AF35213EB17}"/>
    <cellStyle name="Normal_Folha1_1" xfId="67" xr:uid="{C17780F9-DEBF-432C-8983-3F7331396CD1}"/>
    <cellStyle name="Normal_Folha10" xfId="24" xr:uid="{B1FEB1F2-4658-43B8-ADA0-C724AD5CB4C0}"/>
    <cellStyle name="Normal_Folha11" xfId="25" xr:uid="{B1A4D298-9DE9-46EC-96BC-7C9077E264AC}"/>
    <cellStyle name="Normal_Folha12" xfId="26" xr:uid="{40C4FAD6-F926-49D1-A702-8AB0489FED3B}"/>
    <cellStyle name="Normal_Folha13" xfId="27" xr:uid="{DC8303A9-0EC7-48B3-AFC2-91A2474311B5}"/>
    <cellStyle name="Normal_Folha14" xfId="28" xr:uid="{D6A0EC30-A056-4622-B441-599178D7F2B7}"/>
    <cellStyle name="Normal_Folha15" xfId="29" xr:uid="{AAD80A4D-CCD8-4798-86E3-F877F97A8D20}"/>
    <cellStyle name="Normal_Folha16" xfId="33" xr:uid="{27043FA6-27D3-43B5-BCBD-30B581D151FA}"/>
    <cellStyle name="Normal_Folha2 2" xfId="6" xr:uid="{A6D0A266-872E-443E-B8DA-3F80695BC3FF}"/>
    <cellStyle name="Normal_Folha3" xfId="12" xr:uid="{E3A191AE-87A6-4EDE-8F0C-24A6A706554D}"/>
    <cellStyle name="Normal_Folha4" xfId="19" xr:uid="{FC6CE893-0FAA-4403-9EE9-93D4733BEBE3}"/>
    <cellStyle name="Normal_Folha5" xfId="18" xr:uid="{857C3BE1-B194-4F65-9C7F-A74B093DF915}"/>
    <cellStyle name="Normal_Folha6" xfId="20" xr:uid="{D3A5AC4C-DE37-4B05-8CFB-8F1519FB984B}"/>
    <cellStyle name="Normal_Folha7" xfId="21" xr:uid="{9CE38FDF-6E40-4DD8-8F3B-5039567846AA}"/>
    <cellStyle name="Normal_Folha8" xfId="22" xr:uid="{1EE3DFDF-788A-4B41-9F67-AD7437CD8459}"/>
    <cellStyle name="Normal_Folha9" xfId="23" xr:uid="{8B5D2365-6E7D-4A31-B9DE-9C96550DF3AD}"/>
    <cellStyle name="Normal_gp_idade2" xfId="7" xr:uid="{61FF39D8-7BE1-4B89-811A-5701CD53C6A3}"/>
    <cellStyle name="Normal_Pop_Bilhete _Identidade 2" xfId="13" xr:uid="{54F90A45-29F4-4168-894C-B16732352F0C}"/>
    <cellStyle name="Normal_Q 6.1" xfId="44" xr:uid="{43A5071F-DD01-4EEF-B530-CFFB3276BDD0}"/>
    <cellStyle name="Normal_Q1" xfId="1" xr:uid="{CDF77C07-4583-454C-995A-F0D328EC20AD}"/>
    <cellStyle name="Normal_Q1.1" xfId="68" xr:uid="{57ADA49D-75B2-4586-BE46-51198E1952E8}"/>
    <cellStyle name="Normal_Q1.7" xfId="8" xr:uid="{CCB29E7F-810F-46A7-A350-B84D4664CCBA}"/>
    <cellStyle name="Normal_Q1.9" xfId="10" xr:uid="{2C0EF290-950F-467E-9F8C-0707E2FD4CFA}"/>
    <cellStyle name="Normal_Q2.1" xfId="34" xr:uid="{CD16B003-2D11-4582-91E9-C52D7E7D7E5F}"/>
    <cellStyle name="Normal_Q3.1" xfId="35" xr:uid="{12B360EC-A9DC-478B-A5EF-385CA3F4EDF9}"/>
    <cellStyle name="Normal_Q3.2" xfId="36" xr:uid="{9AECAAA0-27E4-4576-8D7C-A5A8495E76F3}"/>
    <cellStyle name="Normal_Q3.3" xfId="38" xr:uid="{6AC66564-6CB7-4E8C-B7C2-6590A07BB890}"/>
    <cellStyle name="Normal_Q3.4" xfId="39" xr:uid="{AE14E4D7-231A-459D-9779-3361A620C516}"/>
    <cellStyle name="Normal_Q5.1" xfId="40" xr:uid="{BE8990B6-B9CE-4FEC-924B-06DF5F1FC74F}"/>
    <cellStyle name="Normal_Q5.2" xfId="42" xr:uid="{F4C2394F-DD3D-446E-A2FF-7C399D7A2568}"/>
    <cellStyle name="Normal_Q5.2_1" xfId="43" xr:uid="{54B65DD3-1E28-42E8-A7E9-3CD50EFF4C27}"/>
    <cellStyle name="Normal_Q8.8" xfId="32" xr:uid="{2408B7DA-7002-435D-8354-B00350AF88AF}"/>
    <cellStyle name="Normal_Q9.1" xfId="48" xr:uid="{A1068430-F36C-4965-AB0F-C22B8798D2C2}"/>
    <cellStyle name="Normal_Q9.10" xfId="57" xr:uid="{3BB12F46-826C-4717-B959-F73BA0D43B05}"/>
    <cellStyle name="Normal_Q9.11" xfId="58" xr:uid="{8D1C6D57-3C86-4FC7-9EFD-3A0D58E8FAB5}"/>
    <cellStyle name="Normal_Q9.12" xfId="59" xr:uid="{A44AD4FC-1FCD-49EF-A0F9-59BF9114560C}"/>
    <cellStyle name="Normal_Q9.14" xfId="60" xr:uid="{2C31B7E8-2974-4CE9-A049-D8FEB56152A0}"/>
    <cellStyle name="Normal_Q9.15" xfId="61" xr:uid="{F9A6912B-B874-4499-8647-723A0BB4EE37}"/>
    <cellStyle name="Normal_Q9.16" xfId="62" xr:uid="{EE66F629-D5B2-4DE0-A9B1-70A83D1CA8E7}"/>
    <cellStyle name="Normal_Q9.17" xfId="63" xr:uid="{0BB377A5-75E7-4483-88E6-61510E16C486}"/>
    <cellStyle name="Normal_Q9.18" xfId="64" xr:uid="{5EEF0952-53D1-44D1-A0A6-28BFAD9788EA}"/>
    <cellStyle name="Normal_Q9.19" xfId="65" xr:uid="{FBEE6CB6-FFC4-45AD-B6E2-55DF0F03639C}"/>
    <cellStyle name="Normal_Q9.2" xfId="49" xr:uid="{C0C31ED3-CFA4-4733-9B0F-A2CCFD81041F}"/>
    <cellStyle name="Normal_Q9.20" xfId="66" xr:uid="{28C4BA75-F3D2-4D16-A4B5-443DAC376E32}"/>
    <cellStyle name="Normal_Q9.3" xfId="50" xr:uid="{1F8D551C-3487-4E65-92D8-8E43EF7394EB}"/>
    <cellStyle name="Normal_Q9.4" xfId="51" xr:uid="{B611E46E-48B2-463C-9875-472250B851BA}"/>
    <cellStyle name="Normal_Q9.5" xfId="52" xr:uid="{73D269BC-8516-4AC3-A9CD-6F3DFAD8407B}"/>
    <cellStyle name="Normal_Q9.6" xfId="53" xr:uid="{7BB8B0E5-0337-45AF-83B1-07DFE8EC4AEF}"/>
    <cellStyle name="Normal_Q9.7" xfId="54" xr:uid="{D6A461EC-2FAE-49C1-8568-C9D482091C65}"/>
    <cellStyle name="Normal_Q9.8" xfId="55" xr:uid="{EDE2F2B3-3C46-41AD-9B7A-F1798E3B9D83}"/>
    <cellStyle name="Normal_Q9.9" xfId="56" xr:uid="{CC5B665B-22BB-48AF-915D-557A09481C82}"/>
    <cellStyle name="Normal_Quadro 2_1" xfId="4" xr:uid="{06A57BB7-A265-47A7-B9A5-A8DBBCF760B1}"/>
    <cellStyle name="Normal_Quadro 3" xfId="5" xr:uid="{E4B78AEC-051A-4BAC-9E93-596A5ACB0E3A}"/>
    <cellStyle name="Normal_Quadro 8.3" xfId="31" xr:uid="{ADBDDD02-96D9-43EC-B85C-D9C5792D04CE}"/>
    <cellStyle name="Normal_Sheet1 2" xfId="45" xr:uid="{AE5D0C0A-E866-45C3-854D-B484942FCA90}"/>
    <cellStyle name="Normal_Sheet1_1" xfId="37" xr:uid="{6A9F0174-9597-4B2F-A72A-BAF88D51B1CC}"/>
    <cellStyle name="Normal_Sheet12" xfId="16" xr:uid="{9EFAC56F-DFC9-402C-9216-9A6376955327}"/>
    <cellStyle name="Normal_Sheet2" xfId="11" xr:uid="{8ECEAD8D-6FD2-4CB9-9B53-A32D882781DF}"/>
    <cellStyle name="Normal_Sheet2_1" xfId="46" xr:uid="{E741B9B7-784D-4F71-898F-EDF81F57B559}"/>
    <cellStyle name="Normal_Sheet3" xfId="41" xr:uid="{2752EE6E-A94C-420E-9BBF-F6BDBF56EAC2}"/>
    <cellStyle name="Normal_Sheet4_1" xfId="47" xr:uid="{771AC7A3-9231-4BC4-BD85-17C1BD67309D}"/>
    <cellStyle name="Normal_Sheet5" xfId="9" xr:uid="{B80FF98E-B713-49C5-AD5B-8B66EC597BC3}"/>
    <cellStyle name="Vírgula" xfId="17" builtinId="3"/>
    <cellStyle name="Vírgula 2" xfId="70" xr:uid="{C36978BB-E8BF-4178-A16E-8AB73D11A77B}"/>
  </cellStyles>
  <dxfs count="0"/>
  <tableStyles count="0" defaultTableStyle="TableStyleMedium2" defaultPivotStyle="PivotStyleLight16"/>
  <colors>
    <mruColors>
      <color rgb="FF808080"/>
      <color rgb="FFC76361"/>
      <color rgb="FF7A70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50468</xdr:colOff>
      <xdr:row>45</xdr:row>
      <xdr:rowOff>73025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C7DF60-6861-440C-B143-3C3FD0263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6468" cy="8645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9</xdr:col>
      <xdr:colOff>561975</xdr:colOff>
      <xdr:row>33</xdr:row>
      <xdr:rowOff>134937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D0844AE-BA5D-4064-BE25-10B3390597BA}"/>
            </a:ext>
          </a:extLst>
        </xdr:cNvPr>
        <xdr:cNvSpPr/>
      </xdr:nvSpPr>
      <xdr:spPr>
        <a:xfrm>
          <a:off x="0" y="4762500"/>
          <a:ext cx="6048375" cy="16589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08783" cy="9300011"/>
    <xdr:pic>
      <xdr:nvPicPr>
        <xdr:cNvPr id="2" name="Imagem 1">
          <a:extLst>
            <a:ext uri="{FF2B5EF4-FFF2-40B4-BE49-F238E27FC236}">
              <a16:creationId xmlns:a16="http://schemas.microsoft.com/office/drawing/2014/main" id="{4169E467-842F-4ED0-AC77-5F6230515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one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55A1849-0755-4B22-BFEE-8DB9B0DA5BAD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15133" cy="9300011"/>
    <xdr:pic>
      <xdr:nvPicPr>
        <xdr:cNvPr id="2" name="Imagem 1">
          <a:extLst>
            <a:ext uri="{FF2B5EF4-FFF2-40B4-BE49-F238E27FC236}">
              <a16:creationId xmlns:a16="http://schemas.microsoft.com/office/drawing/2014/main" id="{5A44624D-CAC9-43CC-85E5-D104263AD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8334E1D-D61F-4AC4-BE7D-6165214FE350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67962" cy="9231975"/>
    <xdr:pic>
      <xdr:nvPicPr>
        <xdr:cNvPr id="2" name="Imagem 1">
          <a:extLst>
            <a:ext uri="{FF2B5EF4-FFF2-40B4-BE49-F238E27FC236}">
              <a16:creationId xmlns:a16="http://schemas.microsoft.com/office/drawing/2014/main" id="{6CCDE8A2-E293-4315-8FF9-5C90F67C0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oneCellAnchor>
  <xdr:twoCellAnchor>
    <xdr:from>
      <xdr:col>0</xdr:col>
      <xdr:colOff>9525</xdr:colOff>
      <xdr:row>26</xdr:row>
      <xdr:rowOff>104775</xdr:rowOff>
    </xdr:from>
    <xdr:to>
      <xdr:col>10</xdr:col>
      <xdr:colOff>444954</xdr:colOff>
      <xdr:row>35</xdr:row>
      <xdr:rowOff>186418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8A38BB6-AA37-4BE8-ACEE-0933EA20883B}"/>
            </a:ext>
          </a:extLst>
        </xdr:cNvPr>
        <xdr:cNvSpPr/>
      </xdr:nvSpPr>
      <xdr:spPr>
        <a:xfrm>
          <a:off x="9525" y="505777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 Deficiência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67962" cy="9231975"/>
    <xdr:pic>
      <xdr:nvPicPr>
        <xdr:cNvPr id="2" name="Imagem 1">
          <a:extLst>
            <a:ext uri="{FF2B5EF4-FFF2-40B4-BE49-F238E27FC236}">
              <a16:creationId xmlns:a16="http://schemas.microsoft.com/office/drawing/2014/main" id="{9C246386-2C64-4AB6-A39F-896509C9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26</xdr:row>
      <xdr:rowOff>66675</xdr:rowOff>
    </xdr:from>
    <xdr:to>
      <xdr:col>10</xdr:col>
      <xdr:colOff>485775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D202F07-5584-4C85-86DA-EF3F48D70E3D}"/>
            </a:ext>
          </a:extLst>
        </xdr:cNvPr>
        <xdr:cNvSpPr/>
      </xdr:nvSpPr>
      <xdr:spPr>
        <a:xfrm>
          <a:off x="0" y="5019675"/>
          <a:ext cx="6581775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67962" cy="9231975"/>
    <xdr:pic>
      <xdr:nvPicPr>
        <xdr:cNvPr id="2" name="Imagem 1">
          <a:extLst>
            <a:ext uri="{FF2B5EF4-FFF2-40B4-BE49-F238E27FC236}">
              <a16:creationId xmlns:a16="http://schemas.microsoft.com/office/drawing/2014/main" id="{D1648450-CDC5-45D8-8041-45FFFE4D8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E702FB5-3E19-4166-91AB-8AF0D41FF4F0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6567962" cy="9231975"/>
    <xdr:pic>
      <xdr:nvPicPr>
        <xdr:cNvPr id="2" name="Imagem 1">
          <a:extLst>
            <a:ext uri="{FF2B5EF4-FFF2-40B4-BE49-F238E27FC236}">
              <a16:creationId xmlns:a16="http://schemas.microsoft.com/office/drawing/2014/main" id="{838BCBB7-1049-46EC-AEB2-565463E89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567962" cy="923197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26</xdr:row>
      <xdr:rowOff>66675</xdr:rowOff>
    </xdr:from>
    <xdr:to>
      <xdr:col>10</xdr:col>
      <xdr:colOff>457200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FC8C72E-840A-4414-9C1D-6C1AD3E89844}"/>
            </a:ext>
          </a:extLst>
        </xdr:cNvPr>
        <xdr:cNvSpPr/>
      </xdr:nvSpPr>
      <xdr:spPr>
        <a:xfrm>
          <a:off x="0" y="5019675"/>
          <a:ext cx="6553200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08783" cy="9305681"/>
    <xdr:pic>
      <xdr:nvPicPr>
        <xdr:cNvPr id="2" name="Imagem 1">
          <a:extLst>
            <a:ext uri="{FF2B5EF4-FFF2-40B4-BE49-F238E27FC236}">
              <a16:creationId xmlns:a16="http://schemas.microsoft.com/office/drawing/2014/main" id="{EB6BA469-065B-4F5C-B569-68B0E9BA2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one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0DC1163-DF35-42ED-8183-D4D113FBC1DB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6611958" cy="9305681"/>
    <xdr:pic>
      <xdr:nvPicPr>
        <xdr:cNvPr id="2" name="Imagem 1">
          <a:extLst>
            <a:ext uri="{FF2B5EF4-FFF2-40B4-BE49-F238E27FC236}">
              <a16:creationId xmlns:a16="http://schemas.microsoft.com/office/drawing/2014/main" id="{9401DBBB-69F2-4903-AB3F-DD2108BCF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611958" cy="9305681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27</xdr:row>
      <xdr:rowOff>0</xdr:rowOff>
    </xdr:from>
    <xdr:to>
      <xdr:col>10</xdr:col>
      <xdr:colOff>476250</xdr:colOff>
      <xdr:row>36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078FB5C-7B73-417A-8B9F-BD6ACE94D34C}"/>
            </a:ext>
          </a:extLst>
        </xdr:cNvPr>
        <xdr:cNvSpPr/>
      </xdr:nvSpPr>
      <xdr:spPr>
        <a:xfrm>
          <a:off x="0" y="5143500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9.Agregado Familiar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75165" cy="9666603"/>
    <xdr:pic>
      <xdr:nvPicPr>
        <xdr:cNvPr id="2" name="Imagem 1">
          <a:extLst>
            <a:ext uri="{FF2B5EF4-FFF2-40B4-BE49-F238E27FC236}">
              <a16:creationId xmlns:a16="http://schemas.microsoft.com/office/drawing/2014/main" id="{2C02C144-3946-4342-ACE7-0998F41F2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5165" cy="9666603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27</xdr:row>
      <xdr:rowOff>123825</xdr:rowOff>
    </xdr:from>
    <xdr:to>
      <xdr:col>10</xdr:col>
      <xdr:colOff>442632</xdr:colOff>
      <xdr:row>37</xdr:row>
      <xdr:rowOff>101414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3F90929-66FC-4487-BE1F-664449505B2E}"/>
            </a:ext>
          </a:extLst>
        </xdr:cNvPr>
        <xdr:cNvSpPr/>
      </xdr:nvSpPr>
      <xdr:spPr>
        <a:xfrm>
          <a:off x="0" y="5267325"/>
          <a:ext cx="6538632" cy="18825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11. Habitação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D9E1-27EA-4BAC-A06D-94122D3FE63E}">
  <sheetPr>
    <tabColor rgb="FFEABD00"/>
  </sheetPr>
  <dimension ref="G23"/>
  <sheetViews>
    <sheetView zoomScaleNormal="100" workbookViewId="0">
      <selection sqref="A1:E1"/>
    </sheetView>
  </sheetViews>
  <sheetFormatPr defaultRowHeight="15" x14ac:dyDescent="0.25"/>
  <cols>
    <col min="1" max="16384" width="9.140625" style="860"/>
  </cols>
  <sheetData>
    <row r="23" spans="7:7" x14ac:dyDescent="0.25">
      <c r="G23" s="89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3994-B30A-44FC-8252-9AE2F0CA83D3}">
  <dimension ref="A1:F200"/>
  <sheetViews>
    <sheetView tabSelected="1" zoomScaleNormal="100" workbookViewId="0">
      <selection activeCell="G35" sqref="G35"/>
    </sheetView>
  </sheetViews>
  <sheetFormatPr defaultColWidth="19.7109375" defaultRowHeight="12" x14ac:dyDescent="0.2"/>
  <cols>
    <col min="1" max="1" width="17.7109375" style="2" customWidth="1"/>
    <col min="2" max="2" width="7.7109375" style="1" customWidth="1"/>
    <col min="3" max="3" width="12" style="1" customWidth="1"/>
    <col min="4" max="4" width="13.85546875" style="1" customWidth="1"/>
    <col min="5" max="5" width="6.5703125" style="1" customWidth="1"/>
    <col min="6" max="6" width="19.7109375" style="1"/>
    <col min="7" max="7" width="13.140625" style="1" customWidth="1"/>
    <col min="8" max="9" width="13.28515625" style="1" customWidth="1"/>
    <col min="10" max="16384" width="19.7109375" style="1"/>
  </cols>
  <sheetData>
    <row r="1" spans="1:6" ht="22.5" customHeight="1" x14ac:dyDescent="0.2">
      <c r="A1" s="1266" t="s">
        <v>51</v>
      </c>
      <c r="B1" s="1266"/>
      <c r="C1" s="1266"/>
      <c r="D1" s="1266"/>
    </row>
    <row r="2" spans="1:6" ht="24" customHeight="1" x14ac:dyDescent="0.2">
      <c r="A2" s="734" t="s">
        <v>540</v>
      </c>
      <c r="B2" s="100" t="s">
        <v>0</v>
      </c>
      <c r="C2" s="100" t="s">
        <v>1</v>
      </c>
      <c r="D2" s="100" t="s">
        <v>2</v>
      </c>
    </row>
    <row r="3" spans="1:6" x14ac:dyDescent="0.2">
      <c r="A3" s="101" t="s">
        <v>135</v>
      </c>
      <c r="B3" s="102">
        <v>574252.61198606319</v>
      </c>
      <c r="C3" s="103">
        <v>280847.34573005157</v>
      </c>
      <c r="D3" s="103">
        <v>293405.26625845471</v>
      </c>
    </row>
    <row r="4" spans="1:6" x14ac:dyDescent="0.2">
      <c r="A4" s="735"/>
      <c r="B4" s="746"/>
      <c r="C4" s="747"/>
      <c r="D4" s="747"/>
      <c r="F4" s="19"/>
    </row>
    <row r="5" spans="1:6" ht="12.75" customHeight="1" x14ac:dyDescent="0.2">
      <c r="A5" s="744" t="s">
        <v>3</v>
      </c>
      <c r="B5" s="102"/>
      <c r="C5" s="102"/>
      <c r="D5" s="102"/>
      <c r="F5" s="19"/>
    </row>
    <row r="6" spans="1:6" x14ac:dyDescent="0.2">
      <c r="A6" s="104" t="s">
        <v>4</v>
      </c>
      <c r="B6" s="31">
        <v>397185.1123476809</v>
      </c>
      <c r="C6" s="31">
        <v>192612.80570522445</v>
      </c>
      <c r="D6" s="31">
        <v>204572.30664453685</v>
      </c>
      <c r="E6" s="19"/>
      <c r="F6" s="19"/>
    </row>
    <row r="7" spans="1:6" x14ac:dyDescent="0.2">
      <c r="A7" s="104" t="s">
        <v>5</v>
      </c>
      <c r="B7" s="31">
        <v>177067.49963934874</v>
      </c>
      <c r="C7" s="31">
        <v>88234.540024964648</v>
      </c>
      <c r="D7" s="31">
        <v>88832.959614262407</v>
      </c>
      <c r="F7" s="19"/>
    </row>
    <row r="8" spans="1:6" x14ac:dyDescent="0.2">
      <c r="A8" s="105" t="s">
        <v>52</v>
      </c>
      <c r="B8" s="103"/>
      <c r="C8" s="103"/>
      <c r="D8" s="103"/>
    </row>
    <row r="9" spans="1:6" ht="11.25" customHeight="1" x14ac:dyDescent="0.2">
      <c r="A9" s="13" t="s">
        <v>136</v>
      </c>
      <c r="B9" s="32">
        <v>359847.04037222784</v>
      </c>
      <c r="C9" s="32">
        <v>174808.56348930806</v>
      </c>
      <c r="D9" s="32">
        <v>185038.47688433592</v>
      </c>
      <c r="E9" s="19"/>
    </row>
    <row r="10" spans="1:6" ht="11.25" customHeight="1" x14ac:dyDescent="0.2">
      <c r="A10" s="106" t="s">
        <v>136</v>
      </c>
      <c r="B10" s="33">
        <v>356879.5604253186</v>
      </c>
      <c r="C10" s="33">
        <v>173385.06447150986</v>
      </c>
      <c r="D10" s="33">
        <v>183494.49595519638</v>
      </c>
      <c r="E10" s="19"/>
    </row>
    <row r="11" spans="1:6" ht="11.25" customHeight="1" x14ac:dyDescent="0.2">
      <c r="A11" s="106" t="s">
        <v>157</v>
      </c>
      <c r="B11" s="33">
        <v>2967.4799469348904</v>
      </c>
      <c r="C11" s="33">
        <v>1423.4990177943089</v>
      </c>
      <c r="D11" s="33">
        <v>1543.9809291406375</v>
      </c>
      <c r="E11" s="19"/>
    </row>
    <row r="12" spans="1:6" ht="11.25" customHeight="1" x14ac:dyDescent="0.2">
      <c r="A12" s="13" t="s">
        <v>137</v>
      </c>
      <c r="B12" s="32">
        <v>13877.435410418204</v>
      </c>
      <c r="C12" s="32">
        <v>6904.8674645323672</v>
      </c>
      <c r="D12" s="32">
        <v>6972.567945886417</v>
      </c>
      <c r="E12" s="19"/>
    </row>
    <row r="13" spans="1:6" ht="11.25" customHeight="1" x14ac:dyDescent="0.2">
      <c r="A13" s="106" t="s">
        <v>137</v>
      </c>
      <c r="B13" s="33">
        <v>8204.98103173044</v>
      </c>
      <c r="C13" s="33">
        <v>4041.7882987582816</v>
      </c>
      <c r="D13" s="33">
        <v>4163.192732972042</v>
      </c>
    </row>
    <row r="14" spans="1:6" ht="11.25" customHeight="1" x14ac:dyDescent="0.2">
      <c r="A14" s="106" t="s">
        <v>138</v>
      </c>
      <c r="B14" s="33">
        <v>3046.3429281374338</v>
      </c>
      <c r="C14" s="33">
        <v>1535.6922007596495</v>
      </c>
      <c r="D14" s="33">
        <v>1510.6507273778095</v>
      </c>
    </row>
    <row r="15" spans="1:6" ht="11.25" customHeight="1" x14ac:dyDescent="0.2">
      <c r="A15" s="106" t="s">
        <v>139</v>
      </c>
      <c r="B15" s="33">
        <v>1798.1318838080981</v>
      </c>
      <c r="C15" s="33">
        <v>907.93249551026702</v>
      </c>
      <c r="D15" s="33">
        <v>890.19938829782427</v>
      </c>
    </row>
    <row r="16" spans="1:6" ht="11.25" customHeight="1" x14ac:dyDescent="0.2">
      <c r="A16" s="106" t="s">
        <v>140</v>
      </c>
      <c r="B16" s="33">
        <v>827.97956674270779</v>
      </c>
      <c r="C16" s="33">
        <v>419.45446950406517</v>
      </c>
      <c r="D16" s="33">
        <v>408.52509723864222</v>
      </c>
    </row>
    <row r="17" spans="1:5" ht="11.25" customHeight="1" x14ac:dyDescent="0.2">
      <c r="A17" s="13" t="s">
        <v>141</v>
      </c>
      <c r="B17" s="32">
        <v>9688.7119703202934</v>
      </c>
      <c r="C17" s="32">
        <v>4938.8788066859779</v>
      </c>
      <c r="D17" s="32">
        <v>4749.8331636344346</v>
      </c>
      <c r="E17" s="19"/>
    </row>
    <row r="18" spans="1:5" ht="11.25" customHeight="1" x14ac:dyDescent="0.2">
      <c r="A18" s="106" t="s">
        <v>141</v>
      </c>
      <c r="B18" s="33">
        <v>9688.7119703202934</v>
      </c>
      <c r="C18" s="33">
        <v>4938.8788066859779</v>
      </c>
      <c r="D18" s="33">
        <v>4749.8331636344346</v>
      </c>
    </row>
    <row r="19" spans="1:5" ht="11.25" customHeight="1" x14ac:dyDescent="0.2">
      <c r="A19" s="13" t="s">
        <v>142</v>
      </c>
      <c r="B19" s="32">
        <v>40701.742827507944</v>
      </c>
      <c r="C19" s="32">
        <v>19516.713689894859</v>
      </c>
      <c r="D19" s="32">
        <v>21185.029137616613</v>
      </c>
      <c r="E19" s="19"/>
    </row>
    <row r="20" spans="1:5" ht="11.25" customHeight="1" x14ac:dyDescent="0.2">
      <c r="A20" s="106" t="s">
        <v>142</v>
      </c>
      <c r="B20" s="33">
        <v>32014.037567018451</v>
      </c>
      <c r="C20" s="33">
        <v>15310.341060535644</v>
      </c>
      <c r="D20" s="33">
        <v>16703.696506486394</v>
      </c>
    </row>
    <row r="21" spans="1:5" ht="11.25" customHeight="1" x14ac:dyDescent="0.2">
      <c r="A21" s="106" t="s">
        <v>143</v>
      </c>
      <c r="B21" s="33">
        <v>8385.7881553214811</v>
      </c>
      <c r="C21" s="33">
        <v>4057.0335161275138</v>
      </c>
      <c r="D21" s="33">
        <v>4328.7546391939777</v>
      </c>
    </row>
    <row r="22" spans="1:5" ht="11.25" customHeight="1" x14ac:dyDescent="0.2">
      <c r="A22" s="106" t="s">
        <v>144</v>
      </c>
      <c r="B22" s="33">
        <v>301.91710516980822</v>
      </c>
      <c r="C22" s="33">
        <v>149.33911323247344</v>
      </c>
      <c r="D22" s="33">
        <v>152.57799193733356</v>
      </c>
    </row>
    <row r="23" spans="1:5" ht="11.25" customHeight="1" x14ac:dyDescent="0.2">
      <c r="A23" s="13" t="s">
        <v>145</v>
      </c>
      <c r="B23" s="32">
        <v>17360.117948473184</v>
      </c>
      <c r="C23" s="32">
        <v>8819.3355999897049</v>
      </c>
      <c r="D23" s="32">
        <v>8540.7823484839682</v>
      </c>
    </row>
    <row r="24" spans="1:5" ht="11.25" customHeight="1" x14ac:dyDescent="0.2">
      <c r="A24" s="106" t="s">
        <v>145</v>
      </c>
      <c r="B24" s="33">
        <v>17360.117948473184</v>
      </c>
      <c r="C24" s="33">
        <v>8819.3355999897049</v>
      </c>
      <c r="D24" s="33">
        <v>8540.7823484839682</v>
      </c>
    </row>
    <row r="25" spans="1:5" ht="11.25" customHeight="1" x14ac:dyDescent="0.2">
      <c r="A25" s="13" t="s">
        <v>146</v>
      </c>
      <c r="B25" s="32">
        <v>2741.4497175166543</v>
      </c>
      <c r="C25" s="32">
        <v>1352.9388634313507</v>
      </c>
      <c r="D25" s="32">
        <v>1388.5108540853344</v>
      </c>
    </row>
    <row r="26" spans="1:5" ht="11.25" customHeight="1" x14ac:dyDescent="0.2">
      <c r="A26" s="106" t="s">
        <v>146</v>
      </c>
      <c r="B26" s="33">
        <v>2741.4497175166543</v>
      </c>
      <c r="C26" s="33">
        <v>1352.9388634313507</v>
      </c>
      <c r="D26" s="33">
        <v>1388.5108540853344</v>
      </c>
    </row>
    <row r="27" spans="1:5" ht="11.25" customHeight="1" x14ac:dyDescent="0.2">
      <c r="A27" s="13" t="s">
        <v>147</v>
      </c>
      <c r="B27" s="32">
        <v>7915.3201507036056</v>
      </c>
      <c r="C27" s="32">
        <v>3958.5445697555379</v>
      </c>
      <c r="D27" s="32">
        <v>3956.7755809480218</v>
      </c>
    </row>
    <row r="28" spans="1:5" ht="11.25" customHeight="1" x14ac:dyDescent="0.2">
      <c r="A28" s="106" t="s">
        <v>147</v>
      </c>
      <c r="B28" s="33">
        <v>7915.3201507036056</v>
      </c>
      <c r="C28" s="33">
        <v>3958.5445697555379</v>
      </c>
      <c r="D28" s="33">
        <v>3956.7755809480218</v>
      </c>
    </row>
    <row r="29" spans="1:5" ht="11.25" customHeight="1" x14ac:dyDescent="0.2">
      <c r="A29" s="13" t="s">
        <v>148</v>
      </c>
      <c r="B29" s="32">
        <v>22228.130949866783</v>
      </c>
      <c r="C29" s="32">
        <v>10954.832384122143</v>
      </c>
      <c r="D29" s="32">
        <v>11273.298565745788</v>
      </c>
    </row>
    <row r="30" spans="1:5" ht="11.25" customHeight="1" x14ac:dyDescent="0.2">
      <c r="A30" s="106" t="s">
        <v>148</v>
      </c>
      <c r="B30" s="33">
        <v>9939.3253861918347</v>
      </c>
      <c r="C30" s="33">
        <v>4886.9473694439821</v>
      </c>
      <c r="D30" s="33">
        <v>5052.378016747808</v>
      </c>
    </row>
    <row r="31" spans="1:5" ht="11.25" customHeight="1" x14ac:dyDescent="0.2">
      <c r="A31" s="106" t="s">
        <v>149</v>
      </c>
      <c r="B31" s="33">
        <v>12288.805563676193</v>
      </c>
      <c r="C31" s="33">
        <v>6067.8850146784052</v>
      </c>
      <c r="D31" s="33">
        <v>6220.9205489981987</v>
      </c>
    </row>
    <row r="32" spans="1:5" ht="11.25" customHeight="1" x14ac:dyDescent="0.2">
      <c r="A32" s="13" t="s">
        <v>150</v>
      </c>
      <c r="B32" s="32">
        <v>37918.103138930703</v>
      </c>
      <c r="C32" s="32">
        <v>18933.316730168608</v>
      </c>
      <c r="D32" s="32">
        <v>18984.786408764619</v>
      </c>
    </row>
    <row r="33" spans="1:5" ht="11.25" customHeight="1" x14ac:dyDescent="0.2">
      <c r="A33" s="106" t="s">
        <v>150</v>
      </c>
      <c r="B33" s="33">
        <v>23687.063188273278</v>
      </c>
      <c r="C33" s="33">
        <v>11837.867108883825</v>
      </c>
      <c r="D33" s="33">
        <v>11849.196079391737</v>
      </c>
    </row>
    <row r="34" spans="1:5" ht="11.25" customHeight="1" x14ac:dyDescent="0.2">
      <c r="A34" s="106" t="s">
        <v>151</v>
      </c>
      <c r="B34" s="33">
        <v>14231.039950659588</v>
      </c>
      <c r="C34" s="33">
        <v>7095.4496212858739</v>
      </c>
      <c r="D34" s="33">
        <v>7135.5903293739866</v>
      </c>
    </row>
    <row r="35" spans="1:5" x14ac:dyDescent="0.2">
      <c r="A35" s="22" t="s">
        <v>152</v>
      </c>
      <c r="B35" s="18">
        <v>9246.4136607369237</v>
      </c>
      <c r="C35" s="18">
        <v>4501.8588368961146</v>
      </c>
      <c r="D35" s="18">
        <v>4744.5548238408164</v>
      </c>
    </row>
    <row r="36" spans="1:5" x14ac:dyDescent="0.2">
      <c r="A36" s="107" t="s">
        <v>152</v>
      </c>
      <c r="B36" s="15">
        <v>9246.4136607369237</v>
      </c>
      <c r="C36" s="15">
        <v>4501.8588368961146</v>
      </c>
      <c r="D36" s="15">
        <v>4744.5548238408164</v>
      </c>
    </row>
    <row r="37" spans="1:5" x14ac:dyDescent="0.2">
      <c r="A37" s="22" t="s">
        <v>153</v>
      </c>
      <c r="B37" s="18">
        <v>10644.994046855812</v>
      </c>
      <c r="C37" s="18">
        <v>5231.3135481510544</v>
      </c>
      <c r="D37" s="18">
        <v>5413.6804987049873</v>
      </c>
    </row>
    <row r="38" spans="1:5" x14ac:dyDescent="0.2">
      <c r="A38" s="107" t="s">
        <v>153</v>
      </c>
      <c r="B38" s="15">
        <v>10644.994046855812</v>
      </c>
      <c r="C38" s="15">
        <v>5231.3135481510544</v>
      </c>
      <c r="D38" s="15">
        <v>5413.6804987049873</v>
      </c>
    </row>
    <row r="39" spans="1:5" x14ac:dyDescent="0.2">
      <c r="A39" s="22" t="s">
        <v>154</v>
      </c>
      <c r="B39" s="18">
        <v>42083.151793883932</v>
      </c>
      <c r="C39" s="18">
        <v>20926.181747197948</v>
      </c>
      <c r="D39" s="18">
        <v>21156.970046689894</v>
      </c>
      <c r="E39" s="108"/>
    </row>
    <row r="40" spans="1:5" x14ac:dyDescent="0.2">
      <c r="A40" s="107" t="s">
        <v>154</v>
      </c>
      <c r="B40" s="15">
        <v>42083.151793883932</v>
      </c>
      <c r="C40" s="15">
        <v>20926.181747197948</v>
      </c>
      <c r="D40" s="15">
        <v>21156.970046689894</v>
      </c>
    </row>
    <row r="41" spans="1:5" x14ac:dyDescent="0.2">
      <c r="A41" s="109"/>
      <c r="B41" s="110"/>
      <c r="C41" s="110"/>
      <c r="D41" s="110"/>
    </row>
    <row r="42" spans="1:5" x14ac:dyDescent="0.2">
      <c r="A42" s="111"/>
      <c r="B42" s="112"/>
      <c r="C42" s="112"/>
      <c r="D42" s="112"/>
    </row>
    <row r="43" spans="1:5" x14ac:dyDescent="0.2">
      <c r="A43" s="111"/>
      <c r="B43" s="112"/>
      <c r="C43" s="112"/>
      <c r="D43" s="112"/>
    </row>
    <row r="44" spans="1:5" x14ac:dyDescent="0.2">
      <c r="A44" s="109"/>
      <c r="B44" s="110"/>
      <c r="C44" s="110"/>
      <c r="D44" s="110"/>
    </row>
    <row r="45" spans="1:5" x14ac:dyDescent="0.2">
      <c r="A45" s="111"/>
      <c r="B45" s="112"/>
      <c r="C45" s="112"/>
      <c r="D45" s="112"/>
    </row>
    <row r="46" spans="1:5" x14ac:dyDescent="0.2">
      <c r="A46" s="111"/>
      <c r="B46" s="112"/>
      <c r="C46" s="112"/>
      <c r="D46" s="112"/>
    </row>
    <row r="47" spans="1:5" x14ac:dyDescent="0.2">
      <c r="A47" s="109"/>
      <c r="B47" s="113"/>
      <c r="C47" s="113"/>
      <c r="D47" s="113"/>
    </row>
    <row r="48" spans="1:5" x14ac:dyDescent="0.2">
      <c r="A48" s="114"/>
      <c r="B48" s="115"/>
      <c r="C48" s="115"/>
      <c r="D48" s="115"/>
    </row>
    <row r="49" spans="1:4" x14ac:dyDescent="0.2">
      <c r="A49" s="114"/>
      <c r="B49" s="115"/>
      <c r="C49" s="115"/>
      <c r="D49" s="115"/>
    </row>
    <row r="50" spans="1:4" x14ac:dyDescent="0.2">
      <c r="A50" s="109"/>
      <c r="B50" s="113"/>
      <c r="C50" s="113"/>
      <c r="D50" s="113"/>
    </row>
    <row r="51" spans="1:4" x14ac:dyDescent="0.2">
      <c r="A51" s="114"/>
      <c r="B51" s="115"/>
      <c r="C51" s="115"/>
      <c r="D51" s="115"/>
    </row>
    <row r="52" spans="1:4" x14ac:dyDescent="0.2">
      <c r="A52" s="109"/>
      <c r="B52" s="113"/>
      <c r="C52" s="113"/>
      <c r="D52" s="113"/>
    </row>
    <row r="53" spans="1:4" x14ac:dyDescent="0.2">
      <c r="A53" s="114"/>
      <c r="B53" s="115"/>
      <c r="C53" s="115"/>
      <c r="D53" s="115"/>
    </row>
    <row r="54" spans="1:4" x14ac:dyDescent="0.2">
      <c r="A54" s="114"/>
      <c r="B54" s="115"/>
      <c r="C54" s="115"/>
      <c r="D54" s="115"/>
    </row>
    <row r="55" spans="1:4" s="14" customFormat="1" x14ac:dyDescent="0.2">
      <c r="A55" s="109"/>
      <c r="B55" s="113"/>
      <c r="C55" s="113"/>
      <c r="D55" s="113"/>
    </row>
    <row r="56" spans="1:4" s="14" customFormat="1" x14ac:dyDescent="0.2">
      <c r="A56" s="114"/>
      <c r="B56" s="115"/>
      <c r="C56" s="115"/>
      <c r="D56" s="115"/>
    </row>
    <row r="57" spans="1:4" s="14" customFormat="1" x14ac:dyDescent="0.2">
      <c r="A57" s="109"/>
      <c r="B57" s="113"/>
      <c r="C57" s="113"/>
      <c r="D57" s="113"/>
    </row>
    <row r="58" spans="1:4" s="14" customFormat="1" x14ac:dyDescent="0.2">
      <c r="A58" s="114"/>
      <c r="B58" s="115"/>
      <c r="C58" s="115"/>
      <c r="D58" s="115"/>
    </row>
    <row r="59" spans="1:4" s="14" customFormat="1" x14ac:dyDescent="0.2">
      <c r="A59" s="114"/>
      <c r="B59" s="115"/>
      <c r="C59" s="115"/>
      <c r="D59" s="115"/>
    </row>
    <row r="60" spans="1:4" s="14" customFormat="1" x14ac:dyDescent="0.2">
      <c r="A60" s="109"/>
      <c r="B60" s="113"/>
      <c r="C60" s="113"/>
      <c r="D60" s="113"/>
    </row>
    <row r="61" spans="1:4" s="14" customFormat="1" x14ac:dyDescent="0.2">
      <c r="A61" s="114"/>
      <c r="B61" s="115"/>
      <c r="C61" s="115"/>
      <c r="D61" s="115"/>
    </row>
    <row r="62" spans="1:4" s="14" customFormat="1" x14ac:dyDescent="0.2">
      <c r="A62" s="114"/>
      <c r="B62" s="115"/>
      <c r="C62" s="115"/>
      <c r="D62" s="115"/>
    </row>
    <row r="63" spans="1:4" s="14" customFormat="1" ht="12.75" customHeight="1" x14ac:dyDescent="0.2">
      <c r="A63" s="109"/>
      <c r="B63" s="113"/>
      <c r="C63" s="113"/>
      <c r="D63" s="113"/>
    </row>
    <row r="64" spans="1:4" s="14" customFormat="1" ht="12.75" customHeight="1" x14ac:dyDescent="0.2">
      <c r="A64" s="114"/>
      <c r="B64" s="115"/>
      <c r="C64" s="115"/>
      <c r="D64" s="115"/>
    </row>
    <row r="65" spans="1:4" s="14" customFormat="1" x14ac:dyDescent="0.2">
      <c r="A65" s="114"/>
      <c r="B65" s="115"/>
      <c r="C65" s="115"/>
      <c r="D65" s="115"/>
    </row>
    <row r="66" spans="1:4" s="14" customFormat="1" ht="12.75" customHeight="1" x14ac:dyDescent="0.2">
      <c r="A66" s="109"/>
      <c r="B66" s="113"/>
      <c r="C66" s="113"/>
      <c r="D66" s="113"/>
    </row>
    <row r="67" spans="1:4" s="14" customFormat="1" ht="12.75" customHeight="1" x14ac:dyDescent="0.2">
      <c r="A67" s="114"/>
      <c r="B67" s="115"/>
      <c r="C67" s="115"/>
      <c r="D67" s="115"/>
    </row>
    <row r="68" spans="1:4" x14ac:dyDescent="0.2">
      <c r="A68" s="109"/>
      <c r="B68" s="113"/>
      <c r="C68" s="113"/>
      <c r="D68" s="113"/>
    </row>
    <row r="69" spans="1:4" x14ac:dyDescent="0.2">
      <c r="A69" s="114"/>
      <c r="B69" s="115"/>
      <c r="C69" s="115"/>
      <c r="D69" s="115"/>
    </row>
    <row r="70" spans="1:4" ht="12.75" customHeight="1" x14ac:dyDescent="0.2">
      <c r="A70" s="109"/>
      <c r="B70" s="113"/>
      <c r="C70" s="113"/>
      <c r="D70" s="113"/>
    </row>
    <row r="71" spans="1:4" ht="12.75" customHeight="1" x14ac:dyDescent="0.2">
      <c r="A71" s="114"/>
      <c r="B71" s="115"/>
      <c r="C71" s="115"/>
      <c r="D71" s="115"/>
    </row>
    <row r="72" spans="1:4" x14ac:dyDescent="0.2">
      <c r="A72" s="109"/>
      <c r="B72" s="113"/>
      <c r="C72" s="113"/>
      <c r="D72" s="113"/>
    </row>
    <row r="73" spans="1:4" x14ac:dyDescent="0.2">
      <c r="A73" s="114"/>
      <c r="B73" s="115"/>
      <c r="C73" s="115"/>
      <c r="D73" s="115"/>
    </row>
    <row r="74" spans="1:4" ht="12.75" customHeight="1" x14ac:dyDescent="0.2">
      <c r="A74" s="109"/>
      <c r="B74" s="113"/>
      <c r="C74" s="113"/>
      <c r="D74" s="113"/>
    </row>
    <row r="75" spans="1:4" ht="12.75" customHeight="1" x14ac:dyDescent="0.2">
      <c r="A75" s="114"/>
      <c r="B75" s="115"/>
      <c r="C75" s="115"/>
      <c r="D75" s="115"/>
    </row>
    <row r="76" spans="1:4" ht="12.75" customHeight="1" x14ac:dyDescent="0.2">
      <c r="A76" s="109"/>
      <c r="B76" s="113"/>
      <c r="C76" s="113"/>
      <c r="D76" s="113"/>
    </row>
    <row r="77" spans="1:4" ht="12.75" customHeight="1" x14ac:dyDescent="0.2">
      <c r="A77" s="114"/>
      <c r="B77" s="115"/>
      <c r="C77" s="115"/>
      <c r="D77" s="115"/>
    </row>
    <row r="78" spans="1:4" x14ac:dyDescent="0.2">
      <c r="A78" s="109"/>
      <c r="B78" s="113"/>
      <c r="C78" s="113"/>
      <c r="D78" s="113"/>
    </row>
    <row r="79" spans="1:4" x14ac:dyDescent="0.2">
      <c r="A79" s="114"/>
      <c r="B79" s="115"/>
      <c r="C79" s="115"/>
      <c r="D79" s="115"/>
    </row>
    <row r="80" spans="1:4" x14ac:dyDescent="0.2">
      <c r="A80" s="109"/>
      <c r="B80" s="116"/>
      <c r="C80" s="116"/>
      <c r="D80" s="116"/>
    </row>
    <row r="81" spans="1:4" x14ac:dyDescent="0.2">
      <c r="A81" s="114"/>
      <c r="B81" s="117"/>
      <c r="C81" s="117"/>
      <c r="D81" s="117"/>
    </row>
    <row r="82" spans="1:4" x14ac:dyDescent="0.2">
      <c r="A82" s="109"/>
      <c r="B82" s="116"/>
      <c r="C82" s="116"/>
      <c r="D82" s="116"/>
    </row>
    <row r="83" spans="1:4" x14ac:dyDescent="0.2">
      <c r="A83" s="114"/>
      <c r="B83" s="117"/>
      <c r="C83" s="117"/>
      <c r="D83" s="117"/>
    </row>
    <row r="84" spans="1:4" x14ac:dyDescent="0.2">
      <c r="A84" s="109"/>
      <c r="B84" s="116"/>
      <c r="C84" s="116"/>
      <c r="D84" s="116"/>
    </row>
    <row r="85" spans="1:4" x14ac:dyDescent="0.2">
      <c r="A85" s="114"/>
      <c r="B85" s="117"/>
      <c r="C85" s="117"/>
      <c r="D85" s="117"/>
    </row>
    <row r="86" spans="1:4" x14ac:dyDescent="0.2">
      <c r="A86" s="109"/>
      <c r="B86" s="116"/>
      <c r="C86" s="116"/>
      <c r="D86" s="116"/>
    </row>
    <row r="87" spans="1:4" x14ac:dyDescent="0.2">
      <c r="A87" s="114"/>
      <c r="B87" s="115"/>
      <c r="C87" s="115"/>
      <c r="D87" s="115"/>
    </row>
    <row r="88" spans="1:4" x14ac:dyDescent="0.2">
      <c r="A88" s="114"/>
      <c r="B88" s="118"/>
      <c r="C88" s="118"/>
      <c r="D88" s="118"/>
    </row>
    <row r="89" spans="1:4" x14ac:dyDescent="0.2">
      <c r="A89" s="111"/>
      <c r="B89" s="118"/>
      <c r="C89" s="118"/>
      <c r="D89" s="118"/>
    </row>
    <row r="90" spans="1:4" x14ac:dyDescent="0.2">
      <c r="A90" s="119"/>
      <c r="B90" s="120"/>
      <c r="C90" s="118"/>
      <c r="D90" s="118"/>
    </row>
    <row r="91" spans="1:4" x14ac:dyDescent="0.2">
      <c r="A91" s="111"/>
      <c r="B91" s="118"/>
      <c r="C91" s="118"/>
      <c r="D91" s="118"/>
    </row>
    <row r="92" spans="1:4" x14ac:dyDescent="0.2">
      <c r="A92" s="111"/>
      <c r="B92" s="118"/>
      <c r="C92" s="118"/>
      <c r="D92" s="118"/>
    </row>
    <row r="93" spans="1:4" x14ac:dyDescent="0.2">
      <c r="A93" s="119"/>
      <c r="B93" s="121"/>
      <c r="C93" s="121"/>
      <c r="D93" s="121"/>
    </row>
    <row r="94" spans="1:4" x14ac:dyDescent="0.2">
      <c r="A94" s="111"/>
      <c r="B94" s="122"/>
      <c r="C94" s="122"/>
      <c r="D94" s="122"/>
    </row>
    <row r="95" spans="1:4" x14ac:dyDescent="0.2">
      <c r="A95" s="111"/>
      <c r="B95" s="122"/>
      <c r="C95" s="122"/>
      <c r="D95" s="122"/>
    </row>
    <row r="96" spans="1:4" x14ac:dyDescent="0.2">
      <c r="A96" s="119"/>
      <c r="B96" s="120"/>
      <c r="C96" s="118"/>
      <c r="D96" s="118"/>
    </row>
    <row r="97" spans="1:4" x14ac:dyDescent="0.2">
      <c r="A97" s="111"/>
      <c r="B97" s="118"/>
      <c r="C97" s="118"/>
      <c r="D97" s="118"/>
    </row>
    <row r="98" spans="1:4" x14ac:dyDescent="0.2">
      <c r="A98" s="111"/>
      <c r="B98" s="118"/>
      <c r="C98" s="118"/>
      <c r="D98" s="118"/>
    </row>
    <row r="99" spans="1:4" x14ac:dyDescent="0.2">
      <c r="A99" s="119"/>
      <c r="B99" s="121"/>
      <c r="C99" s="121"/>
      <c r="D99" s="121"/>
    </row>
    <row r="100" spans="1:4" x14ac:dyDescent="0.2">
      <c r="A100" s="111"/>
      <c r="B100" s="122"/>
      <c r="C100" s="122"/>
      <c r="D100" s="122"/>
    </row>
    <row r="101" spans="1:4" x14ac:dyDescent="0.2">
      <c r="A101" s="111"/>
      <c r="B101" s="122"/>
      <c r="C101" s="122"/>
      <c r="D101" s="122"/>
    </row>
    <row r="102" spans="1:4" x14ac:dyDescent="0.2">
      <c r="A102" s="119"/>
      <c r="B102" s="120"/>
      <c r="C102" s="118"/>
      <c r="D102" s="118"/>
    </row>
    <row r="103" spans="1:4" x14ac:dyDescent="0.2">
      <c r="A103" s="111"/>
      <c r="B103" s="118"/>
      <c r="C103" s="118"/>
      <c r="D103" s="118"/>
    </row>
    <row r="104" spans="1:4" x14ac:dyDescent="0.2">
      <c r="A104" s="111"/>
      <c r="B104" s="118"/>
      <c r="C104" s="118"/>
      <c r="D104" s="118"/>
    </row>
    <row r="105" spans="1:4" x14ac:dyDescent="0.2">
      <c r="A105" s="119"/>
      <c r="B105" s="120"/>
      <c r="C105" s="120"/>
      <c r="D105" s="120"/>
    </row>
    <row r="106" spans="1:4" x14ac:dyDescent="0.2">
      <c r="A106" s="111"/>
      <c r="B106" s="118"/>
      <c r="C106" s="118"/>
      <c r="D106" s="118"/>
    </row>
    <row r="107" spans="1:4" x14ac:dyDescent="0.2">
      <c r="A107" s="111"/>
      <c r="B107" s="118"/>
      <c r="C107" s="118"/>
      <c r="D107" s="118"/>
    </row>
    <row r="108" spans="1:4" ht="13.5" customHeight="1" x14ac:dyDescent="0.2">
      <c r="A108" s="119"/>
      <c r="B108" s="120"/>
      <c r="C108" s="120"/>
      <c r="D108" s="120"/>
    </row>
    <row r="109" spans="1:4" ht="12.75" customHeight="1" x14ac:dyDescent="0.2">
      <c r="A109" s="111"/>
      <c r="B109" s="118"/>
      <c r="C109" s="118"/>
      <c r="D109" s="118"/>
    </row>
    <row r="110" spans="1:4" ht="11.25" customHeight="1" x14ac:dyDescent="0.2">
      <c r="A110" s="119"/>
      <c r="B110" s="120"/>
      <c r="C110" s="120"/>
      <c r="D110" s="120"/>
    </row>
    <row r="111" spans="1:4" ht="11.25" customHeight="1" x14ac:dyDescent="0.2">
      <c r="A111" s="111"/>
      <c r="B111" s="118"/>
      <c r="C111" s="118"/>
      <c r="D111" s="118"/>
    </row>
    <row r="112" spans="1:4" ht="11.25" customHeight="1" x14ac:dyDescent="0.2">
      <c r="A112" s="111"/>
      <c r="B112" s="118"/>
      <c r="C112" s="118"/>
      <c r="D112" s="118"/>
    </row>
    <row r="113" spans="1:4" x14ac:dyDescent="0.2">
      <c r="A113" s="119"/>
      <c r="B113" s="120"/>
      <c r="C113" s="120"/>
      <c r="D113" s="120"/>
    </row>
    <row r="114" spans="1:4" x14ac:dyDescent="0.2">
      <c r="A114" s="111"/>
      <c r="B114" s="118"/>
      <c r="C114" s="118"/>
      <c r="D114" s="118"/>
    </row>
    <row r="115" spans="1:4" x14ac:dyDescent="0.2">
      <c r="A115" s="119"/>
      <c r="B115" s="120"/>
      <c r="C115" s="120"/>
      <c r="D115" s="120"/>
    </row>
    <row r="116" spans="1:4" x14ac:dyDescent="0.2">
      <c r="A116" s="111"/>
      <c r="B116" s="118"/>
      <c r="C116" s="118"/>
      <c r="D116" s="118"/>
    </row>
    <row r="117" spans="1:4" x14ac:dyDescent="0.2">
      <c r="A117" s="111"/>
      <c r="B117" s="118"/>
      <c r="C117" s="118"/>
      <c r="D117" s="118"/>
    </row>
    <row r="118" spans="1:4" x14ac:dyDescent="0.2">
      <c r="A118" s="111"/>
      <c r="B118" s="118"/>
      <c r="C118" s="118"/>
      <c r="D118" s="118"/>
    </row>
    <row r="119" spans="1:4" x14ac:dyDescent="0.2">
      <c r="A119" s="119"/>
      <c r="B119" s="120"/>
      <c r="C119" s="120"/>
      <c r="D119" s="120"/>
    </row>
    <row r="120" spans="1:4" x14ac:dyDescent="0.2">
      <c r="A120" s="111"/>
      <c r="B120" s="118"/>
      <c r="C120" s="118"/>
      <c r="D120" s="118"/>
    </row>
    <row r="121" spans="1:4" x14ac:dyDescent="0.2">
      <c r="A121" s="111"/>
      <c r="B121" s="118"/>
      <c r="C121" s="118"/>
      <c r="D121" s="118"/>
    </row>
    <row r="122" spans="1:4" x14ac:dyDescent="0.2">
      <c r="A122" s="119"/>
      <c r="B122" s="120"/>
      <c r="C122" s="120"/>
      <c r="D122" s="120"/>
    </row>
    <row r="123" spans="1:4" x14ac:dyDescent="0.2">
      <c r="A123" s="111"/>
      <c r="B123" s="118"/>
      <c r="C123" s="118"/>
      <c r="D123" s="118"/>
    </row>
    <row r="124" spans="1:4" x14ac:dyDescent="0.2">
      <c r="A124" s="119"/>
      <c r="B124" s="120"/>
      <c r="C124" s="118"/>
      <c r="D124" s="118"/>
    </row>
    <row r="125" spans="1:4" x14ac:dyDescent="0.2">
      <c r="A125" s="111"/>
      <c r="B125" s="118"/>
      <c r="C125" s="118"/>
      <c r="D125" s="118"/>
    </row>
    <row r="126" spans="1:4" x14ac:dyDescent="0.2">
      <c r="A126" s="119"/>
      <c r="B126" s="120"/>
      <c r="C126" s="118"/>
      <c r="D126" s="118"/>
    </row>
    <row r="127" spans="1:4" x14ac:dyDescent="0.2">
      <c r="A127" s="111"/>
      <c r="B127" s="118"/>
      <c r="C127" s="118"/>
      <c r="D127" s="118"/>
    </row>
    <row r="128" spans="1:4" x14ac:dyDescent="0.2">
      <c r="A128" s="123"/>
      <c r="B128" s="120"/>
      <c r="C128" s="120"/>
      <c r="D128" s="120"/>
    </row>
    <row r="129" spans="1:4" x14ac:dyDescent="0.2">
      <c r="A129" s="124"/>
      <c r="B129" s="118"/>
      <c r="C129" s="118"/>
      <c r="D129" s="118"/>
    </row>
    <row r="130" spans="1:4" x14ac:dyDescent="0.2">
      <c r="A130" s="123"/>
      <c r="B130" s="120"/>
      <c r="C130" s="120"/>
      <c r="D130" s="120"/>
    </row>
    <row r="131" spans="1:4" x14ac:dyDescent="0.2">
      <c r="A131" s="124"/>
      <c r="B131" s="118"/>
      <c r="C131" s="118"/>
      <c r="D131" s="118"/>
    </row>
    <row r="132" spans="1:4" x14ac:dyDescent="0.2">
      <c r="A132" s="123"/>
      <c r="B132" s="120"/>
      <c r="C132" s="120"/>
      <c r="D132" s="120"/>
    </row>
    <row r="133" spans="1:4" x14ac:dyDescent="0.2">
      <c r="A133" s="124"/>
      <c r="B133" s="118"/>
      <c r="C133" s="118"/>
      <c r="D133" s="118"/>
    </row>
    <row r="134" spans="1:4" x14ac:dyDescent="0.2">
      <c r="A134" s="124"/>
      <c r="B134" s="118"/>
      <c r="C134" s="118"/>
      <c r="D134" s="118"/>
    </row>
    <row r="135" spans="1:4" x14ac:dyDescent="0.2">
      <c r="A135" s="123"/>
      <c r="B135" s="120"/>
      <c r="C135" s="120"/>
      <c r="D135" s="120"/>
    </row>
    <row r="136" spans="1:4" x14ac:dyDescent="0.2">
      <c r="A136" s="124"/>
      <c r="B136" s="118"/>
      <c r="C136" s="118"/>
      <c r="D136" s="118"/>
    </row>
    <row r="137" spans="1:4" x14ac:dyDescent="0.2">
      <c r="A137" s="124"/>
      <c r="B137" s="118"/>
      <c r="C137" s="118"/>
      <c r="D137" s="118"/>
    </row>
    <row r="138" spans="1:4" x14ac:dyDescent="0.2">
      <c r="A138" s="124"/>
      <c r="B138" s="118"/>
      <c r="C138" s="118"/>
      <c r="D138" s="118"/>
    </row>
    <row r="139" spans="1:4" x14ac:dyDescent="0.2">
      <c r="A139" s="123"/>
      <c r="B139" s="120"/>
      <c r="C139" s="120"/>
      <c r="D139" s="120"/>
    </row>
    <row r="140" spans="1:4" x14ac:dyDescent="0.2">
      <c r="A140" s="124"/>
      <c r="B140" s="118"/>
      <c r="C140" s="118"/>
      <c r="D140" s="118"/>
    </row>
    <row r="141" spans="1:4" x14ac:dyDescent="0.2">
      <c r="A141" s="124"/>
      <c r="B141" s="118"/>
      <c r="C141" s="118"/>
      <c r="D141" s="118"/>
    </row>
    <row r="142" spans="1:4" x14ac:dyDescent="0.2">
      <c r="A142" s="123"/>
      <c r="B142" s="120"/>
      <c r="C142" s="120"/>
      <c r="D142" s="120"/>
    </row>
    <row r="143" spans="1:4" x14ac:dyDescent="0.2">
      <c r="A143" s="124"/>
      <c r="B143" s="118"/>
      <c r="C143" s="118"/>
      <c r="D143" s="118"/>
    </row>
    <row r="144" spans="1:4" x14ac:dyDescent="0.2">
      <c r="A144" s="123"/>
      <c r="B144" s="116"/>
      <c r="C144" s="116"/>
      <c r="D144" s="116"/>
    </row>
    <row r="145" spans="1:4" x14ac:dyDescent="0.2">
      <c r="A145" s="124"/>
      <c r="B145" s="117"/>
      <c r="C145" s="117"/>
      <c r="D145" s="117"/>
    </row>
    <row r="146" spans="1:4" x14ac:dyDescent="0.2">
      <c r="A146" s="123"/>
      <c r="B146" s="116"/>
      <c r="C146" s="116"/>
      <c r="D146" s="116"/>
    </row>
    <row r="147" spans="1:4" x14ac:dyDescent="0.2">
      <c r="A147" s="124"/>
      <c r="B147" s="117"/>
      <c r="C147" s="117"/>
      <c r="D147" s="117"/>
    </row>
    <row r="148" spans="1:4" x14ac:dyDescent="0.2">
      <c r="A148" s="123"/>
      <c r="B148" s="116"/>
      <c r="C148" s="116"/>
      <c r="D148" s="116"/>
    </row>
    <row r="149" spans="1:4" x14ac:dyDescent="0.2">
      <c r="A149" s="124"/>
      <c r="B149" s="117"/>
      <c r="C149" s="117"/>
      <c r="D149" s="117"/>
    </row>
    <row r="150" spans="1:4" x14ac:dyDescent="0.2">
      <c r="A150" s="123"/>
      <c r="B150" s="116"/>
      <c r="C150" s="116"/>
      <c r="D150" s="116"/>
    </row>
    <row r="151" spans="1:4" x14ac:dyDescent="0.2">
      <c r="A151" s="125"/>
      <c r="B151" s="117"/>
      <c r="C151" s="117"/>
      <c r="D151" s="117"/>
    </row>
    <row r="152" spans="1:4" x14ac:dyDescent="0.2">
      <c r="A152" s="1"/>
    </row>
    <row r="153" spans="1:4" x14ac:dyDescent="0.2">
      <c r="A153" s="1"/>
    </row>
    <row r="154" spans="1:4" x14ac:dyDescent="0.2">
      <c r="A154" s="1"/>
    </row>
    <row r="155" spans="1:4" x14ac:dyDescent="0.2">
      <c r="A155" s="1"/>
    </row>
    <row r="156" spans="1:4" x14ac:dyDescent="0.2">
      <c r="A156" s="1"/>
    </row>
    <row r="157" spans="1:4" x14ac:dyDescent="0.2">
      <c r="A157" s="1"/>
    </row>
    <row r="158" spans="1:4" x14ac:dyDescent="0.2">
      <c r="A158" s="1"/>
    </row>
    <row r="159" spans="1:4" x14ac:dyDescent="0.2">
      <c r="A159" s="1"/>
    </row>
    <row r="160" spans="1:4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D779-D912-46EB-AF54-8B5BAA83B924}">
  <dimension ref="A1:F120"/>
  <sheetViews>
    <sheetView zoomScale="118" zoomScaleNormal="118" workbookViewId="0">
      <selection sqref="A1:D1"/>
    </sheetView>
  </sheetViews>
  <sheetFormatPr defaultColWidth="10.28515625" defaultRowHeight="15" x14ac:dyDescent="0.25"/>
  <cols>
    <col min="1" max="1" width="11.7109375" style="3" customWidth="1"/>
    <col min="2" max="4" width="9.85546875" style="3" customWidth="1"/>
    <col min="5" max="5" width="10.28515625" style="3"/>
    <col min="6" max="6" width="12.140625" style="3" customWidth="1"/>
    <col min="7" max="16384" width="10.28515625" style="3"/>
  </cols>
  <sheetData>
    <row r="1" spans="1:6" ht="23.25" customHeight="1" x14ac:dyDescent="0.25">
      <c r="A1" s="961" t="s">
        <v>6</v>
      </c>
      <c r="B1" s="961"/>
      <c r="C1" s="961"/>
      <c r="D1" s="961"/>
      <c r="F1" s="12"/>
    </row>
    <row r="2" spans="1:6" x14ac:dyDescent="0.25">
      <c r="A2" s="4" t="s">
        <v>541</v>
      </c>
      <c r="B2" s="5" t="s">
        <v>0</v>
      </c>
      <c r="C2" s="5" t="s">
        <v>1</v>
      </c>
      <c r="D2" s="5" t="s">
        <v>2</v>
      </c>
    </row>
    <row r="3" spans="1:6" x14ac:dyDescent="0.25">
      <c r="A3" s="126" t="s">
        <v>135</v>
      </c>
      <c r="B3" s="127">
        <v>574252.61198606319</v>
      </c>
      <c r="C3" s="127">
        <v>280847.34573005157</v>
      </c>
      <c r="D3" s="127">
        <v>293405.26625845471</v>
      </c>
    </row>
    <row r="4" spans="1:6" x14ac:dyDescent="0.25">
      <c r="A4" s="4"/>
      <c r="B4" s="34"/>
      <c r="C4" s="34"/>
      <c r="D4" s="34"/>
    </row>
    <row r="5" spans="1:6" ht="14.25" customHeight="1" x14ac:dyDescent="0.25">
      <c r="A5" s="126" t="s">
        <v>7</v>
      </c>
      <c r="B5" s="128"/>
      <c r="C5" s="128"/>
      <c r="D5" s="128"/>
    </row>
    <row r="6" spans="1:6" ht="14.25" customHeight="1" x14ac:dyDescent="0.25">
      <c r="A6" s="35" t="s">
        <v>440</v>
      </c>
      <c r="B6" s="129">
        <v>16506.242864518375</v>
      </c>
      <c r="C6" s="129">
        <v>8096.5237435419149</v>
      </c>
      <c r="D6" s="129">
        <v>8409.7191209712564</v>
      </c>
    </row>
    <row r="7" spans="1:6" x14ac:dyDescent="0.25">
      <c r="A7" s="35" t="s">
        <v>441</v>
      </c>
      <c r="B7" s="129">
        <v>15969.789971421358</v>
      </c>
      <c r="C7" s="129">
        <v>7781.2121811301313</v>
      </c>
      <c r="D7" s="129">
        <v>8188.5777902862947</v>
      </c>
    </row>
    <row r="8" spans="1:6" x14ac:dyDescent="0.25">
      <c r="A8" s="35" t="s">
        <v>442</v>
      </c>
      <c r="B8" s="129">
        <v>14969.892567128098</v>
      </c>
      <c r="C8" s="129">
        <v>7397.1246067828915</v>
      </c>
      <c r="D8" s="129">
        <v>7572.7679603411334</v>
      </c>
    </row>
    <row r="9" spans="1:6" x14ac:dyDescent="0.25">
      <c r="A9" s="35" t="s">
        <v>443</v>
      </c>
      <c r="B9" s="129">
        <v>15707.383033575084</v>
      </c>
      <c r="C9" s="129">
        <v>7732.5399265296546</v>
      </c>
      <c r="D9" s="129">
        <v>7974.8431070407232</v>
      </c>
    </row>
    <row r="10" spans="1:6" x14ac:dyDescent="0.25">
      <c r="A10" s="35" t="s">
        <v>444</v>
      </c>
      <c r="B10" s="129">
        <v>16624.749223545725</v>
      </c>
      <c r="C10" s="129">
        <v>8241.4824148520729</v>
      </c>
      <c r="D10" s="129">
        <v>8383.2668086883659</v>
      </c>
    </row>
    <row r="11" spans="1:6" x14ac:dyDescent="0.25">
      <c r="A11" s="35" t="s">
        <v>445</v>
      </c>
      <c r="B11" s="129">
        <v>16713.633782549943</v>
      </c>
      <c r="C11" s="129">
        <v>8304.9666030070657</v>
      </c>
      <c r="D11" s="129">
        <v>8408.6671795483053</v>
      </c>
    </row>
    <row r="12" spans="1:6" x14ac:dyDescent="0.25">
      <c r="A12" s="35" t="s">
        <v>446</v>
      </c>
      <c r="B12" s="129">
        <v>16076.934543785988</v>
      </c>
      <c r="C12" s="129">
        <v>8028.4317322302932</v>
      </c>
      <c r="D12" s="129">
        <v>8048.502811560872</v>
      </c>
    </row>
    <row r="13" spans="1:6" x14ac:dyDescent="0.25">
      <c r="A13" s="35" t="s">
        <v>447</v>
      </c>
      <c r="B13" s="129">
        <v>14668.613810758186</v>
      </c>
      <c r="C13" s="129">
        <v>7222.2433791187086</v>
      </c>
      <c r="D13" s="129">
        <v>7446.370431643506</v>
      </c>
    </row>
    <row r="14" spans="1:6" x14ac:dyDescent="0.25">
      <c r="A14" s="35" t="s">
        <v>448</v>
      </c>
      <c r="B14" s="129">
        <v>15550.626241340127</v>
      </c>
      <c r="C14" s="129">
        <v>7691.6836234616922</v>
      </c>
      <c r="D14" s="129">
        <v>7858.9426178831827</v>
      </c>
    </row>
    <row r="15" spans="1:6" x14ac:dyDescent="0.25">
      <c r="A15" s="35" t="s">
        <v>449</v>
      </c>
      <c r="B15" s="129">
        <v>16303.291716236221</v>
      </c>
      <c r="C15" s="129">
        <v>8183.4250670608744</v>
      </c>
      <c r="D15" s="129">
        <v>8119.866649180708</v>
      </c>
    </row>
    <row r="16" spans="1:6" x14ac:dyDescent="0.25">
      <c r="A16" s="35" t="s">
        <v>450</v>
      </c>
      <c r="B16" s="129">
        <v>15944.242408211714</v>
      </c>
      <c r="C16" s="129">
        <v>7951.4925947964075</v>
      </c>
      <c r="D16" s="129">
        <v>7992.7498134203752</v>
      </c>
    </row>
    <row r="17" spans="1:4" x14ac:dyDescent="0.25">
      <c r="A17" s="35" t="s">
        <v>451</v>
      </c>
      <c r="B17" s="129">
        <v>15077.8408171091</v>
      </c>
      <c r="C17" s="129">
        <v>7484.2824703790438</v>
      </c>
      <c r="D17" s="129">
        <v>7593.5583467344177</v>
      </c>
    </row>
    <row r="18" spans="1:4" x14ac:dyDescent="0.25">
      <c r="A18" s="35" t="s">
        <v>452</v>
      </c>
      <c r="B18" s="129">
        <v>15252.905231270117</v>
      </c>
      <c r="C18" s="129">
        <v>7652.6565247633444</v>
      </c>
      <c r="D18" s="129">
        <v>7600.2487065112773</v>
      </c>
    </row>
    <row r="19" spans="1:4" x14ac:dyDescent="0.25">
      <c r="A19" s="35" t="s">
        <v>453</v>
      </c>
      <c r="B19" s="129">
        <v>14572.71865395661</v>
      </c>
      <c r="C19" s="129">
        <v>7348.2451549162315</v>
      </c>
      <c r="D19" s="129">
        <v>7224.4734990443285</v>
      </c>
    </row>
    <row r="20" spans="1:4" x14ac:dyDescent="0.25">
      <c r="A20" s="35" t="s">
        <v>454</v>
      </c>
      <c r="B20" s="129">
        <v>15609.724419369006</v>
      </c>
      <c r="C20" s="129">
        <v>7765.277581007148</v>
      </c>
      <c r="D20" s="129">
        <v>7844.4468383666535</v>
      </c>
    </row>
    <row r="21" spans="1:4" x14ac:dyDescent="0.25">
      <c r="A21" s="35" t="s">
        <v>455</v>
      </c>
      <c r="B21" s="129">
        <v>15342.333153486556</v>
      </c>
      <c r="C21" s="129">
        <v>7690.8898721873438</v>
      </c>
      <c r="D21" s="129">
        <v>7651.4432812979712</v>
      </c>
    </row>
    <row r="22" spans="1:4" x14ac:dyDescent="0.25">
      <c r="A22" s="35" t="s">
        <v>456</v>
      </c>
      <c r="B22" s="129">
        <v>15497.728814565902</v>
      </c>
      <c r="C22" s="129">
        <v>7579.7222069536574</v>
      </c>
      <c r="D22" s="129">
        <v>7918.0066076110043</v>
      </c>
    </row>
    <row r="23" spans="1:4" x14ac:dyDescent="0.25">
      <c r="A23" s="35" t="s">
        <v>457</v>
      </c>
      <c r="B23" s="129">
        <v>14573.722306763326</v>
      </c>
      <c r="C23" s="129">
        <v>6994.0000998084279</v>
      </c>
      <c r="D23" s="129">
        <v>7579.7222069536574</v>
      </c>
    </row>
    <row r="24" spans="1:4" x14ac:dyDescent="0.25">
      <c r="A24" s="35" t="s">
        <v>458</v>
      </c>
      <c r="B24" s="129">
        <v>14053.744517767051</v>
      </c>
      <c r="C24" s="129">
        <v>6754.9298519940485</v>
      </c>
      <c r="D24" s="129">
        <v>7298.8146657717616</v>
      </c>
    </row>
    <row r="25" spans="1:4" x14ac:dyDescent="0.25">
      <c r="A25" s="35" t="s">
        <v>459</v>
      </c>
      <c r="B25" s="129">
        <v>13399.887389994723</v>
      </c>
      <c r="C25" s="129">
        <v>6297.1103274295119</v>
      </c>
      <c r="D25" s="129">
        <v>7102.7770625639705</v>
      </c>
    </row>
    <row r="26" spans="1:4" x14ac:dyDescent="0.25">
      <c r="A26" s="35" t="s">
        <v>460</v>
      </c>
      <c r="B26" s="129">
        <v>12727.80599629813</v>
      </c>
      <c r="C26" s="129">
        <v>5892.7282401073671</v>
      </c>
      <c r="D26" s="129">
        <v>6835.077756190668</v>
      </c>
    </row>
    <row r="27" spans="1:4" x14ac:dyDescent="0.25">
      <c r="A27" s="35" t="s">
        <v>461</v>
      </c>
      <c r="B27" s="129">
        <v>11502.995126556785</v>
      </c>
      <c r="C27" s="129">
        <v>5324.153015287081</v>
      </c>
      <c r="D27" s="129">
        <v>6178.8421112696096</v>
      </c>
    </row>
    <row r="28" spans="1:4" x14ac:dyDescent="0.25">
      <c r="A28" s="35" t="s">
        <v>462</v>
      </c>
      <c r="B28" s="129">
        <v>10505.857847910502</v>
      </c>
      <c r="C28" s="129">
        <v>4760.4478138057266</v>
      </c>
      <c r="D28" s="129">
        <v>5745.4100341046806</v>
      </c>
    </row>
    <row r="29" spans="1:4" x14ac:dyDescent="0.25">
      <c r="A29" s="35" t="s">
        <v>463</v>
      </c>
      <c r="B29" s="129">
        <v>10498.552812902104</v>
      </c>
      <c r="C29" s="129">
        <v>4963.7712882061287</v>
      </c>
      <c r="D29" s="129">
        <v>5534.7815246958808</v>
      </c>
    </row>
    <row r="30" spans="1:4" x14ac:dyDescent="0.25">
      <c r="A30" s="35" t="s">
        <v>464</v>
      </c>
      <c r="B30" s="129">
        <v>13704.245675753953</v>
      </c>
      <c r="C30" s="129">
        <v>6500.2636516391076</v>
      </c>
      <c r="D30" s="129">
        <v>7203.9820241147509</v>
      </c>
    </row>
    <row r="31" spans="1:4" x14ac:dyDescent="0.25">
      <c r="A31" s="35" t="s">
        <v>465</v>
      </c>
      <c r="B31" s="129">
        <v>10528.990458770428</v>
      </c>
      <c r="C31" s="129">
        <v>5103.7844592004176</v>
      </c>
      <c r="D31" s="129">
        <v>5425.2059995699155</v>
      </c>
    </row>
    <row r="32" spans="1:4" x14ac:dyDescent="0.25">
      <c r="A32" s="35" t="s">
        <v>466</v>
      </c>
      <c r="B32" s="129">
        <v>9368.7073982699294</v>
      </c>
      <c r="C32" s="129">
        <v>4499.901565172876</v>
      </c>
      <c r="D32" s="129">
        <v>4868.8058330969588</v>
      </c>
    </row>
    <row r="33" spans="1:4" x14ac:dyDescent="0.25">
      <c r="A33" s="35" t="s">
        <v>467</v>
      </c>
      <c r="B33" s="129">
        <v>9123.9887254886071</v>
      </c>
      <c r="C33" s="129">
        <v>4413.4586509068367</v>
      </c>
      <c r="D33" s="129">
        <v>4710.5300745816758</v>
      </c>
    </row>
    <row r="34" spans="1:4" x14ac:dyDescent="0.25">
      <c r="A34" s="35" t="s">
        <v>468</v>
      </c>
      <c r="B34" s="129">
        <v>8169.4641510579777</v>
      </c>
      <c r="C34" s="129">
        <v>3950.8064337083169</v>
      </c>
      <c r="D34" s="129">
        <v>4218.6577173495652</v>
      </c>
    </row>
    <row r="35" spans="1:4" x14ac:dyDescent="0.25">
      <c r="A35" s="35" t="s">
        <v>469</v>
      </c>
      <c r="B35" s="129">
        <v>8055.0186025930807</v>
      </c>
      <c r="C35" s="129">
        <v>4029.9443129659585</v>
      </c>
      <c r="D35" s="129">
        <v>4025.0742896270267</v>
      </c>
    </row>
    <row r="36" spans="1:4" x14ac:dyDescent="0.25">
      <c r="A36" s="35" t="s">
        <v>470</v>
      </c>
      <c r="B36" s="129">
        <v>8079.9590171349819</v>
      </c>
      <c r="C36" s="129">
        <v>3904.5365654303491</v>
      </c>
      <c r="D36" s="129">
        <v>4175.4224517057592</v>
      </c>
    </row>
    <row r="37" spans="1:4" x14ac:dyDescent="0.25">
      <c r="A37" s="35" t="s">
        <v>471</v>
      </c>
      <c r="B37" s="129">
        <v>7806.5532621501025</v>
      </c>
      <c r="C37" s="129">
        <v>3681.5281846361504</v>
      </c>
      <c r="D37" s="129">
        <v>4125.025077514998</v>
      </c>
    </row>
    <row r="38" spans="1:4" x14ac:dyDescent="0.25">
      <c r="A38" s="35" t="s">
        <v>472</v>
      </c>
      <c r="B38" s="129">
        <v>8581.4128903333367</v>
      </c>
      <c r="C38" s="129">
        <v>4161.5631738032998</v>
      </c>
      <c r="D38" s="129">
        <v>4419.8497165309509</v>
      </c>
    </row>
    <row r="39" spans="1:4" x14ac:dyDescent="0.25">
      <c r="A39" s="35" t="s">
        <v>473</v>
      </c>
      <c r="B39" s="129">
        <v>6343.7694762632591</v>
      </c>
      <c r="C39" s="129">
        <v>3304.8078125600746</v>
      </c>
      <c r="D39" s="129">
        <v>3038.9616637037134</v>
      </c>
    </row>
    <row r="40" spans="1:4" x14ac:dyDescent="0.25">
      <c r="A40" s="35" t="s">
        <v>474</v>
      </c>
      <c r="B40" s="129">
        <v>7514.2484918436876</v>
      </c>
      <c r="C40" s="129">
        <v>3893.1971562374238</v>
      </c>
      <c r="D40" s="129">
        <v>3621.0513356072152</v>
      </c>
    </row>
    <row r="41" spans="1:4" x14ac:dyDescent="0.25">
      <c r="A41" s="35" t="s">
        <v>475</v>
      </c>
      <c r="B41" s="129">
        <v>6172.4184040146711</v>
      </c>
      <c r="C41" s="129">
        <v>3118.3375280541909</v>
      </c>
      <c r="D41" s="129">
        <v>3054.0808759609472</v>
      </c>
    </row>
    <row r="42" spans="1:4" x14ac:dyDescent="0.25">
      <c r="A42" s="35" t="s">
        <v>476</v>
      </c>
      <c r="B42" s="129">
        <v>6343.7694762632591</v>
      </c>
      <c r="C42" s="129">
        <v>3191.413720630821</v>
      </c>
      <c r="D42" s="129">
        <v>3152.355755632967</v>
      </c>
    </row>
    <row r="43" spans="1:4" x14ac:dyDescent="0.25">
      <c r="A43" s="35" t="s">
        <v>477</v>
      </c>
      <c r="B43" s="129">
        <v>5877.5937649987181</v>
      </c>
      <c r="C43" s="129">
        <v>2862.5708540359856</v>
      </c>
      <c r="D43" s="129">
        <v>3015.0229109630932</v>
      </c>
    </row>
    <row r="44" spans="1:4" x14ac:dyDescent="0.25">
      <c r="A44" s="35" t="s">
        <v>478</v>
      </c>
      <c r="B44" s="129">
        <v>5458.0356248606313</v>
      </c>
      <c r="C44" s="129">
        <v>2655.9416198537901</v>
      </c>
      <c r="D44" s="129">
        <v>2802.0940050070503</v>
      </c>
    </row>
    <row r="45" spans="1:4" x14ac:dyDescent="0.25">
      <c r="A45" s="35" t="s">
        <v>479</v>
      </c>
      <c r="B45" s="129">
        <v>5329.5223206741903</v>
      </c>
      <c r="C45" s="129">
        <v>2584.1253616319295</v>
      </c>
      <c r="D45" s="129">
        <v>2745.3969590424235</v>
      </c>
    </row>
    <row r="46" spans="1:4" x14ac:dyDescent="0.25">
      <c r="A46" s="35" t="s">
        <v>480</v>
      </c>
      <c r="B46" s="129">
        <v>5361.020679543416</v>
      </c>
      <c r="C46" s="129">
        <v>2483.3306132503708</v>
      </c>
      <c r="D46" s="129">
        <v>2877.6900662932194</v>
      </c>
    </row>
    <row r="47" spans="1:4" x14ac:dyDescent="0.25">
      <c r="A47" s="35" t="s">
        <v>481</v>
      </c>
      <c r="B47" s="129">
        <v>5025.8781411748541</v>
      </c>
      <c r="C47" s="129">
        <v>2474.5110727669844</v>
      </c>
      <c r="D47" s="129">
        <v>2551.3670684079229</v>
      </c>
    </row>
    <row r="48" spans="1:4" x14ac:dyDescent="0.25">
      <c r="A48" s="35" t="s">
        <v>482</v>
      </c>
      <c r="B48" s="129">
        <v>4324.0947055685047</v>
      </c>
      <c r="C48" s="129">
        <v>2206.1450552010842</v>
      </c>
      <c r="D48" s="129">
        <v>2117.9496503672203</v>
      </c>
    </row>
    <row r="49" spans="1:4" x14ac:dyDescent="0.25">
      <c r="A49" s="35" t="s">
        <v>483</v>
      </c>
      <c r="B49" s="129">
        <v>3706.7268717315401</v>
      </c>
      <c r="C49" s="129">
        <v>1907.5406131207417</v>
      </c>
      <c r="D49" s="129">
        <v>1799.1862586105856</v>
      </c>
    </row>
    <row r="50" spans="1:4" x14ac:dyDescent="0.25">
      <c r="A50" s="35" t="s">
        <v>484</v>
      </c>
      <c r="B50" s="129">
        <v>4482.8464342694024</v>
      </c>
      <c r="C50" s="129">
        <v>2310.7196066469514</v>
      </c>
      <c r="D50" s="129">
        <v>2172.1268276223082</v>
      </c>
    </row>
    <row r="51" spans="1:4" x14ac:dyDescent="0.25">
      <c r="A51" s="35" t="s">
        <v>485</v>
      </c>
      <c r="B51" s="129">
        <v>3662.7084773198781</v>
      </c>
      <c r="C51" s="129">
        <v>1787.0043620374151</v>
      </c>
      <c r="D51" s="129">
        <v>1875.7041152821575</v>
      </c>
    </row>
    <row r="52" spans="1:4" x14ac:dyDescent="0.25">
      <c r="A52" s="35" t="s">
        <v>486</v>
      </c>
      <c r="B52" s="129">
        <v>3207.3830773301129</v>
      </c>
      <c r="C52" s="129">
        <v>1475.9638939925185</v>
      </c>
      <c r="D52" s="129">
        <v>1731.4191833373766</v>
      </c>
    </row>
    <row r="53" spans="1:4" x14ac:dyDescent="0.25">
      <c r="A53" s="35" t="s">
        <v>487</v>
      </c>
      <c r="B53" s="129">
        <v>2995.686332919287</v>
      </c>
      <c r="C53" s="129">
        <v>1391.9947942541623</v>
      </c>
      <c r="D53" s="129">
        <v>1603.6915386649475</v>
      </c>
    </row>
    <row r="54" spans="1:4" x14ac:dyDescent="0.25">
      <c r="A54" s="35" t="s">
        <v>488</v>
      </c>
      <c r="B54" s="129">
        <v>3417.897158364342</v>
      </c>
      <c r="C54" s="129">
        <v>1650.9980737288101</v>
      </c>
      <c r="D54" s="129">
        <v>1766.8990846352735</v>
      </c>
    </row>
    <row r="55" spans="1:4" x14ac:dyDescent="0.25">
      <c r="A55" s="35" t="s">
        <v>489</v>
      </c>
      <c r="B55" s="129">
        <v>3963.1049749754634</v>
      </c>
      <c r="C55" s="129">
        <v>1931.2892939821961</v>
      </c>
      <c r="D55" s="129">
        <v>2031.8156809929042</v>
      </c>
    </row>
    <row r="56" spans="1:4" x14ac:dyDescent="0.25">
      <c r="A56" s="35" t="s">
        <v>490</v>
      </c>
      <c r="B56" s="129">
        <v>3194.3737801875482</v>
      </c>
      <c r="C56" s="129">
        <v>1522.0877656797845</v>
      </c>
      <c r="D56" s="129">
        <v>1672.2860145075483</v>
      </c>
    </row>
    <row r="57" spans="1:4" x14ac:dyDescent="0.25">
      <c r="A57" s="35" t="s">
        <v>491</v>
      </c>
      <c r="B57" s="129">
        <v>2676.367221238153</v>
      </c>
      <c r="C57" s="129">
        <v>1325.7656451647547</v>
      </c>
      <c r="D57" s="129">
        <v>1350.6015760732826</v>
      </c>
    </row>
    <row r="58" spans="1:4" x14ac:dyDescent="0.25">
      <c r="A58" s="35" t="s">
        <v>492</v>
      </c>
      <c r="B58" s="129">
        <v>2627.8780227976845</v>
      </c>
      <c r="C58" s="129">
        <v>1277.2764467242955</v>
      </c>
      <c r="D58" s="129">
        <v>1350.6015760732826</v>
      </c>
    </row>
    <row r="59" spans="1:4" x14ac:dyDescent="0.25">
      <c r="A59" s="35" t="s">
        <v>493</v>
      </c>
      <c r="B59" s="129">
        <v>2061.3822654078208</v>
      </c>
      <c r="C59" s="129">
        <v>1044.2917615347721</v>
      </c>
      <c r="D59" s="129">
        <v>1017.0905038730511</v>
      </c>
    </row>
    <row r="60" spans="1:4" x14ac:dyDescent="0.25">
      <c r="A60" s="35" t="s">
        <v>494</v>
      </c>
      <c r="B60" s="129">
        <v>2870.324015000027</v>
      </c>
      <c r="C60" s="129">
        <v>1396.7254477605486</v>
      </c>
      <c r="D60" s="129">
        <v>1473.5985672393253</v>
      </c>
    </row>
    <row r="61" spans="1:4" x14ac:dyDescent="0.25">
      <c r="A61" s="35" t="s">
        <v>495</v>
      </c>
      <c r="B61" s="129">
        <v>2470.5837937103111</v>
      </c>
      <c r="C61" s="129">
        <v>1233.5179017902226</v>
      </c>
      <c r="D61" s="129">
        <v>1237.0658919200123</v>
      </c>
    </row>
    <row r="62" spans="1:4" x14ac:dyDescent="0.25">
      <c r="A62" s="35" t="s">
        <v>496</v>
      </c>
      <c r="B62" s="129">
        <v>2373.6053968293741</v>
      </c>
      <c r="C62" s="129">
        <v>1136.5395049093042</v>
      </c>
      <c r="D62" s="129">
        <v>1237.0658919200123</v>
      </c>
    </row>
    <row r="63" spans="1:4" x14ac:dyDescent="0.25">
      <c r="A63" s="35" t="s">
        <v>497</v>
      </c>
      <c r="B63" s="129">
        <v>2047.1903048886595</v>
      </c>
      <c r="C63" s="129">
        <v>962.68798854960914</v>
      </c>
      <c r="D63" s="129">
        <v>1084.5023163390554</v>
      </c>
    </row>
    <row r="64" spans="1:4" x14ac:dyDescent="0.25">
      <c r="A64" s="35" t="s">
        <v>498</v>
      </c>
      <c r="B64" s="129">
        <v>2145.3513651461931</v>
      </c>
      <c r="C64" s="129">
        <v>993.43723634111984</v>
      </c>
      <c r="D64" s="129">
        <v>1151.9141288050596</v>
      </c>
    </row>
    <row r="65" spans="1:4" x14ac:dyDescent="0.25">
      <c r="A65" s="35" t="s">
        <v>499</v>
      </c>
      <c r="B65" s="129">
        <v>2089.7661864461438</v>
      </c>
      <c r="C65" s="129">
        <v>1012.3598503666649</v>
      </c>
      <c r="D65" s="129">
        <v>1077.406336079476</v>
      </c>
    </row>
    <row r="66" spans="1:4" x14ac:dyDescent="0.25">
      <c r="A66" s="35" t="s">
        <v>500</v>
      </c>
      <c r="B66" s="129">
        <v>2116.9674441078701</v>
      </c>
      <c r="C66" s="129">
        <v>1054.9357319241412</v>
      </c>
      <c r="D66" s="129">
        <v>1062.0317121837206</v>
      </c>
    </row>
    <row r="67" spans="1:4" x14ac:dyDescent="0.25">
      <c r="A67" s="35" t="s">
        <v>501</v>
      </c>
      <c r="B67" s="129">
        <v>1642.7194300926342</v>
      </c>
      <c r="C67" s="129">
        <v>753.35657089201709</v>
      </c>
      <c r="D67" s="129">
        <v>889.3628592006221</v>
      </c>
    </row>
    <row r="68" spans="1:4" x14ac:dyDescent="0.25">
      <c r="A68" s="35" t="s">
        <v>502</v>
      </c>
      <c r="B68" s="129">
        <v>1911.1840165800545</v>
      </c>
      <c r="C68" s="129">
        <v>948.49602803045036</v>
      </c>
      <c r="D68" s="129">
        <v>962.68798854960914</v>
      </c>
    </row>
    <row r="69" spans="1:4" x14ac:dyDescent="0.25">
      <c r="A69" s="35" t="s">
        <v>503</v>
      </c>
      <c r="B69" s="129">
        <v>1769.2644113884667</v>
      </c>
      <c r="C69" s="129">
        <v>895.27617608360492</v>
      </c>
      <c r="D69" s="129">
        <v>873.98823530486675</v>
      </c>
    </row>
    <row r="70" spans="1:4" x14ac:dyDescent="0.25">
      <c r="A70" s="35" t="s">
        <v>504</v>
      </c>
      <c r="B70" s="129">
        <v>2082.6702061865631</v>
      </c>
      <c r="C70" s="129">
        <v>994.61989971771641</v>
      </c>
      <c r="D70" s="129">
        <v>1088.0503064688451</v>
      </c>
    </row>
    <row r="71" spans="1:4" x14ac:dyDescent="0.25">
      <c r="A71" s="35" t="s">
        <v>505</v>
      </c>
      <c r="B71" s="129">
        <v>1437.8003640192821</v>
      </c>
      <c r="C71" s="129">
        <v>712.99788166473502</v>
      </c>
      <c r="D71" s="129">
        <v>724.80248235454849</v>
      </c>
    </row>
    <row r="72" spans="1:4" x14ac:dyDescent="0.25">
      <c r="A72" s="35" t="s">
        <v>506</v>
      </c>
      <c r="B72" s="129">
        <v>1305.5888362933713</v>
      </c>
      <c r="C72" s="129">
        <v>646.89211780177959</v>
      </c>
      <c r="D72" s="129">
        <v>658.69671849159306</v>
      </c>
    </row>
    <row r="73" spans="1:4" x14ac:dyDescent="0.25">
      <c r="A73" s="35" t="s">
        <v>507</v>
      </c>
      <c r="B73" s="129">
        <v>1024.6393398758107</v>
      </c>
      <c r="C73" s="129">
        <v>504.05644945503661</v>
      </c>
      <c r="D73" s="129">
        <v>520.58289042077547</v>
      </c>
    </row>
    <row r="74" spans="1:4" x14ac:dyDescent="0.25">
      <c r="A74" s="35" t="s">
        <v>508</v>
      </c>
      <c r="B74" s="129">
        <v>1140.3244266359827</v>
      </c>
      <c r="C74" s="129">
        <v>547.73347200734645</v>
      </c>
      <c r="D74" s="129">
        <v>592.59095462863763</v>
      </c>
    </row>
    <row r="75" spans="1:4" x14ac:dyDescent="0.25">
      <c r="A75" s="35" t="s">
        <v>509</v>
      </c>
      <c r="B75" s="129">
        <v>1184.0014491882926</v>
      </c>
      <c r="C75" s="129">
        <v>580.78635393882416</v>
      </c>
      <c r="D75" s="129">
        <v>603.21509524946975</v>
      </c>
    </row>
    <row r="76" spans="1:4" x14ac:dyDescent="0.25">
      <c r="A76" s="35" t="s">
        <v>510</v>
      </c>
      <c r="B76" s="129">
        <v>1129.7002860151506</v>
      </c>
      <c r="C76" s="129">
        <v>557.17715255919722</v>
      </c>
      <c r="D76" s="129">
        <v>572.52313345595473</v>
      </c>
    </row>
    <row r="77" spans="1:4" x14ac:dyDescent="0.25">
      <c r="A77" s="35" t="s">
        <v>511</v>
      </c>
      <c r="B77" s="129">
        <v>932.56345449526555</v>
      </c>
      <c r="C77" s="129">
        <v>492.25184876522314</v>
      </c>
      <c r="D77" s="129">
        <v>440.31160573004388</v>
      </c>
    </row>
    <row r="78" spans="1:4" x14ac:dyDescent="0.25">
      <c r="A78" s="35" t="s">
        <v>512</v>
      </c>
      <c r="B78" s="129">
        <v>1156.8508676017216</v>
      </c>
      <c r="C78" s="129">
        <v>589.04957442169359</v>
      </c>
      <c r="D78" s="129">
        <v>567.80129318002935</v>
      </c>
    </row>
    <row r="79" spans="1:4" x14ac:dyDescent="0.25">
      <c r="A79" s="35" t="s">
        <v>513</v>
      </c>
      <c r="B79" s="129">
        <v>1096.6474040836729</v>
      </c>
      <c r="C79" s="129">
        <v>572.52313345595473</v>
      </c>
      <c r="D79" s="129">
        <v>524.12427062771951</v>
      </c>
    </row>
    <row r="80" spans="1:4" x14ac:dyDescent="0.25">
      <c r="A80" s="35" t="s">
        <v>514</v>
      </c>
      <c r="B80" s="129">
        <v>1392.942881397991</v>
      </c>
      <c r="C80" s="129">
        <v>644.5311976638169</v>
      </c>
      <c r="D80" s="129">
        <v>748.41168373417543</v>
      </c>
    </row>
    <row r="81" spans="1:4" x14ac:dyDescent="0.25">
      <c r="A81" s="35" t="s">
        <v>515</v>
      </c>
      <c r="B81" s="129">
        <v>860.55539028740338</v>
      </c>
      <c r="C81" s="129">
        <v>449.75528628189466</v>
      </c>
      <c r="D81" s="129">
        <v>410.80010400551021</v>
      </c>
    </row>
    <row r="82" spans="1:4" x14ac:dyDescent="0.25">
      <c r="A82" s="35" t="s">
        <v>516</v>
      </c>
      <c r="B82" s="129">
        <v>684.66684000918269</v>
      </c>
      <c r="C82" s="129">
        <v>331.70927938375996</v>
      </c>
      <c r="D82" s="129">
        <v>352.95756062542421</v>
      </c>
    </row>
    <row r="83" spans="1:4" x14ac:dyDescent="0.25">
      <c r="A83" s="35" t="s">
        <v>517</v>
      </c>
      <c r="B83" s="129">
        <v>605.57601538743245</v>
      </c>
      <c r="C83" s="129">
        <v>311.64145821107707</v>
      </c>
      <c r="D83" s="129">
        <v>293.93455717635686</v>
      </c>
    </row>
    <row r="84" spans="1:4" x14ac:dyDescent="0.25">
      <c r="A84" s="35" t="s">
        <v>518</v>
      </c>
      <c r="B84" s="129">
        <v>603.21509524946975</v>
      </c>
      <c r="C84" s="129">
        <v>271.50581586571127</v>
      </c>
      <c r="D84" s="129">
        <v>331.70927938375996</v>
      </c>
    </row>
    <row r="85" spans="1:4" x14ac:dyDescent="0.25">
      <c r="A85" s="35" t="s">
        <v>519</v>
      </c>
      <c r="B85" s="129">
        <v>761.39674449297024</v>
      </c>
      <c r="C85" s="129">
        <v>341.15295993561074</v>
      </c>
      <c r="D85" s="129">
        <v>420.24378455736098</v>
      </c>
    </row>
    <row r="86" spans="1:4" x14ac:dyDescent="0.25">
      <c r="A86" s="35" t="s">
        <v>520</v>
      </c>
      <c r="B86" s="129">
        <v>606.7564754564138</v>
      </c>
      <c r="C86" s="129">
        <v>303.37823772820764</v>
      </c>
      <c r="D86" s="129">
        <v>303.37823772820764</v>
      </c>
    </row>
    <row r="87" spans="1:4" x14ac:dyDescent="0.25">
      <c r="A87" s="35" t="s">
        <v>521</v>
      </c>
      <c r="B87" s="129">
        <v>591.41049455965629</v>
      </c>
      <c r="C87" s="129">
        <v>286.85179676246878</v>
      </c>
      <c r="D87" s="129">
        <v>304.55869779718898</v>
      </c>
    </row>
    <row r="88" spans="1:4" x14ac:dyDescent="0.25">
      <c r="A88" s="35" t="s">
        <v>522</v>
      </c>
      <c r="B88" s="129">
        <v>625.64383656011535</v>
      </c>
      <c r="C88" s="129">
        <v>295.11501724533821</v>
      </c>
      <c r="D88" s="129">
        <v>330.52881931477862</v>
      </c>
    </row>
    <row r="89" spans="1:4" x14ac:dyDescent="0.25">
      <c r="A89" s="35" t="s">
        <v>523</v>
      </c>
      <c r="B89" s="129">
        <v>657.51625842261171</v>
      </c>
      <c r="C89" s="129">
        <v>277.408116210618</v>
      </c>
      <c r="D89" s="129">
        <v>380.10814221199519</v>
      </c>
    </row>
    <row r="90" spans="1:4" x14ac:dyDescent="0.25">
      <c r="A90" s="35" t="s">
        <v>524</v>
      </c>
      <c r="B90" s="129">
        <v>740.148463251306</v>
      </c>
      <c r="C90" s="129">
        <v>323.44605890089053</v>
      </c>
      <c r="D90" s="129">
        <v>416.70240435041694</v>
      </c>
    </row>
    <row r="91" spans="1:4" x14ac:dyDescent="0.25">
      <c r="A91" s="35" t="s">
        <v>525</v>
      </c>
      <c r="B91" s="129">
        <v>181.79085062312888</v>
      </c>
      <c r="C91" s="129">
        <v>89.714965242583361</v>
      </c>
      <c r="D91" s="129">
        <v>92.075885380546083</v>
      </c>
    </row>
    <row r="92" spans="1:4" x14ac:dyDescent="0.25">
      <c r="A92" s="35" t="s">
        <v>526</v>
      </c>
      <c r="B92" s="129">
        <v>112.14370655322922</v>
      </c>
      <c r="C92" s="129">
        <v>48.398862828235728</v>
      </c>
      <c r="D92" s="129">
        <v>63.744843724993423</v>
      </c>
    </row>
    <row r="93" spans="1:4" x14ac:dyDescent="0.25">
      <c r="A93" s="35" t="s">
        <v>527</v>
      </c>
      <c r="B93" s="129">
        <v>108.60232634628514</v>
      </c>
      <c r="C93" s="129">
        <v>56.662083311105256</v>
      </c>
      <c r="D93" s="129">
        <v>51.940243035179812</v>
      </c>
    </row>
    <row r="94" spans="1:4" x14ac:dyDescent="0.25">
      <c r="A94" s="35" t="s">
        <v>528</v>
      </c>
      <c r="B94" s="129">
        <v>109.7827864152665</v>
      </c>
      <c r="C94" s="129">
        <v>40.1356423453662</v>
      </c>
      <c r="D94" s="129">
        <v>69.647144069900222</v>
      </c>
    </row>
    <row r="95" spans="1:4" x14ac:dyDescent="0.25">
      <c r="A95" s="35" t="s">
        <v>529</v>
      </c>
      <c r="B95" s="129">
        <v>110.96324648424786</v>
      </c>
      <c r="C95" s="129">
        <v>50.759782966198451</v>
      </c>
      <c r="D95" s="129">
        <v>60.20346351804934</v>
      </c>
    </row>
    <row r="96" spans="1:4" x14ac:dyDescent="0.25">
      <c r="A96" s="35" t="s">
        <v>530</v>
      </c>
      <c r="B96" s="129">
        <v>84.993124966657916</v>
      </c>
      <c r="C96" s="129">
        <v>29.511501724533961</v>
      </c>
      <c r="D96" s="129">
        <v>55.481623242123895</v>
      </c>
    </row>
    <row r="97" spans="1:6" x14ac:dyDescent="0.25">
      <c r="A97" s="35" t="s">
        <v>531</v>
      </c>
      <c r="B97" s="129">
        <v>70.827604138881583</v>
      </c>
      <c r="C97" s="129">
        <v>37.774722207403478</v>
      </c>
      <c r="D97" s="129">
        <v>33.052881931478034</v>
      </c>
    </row>
    <row r="98" spans="1:6" x14ac:dyDescent="0.25">
      <c r="A98" s="35" t="s">
        <v>532</v>
      </c>
      <c r="B98" s="129">
        <v>88.534505173602</v>
      </c>
      <c r="C98" s="129">
        <v>46.037942690273006</v>
      </c>
      <c r="D98" s="129">
        <v>42.496562483328923</v>
      </c>
    </row>
    <row r="99" spans="1:6" x14ac:dyDescent="0.25">
      <c r="A99" s="35" t="s">
        <v>533</v>
      </c>
      <c r="B99" s="129">
        <v>105.06094613934106</v>
      </c>
      <c r="C99" s="129">
        <v>51.940243035179812</v>
      </c>
      <c r="D99" s="129">
        <v>53.120703104161173</v>
      </c>
    </row>
    <row r="100" spans="1:6" x14ac:dyDescent="0.25">
      <c r="A100" s="35" t="s">
        <v>534</v>
      </c>
      <c r="B100" s="129">
        <v>155.82072910553924</v>
      </c>
      <c r="C100" s="129">
        <v>79.090824621751111</v>
      </c>
      <c r="D100" s="129">
        <v>76.729904483788388</v>
      </c>
    </row>
    <row r="101" spans="1:6" x14ac:dyDescent="0.25">
      <c r="A101" s="35" t="s">
        <v>535</v>
      </c>
      <c r="B101" s="16">
        <v>250.25753462404805</v>
      </c>
      <c r="C101" s="16">
        <v>250.25753462404805</v>
      </c>
      <c r="D101" s="16">
        <v>250.25753462404805</v>
      </c>
    </row>
    <row r="102" spans="1:6" s="12" customFormat="1" x14ac:dyDescent="0.25">
      <c r="B102" s="130"/>
      <c r="C102" s="130"/>
      <c r="D102" s="130"/>
      <c r="F102" s="3"/>
    </row>
    <row r="103" spans="1:6" s="12" customFormat="1" x14ac:dyDescent="0.25">
      <c r="B103" s="130"/>
      <c r="C103" s="130"/>
      <c r="D103" s="130"/>
      <c r="F103" s="3"/>
    </row>
    <row r="104" spans="1:6" s="12" customFormat="1" x14ac:dyDescent="0.25">
      <c r="B104" s="130"/>
      <c r="C104" s="130"/>
      <c r="D104" s="130"/>
      <c r="F104" s="3"/>
    </row>
    <row r="105" spans="1:6" s="12" customFormat="1" x14ac:dyDescent="0.25">
      <c r="B105" s="130"/>
      <c r="C105" s="130"/>
      <c r="D105" s="130"/>
      <c r="F105" s="3"/>
    </row>
    <row r="106" spans="1:6" s="12" customFormat="1" x14ac:dyDescent="0.25">
      <c r="B106" s="130"/>
      <c r="C106" s="130"/>
      <c r="D106" s="130"/>
      <c r="F106" s="3"/>
    </row>
    <row r="107" spans="1:6" s="12" customFormat="1" x14ac:dyDescent="0.25">
      <c r="B107" s="130"/>
      <c r="C107" s="130"/>
      <c r="D107" s="130"/>
      <c r="F107" s="3"/>
    </row>
    <row r="108" spans="1:6" s="12" customFormat="1" x14ac:dyDescent="0.25">
      <c r="B108" s="130"/>
      <c r="C108" s="130"/>
      <c r="D108" s="130"/>
      <c r="F108" s="3"/>
    </row>
    <row r="109" spans="1:6" s="12" customFormat="1" x14ac:dyDescent="0.25">
      <c r="B109" s="130"/>
      <c r="C109" s="130"/>
      <c r="D109" s="130"/>
      <c r="F109" s="3"/>
    </row>
    <row r="110" spans="1:6" s="12" customFormat="1" x14ac:dyDescent="0.25">
      <c r="B110" s="130"/>
      <c r="C110" s="130"/>
      <c r="D110" s="130"/>
      <c r="F110" s="3"/>
    </row>
    <row r="111" spans="1:6" s="12" customFormat="1" x14ac:dyDescent="0.25">
      <c r="B111" s="130"/>
      <c r="C111" s="130"/>
      <c r="D111" s="130"/>
      <c r="F111" s="3"/>
    </row>
    <row r="112" spans="1:6" s="12" customFormat="1" x14ac:dyDescent="0.25">
      <c r="B112" s="130"/>
      <c r="C112" s="130"/>
      <c r="D112" s="130"/>
      <c r="F112" s="3"/>
    </row>
    <row r="113" spans="2:6" s="12" customFormat="1" x14ac:dyDescent="0.25">
      <c r="B113" s="130"/>
      <c r="C113" s="130"/>
      <c r="D113" s="130"/>
      <c r="F113" s="3"/>
    </row>
    <row r="114" spans="2:6" s="12" customFormat="1" x14ac:dyDescent="0.25">
      <c r="B114" s="130"/>
      <c r="C114" s="130"/>
      <c r="D114" s="130"/>
      <c r="F114" s="3"/>
    </row>
    <row r="115" spans="2:6" s="12" customFormat="1" x14ac:dyDescent="0.25">
      <c r="B115" s="130"/>
      <c r="C115" s="130"/>
      <c r="D115" s="130"/>
      <c r="F115" s="3"/>
    </row>
    <row r="116" spans="2:6" s="12" customFormat="1" x14ac:dyDescent="0.25">
      <c r="B116" s="130"/>
      <c r="C116" s="130"/>
      <c r="D116" s="130"/>
      <c r="F116" s="3"/>
    </row>
    <row r="117" spans="2:6" s="12" customFormat="1" x14ac:dyDescent="0.25">
      <c r="B117" s="130"/>
      <c r="C117" s="130"/>
      <c r="D117" s="130"/>
      <c r="F117" s="3"/>
    </row>
    <row r="118" spans="2:6" s="12" customFormat="1" x14ac:dyDescent="0.25">
      <c r="B118" s="130"/>
      <c r="C118" s="130"/>
      <c r="D118" s="130"/>
      <c r="F118" s="3"/>
    </row>
    <row r="119" spans="2:6" s="12" customFormat="1" x14ac:dyDescent="0.25">
      <c r="B119" s="130"/>
      <c r="C119" s="130"/>
      <c r="D119" s="130"/>
      <c r="F119" s="3"/>
    </row>
    <row r="120" spans="2:6" s="12" customFormat="1" x14ac:dyDescent="0.25">
      <c r="B120" s="130"/>
      <c r="C120" s="130"/>
      <c r="D120" s="130"/>
      <c r="F120" s="3"/>
    </row>
  </sheetData>
  <mergeCells count="1">
    <mergeCell ref="A1:D1"/>
  </mergeCells>
  <phoneticPr fontId="3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57F7-303F-433D-A8FB-7A13BD959BC0}">
  <dimension ref="A1:D29"/>
  <sheetViews>
    <sheetView zoomScale="106" zoomScaleNormal="106" workbookViewId="0">
      <selection sqref="A1:D1"/>
    </sheetView>
  </sheetViews>
  <sheetFormatPr defaultColWidth="17.140625" defaultRowHeight="14.25" customHeight="1" x14ac:dyDescent="0.25"/>
  <cols>
    <col min="1" max="1" width="18.7109375" style="3" customWidth="1"/>
    <col min="2" max="2" width="11.28515625" style="3" customWidth="1"/>
    <col min="3" max="3" width="12.140625" style="3" customWidth="1"/>
    <col min="4" max="4" width="12.5703125" style="3" customWidth="1"/>
    <col min="5" max="16384" width="17.140625" style="3"/>
  </cols>
  <sheetData>
    <row r="1" spans="1:4" ht="15" customHeight="1" x14ac:dyDescent="0.25">
      <c r="A1" s="962" t="s">
        <v>8</v>
      </c>
      <c r="B1" s="962"/>
      <c r="C1" s="962"/>
      <c r="D1" s="962"/>
    </row>
    <row r="2" spans="1:4" ht="24" x14ac:dyDescent="0.25">
      <c r="A2" s="895" t="s">
        <v>542</v>
      </c>
      <c r="B2" s="894" t="s">
        <v>0</v>
      </c>
      <c r="C2" s="894" t="s">
        <v>1</v>
      </c>
      <c r="D2" s="894" t="s">
        <v>2</v>
      </c>
    </row>
    <row r="3" spans="1:4" ht="15" x14ac:dyDescent="0.25">
      <c r="A3" s="131" t="s">
        <v>135</v>
      </c>
      <c r="B3" s="132">
        <v>574252.61198606319</v>
      </c>
      <c r="C3" s="132">
        <v>280847.34573005157</v>
      </c>
      <c r="D3" s="132">
        <v>293405.26625845471</v>
      </c>
    </row>
    <row r="4" spans="1:4" ht="15" x14ac:dyDescent="0.25">
      <c r="A4" s="745"/>
      <c r="B4" s="736"/>
      <c r="C4" s="736"/>
      <c r="D4" s="736"/>
    </row>
    <row r="5" spans="1:4" ht="15" x14ac:dyDescent="0.25">
      <c r="A5" s="744" t="s">
        <v>3</v>
      </c>
      <c r="B5" s="132"/>
      <c r="C5" s="132"/>
      <c r="D5" s="132"/>
    </row>
    <row r="6" spans="1:4" ht="15" x14ac:dyDescent="0.25">
      <c r="A6" s="107" t="s">
        <v>4</v>
      </c>
      <c r="B6" s="30">
        <v>397185.1123476809</v>
      </c>
      <c r="C6" s="30">
        <v>192612.80570522445</v>
      </c>
      <c r="D6" s="30">
        <v>204572.30664453685</v>
      </c>
    </row>
    <row r="7" spans="1:4" ht="15" x14ac:dyDescent="0.25">
      <c r="A7" s="107" t="s">
        <v>5</v>
      </c>
      <c r="B7" s="30">
        <v>177067.49963934874</v>
      </c>
      <c r="C7" s="30">
        <v>88234.540024964648</v>
      </c>
      <c r="D7" s="30">
        <v>88832.959614262407</v>
      </c>
    </row>
    <row r="8" spans="1:4" ht="15" x14ac:dyDescent="0.25">
      <c r="A8" s="131" t="s">
        <v>165</v>
      </c>
      <c r="B8" s="133"/>
      <c r="C8" s="133"/>
      <c r="D8" s="133"/>
    </row>
    <row r="9" spans="1:4" ht="14.25" customHeight="1" x14ac:dyDescent="0.25">
      <c r="A9" s="134" t="s">
        <v>10</v>
      </c>
      <c r="B9" s="36">
        <v>79778.057660111852</v>
      </c>
      <c r="C9" s="36">
        <v>39248.882872856302</v>
      </c>
      <c r="D9" s="36">
        <v>40529.174787348202</v>
      </c>
    </row>
    <row r="10" spans="1:4" ht="15" x14ac:dyDescent="0.25">
      <c r="A10" s="134" t="s">
        <v>11</v>
      </c>
      <c r="B10" s="36">
        <v>79313.100094738649</v>
      </c>
      <c r="C10" s="36">
        <v>39430.750404858263</v>
      </c>
      <c r="D10" s="36">
        <v>39882.349689795919</v>
      </c>
    </row>
    <row r="11" spans="1:4" ht="15" x14ac:dyDescent="0.25">
      <c r="A11" s="134" t="s">
        <v>12</v>
      </c>
      <c r="B11" s="36">
        <v>76457.431529966096</v>
      </c>
      <c r="C11" s="36">
        <v>38201.954325842715</v>
      </c>
      <c r="D11" s="36">
        <v>38255.477204057548</v>
      </c>
    </row>
    <row r="12" spans="1:4" ht="15" x14ac:dyDescent="0.25">
      <c r="A12" s="134" t="s">
        <v>13</v>
      </c>
      <c r="B12" s="36">
        <v>72867.416182505112</v>
      </c>
      <c r="C12" s="36">
        <v>35316.652358370193</v>
      </c>
      <c r="D12" s="36">
        <v>37550.763824188769</v>
      </c>
    </row>
    <row r="13" spans="1:4" ht="15" x14ac:dyDescent="0.25">
      <c r="A13" s="134" t="s">
        <v>14</v>
      </c>
      <c r="B13" s="36">
        <v>58939.457459436482</v>
      </c>
      <c r="C13" s="36">
        <v>27441.364009029272</v>
      </c>
      <c r="D13" s="36">
        <v>31498.09345035339</v>
      </c>
    </row>
    <row r="14" spans="1:4" ht="15" x14ac:dyDescent="0.25">
      <c r="A14" s="134" t="s">
        <v>15</v>
      </c>
      <c r="B14" s="36">
        <v>45246.169336174571</v>
      </c>
      <c r="C14" s="36">
        <v>21997.895421946399</v>
      </c>
      <c r="D14" s="36">
        <v>23248.273914215268</v>
      </c>
    </row>
    <row r="15" spans="1:4" ht="15" x14ac:dyDescent="0.25">
      <c r="A15" s="134" t="s">
        <v>16</v>
      </c>
      <c r="B15" s="36">
        <v>38325.943137742055</v>
      </c>
      <c r="C15" s="36">
        <v>18945.632892670856</v>
      </c>
      <c r="D15" s="36">
        <v>19380.310245066485</v>
      </c>
    </row>
    <row r="16" spans="1:4" ht="15" x14ac:dyDescent="0.25">
      <c r="A16" s="134" t="s">
        <v>17</v>
      </c>
      <c r="B16" s="36">
        <v>29181.339590821841</v>
      </c>
      <c r="C16" s="36">
        <v>14412.389084208615</v>
      </c>
      <c r="D16" s="36">
        <v>14768.950506608508</v>
      </c>
    </row>
    <row r="17" spans="1:4" ht="15" x14ac:dyDescent="0.25">
      <c r="A17" s="134" t="s">
        <v>18</v>
      </c>
      <c r="B17" s="36">
        <v>22900.566832293694</v>
      </c>
      <c r="C17" s="36">
        <v>11382.246960986911</v>
      </c>
      <c r="D17" s="36">
        <v>11518.319871302065</v>
      </c>
    </row>
    <row r="18" spans="1:4" ht="15" x14ac:dyDescent="0.25">
      <c r="A18" s="134" t="s">
        <v>19</v>
      </c>
      <c r="B18" s="36">
        <v>17246.780020903676</v>
      </c>
      <c r="C18" s="36">
        <v>8237.2504179962361</v>
      </c>
      <c r="D18" s="36">
        <v>9009.5296029133478</v>
      </c>
    </row>
    <row r="19" spans="1:4" ht="15" x14ac:dyDescent="0.25">
      <c r="A19" s="134" t="s">
        <v>20</v>
      </c>
      <c r="B19" s="36">
        <v>13430.325304628759</v>
      </c>
      <c r="C19" s="36">
        <v>6566.1470668650036</v>
      </c>
      <c r="D19" s="36">
        <v>6864.1782377673953</v>
      </c>
    </row>
    <row r="20" spans="1:4" ht="15" x14ac:dyDescent="0.25">
      <c r="A20" s="135" t="s">
        <v>21</v>
      </c>
      <c r="B20" s="36">
        <v>11126.497047019979</v>
      </c>
      <c r="C20" s="36">
        <v>5338.5424819575328</v>
      </c>
      <c r="D20" s="36">
        <v>5787.954565064314</v>
      </c>
    </row>
    <row r="21" spans="1:4" ht="15" x14ac:dyDescent="0.25">
      <c r="A21" s="135" t="s">
        <v>22</v>
      </c>
      <c r="B21" s="36">
        <v>9522.8055083559611</v>
      </c>
      <c r="C21" s="36">
        <v>4646.6844066484091</v>
      </c>
      <c r="D21" s="36">
        <v>4876.1211017081869</v>
      </c>
    </row>
    <row r="22" spans="1:4" ht="15" x14ac:dyDescent="0.25">
      <c r="A22" s="134" t="s">
        <v>23</v>
      </c>
      <c r="B22" s="36">
        <v>6092.3544160127431</v>
      </c>
      <c r="C22" s="36">
        <v>2992.4662748678979</v>
      </c>
      <c r="D22" s="36">
        <v>3099.8881411452212</v>
      </c>
    </row>
    <row r="23" spans="1:4" ht="15" x14ac:dyDescent="0.25">
      <c r="A23" s="134" t="s">
        <v>24</v>
      </c>
      <c r="B23" s="36">
        <v>5708.7048935938792</v>
      </c>
      <c r="C23" s="36">
        <v>2855.5329068660353</v>
      </c>
      <c r="D23" s="36">
        <v>2853.1719867280722</v>
      </c>
    </row>
    <row r="24" spans="1:4" ht="15" x14ac:dyDescent="0.25">
      <c r="A24" s="134" t="s">
        <v>25</v>
      </c>
      <c r="B24" s="36">
        <v>3515.4100854267353</v>
      </c>
      <c r="C24" s="36">
        <v>1705.7647996780479</v>
      </c>
      <c r="D24" s="36">
        <v>1809.6452857484064</v>
      </c>
    </row>
    <row r="25" spans="1:4" ht="15" x14ac:dyDescent="0.25">
      <c r="A25" s="134" t="s">
        <v>26</v>
      </c>
      <c r="B25" s="36">
        <v>3221.4755282503234</v>
      </c>
      <c r="C25" s="36">
        <v>1486.1992268475174</v>
      </c>
      <c r="D25" s="36">
        <v>1735.2763014025816</v>
      </c>
    </row>
    <row r="26" spans="1:4" ht="14.25" customHeight="1" x14ac:dyDescent="0.25">
      <c r="A26" s="134" t="s">
        <v>27</v>
      </c>
      <c r="B26" s="36">
        <v>623.28291642215265</v>
      </c>
      <c r="C26" s="36">
        <v>285.67133669348743</v>
      </c>
      <c r="D26" s="36">
        <v>337.6115797286667</v>
      </c>
    </row>
    <row r="27" spans="1:4" ht="10.5" customHeight="1" x14ac:dyDescent="0.25">
      <c r="A27" s="134" t="s">
        <v>28</v>
      </c>
      <c r="B27" s="36">
        <v>505.23690952401796</v>
      </c>
      <c r="C27" s="36">
        <v>244.35523427914026</v>
      </c>
      <c r="D27" s="36">
        <v>260.88167524487915</v>
      </c>
    </row>
    <row r="28" spans="1:4" ht="15" customHeight="1" x14ac:dyDescent="0.25">
      <c r="A28" s="47" t="s">
        <v>9</v>
      </c>
      <c r="B28" s="16">
        <v>250.257534624047</v>
      </c>
      <c r="C28" s="16">
        <v>110.96324648424786</v>
      </c>
      <c r="D28" s="16">
        <v>139.29428813980039</v>
      </c>
    </row>
    <row r="29" spans="1:4" ht="15" customHeight="1" x14ac:dyDescent="0.25">
      <c r="A29" s="12"/>
      <c r="B29" s="12"/>
      <c r="C29" s="12"/>
      <c r="D29" s="12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3762-E617-4C65-BFFB-964614019DCB}">
  <dimension ref="A1:CG74"/>
  <sheetViews>
    <sheetView zoomScale="98" zoomScaleNormal="98" workbookViewId="0">
      <selection sqref="A1:E1"/>
    </sheetView>
  </sheetViews>
  <sheetFormatPr defaultColWidth="14.85546875" defaultRowHeight="12.75" customHeight="1" x14ac:dyDescent="0.25"/>
  <cols>
    <col min="1" max="1" width="18.85546875" style="3" customWidth="1"/>
    <col min="2" max="2" width="7.85546875" style="3" customWidth="1"/>
    <col min="3" max="3" width="11" style="3" customWidth="1"/>
    <col min="4" max="4" width="10" style="3" customWidth="1"/>
    <col min="5" max="5" width="11.140625" style="3" customWidth="1"/>
    <col min="6" max="6" width="10.140625" style="12" customWidth="1"/>
    <col min="7" max="85" width="14.85546875" style="12"/>
    <col min="86" max="16384" width="14.85546875" style="3"/>
  </cols>
  <sheetData>
    <row r="1" spans="1:85" ht="23.25" customHeight="1" x14ac:dyDescent="0.25">
      <c r="A1" s="963" t="s">
        <v>47</v>
      </c>
      <c r="B1" s="963"/>
      <c r="C1" s="963"/>
      <c r="D1" s="963"/>
      <c r="E1" s="963"/>
      <c r="BY1" s="3"/>
      <c r="BZ1" s="3"/>
      <c r="CA1" s="3"/>
      <c r="CB1" s="3"/>
      <c r="CC1" s="3"/>
      <c r="CD1" s="3"/>
      <c r="CE1" s="3"/>
      <c r="CF1" s="3"/>
      <c r="CG1" s="3"/>
    </row>
    <row r="2" spans="1:85" ht="15" customHeight="1" x14ac:dyDescent="0.25">
      <c r="A2" s="966" t="s">
        <v>540</v>
      </c>
      <c r="B2" s="964" t="s">
        <v>0</v>
      </c>
      <c r="C2" s="964" t="s">
        <v>29</v>
      </c>
      <c r="D2" s="964" t="s">
        <v>30</v>
      </c>
      <c r="E2" s="964" t="s">
        <v>31</v>
      </c>
      <c r="BY2" s="3"/>
      <c r="BZ2" s="3"/>
      <c r="CA2" s="3"/>
      <c r="CB2" s="3"/>
      <c r="CC2" s="3"/>
      <c r="CD2" s="3"/>
      <c r="CE2" s="3"/>
      <c r="CF2" s="3"/>
      <c r="CG2" s="3"/>
    </row>
    <row r="3" spans="1:85" ht="15" x14ac:dyDescent="0.25">
      <c r="A3" s="967"/>
      <c r="B3" s="965"/>
      <c r="C3" s="965"/>
      <c r="D3" s="965"/>
      <c r="E3" s="965"/>
      <c r="BY3" s="3"/>
      <c r="BZ3" s="3"/>
      <c r="CA3" s="3"/>
      <c r="CB3" s="3"/>
      <c r="CC3" s="3"/>
      <c r="CD3" s="3"/>
      <c r="CE3" s="3"/>
      <c r="CF3" s="3"/>
      <c r="CG3" s="3"/>
    </row>
    <row r="4" spans="1:85" ht="15" x14ac:dyDescent="0.25">
      <c r="A4" s="136" t="s">
        <v>135</v>
      </c>
      <c r="B4" s="137">
        <v>574252.61198606319</v>
      </c>
      <c r="C4" s="137">
        <v>235548.58928558542</v>
      </c>
      <c r="D4" s="137">
        <v>318787.30041924643</v>
      </c>
      <c r="E4" s="137">
        <v>19916.722283856077</v>
      </c>
      <c r="BY4" s="3"/>
      <c r="BZ4" s="3"/>
      <c r="CA4" s="3"/>
      <c r="CB4" s="3"/>
      <c r="CC4" s="3"/>
      <c r="CD4" s="3"/>
      <c r="CE4" s="3"/>
      <c r="CF4" s="3"/>
      <c r="CG4" s="3"/>
    </row>
    <row r="5" spans="1:85" ht="15" x14ac:dyDescent="0.25">
      <c r="A5" s="737"/>
      <c r="B5" s="27"/>
      <c r="C5" s="27"/>
      <c r="D5" s="27"/>
      <c r="E5" s="27"/>
      <c r="BY5" s="3"/>
      <c r="BZ5" s="3"/>
      <c r="CA5" s="3"/>
      <c r="CB5" s="3"/>
      <c r="CC5" s="3"/>
      <c r="CD5" s="3"/>
      <c r="CE5" s="3"/>
      <c r="CF5" s="3"/>
      <c r="CG5" s="3"/>
    </row>
    <row r="6" spans="1:85" ht="15" customHeight="1" x14ac:dyDescent="0.25">
      <c r="A6" s="136" t="s">
        <v>3</v>
      </c>
      <c r="B6" s="137"/>
      <c r="C6" s="137"/>
      <c r="D6" s="137"/>
      <c r="E6" s="137"/>
      <c r="BY6" s="3"/>
      <c r="BZ6" s="3"/>
      <c r="CA6" s="3"/>
      <c r="CB6" s="3"/>
      <c r="CC6" s="3"/>
      <c r="CD6" s="3"/>
      <c r="CE6" s="3"/>
      <c r="CF6" s="3"/>
      <c r="CG6" s="3"/>
    </row>
    <row r="7" spans="1:85" s="46" customFormat="1" ht="15" customHeight="1" x14ac:dyDescent="0.25">
      <c r="A7" s="890" t="s">
        <v>4</v>
      </c>
      <c r="B7" s="39">
        <v>397185.1123476809</v>
      </c>
      <c r="C7" s="39">
        <v>162742.1210405739</v>
      </c>
      <c r="D7" s="39">
        <v>222411.74228598861</v>
      </c>
      <c r="E7" s="39">
        <v>12031.249023056756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</row>
    <row r="8" spans="1:85" ht="15" customHeight="1" x14ac:dyDescent="0.25">
      <c r="A8" s="890" t="s">
        <v>5</v>
      </c>
      <c r="B8" s="39">
        <v>177067.49963934874</v>
      </c>
      <c r="C8" s="39">
        <v>72806.468244547883</v>
      </c>
      <c r="D8" s="39">
        <v>96375.558133875806</v>
      </c>
      <c r="E8" s="39">
        <v>7885.4732607950637</v>
      </c>
      <c r="BY8" s="3"/>
      <c r="BZ8" s="3"/>
      <c r="CA8" s="3"/>
      <c r="CB8" s="3"/>
      <c r="CC8" s="3"/>
      <c r="CD8" s="3"/>
      <c r="CE8" s="3"/>
      <c r="CF8" s="3"/>
      <c r="CG8" s="3"/>
    </row>
    <row r="9" spans="1:85" ht="15" customHeight="1" x14ac:dyDescent="0.25">
      <c r="A9" s="888" t="s">
        <v>538</v>
      </c>
      <c r="B9" s="889"/>
      <c r="C9" s="889"/>
      <c r="D9" s="889"/>
      <c r="E9" s="889"/>
      <c r="BY9" s="3"/>
      <c r="BZ9" s="3"/>
      <c r="CA9" s="3"/>
      <c r="CB9" s="3"/>
      <c r="CC9" s="3"/>
      <c r="CD9" s="3"/>
      <c r="CE9" s="3"/>
      <c r="CF9" s="3"/>
      <c r="CG9" s="3"/>
    </row>
    <row r="10" spans="1:85" ht="15" customHeight="1" x14ac:dyDescent="0.25">
      <c r="A10" s="890" t="s">
        <v>539</v>
      </c>
      <c r="B10" s="39">
        <v>280847.34573005157</v>
      </c>
      <c r="C10" s="39">
        <v>116881.58760365073</v>
      </c>
      <c r="D10" s="39">
        <v>154284.80510070102</v>
      </c>
      <c r="E10" s="39">
        <v>9680.9530257153474</v>
      </c>
      <c r="BY10" s="3"/>
      <c r="BZ10" s="3"/>
      <c r="CA10" s="3"/>
      <c r="CB10" s="3"/>
      <c r="CC10" s="3"/>
      <c r="CD10" s="3"/>
      <c r="CE10" s="3"/>
      <c r="CF10" s="3"/>
      <c r="CG10" s="3"/>
    </row>
    <row r="11" spans="1:85" ht="15" customHeight="1" x14ac:dyDescent="0.25">
      <c r="A11" s="890" t="s">
        <v>2</v>
      </c>
      <c r="B11" s="39">
        <v>293405.26625845471</v>
      </c>
      <c r="C11" s="39">
        <v>118667.00168128988</v>
      </c>
      <c r="D11" s="39">
        <v>164502.49531921753</v>
      </c>
      <c r="E11" s="39">
        <v>10235.769258136474</v>
      </c>
      <c r="BY11" s="3"/>
      <c r="BZ11" s="3"/>
      <c r="CA11" s="3"/>
      <c r="CB11" s="3"/>
      <c r="CC11" s="3"/>
      <c r="CD11" s="3"/>
      <c r="CE11" s="3"/>
      <c r="CF11" s="3"/>
      <c r="CG11" s="3"/>
    </row>
    <row r="12" spans="1:85" ht="15" customHeight="1" x14ac:dyDescent="0.25">
      <c r="A12" s="139" t="s">
        <v>53</v>
      </c>
      <c r="B12" s="140"/>
      <c r="C12" s="140"/>
      <c r="D12" s="140"/>
      <c r="E12" s="141"/>
      <c r="BY12" s="3"/>
      <c r="BZ12" s="3"/>
      <c r="CA12" s="3"/>
      <c r="CB12" s="3"/>
      <c r="CC12" s="3"/>
      <c r="CD12" s="3"/>
      <c r="CE12" s="3"/>
      <c r="CF12" s="3"/>
      <c r="CG12" s="3"/>
    </row>
    <row r="13" spans="1:85" ht="15" customHeight="1" x14ac:dyDescent="0.25">
      <c r="A13" s="13" t="s">
        <v>136</v>
      </c>
      <c r="B13" s="38">
        <f>+B14+B15</f>
        <v>359847.04037225351</v>
      </c>
      <c r="C13" s="38">
        <f t="shared" ref="C13:E13" si="0">+C14+C15</f>
        <v>146665.01497875137</v>
      </c>
      <c r="D13" s="38">
        <f t="shared" si="0"/>
        <v>201558.03509548053</v>
      </c>
      <c r="E13" s="38">
        <f t="shared" si="0"/>
        <v>11623.990299258287</v>
      </c>
      <c r="BY13" s="3"/>
      <c r="BZ13" s="3"/>
      <c r="CA13" s="3"/>
      <c r="CB13" s="3"/>
      <c r="CC13" s="3"/>
      <c r="CD13" s="3"/>
      <c r="CE13" s="3"/>
      <c r="CF13" s="3"/>
      <c r="CG13" s="3"/>
    </row>
    <row r="14" spans="1:85" ht="15" customHeight="1" x14ac:dyDescent="0.25">
      <c r="A14" s="106" t="s">
        <v>136</v>
      </c>
      <c r="B14" s="39">
        <v>356879.5604253186</v>
      </c>
      <c r="C14" s="26">
        <v>145232.08655355999</v>
      </c>
      <c r="D14" s="26">
        <v>200104.93531849666</v>
      </c>
      <c r="E14" s="26">
        <v>11542.538554498573</v>
      </c>
      <c r="BY14" s="3"/>
      <c r="BZ14" s="3"/>
      <c r="CA14" s="3"/>
      <c r="CB14" s="3"/>
      <c r="CC14" s="3"/>
      <c r="CD14" s="3"/>
      <c r="CE14" s="3"/>
      <c r="CF14" s="3"/>
      <c r="CG14" s="3"/>
    </row>
    <row r="15" spans="1:85" ht="15" customHeight="1" x14ac:dyDescent="0.25">
      <c r="A15" s="106" t="s">
        <v>157</v>
      </c>
      <c r="B15" s="39">
        <v>2967.4799469348904</v>
      </c>
      <c r="C15" s="26">
        <v>1432.9284251913784</v>
      </c>
      <c r="D15" s="26">
        <v>1453.0997769838657</v>
      </c>
      <c r="E15" s="26">
        <v>81.451744759713833</v>
      </c>
      <c r="BY15" s="3"/>
      <c r="BZ15" s="3"/>
      <c r="CA15" s="3"/>
      <c r="CB15" s="3"/>
      <c r="CC15" s="3"/>
      <c r="CD15" s="3"/>
      <c r="CE15" s="3"/>
      <c r="CF15" s="3"/>
      <c r="CG15" s="3"/>
    </row>
    <row r="16" spans="1:85" ht="15" customHeight="1" x14ac:dyDescent="0.25">
      <c r="A16" s="13" t="s">
        <v>137</v>
      </c>
      <c r="B16" s="38">
        <f>+B17+B18+B19+B20</f>
        <v>13877.43541041868</v>
      </c>
      <c r="C16" s="38">
        <f t="shared" ref="C16:E16" si="1">+C17+C18+C19+C20</f>
        <v>6369.5783307164611</v>
      </c>
      <c r="D16" s="38">
        <f t="shared" si="1"/>
        <v>6963.664987901745</v>
      </c>
      <c r="E16" s="38">
        <f t="shared" si="1"/>
        <v>544.1920918004048</v>
      </c>
      <c r="BY16" s="3"/>
      <c r="BZ16" s="3"/>
      <c r="CA16" s="3"/>
      <c r="CB16" s="3"/>
      <c r="CC16" s="3"/>
      <c r="CD16" s="3"/>
      <c r="CE16" s="3"/>
      <c r="CF16" s="3"/>
      <c r="CG16" s="3"/>
    </row>
    <row r="17" spans="1:85" ht="15" customHeight="1" x14ac:dyDescent="0.25">
      <c r="A17" s="106" t="s">
        <v>137</v>
      </c>
      <c r="B17" s="39">
        <v>8204.98103173044</v>
      </c>
      <c r="C17" s="26">
        <v>3635.1603315351822</v>
      </c>
      <c r="D17" s="26">
        <v>4265.2620023979825</v>
      </c>
      <c r="E17" s="26">
        <v>304.55869779718898</v>
      </c>
      <c r="BY17" s="3"/>
      <c r="BZ17" s="3"/>
      <c r="CA17" s="3"/>
      <c r="CB17" s="3"/>
      <c r="CC17" s="3"/>
      <c r="CD17" s="3"/>
      <c r="CE17" s="3"/>
      <c r="CF17" s="3"/>
      <c r="CG17" s="3"/>
    </row>
    <row r="18" spans="1:85" ht="15" customHeight="1" x14ac:dyDescent="0.25">
      <c r="A18" s="106" t="s">
        <v>138</v>
      </c>
      <c r="B18" s="39">
        <v>3046.3429281374338</v>
      </c>
      <c r="C18" s="39">
        <v>1401.3649414037395</v>
      </c>
      <c r="D18" s="39">
        <v>1495.059557973088</v>
      </c>
      <c r="E18" s="39">
        <v>149.91842876063251</v>
      </c>
      <c r="BY18" s="3"/>
      <c r="BZ18" s="3"/>
      <c r="CA18" s="3"/>
      <c r="CB18" s="3"/>
      <c r="CC18" s="3"/>
      <c r="CD18" s="3"/>
      <c r="CE18" s="3"/>
      <c r="CF18" s="3"/>
      <c r="CG18" s="3"/>
    </row>
    <row r="19" spans="1:85" ht="15" customHeight="1" x14ac:dyDescent="0.25">
      <c r="A19" s="106" t="s">
        <v>139</v>
      </c>
      <c r="B19" s="39">
        <v>1798.1318838080981</v>
      </c>
      <c r="C19" s="39">
        <v>907.40840266387193</v>
      </c>
      <c r="D19" s="39">
        <v>837.60277804005818</v>
      </c>
      <c r="E19" s="39">
        <v>53.120703104161173</v>
      </c>
      <c r="BY19" s="3"/>
      <c r="BZ19" s="3"/>
      <c r="CA19" s="3"/>
      <c r="CB19" s="3"/>
      <c r="CC19" s="3"/>
      <c r="CD19" s="3"/>
      <c r="CE19" s="3"/>
      <c r="CF19" s="3"/>
      <c r="CG19" s="3"/>
    </row>
    <row r="20" spans="1:85" ht="15" customHeight="1" x14ac:dyDescent="0.25">
      <c r="A20" s="106" t="s">
        <v>140</v>
      </c>
      <c r="B20" s="39">
        <v>827.97956674270779</v>
      </c>
      <c r="C20" s="26">
        <v>425.64465511366751</v>
      </c>
      <c r="D20" s="26">
        <v>365.74064949061631</v>
      </c>
      <c r="E20" s="26">
        <v>36.594262138422117</v>
      </c>
      <c r="BY20" s="3"/>
      <c r="BZ20" s="3"/>
      <c r="CA20" s="3"/>
      <c r="CB20" s="3"/>
      <c r="CC20" s="3"/>
      <c r="CD20" s="3"/>
      <c r="CE20" s="3"/>
      <c r="CF20" s="3"/>
      <c r="CG20" s="3"/>
    </row>
    <row r="21" spans="1:85" ht="15" customHeight="1" x14ac:dyDescent="0.25">
      <c r="A21" s="13" t="s">
        <v>141</v>
      </c>
      <c r="B21" s="38">
        <f>+B22</f>
        <v>9688.7119703202934</v>
      </c>
      <c r="C21" s="38">
        <f t="shared" ref="C21:E21" si="2">+C22</f>
        <v>3768.5771433091886</v>
      </c>
      <c r="D21" s="38">
        <f t="shared" si="2"/>
        <v>5561.2749660408208</v>
      </c>
      <c r="E21" s="38">
        <f t="shared" si="2"/>
        <v>358.85986097033094</v>
      </c>
      <c r="BY21" s="3"/>
      <c r="BZ21" s="3"/>
      <c r="CA21" s="3"/>
      <c r="CB21" s="3"/>
      <c r="CC21" s="3"/>
      <c r="CD21" s="3"/>
      <c r="CE21" s="3"/>
      <c r="CF21" s="3"/>
      <c r="CG21" s="3"/>
    </row>
    <row r="22" spans="1:85" ht="15" customHeight="1" x14ac:dyDescent="0.25">
      <c r="A22" s="106" t="s">
        <v>141</v>
      </c>
      <c r="B22" s="39">
        <v>9688.7119703202934</v>
      </c>
      <c r="C22" s="39">
        <v>3768.5771433091886</v>
      </c>
      <c r="D22" s="39">
        <v>5561.2749660408208</v>
      </c>
      <c r="E22" s="39">
        <v>358.85986097033094</v>
      </c>
      <c r="BY22" s="3"/>
      <c r="BZ22" s="3"/>
      <c r="CA22" s="3"/>
      <c r="CB22" s="3"/>
      <c r="CC22" s="3"/>
      <c r="CD22" s="3"/>
      <c r="CE22" s="3"/>
      <c r="CF22" s="3"/>
      <c r="CG22" s="3"/>
    </row>
    <row r="23" spans="1:85" ht="15" customHeight="1" x14ac:dyDescent="0.25">
      <c r="A23" s="13" t="s">
        <v>142</v>
      </c>
      <c r="B23" s="38">
        <f>+B24+B25+B26</f>
        <v>40701.742827509741</v>
      </c>
      <c r="C23" s="38">
        <f t="shared" ref="C23:E23" si="3">+C24+C25+C26</f>
        <v>16473.449154816757</v>
      </c>
      <c r="D23" s="38">
        <f t="shared" si="3"/>
        <v>22658.281780951475</v>
      </c>
      <c r="E23" s="38">
        <f t="shared" si="3"/>
        <v>1570.0118917451944</v>
      </c>
      <c r="BY23" s="3"/>
      <c r="BZ23" s="3"/>
      <c r="CA23" s="3"/>
      <c r="CB23" s="3"/>
      <c r="CC23" s="3"/>
      <c r="CD23" s="3"/>
      <c r="CE23" s="3"/>
      <c r="CF23" s="3"/>
      <c r="CG23" s="3"/>
    </row>
    <row r="24" spans="1:85" ht="15" customHeight="1" x14ac:dyDescent="0.25">
      <c r="A24" s="106" t="s">
        <v>142</v>
      </c>
      <c r="B24" s="39">
        <v>32014.037567018451</v>
      </c>
      <c r="C24" s="26">
        <v>12761.821326549409</v>
      </c>
      <c r="D24" s="26">
        <v>17965.514765283042</v>
      </c>
      <c r="E24" s="26">
        <v>1286.7014751896697</v>
      </c>
      <c r="BY24" s="3"/>
      <c r="BZ24" s="3"/>
      <c r="CA24" s="3"/>
      <c r="CB24" s="3"/>
      <c r="CC24" s="3"/>
      <c r="CD24" s="3"/>
      <c r="CE24" s="3"/>
      <c r="CF24" s="3"/>
      <c r="CG24" s="3"/>
    </row>
    <row r="25" spans="1:85" ht="15" customHeight="1" x14ac:dyDescent="0.25">
      <c r="A25" s="106" t="s">
        <v>143</v>
      </c>
      <c r="B25" s="39">
        <v>8385.7881553214811</v>
      </c>
      <c r="C25" s="26">
        <v>3571.2358193589848</v>
      </c>
      <c r="D25" s="26">
        <v>4541.8660600278245</v>
      </c>
      <c r="E25" s="26">
        <v>272.68627593469262</v>
      </c>
      <c r="BY25" s="3"/>
      <c r="BZ25" s="3"/>
      <c r="CA25" s="3"/>
      <c r="CB25" s="3"/>
      <c r="CC25" s="3"/>
      <c r="CD25" s="3"/>
      <c r="CE25" s="3"/>
      <c r="CF25" s="3"/>
      <c r="CG25" s="3"/>
    </row>
    <row r="26" spans="1:85" ht="15" customHeight="1" x14ac:dyDescent="0.25">
      <c r="A26" s="106" t="s">
        <v>144</v>
      </c>
      <c r="B26" s="39">
        <v>301.91710516980822</v>
      </c>
      <c r="C26" s="39">
        <v>140.39200890836435</v>
      </c>
      <c r="D26" s="39">
        <v>150.90095564061022</v>
      </c>
      <c r="E26" s="39">
        <v>10.624140620832232</v>
      </c>
      <c r="BY26" s="3"/>
      <c r="BZ26" s="3"/>
      <c r="CA26" s="3"/>
      <c r="CB26" s="3"/>
      <c r="CC26" s="3"/>
      <c r="CD26" s="3"/>
      <c r="CE26" s="3"/>
      <c r="CF26" s="3"/>
      <c r="CG26" s="3"/>
    </row>
    <row r="27" spans="1:85" ht="15" customHeight="1" x14ac:dyDescent="0.25">
      <c r="A27" s="13" t="s">
        <v>145</v>
      </c>
      <c r="B27" s="38">
        <f>+B28</f>
        <v>17360.117948473184</v>
      </c>
      <c r="C27" s="38">
        <f t="shared" ref="C27:E27" si="4">+C28</f>
        <v>6304.6443049829713</v>
      </c>
      <c r="D27" s="38">
        <f t="shared" si="4"/>
        <v>10505.379251345472</v>
      </c>
      <c r="E27" s="38">
        <f t="shared" si="4"/>
        <v>550.09439214530914</v>
      </c>
      <c r="BY27" s="3"/>
      <c r="BZ27" s="3"/>
      <c r="CA27" s="3"/>
      <c r="CB27" s="3"/>
      <c r="CC27" s="3"/>
      <c r="CD27" s="3"/>
      <c r="CE27" s="3"/>
      <c r="CF27" s="3"/>
      <c r="CG27" s="3"/>
    </row>
    <row r="28" spans="1:85" ht="15" customHeight="1" x14ac:dyDescent="0.25">
      <c r="A28" s="106" t="s">
        <v>145</v>
      </c>
      <c r="B28" s="39">
        <v>17360.117948473184</v>
      </c>
      <c r="C28" s="39">
        <v>6304.6443049829713</v>
      </c>
      <c r="D28" s="39">
        <v>10505.379251345472</v>
      </c>
      <c r="E28" s="39">
        <v>550.09439214530914</v>
      </c>
      <c r="BY28" s="3"/>
      <c r="BZ28" s="3"/>
      <c r="CA28" s="3"/>
      <c r="CB28" s="3"/>
      <c r="CC28" s="3"/>
      <c r="CD28" s="3"/>
      <c r="CE28" s="3"/>
      <c r="CF28" s="3"/>
      <c r="CG28" s="3"/>
    </row>
    <row r="29" spans="1:85" ht="15" customHeight="1" x14ac:dyDescent="0.25">
      <c r="A29" s="13" t="s">
        <v>146</v>
      </c>
      <c r="B29" s="38">
        <f>+B30</f>
        <v>2741.4497175166543</v>
      </c>
      <c r="C29" s="38">
        <f t="shared" ref="C29:E29" si="5">+C30</f>
        <v>1347.8663526559546</v>
      </c>
      <c r="D29" s="38">
        <f t="shared" si="5"/>
        <v>1299.146559342222</v>
      </c>
      <c r="E29" s="38">
        <f t="shared" si="5"/>
        <v>94.436805518508805</v>
      </c>
      <c r="BY29" s="3"/>
      <c r="BZ29" s="3"/>
      <c r="CA29" s="3"/>
      <c r="CB29" s="3"/>
      <c r="CC29" s="3"/>
      <c r="CD29" s="3"/>
      <c r="CE29" s="3"/>
      <c r="CF29" s="3"/>
      <c r="CG29" s="3"/>
    </row>
    <row r="30" spans="1:85" ht="15" customHeight="1" x14ac:dyDescent="0.25">
      <c r="A30" s="106" t="s">
        <v>146</v>
      </c>
      <c r="B30" s="39">
        <v>2741.4497175166543</v>
      </c>
      <c r="C30" s="39">
        <v>1347.8663526559546</v>
      </c>
      <c r="D30" s="39">
        <v>1299.146559342222</v>
      </c>
      <c r="E30" s="39">
        <v>94.436805518508805</v>
      </c>
      <c r="BY30" s="3"/>
      <c r="BZ30" s="3"/>
      <c r="CA30" s="3"/>
      <c r="CB30" s="3"/>
      <c r="CC30" s="3"/>
      <c r="CD30" s="3"/>
      <c r="CE30" s="3"/>
      <c r="CF30" s="3"/>
      <c r="CG30" s="3"/>
    </row>
    <row r="31" spans="1:85" ht="15" customHeight="1" x14ac:dyDescent="0.25">
      <c r="A31" s="13" t="s">
        <v>147</v>
      </c>
      <c r="B31" s="38">
        <f>+B32</f>
        <v>7915.3201507036056</v>
      </c>
      <c r="C31" s="38">
        <f t="shared" ref="C31:E31" si="6">+C32</f>
        <v>3870.5611833132416</v>
      </c>
      <c r="D31" s="38">
        <f t="shared" si="6"/>
        <v>3812.2083338009779</v>
      </c>
      <c r="E31" s="38">
        <f t="shared" si="6"/>
        <v>232.55063358932679</v>
      </c>
      <c r="BY31" s="3"/>
      <c r="BZ31" s="3"/>
      <c r="CA31" s="3"/>
      <c r="CB31" s="3"/>
      <c r="CC31" s="3"/>
      <c r="CD31" s="3"/>
      <c r="CE31" s="3"/>
      <c r="CF31" s="3"/>
      <c r="CG31" s="3"/>
    </row>
    <row r="32" spans="1:85" ht="15" customHeight="1" x14ac:dyDescent="0.25">
      <c r="A32" s="106" t="s">
        <v>147</v>
      </c>
      <c r="B32" s="39">
        <v>7915.3201507036056</v>
      </c>
      <c r="C32" s="39">
        <v>3870.5611833132416</v>
      </c>
      <c r="D32" s="39">
        <v>3812.2083338009779</v>
      </c>
      <c r="E32" s="39">
        <v>232.55063358932679</v>
      </c>
      <c r="BY32" s="3"/>
      <c r="BZ32" s="3"/>
      <c r="CA32" s="3"/>
      <c r="CB32" s="3"/>
      <c r="CC32" s="3"/>
      <c r="CD32" s="3"/>
      <c r="CE32" s="3"/>
      <c r="CF32" s="3"/>
      <c r="CG32" s="3"/>
    </row>
    <row r="33" spans="1:85" ht="15" customHeight="1" x14ac:dyDescent="0.25">
      <c r="A33" s="13" t="s">
        <v>148</v>
      </c>
      <c r="B33" s="38">
        <f>+B34+B35</f>
        <v>22228.130949868028</v>
      </c>
      <c r="C33" s="38">
        <f t="shared" ref="C33:E33" si="7">+C34+C35</f>
        <v>8145.6595109505352</v>
      </c>
      <c r="D33" s="38">
        <f t="shared" si="7"/>
        <v>12886.665389039517</v>
      </c>
      <c r="E33" s="38">
        <f t="shared" si="7"/>
        <v>1195.8060498781074</v>
      </c>
      <c r="BY33" s="3"/>
      <c r="BZ33" s="3"/>
      <c r="CA33" s="3"/>
      <c r="CB33" s="3"/>
      <c r="CC33" s="3"/>
      <c r="CD33" s="3"/>
      <c r="CE33" s="3"/>
      <c r="CF33" s="3"/>
      <c r="CG33" s="3"/>
    </row>
    <row r="34" spans="1:85" ht="15" customHeight="1" x14ac:dyDescent="0.25">
      <c r="A34" s="106" t="s">
        <v>148</v>
      </c>
      <c r="B34" s="16">
        <v>9939.3253861918347</v>
      </c>
      <c r="C34" s="16">
        <v>3825.7132616952749</v>
      </c>
      <c r="D34" s="16">
        <v>5777.1810048367734</v>
      </c>
      <c r="E34" s="16">
        <v>336.43111965968535</v>
      </c>
      <c r="BY34" s="3"/>
      <c r="BZ34" s="3"/>
      <c r="CA34" s="3"/>
      <c r="CB34" s="3"/>
      <c r="CC34" s="3"/>
      <c r="CD34" s="3"/>
      <c r="CE34" s="3"/>
      <c r="CF34" s="3"/>
      <c r="CG34" s="3"/>
    </row>
    <row r="35" spans="1:85" ht="15" customHeight="1" x14ac:dyDescent="0.25">
      <c r="A35" s="106" t="s">
        <v>149</v>
      </c>
      <c r="B35" s="16">
        <v>12288.805563676193</v>
      </c>
      <c r="C35" s="16">
        <v>4319.9462492552602</v>
      </c>
      <c r="D35" s="16">
        <v>7109.484384202744</v>
      </c>
      <c r="E35" s="16">
        <v>859.37493021842204</v>
      </c>
      <c r="BY35" s="3"/>
      <c r="BZ35" s="3"/>
      <c r="CA35" s="3"/>
      <c r="CB35" s="3"/>
      <c r="CC35" s="3"/>
      <c r="CD35" s="3"/>
      <c r="CE35" s="3"/>
      <c r="CF35" s="3"/>
      <c r="CG35" s="3"/>
    </row>
    <row r="36" spans="1:85" ht="15" customHeight="1" x14ac:dyDescent="0.25">
      <c r="A36" s="13" t="s">
        <v>150</v>
      </c>
      <c r="B36" s="20">
        <f>+B37+B38</f>
        <v>37918.103138932864</v>
      </c>
      <c r="C36" s="20">
        <f t="shared" ref="C36:E36" si="8">+C37+C38</f>
        <v>15317.123584846453</v>
      </c>
      <c r="D36" s="20">
        <f t="shared" si="8"/>
        <v>21303.653938278956</v>
      </c>
      <c r="E36" s="20">
        <f t="shared" si="8"/>
        <v>1297.3256158105032</v>
      </c>
      <c r="BY36" s="3"/>
      <c r="BZ36" s="3"/>
      <c r="CA36" s="3"/>
      <c r="CB36" s="3"/>
      <c r="CC36" s="3"/>
      <c r="CD36" s="3"/>
      <c r="CE36" s="3"/>
      <c r="CF36" s="3"/>
      <c r="CG36" s="3"/>
    </row>
    <row r="37" spans="1:85" ht="15" customHeight="1" x14ac:dyDescent="0.25">
      <c r="A37" s="106" t="s">
        <v>150</v>
      </c>
      <c r="B37" s="16">
        <v>23687.063188273278</v>
      </c>
      <c r="C37" s="16">
        <v>9346.7049189564805</v>
      </c>
      <c r="D37" s="16">
        <v>13614.375326896083</v>
      </c>
      <c r="E37" s="16">
        <v>725.98294242352983</v>
      </c>
      <c r="BY37" s="3"/>
      <c r="BZ37" s="3"/>
      <c r="CA37" s="3"/>
      <c r="CB37" s="3"/>
      <c r="CC37" s="3"/>
      <c r="CD37" s="3"/>
      <c r="CE37" s="3"/>
      <c r="CF37" s="3"/>
      <c r="CG37" s="3"/>
    </row>
    <row r="38" spans="1:85" ht="15" customHeight="1" x14ac:dyDescent="0.25">
      <c r="A38" s="106" t="s">
        <v>151</v>
      </c>
      <c r="B38" s="16">
        <v>14231.039950659588</v>
      </c>
      <c r="C38" s="16">
        <v>5970.4186658899725</v>
      </c>
      <c r="D38" s="16">
        <v>7689.2786113828752</v>
      </c>
      <c r="E38" s="16">
        <v>571.34267338697339</v>
      </c>
      <c r="BY38" s="3"/>
      <c r="BZ38" s="3"/>
      <c r="CA38" s="3"/>
      <c r="CB38" s="3"/>
      <c r="CC38" s="3"/>
      <c r="CD38" s="3"/>
      <c r="CE38" s="3"/>
      <c r="CF38" s="3"/>
      <c r="CG38" s="3"/>
    </row>
    <row r="39" spans="1:85" ht="15" customHeight="1" x14ac:dyDescent="0.25">
      <c r="A39" s="22" t="s">
        <v>152</v>
      </c>
      <c r="B39" s="20">
        <f>+B40</f>
        <v>9246.4136607369237</v>
      </c>
      <c r="C39" s="20">
        <f t="shared" ref="C39:E39" si="9">+C40</f>
        <v>3506.2514624016303</v>
      </c>
      <c r="D39" s="20">
        <f t="shared" si="9"/>
        <v>5365.9563564682121</v>
      </c>
      <c r="E39" s="20">
        <f t="shared" si="9"/>
        <v>374.20584186708845</v>
      </c>
      <c r="BY39" s="3"/>
      <c r="BZ39" s="3"/>
      <c r="CA39" s="3"/>
      <c r="CB39" s="3"/>
      <c r="CC39" s="3"/>
      <c r="CD39" s="3"/>
      <c r="CE39" s="3"/>
      <c r="CF39" s="3"/>
      <c r="CG39" s="3"/>
    </row>
    <row r="40" spans="1:85" ht="15" customHeight="1" x14ac:dyDescent="0.25">
      <c r="A40" s="107" t="s">
        <v>152</v>
      </c>
      <c r="B40" s="16">
        <v>9246.4136607369237</v>
      </c>
      <c r="C40" s="16">
        <v>3506.2514624016303</v>
      </c>
      <c r="D40" s="16">
        <v>5365.9563564682121</v>
      </c>
      <c r="E40" s="16">
        <v>374.20584186708845</v>
      </c>
      <c r="BY40" s="3"/>
      <c r="BZ40" s="3"/>
      <c r="CA40" s="3"/>
      <c r="CB40" s="3"/>
      <c r="CC40" s="3"/>
      <c r="CD40" s="3"/>
      <c r="CE40" s="3"/>
      <c r="CF40" s="3"/>
      <c r="CG40" s="3"/>
    </row>
    <row r="41" spans="1:85" ht="15" customHeight="1" x14ac:dyDescent="0.25">
      <c r="A41" s="22" t="s">
        <v>153</v>
      </c>
      <c r="B41" s="20">
        <f>+B42</f>
        <v>10644.994046855812</v>
      </c>
      <c r="C41" s="20">
        <f t="shared" ref="C41:E41" si="10">+C42</f>
        <v>4412.4326224494844</v>
      </c>
      <c r="D41" s="20">
        <f t="shared" si="10"/>
        <v>5822.9417804699078</v>
      </c>
      <c r="E41" s="20">
        <f t="shared" si="10"/>
        <v>409.61964393652886</v>
      </c>
      <c r="BY41" s="3"/>
      <c r="BZ41" s="3"/>
      <c r="CA41" s="3"/>
      <c r="CB41" s="3"/>
      <c r="CC41" s="3"/>
      <c r="CD41" s="3"/>
      <c r="CE41" s="3"/>
      <c r="CF41" s="3"/>
      <c r="CG41" s="3"/>
    </row>
    <row r="42" spans="1:85" ht="15" customHeight="1" x14ac:dyDescent="0.25">
      <c r="A42" s="107" t="s">
        <v>153</v>
      </c>
      <c r="B42" s="16">
        <v>10644.994046855812</v>
      </c>
      <c r="C42" s="16">
        <v>4412.4326224494844</v>
      </c>
      <c r="D42" s="16">
        <v>5822.9417804699078</v>
      </c>
      <c r="E42" s="16">
        <v>409.61964393652886</v>
      </c>
      <c r="BY42" s="3"/>
      <c r="BZ42" s="3"/>
      <c r="CA42" s="3"/>
      <c r="CB42" s="3"/>
      <c r="CC42" s="3"/>
      <c r="CD42" s="3"/>
      <c r="CE42" s="3"/>
      <c r="CF42" s="3"/>
      <c r="CG42" s="3"/>
    </row>
    <row r="43" spans="1:85" ht="15" customHeight="1" x14ac:dyDescent="0.25">
      <c r="A43" s="22" t="s">
        <v>154</v>
      </c>
      <c r="B43" s="20">
        <f>+B44</f>
        <v>42083.151793883932</v>
      </c>
      <c r="C43" s="20">
        <f t="shared" ref="C43:E43" si="11">+C44</f>
        <v>19367.430655808748</v>
      </c>
      <c r="D43" s="20">
        <f t="shared" si="11"/>
        <v>21050.091980746325</v>
      </c>
      <c r="E43" s="20">
        <f t="shared" si="11"/>
        <v>1665.6291573326821</v>
      </c>
      <c r="BY43" s="3"/>
      <c r="BZ43" s="3"/>
      <c r="CA43" s="3"/>
      <c r="CB43" s="3"/>
      <c r="CC43" s="3"/>
      <c r="CD43" s="3"/>
      <c r="CE43" s="3"/>
      <c r="CF43" s="3"/>
      <c r="CG43" s="3"/>
    </row>
    <row r="44" spans="1:85" ht="12.75" customHeight="1" x14ac:dyDescent="0.25">
      <c r="A44" s="107" t="s">
        <v>154</v>
      </c>
      <c r="B44" s="16">
        <v>42083.151793883932</v>
      </c>
      <c r="C44" s="16">
        <v>19367.430655808748</v>
      </c>
      <c r="D44" s="16">
        <v>21050.091980746325</v>
      </c>
      <c r="E44" s="16">
        <v>1665.6291573326821</v>
      </c>
      <c r="F44" s="144"/>
      <c r="BY44" s="3"/>
      <c r="BZ44" s="3"/>
      <c r="CA44" s="3"/>
      <c r="CB44" s="3"/>
      <c r="CC44" s="3"/>
      <c r="CD44" s="3"/>
      <c r="CE44" s="3"/>
      <c r="CF44" s="3"/>
      <c r="CG44" s="3"/>
    </row>
    <row r="45" spans="1:85" ht="12.75" customHeight="1" x14ac:dyDescent="0.25">
      <c r="A45" s="145"/>
      <c r="B45" s="146"/>
      <c r="C45" s="146"/>
      <c r="D45" s="146"/>
      <c r="E45" s="146"/>
      <c r="F45" s="144"/>
      <c r="BY45" s="3"/>
      <c r="BZ45" s="3"/>
      <c r="CA45" s="3"/>
      <c r="CB45" s="3"/>
      <c r="CC45" s="3"/>
      <c r="CD45" s="3"/>
      <c r="CE45" s="3"/>
      <c r="CF45" s="3"/>
      <c r="CG45" s="3"/>
    </row>
    <row r="46" spans="1:85" ht="12.75" customHeight="1" x14ac:dyDescent="0.25">
      <c r="A46" s="145"/>
      <c r="B46" s="146"/>
      <c r="C46" s="146"/>
      <c r="D46" s="146"/>
      <c r="E46" s="146"/>
      <c r="F46" s="144"/>
      <c r="BY46" s="3"/>
      <c r="BZ46" s="3"/>
      <c r="CA46" s="3"/>
      <c r="CB46" s="3"/>
      <c r="CC46" s="3"/>
      <c r="CD46" s="3"/>
      <c r="CE46" s="3"/>
      <c r="CF46" s="3"/>
      <c r="CG46" s="3"/>
    </row>
    <row r="47" spans="1:85" ht="12.75" customHeight="1" x14ac:dyDescent="0.25">
      <c r="A47" s="142"/>
      <c r="B47" s="143"/>
      <c r="C47" s="143"/>
      <c r="D47" s="143"/>
      <c r="E47" s="143"/>
      <c r="F47" s="144"/>
      <c r="BY47" s="3"/>
      <c r="BZ47" s="3"/>
      <c r="CA47" s="3"/>
      <c r="CB47" s="3"/>
      <c r="CC47" s="3"/>
      <c r="CD47" s="3"/>
      <c r="CE47" s="3"/>
      <c r="CF47" s="3"/>
      <c r="CG47" s="3"/>
    </row>
    <row r="48" spans="1:85" ht="12.75" customHeight="1" x14ac:dyDescent="0.25">
      <c r="A48" s="145"/>
      <c r="B48" s="146"/>
      <c r="C48" s="146"/>
      <c r="D48" s="146"/>
      <c r="E48" s="146"/>
      <c r="F48" s="144"/>
    </row>
    <row r="49" spans="1:6" ht="12.75" customHeight="1" x14ac:dyDescent="0.25">
      <c r="A49" s="145"/>
      <c r="B49" s="146"/>
      <c r="C49" s="146"/>
      <c r="D49" s="146"/>
      <c r="E49" s="146"/>
      <c r="F49" s="144"/>
    </row>
    <row r="50" spans="1:6" ht="12.75" customHeight="1" x14ac:dyDescent="0.25">
      <c r="A50" s="142"/>
      <c r="B50" s="143"/>
      <c r="C50" s="143"/>
      <c r="D50" s="143"/>
      <c r="E50" s="143"/>
      <c r="F50" s="144"/>
    </row>
    <row r="51" spans="1:6" ht="12.75" customHeight="1" x14ac:dyDescent="0.25">
      <c r="A51" s="145"/>
      <c r="B51" s="146"/>
      <c r="C51" s="146"/>
      <c r="D51" s="146"/>
      <c r="E51" s="146"/>
      <c r="F51" s="144"/>
    </row>
    <row r="52" spans="1:6" ht="12.75" customHeight="1" x14ac:dyDescent="0.25">
      <c r="A52" s="142"/>
      <c r="B52" s="143"/>
      <c r="C52" s="143"/>
      <c r="D52" s="143"/>
      <c r="E52" s="143"/>
      <c r="F52" s="144"/>
    </row>
    <row r="53" spans="1:6" ht="12.75" customHeight="1" x14ac:dyDescent="0.25">
      <c r="A53" s="145"/>
      <c r="B53" s="146"/>
      <c r="C53" s="146"/>
      <c r="D53" s="146"/>
      <c r="E53" s="146"/>
      <c r="F53" s="144"/>
    </row>
    <row r="54" spans="1:6" ht="12.75" customHeight="1" x14ac:dyDescent="0.25">
      <c r="A54" s="142"/>
      <c r="B54" s="143"/>
      <c r="C54" s="143"/>
      <c r="D54" s="143"/>
      <c r="E54" s="143"/>
      <c r="F54" s="144"/>
    </row>
    <row r="55" spans="1:6" ht="12.75" customHeight="1" x14ac:dyDescent="0.25">
      <c r="A55" s="145"/>
      <c r="B55" s="146"/>
      <c r="C55" s="146"/>
      <c r="D55" s="146"/>
      <c r="E55" s="146"/>
      <c r="F55" s="144"/>
    </row>
    <row r="56" spans="1:6" ht="12.75" customHeight="1" x14ac:dyDescent="0.25">
      <c r="A56" s="142"/>
      <c r="B56" s="143"/>
      <c r="C56" s="143"/>
      <c r="D56" s="143"/>
      <c r="E56" s="143"/>
      <c r="F56" s="144"/>
    </row>
    <row r="57" spans="1:6" ht="12.75" customHeight="1" x14ac:dyDescent="0.25">
      <c r="A57" s="145"/>
      <c r="B57" s="146"/>
      <c r="C57" s="146"/>
      <c r="D57" s="146"/>
      <c r="E57" s="146"/>
      <c r="F57" s="144"/>
    </row>
    <row r="58" spans="1:6" ht="12.75" customHeight="1" x14ac:dyDescent="0.25">
      <c r="A58" s="142"/>
      <c r="B58" s="143"/>
      <c r="C58" s="143"/>
      <c r="D58" s="143"/>
      <c r="E58" s="143"/>
      <c r="F58" s="144"/>
    </row>
    <row r="59" spans="1:6" ht="12.75" customHeight="1" x14ac:dyDescent="0.25">
      <c r="A59" s="145"/>
      <c r="B59" s="146"/>
      <c r="C59" s="146"/>
      <c r="D59" s="146"/>
      <c r="E59" s="146"/>
      <c r="F59" s="144"/>
    </row>
    <row r="60" spans="1:6" ht="12.75" customHeight="1" x14ac:dyDescent="0.25">
      <c r="A60" s="142"/>
      <c r="B60" s="143"/>
      <c r="C60" s="143"/>
      <c r="D60" s="143"/>
      <c r="E60" s="143"/>
      <c r="F60" s="144"/>
    </row>
    <row r="61" spans="1:6" ht="12.75" customHeight="1" x14ac:dyDescent="0.25">
      <c r="A61" s="145"/>
      <c r="B61" s="146"/>
      <c r="C61" s="146"/>
      <c r="D61" s="146"/>
      <c r="E61" s="146"/>
      <c r="F61" s="144"/>
    </row>
    <row r="62" spans="1:6" ht="12.75" customHeight="1" x14ac:dyDescent="0.25">
      <c r="A62" s="142"/>
      <c r="B62" s="143"/>
      <c r="C62" s="143"/>
      <c r="D62" s="143"/>
      <c r="E62" s="143"/>
      <c r="F62" s="144"/>
    </row>
    <row r="63" spans="1:6" ht="12.75" customHeight="1" x14ac:dyDescent="0.25">
      <c r="A63" s="145"/>
      <c r="B63" s="146"/>
      <c r="C63" s="146"/>
      <c r="D63" s="146"/>
      <c r="E63" s="146"/>
      <c r="F63" s="144"/>
    </row>
    <row r="64" spans="1:6" ht="12.75" customHeight="1" x14ac:dyDescent="0.25">
      <c r="A64" s="142"/>
      <c r="B64" s="143"/>
      <c r="C64" s="143"/>
      <c r="D64" s="143"/>
      <c r="E64" s="143"/>
      <c r="F64" s="144"/>
    </row>
    <row r="65" spans="1:6" ht="12.75" customHeight="1" x14ac:dyDescent="0.25">
      <c r="A65" s="145"/>
      <c r="B65" s="146"/>
      <c r="C65" s="146"/>
      <c r="D65" s="146"/>
      <c r="E65" s="146"/>
      <c r="F65" s="144"/>
    </row>
    <row r="66" spans="1:6" ht="12.75" customHeight="1" x14ac:dyDescent="0.25">
      <c r="A66" s="142"/>
      <c r="B66" s="143"/>
      <c r="C66" s="143"/>
      <c r="D66" s="143"/>
      <c r="E66" s="143"/>
      <c r="F66" s="144"/>
    </row>
    <row r="67" spans="1:6" ht="12.75" customHeight="1" x14ac:dyDescent="0.25">
      <c r="A67" s="145"/>
      <c r="B67" s="146"/>
      <c r="C67" s="146"/>
      <c r="D67" s="146"/>
      <c r="E67" s="146"/>
      <c r="F67" s="144"/>
    </row>
    <row r="68" spans="1:6" ht="12.75" customHeight="1" x14ac:dyDescent="0.25">
      <c r="A68" s="142"/>
      <c r="B68" s="143"/>
      <c r="C68" s="143"/>
      <c r="D68" s="143"/>
      <c r="E68" s="143"/>
      <c r="F68" s="144"/>
    </row>
    <row r="69" spans="1:6" ht="12.75" customHeight="1" x14ac:dyDescent="0.25">
      <c r="A69" s="145"/>
      <c r="B69" s="146"/>
      <c r="C69" s="146"/>
      <c r="D69" s="146"/>
      <c r="E69" s="146"/>
      <c r="F69" s="144"/>
    </row>
    <row r="70" spans="1:6" ht="12.75" customHeight="1" x14ac:dyDescent="0.25">
      <c r="A70" s="142"/>
      <c r="B70" s="143"/>
      <c r="C70" s="143"/>
      <c r="D70" s="143"/>
      <c r="E70" s="143"/>
      <c r="F70" s="144"/>
    </row>
    <row r="71" spans="1:6" ht="12.75" customHeight="1" x14ac:dyDescent="0.25">
      <c r="A71" s="145"/>
      <c r="B71" s="146"/>
      <c r="C71" s="146"/>
      <c r="D71" s="146"/>
      <c r="E71" s="146"/>
      <c r="F71" s="144"/>
    </row>
    <row r="72" spans="1:6" ht="12.75" customHeight="1" x14ac:dyDescent="0.25">
      <c r="A72" s="147"/>
      <c r="B72" s="143"/>
      <c r="C72" s="143"/>
      <c r="D72" s="143"/>
      <c r="E72" s="143"/>
      <c r="F72" s="144"/>
    </row>
    <row r="73" spans="1:6" ht="12.75" customHeight="1" x14ac:dyDescent="0.25">
      <c r="A73" s="148"/>
      <c r="B73" s="146"/>
      <c r="C73" s="146"/>
      <c r="D73" s="146"/>
      <c r="E73" s="146"/>
      <c r="F73" s="144"/>
    </row>
    <row r="74" spans="1:6" ht="12.75" customHeight="1" x14ac:dyDescent="0.25">
      <c r="A74" s="12"/>
      <c r="B74" s="130"/>
      <c r="C74" s="130"/>
      <c r="D74" s="130"/>
      <c r="E74" s="130"/>
    </row>
  </sheetData>
  <mergeCells count="6">
    <mergeCell ref="A1:E1"/>
    <mergeCell ref="B2:B3"/>
    <mergeCell ref="C2:C3"/>
    <mergeCell ref="D2:D3"/>
    <mergeCell ref="E2:E3"/>
    <mergeCell ref="A2:A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2D5D-8579-4304-A1C8-4432B81BBA17}">
  <dimension ref="A1:H108"/>
  <sheetViews>
    <sheetView workbookViewId="0">
      <selection activeCell="M4" sqref="M4"/>
    </sheetView>
  </sheetViews>
  <sheetFormatPr defaultColWidth="10.28515625" defaultRowHeight="15" x14ac:dyDescent="0.25"/>
  <cols>
    <col min="1" max="1" width="18.28515625" style="3" customWidth="1"/>
    <col min="2" max="7" width="9.85546875" style="3" customWidth="1"/>
    <col min="8" max="8" width="11.28515625" style="3" customWidth="1"/>
    <col min="9" max="16384" width="10.28515625" style="3"/>
  </cols>
  <sheetData>
    <row r="1" spans="1:8" ht="32.25" customHeight="1" x14ac:dyDescent="0.25">
      <c r="A1" s="963" t="s">
        <v>585</v>
      </c>
      <c r="B1" s="963"/>
      <c r="C1" s="963"/>
      <c r="D1" s="963"/>
      <c r="E1" s="963"/>
      <c r="F1" s="963"/>
      <c r="G1" s="963"/>
      <c r="H1" s="963"/>
    </row>
    <row r="2" spans="1:8" ht="25.5" customHeight="1" x14ac:dyDescent="0.25">
      <c r="A2" s="734" t="s">
        <v>549</v>
      </c>
      <c r="B2" s="897" t="s">
        <v>0</v>
      </c>
      <c r="C2" s="896" t="s">
        <v>32</v>
      </c>
      <c r="D2" s="896" t="s">
        <v>33</v>
      </c>
      <c r="E2" s="896" t="s">
        <v>34</v>
      </c>
      <c r="F2" s="896" t="s">
        <v>35</v>
      </c>
      <c r="G2" s="896" t="s">
        <v>36</v>
      </c>
      <c r="H2" s="149" t="s">
        <v>37</v>
      </c>
    </row>
    <row r="3" spans="1:8" ht="16.5" customHeight="1" x14ac:dyDescent="0.25">
      <c r="A3" s="136" t="s">
        <v>135</v>
      </c>
      <c r="B3" s="150">
        <v>574252.61198606319</v>
      </c>
      <c r="C3" s="150">
        <v>308416.0054670088</v>
      </c>
      <c r="D3" s="150">
        <v>104185.62679568458</v>
      </c>
      <c r="E3" s="150">
        <v>121084.95488624592</v>
      </c>
      <c r="F3" s="150">
        <v>20649.302555370032</v>
      </c>
      <c r="G3" s="150">
        <v>11801.059309605438</v>
      </c>
      <c r="H3" s="150">
        <v>8115.662974246382</v>
      </c>
    </row>
    <row r="4" spans="1:8" ht="16.5" customHeight="1" x14ac:dyDescent="0.25">
      <c r="A4" s="737"/>
      <c r="B4" s="738"/>
      <c r="C4" s="738"/>
      <c r="D4" s="738"/>
      <c r="E4" s="738"/>
      <c r="F4" s="738"/>
      <c r="G4" s="738"/>
      <c r="H4" s="738"/>
    </row>
    <row r="5" spans="1:8" ht="13.5" customHeight="1" x14ac:dyDescent="0.25">
      <c r="A5" s="136" t="s">
        <v>3</v>
      </c>
      <c r="B5" s="150"/>
      <c r="C5" s="150"/>
      <c r="D5" s="150"/>
      <c r="E5" s="150"/>
      <c r="F5" s="150"/>
      <c r="G5" s="150"/>
      <c r="H5" s="150"/>
    </row>
    <row r="6" spans="1:8" ht="13.5" customHeight="1" x14ac:dyDescent="0.25">
      <c r="A6" s="138" t="s">
        <v>4</v>
      </c>
      <c r="B6" s="151">
        <v>397185.1123476809</v>
      </c>
      <c r="C6" s="151">
        <v>215292.15221265797</v>
      </c>
      <c r="D6" s="151">
        <v>74081.577526032765</v>
      </c>
      <c r="E6" s="151">
        <v>82790.941722801334</v>
      </c>
      <c r="F6" s="151">
        <v>12989.191865158495</v>
      </c>
      <c r="G6" s="151">
        <v>7105.1891551985436</v>
      </c>
      <c r="H6" s="151">
        <v>4926.0598678593969</v>
      </c>
    </row>
    <row r="7" spans="1:8" ht="13.5" customHeight="1" x14ac:dyDescent="0.25">
      <c r="A7" s="138" t="s">
        <v>5</v>
      </c>
      <c r="B7" s="151">
        <v>177067.49963934874</v>
      </c>
      <c r="C7" s="151">
        <v>93123.853255068781</v>
      </c>
      <c r="D7" s="151">
        <v>30104.049269586249</v>
      </c>
      <c r="E7" s="151">
        <v>38294.013163540905</v>
      </c>
      <c r="F7" s="151">
        <v>7660.1106902170368</v>
      </c>
      <c r="G7" s="151">
        <v>4695.8701544080786</v>
      </c>
      <c r="H7" s="151">
        <v>3189.6031063878208</v>
      </c>
    </row>
    <row r="8" spans="1:8" ht="15" customHeight="1" x14ac:dyDescent="0.25">
      <c r="A8" s="139" t="s">
        <v>50</v>
      </c>
      <c r="B8" s="152"/>
      <c r="C8" s="152"/>
      <c r="D8" s="152"/>
      <c r="E8" s="153"/>
      <c r="F8" s="153"/>
      <c r="G8" s="153"/>
      <c r="H8" s="153"/>
    </row>
    <row r="9" spans="1:8" ht="14.25" customHeight="1" x14ac:dyDescent="0.25">
      <c r="A9" s="13" t="s">
        <v>136</v>
      </c>
      <c r="B9" s="23">
        <f>+B10+B11</f>
        <v>359847.04037225351</v>
      </c>
      <c r="C9" s="23">
        <f t="shared" ref="C9:H9" si="0">+C10+C11</f>
        <v>194183.81278563611</v>
      </c>
      <c r="D9" s="23">
        <f t="shared" si="0"/>
        <v>65953.508573342653</v>
      </c>
      <c r="E9" s="23">
        <f t="shared" si="0"/>
        <v>75787.212262156361</v>
      </c>
      <c r="F9" s="23">
        <f t="shared" si="0"/>
        <v>12298.516453226552</v>
      </c>
      <c r="G9" s="23">
        <f t="shared" si="0"/>
        <v>6853.7511605055752</v>
      </c>
      <c r="H9" s="23">
        <f t="shared" si="0"/>
        <v>4770.2391387538955</v>
      </c>
    </row>
    <row r="10" spans="1:8" ht="14.25" customHeight="1" x14ac:dyDescent="0.25">
      <c r="A10" s="106" t="s">
        <v>136</v>
      </c>
      <c r="B10" s="7">
        <v>356879.5604253186</v>
      </c>
      <c r="C10" s="7">
        <v>192437.70233580796</v>
      </c>
      <c r="D10" s="7">
        <v>65437.286099415927</v>
      </c>
      <c r="E10" s="7">
        <v>75251.03407360414</v>
      </c>
      <c r="F10" s="7">
        <v>12210.999363358404</v>
      </c>
      <c r="G10" s="7">
        <v>6805.3522976773393</v>
      </c>
      <c r="H10" s="7">
        <v>4737.1862568224178</v>
      </c>
    </row>
    <row r="11" spans="1:8" ht="14.25" customHeight="1" x14ac:dyDescent="0.25">
      <c r="A11" s="106" t="s">
        <v>157</v>
      </c>
      <c r="B11" s="7">
        <v>2967.4799469348904</v>
      </c>
      <c r="C11" s="7">
        <v>1746.1104498281431</v>
      </c>
      <c r="D11" s="7">
        <v>516.22247392672159</v>
      </c>
      <c r="E11" s="7">
        <v>536.1781885522206</v>
      </c>
      <c r="F11" s="7">
        <v>87.517089868147266</v>
      </c>
      <c r="G11" s="7">
        <v>48.398862828235728</v>
      </c>
      <c r="H11" s="7">
        <v>33.052881931478034</v>
      </c>
    </row>
    <row r="12" spans="1:8" ht="14.25" customHeight="1" x14ac:dyDescent="0.25">
      <c r="A12" s="13" t="s">
        <v>137</v>
      </c>
      <c r="B12" s="23">
        <f>+B13+B14+B15+B16</f>
        <v>13877.43541041868</v>
      </c>
      <c r="C12" s="23">
        <f t="shared" ref="C12:H12" si="1">+C13+C14+C15+C16</f>
        <v>8020.3583918743234</v>
      </c>
      <c r="D12" s="23">
        <f t="shared" si="1"/>
        <v>2035.6697556733207</v>
      </c>
      <c r="E12" s="23">
        <f t="shared" si="1"/>
        <v>2781.6792162764555</v>
      </c>
      <c r="F12" s="23">
        <f t="shared" si="1"/>
        <v>495.53595479396893</v>
      </c>
      <c r="G12" s="23">
        <f t="shared" si="1"/>
        <v>273.86673600367527</v>
      </c>
      <c r="H12" s="23">
        <f t="shared" si="1"/>
        <v>270.32535579673106</v>
      </c>
    </row>
    <row r="13" spans="1:8" ht="14.25" customHeight="1" x14ac:dyDescent="0.25">
      <c r="A13" s="106" t="s">
        <v>137</v>
      </c>
      <c r="B13" s="7">
        <v>8204.98103173044</v>
      </c>
      <c r="C13" s="7">
        <v>4661.9670458976616</v>
      </c>
      <c r="D13" s="7">
        <v>1264.9885622874365</v>
      </c>
      <c r="E13" s="7">
        <v>1656.5129408200385</v>
      </c>
      <c r="F13" s="7">
        <v>316.9537849278845</v>
      </c>
      <c r="G13" s="7">
        <v>146.37704855368847</v>
      </c>
      <c r="H13" s="7">
        <v>158.18164924350194</v>
      </c>
    </row>
    <row r="14" spans="1:8" ht="14.25" customHeight="1" x14ac:dyDescent="0.25">
      <c r="A14" s="106" t="s">
        <v>138</v>
      </c>
      <c r="B14" s="7">
        <v>3046.3429281374338</v>
      </c>
      <c r="C14" s="7">
        <v>1740.8446933000805</v>
      </c>
      <c r="D14" s="7">
        <v>416.38699547862922</v>
      </c>
      <c r="E14" s="7">
        <v>649.31039397678205</v>
      </c>
      <c r="F14" s="7">
        <v>89.882416621340425</v>
      </c>
      <c r="G14" s="7">
        <v>76.729904483788388</v>
      </c>
      <c r="H14" s="7">
        <v>73.188524276844305</v>
      </c>
    </row>
    <row r="15" spans="1:8" ht="14.25" customHeight="1" x14ac:dyDescent="0.25">
      <c r="A15" s="106" t="s">
        <v>139</v>
      </c>
      <c r="B15" s="154">
        <v>1798.1318838080981</v>
      </c>
      <c r="C15" s="154">
        <v>1105.8367083497569</v>
      </c>
      <c r="D15" s="154">
        <v>249.58869612023108</v>
      </c>
      <c r="E15" s="154">
        <v>335.18326091049965</v>
      </c>
      <c r="F15" s="154">
        <v>54.402515323442977</v>
      </c>
      <c r="G15" s="154">
        <v>30.691961793515318</v>
      </c>
      <c r="H15" s="154">
        <v>22.428741310645815</v>
      </c>
    </row>
    <row r="16" spans="1:8" ht="14.25" customHeight="1" x14ac:dyDescent="0.25">
      <c r="A16" s="106" t="s">
        <v>140</v>
      </c>
      <c r="B16" s="7">
        <v>827.97956674270779</v>
      </c>
      <c r="C16" s="7">
        <v>511.70994432682454</v>
      </c>
      <c r="D16" s="7">
        <v>104.70550178702393</v>
      </c>
      <c r="E16" s="7">
        <v>140.67262056913506</v>
      </c>
      <c r="F16" s="7">
        <v>34.297237921301004</v>
      </c>
      <c r="G16" s="7">
        <v>20.0678211726831</v>
      </c>
      <c r="H16" s="7">
        <v>16.526440965739027</v>
      </c>
    </row>
    <row r="17" spans="1:8" ht="14.25" customHeight="1" x14ac:dyDescent="0.25">
      <c r="A17" s="13" t="s">
        <v>141</v>
      </c>
      <c r="B17" s="23">
        <f>+B18</f>
        <v>9688.7119703202934</v>
      </c>
      <c r="C17" s="23">
        <f t="shared" ref="C17:H17" si="2">+C18</f>
        <v>4931.6538989258461</v>
      </c>
      <c r="D17" s="23">
        <f t="shared" si="2"/>
        <v>1993.0570514577387</v>
      </c>
      <c r="E17" s="23">
        <f t="shared" si="2"/>
        <v>2038.5155122213343</v>
      </c>
      <c r="F17" s="23">
        <f t="shared" si="2"/>
        <v>366.62564674494024</v>
      </c>
      <c r="G17" s="23">
        <f t="shared" si="2"/>
        <v>220.74603289951332</v>
      </c>
      <c r="H17" s="23">
        <f t="shared" si="2"/>
        <v>138.11382807081904</v>
      </c>
    </row>
    <row r="18" spans="1:8" ht="14.25" customHeight="1" x14ac:dyDescent="0.25">
      <c r="A18" s="106" t="s">
        <v>141</v>
      </c>
      <c r="B18" s="7">
        <v>9688.7119703202934</v>
      </c>
      <c r="C18" s="7">
        <v>4931.6538989258461</v>
      </c>
      <c r="D18" s="7">
        <v>1993.0570514577387</v>
      </c>
      <c r="E18" s="7">
        <v>2038.5155122213343</v>
      </c>
      <c r="F18" s="7">
        <v>366.62564674494024</v>
      </c>
      <c r="G18" s="7">
        <v>220.74603289951332</v>
      </c>
      <c r="H18" s="7">
        <v>138.11382807081904</v>
      </c>
    </row>
    <row r="19" spans="1:8" ht="14.25" customHeight="1" x14ac:dyDescent="0.25">
      <c r="A19" s="13" t="s">
        <v>142</v>
      </c>
      <c r="B19" s="20">
        <f>+B20+B21+B22</f>
        <v>40701.742827509741</v>
      </c>
      <c r="C19" s="20">
        <f t="shared" ref="C19:H19" si="3">+C20+C21+C22</f>
        <v>21776.027251338539</v>
      </c>
      <c r="D19" s="20">
        <f t="shared" si="3"/>
        <v>7421.9155685318501</v>
      </c>
      <c r="E19" s="20">
        <f t="shared" si="3"/>
        <v>8515.7747273580208</v>
      </c>
      <c r="F19" s="20">
        <f t="shared" si="3"/>
        <v>1418.013388539292</v>
      </c>
      <c r="G19" s="20">
        <f t="shared" si="3"/>
        <v>885.34505173601326</v>
      </c>
      <c r="H19" s="20">
        <f t="shared" si="3"/>
        <v>684.66684000918406</v>
      </c>
    </row>
    <row r="20" spans="1:8" ht="14.25" customHeight="1" x14ac:dyDescent="0.25">
      <c r="A20" s="106" t="s">
        <v>142</v>
      </c>
      <c r="B20" s="155">
        <v>32014.037567018451</v>
      </c>
      <c r="C20" s="155">
        <v>16996.95076658031</v>
      </c>
      <c r="D20" s="155">
        <v>5945.0809910008838</v>
      </c>
      <c r="E20" s="155">
        <v>6672.4180968735782</v>
      </c>
      <c r="F20" s="155">
        <v>1112.8862373773729</v>
      </c>
      <c r="G20" s="155">
        <v>720.0806420786231</v>
      </c>
      <c r="H20" s="155">
        <v>566.620833111048</v>
      </c>
    </row>
    <row r="21" spans="1:8" ht="14.25" customHeight="1" x14ac:dyDescent="0.25">
      <c r="A21" s="106" t="s">
        <v>143</v>
      </c>
      <c r="B21" s="16">
        <v>8385.7881553214811</v>
      </c>
      <c r="C21" s="16">
        <v>4601.6285874386458</v>
      </c>
      <c r="D21" s="16">
        <v>1450.0494491668444</v>
      </c>
      <c r="E21" s="16">
        <v>1765.7579986319472</v>
      </c>
      <c r="F21" s="16">
        <v>295.66584414914632</v>
      </c>
      <c r="G21" s="16">
        <v>154.6402690365579</v>
      </c>
      <c r="H21" s="16">
        <v>118.04600689813603</v>
      </c>
    </row>
    <row r="22" spans="1:8" ht="14.25" customHeight="1" x14ac:dyDescent="0.25">
      <c r="A22" s="106" t="s">
        <v>144</v>
      </c>
      <c r="B22" s="16">
        <v>301.91710516980822</v>
      </c>
      <c r="C22" s="16">
        <v>177.44789731958448</v>
      </c>
      <c r="D22" s="16">
        <v>26.785128364122414</v>
      </c>
      <c r="E22" s="16">
        <v>77.598631852495217</v>
      </c>
      <c r="F22" s="16">
        <v>9.461307012772691</v>
      </c>
      <c r="G22" s="16">
        <v>10.624140620832232</v>
      </c>
      <c r="H22" s="16">
        <v>0</v>
      </c>
    </row>
    <row r="23" spans="1:8" ht="14.25" customHeight="1" x14ac:dyDescent="0.25">
      <c r="A23" s="13" t="s">
        <v>145</v>
      </c>
      <c r="B23" s="156">
        <f>+B24</f>
        <v>17360.117948473184</v>
      </c>
      <c r="C23" s="156">
        <f t="shared" ref="C23:H23" si="4">+C24</f>
        <v>8202.8620726288973</v>
      </c>
      <c r="D23" s="156">
        <f t="shared" si="4"/>
        <v>3671.9975975544721</v>
      </c>
      <c r="E23" s="156">
        <f t="shared" si="4"/>
        <v>4194.8166123957462</v>
      </c>
      <c r="F23" s="156">
        <f t="shared" si="4"/>
        <v>740.34727374945487</v>
      </c>
      <c r="G23" s="156">
        <f t="shared" si="4"/>
        <v>377.74722207403249</v>
      </c>
      <c r="H23" s="156">
        <f t="shared" si="4"/>
        <v>172.3471700712781</v>
      </c>
    </row>
    <row r="24" spans="1:8" ht="14.25" customHeight="1" x14ac:dyDescent="0.25">
      <c r="A24" s="106" t="s">
        <v>145</v>
      </c>
      <c r="B24" s="37">
        <v>17360.117948473184</v>
      </c>
      <c r="C24" s="37">
        <v>8202.8620726288973</v>
      </c>
      <c r="D24" s="37">
        <v>3671.9975975544721</v>
      </c>
      <c r="E24" s="37">
        <v>4194.8166123957462</v>
      </c>
      <c r="F24" s="37">
        <v>740.34727374945487</v>
      </c>
      <c r="G24" s="37">
        <v>377.74722207403249</v>
      </c>
      <c r="H24" s="37">
        <v>172.3471700712781</v>
      </c>
    </row>
    <row r="25" spans="1:8" ht="14.25" customHeight="1" x14ac:dyDescent="0.25">
      <c r="A25" s="13" t="s">
        <v>146</v>
      </c>
      <c r="B25" s="156">
        <f>+B26</f>
        <v>2741.4497175166543</v>
      </c>
      <c r="C25" s="156">
        <f t="shared" ref="C25:H25" si="5">+C26</f>
        <v>1688.5414557913682</v>
      </c>
      <c r="D25" s="156">
        <f t="shared" si="5"/>
        <v>399.34191379236955</v>
      </c>
      <c r="E25" s="156">
        <f t="shared" si="5"/>
        <v>469.24712579309841</v>
      </c>
      <c r="F25" s="156">
        <f t="shared" si="5"/>
        <v>89.882416621340425</v>
      </c>
      <c r="G25" s="156">
        <f t="shared" si="5"/>
        <v>47.218402759254367</v>
      </c>
      <c r="H25" s="156">
        <f t="shared" si="5"/>
        <v>47.218402759254367</v>
      </c>
    </row>
    <row r="26" spans="1:8" ht="14.25" customHeight="1" x14ac:dyDescent="0.25">
      <c r="A26" s="106" t="s">
        <v>146</v>
      </c>
      <c r="B26" s="37">
        <v>2741.4497175166543</v>
      </c>
      <c r="C26" s="37">
        <v>1688.5414557913682</v>
      </c>
      <c r="D26" s="37">
        <v>399.34191379236955</v>
      </c>
      <c r="E26" s="37">
        <v>469.24712579309841</v>
      </c>
      <c r="F26" s="37">
        <v>89.882416621340425</v>
      </c>
      <c r="G26" s="37">
        <v>47.218402759254367</v>
      </c>
      <c r="H26" s="37">
        <v>47.218402759254367</v>
      </c>
    </row>
    <row r="27" spans="1:8" ht="14.25" customHeight="1" x14ac:dyDescent="0.25">
      <c r="A27" s="13" t="s">
        <v>147</v>
      </c>
      <c r="B27" s="156">
        <f>+B28</f>
        <v>7915.3201507036056</v>
      </c>
      <c r="C27" s="156">
        <f t="shared" ref="C27:H27" si="6">+C28</f>
        <v>4875.8515753724532</v>
      </c>
      <c r="D27" s="156">
        <f t="shared" si="6"/>
        <v>1149.3255079878065</v>
      </c>
      <c r="E27" s="156">
        <f t="shared" si="6"/>
        <v>1393.8585007728091</v>
      </c>
      <c r="F27" s="156">
        <f t="shared" si="6"/>
        <v>263.73393298103906</v>
      </c>
      <c r="G27" s="156">
        <f t="shared" si="6"/>
        <v>144.01612841572577</v>
      </c>
      <c r="H27" s="156">
        <f t="shared" si="6"/>
        <v>88.534505173602</v>
      </c>
    </row>
    <row r="28" spans="1:8" ht="14.25" customHeight="1" x14ac:dyDescent="0.25">
      <c r="A28" s="106" t="s">
        <v>147</v>
      </c>
      <c r="B28" s="37">
        <v>7915.3201507036056</v>
      </c>
      <c r="C28" s="37">
        <v>4875.8515753724532</v>
      </c>
      <c r="D28" s="37">
        <v>1149.3255079878065</v>
      </c>
      <c r="E28" s="37">
        <v>1393.8585007728091</v>
      </c>
      <c r="F28" s="37">
        <v>263.73393298103906</v>
      </c>
      <c r="G28" s="37">
        <v>144.01612841572577</v>
      </c>
      <c r="H28" s="37">
        <v>88.534505173602</v>
      </c>
    </row>
    <row r="29" spans="1:8" ht="14.25" customHeight="1" x14ac:dyDescent="0.25">
      <c r="A29" s="13" t="s">
        <v>148</v>
      </c>
      <c r="B29" s="156">
        <f>+B30+B31</f>
        <v>22228.130949868028</v>
      </c>
      <c r="C29" s="156">
        <f t="shared" ref="C29:H29" si="7">+C30+C31</f>
        <v>10575.808579983168</v>
      </c>
      <c r="D29" s="156">
        <f t="shared" si="7"/>
        <v>4140.7373439265612</v>
      </c>
      <c r="E29" s="156">
        <f t="shared" si="7"/>
        <v>5267.9392244156033</v>
      </c>
      <c r="F29" s="156">
        <f t="shared" si="7"/>
        <v>1047.8397516645668</v>
      </c>
      <c r="G29" s="156">
        <f t="shared" si="7"/>
        <v>700.01282090594168</v>
      </c>
      <c r="H29" s="156">
        <f t="shared" si="7"/>
        <v>495.79322897216866</v>
      </c>
    </row>
    <row r="30" spans="1:8" ht="14.25" customHeight="1" x14ac:dyDescent="0.25">
      <c r="A30" s="106" t="s">
        <v>148</v>
      </c>
      <c r="B30" s="37">
        <v>9939.3253861918347</v>
      </c>
      <c r="C30" s="37">
        <v>5046.1668767873916</v>
      </c>
      <c r="D30" s="37">
        <v>1952.8793589115514</v>
      </c>
      <c r="E30" s="37">
        <v>2247.8663544774304</v>
      </c>
      <c r="F30" s="37">
        <v>355.98167635557115</v>
      </c>
      <c r="G30" s="37">
        <v>197.13683151988639</v>
      </c>
      <c r="H30" s="37">
        <v>139.29428813980039</v>
      </c>
    </row>
    <row r="31" spans="1:8" ht="14.25" customHeight="1" x14ac:dyDescent="0.25">
      <c r="A31" s="106" t="s">
        <v>149</v>
      </c>
      <c r="B31" s="37">
        <v>12288.805563676193</v>
      </c>
      <c r="C31" s="37">
        <v>5529.6417031957762</v>
      </c>
      <c r="D31" s="37">
        <v>2187.8579850150099</v>
      </c>
      <c r="E31" s="37">
        <v>3020.072869938173</v>
      </c>
      <c r="F31" s="37">
        <v>691.85807530899569</v>
      </c>
      <c r="G31" s="37">
        <v>502.87598938605527</v>
      </c>
      <c r="H31" s="37">
        <v>356.49894083236825</v>
      </c>
    </row>
    <row r="32" spans="1:8" ht="14.25" customHeight="1" x14ac:dyDescent="0.25">
      <c r="A32" s="13" t="s">
        <v>150</v>
      </c>
      <c r="B32" s="156">
        <f>+B33+B34</f>
        <v>37918.103138932864</v>
      </c>
      <c r="C32" s="156">
        <f t="shared" ref="C32:H32" si="8">+C33+C34</f>
        <v>19650.271826481192</v>
      </c>
      <c r="D32" s="156">
        <f t="shared" si="8"/>
        <v>7449.9182027307106</v>
      </c>
      <c r="E32" s="156">
        <f t="shared" si="8"/>
        <v>7977.211787454482</v>
      </c>
      <c r="F32" s="156">
        <f t="shared" si="8"/>
        <v>1543.3757064585277</v>
      </c>
      <c r="G32" s="156">
        <f t="shared" si="8"/>
        <v>828.68296842490849</v>
      </c>
      <c r="H32" s="156">
        <f t="shared" si="8"/>
        <v>468.64264738559763</v>
      </c>
    </row>
    <row r="33" spans="1:8" ht="14.25" customHeight="1" x14ac:dyDescent="0.25">
      <c r="A33" s="106" t="s">
        <v>150</v>
      </c>
      <c r="B33" s="37">
        <v>23687.063188273278</v>
      </c>
      <c r="C33" s="37">
        <v>12164.14778944826</v>
      </c>
      <c r="D33" s="37">
        <v>4794.5379771782491</v>
      </c>
      <c r="E33" s="37">
        <v>5062.1770948312133</v>
      </c>
      <c r="F33" s="37">
        <v>940.2173843942744</v>
      </c>
      <c r="G33" s="37">
        <v>505.23690952401796</v>
      </c>
      <c r="H33" s="37">
        <v>220.74603289951332</v>
      </c>
    </row>
    <row r="34" spans="1:8" ht="14.25" customHeight="1" x14ac:dyDescent="0.25">
      <c r="A34" s="106" t="s">
        <v>151</v>
      </c>
      <c r="B34" s="37">
        <v>14231.039950659588</v>
      </c>
      <c r="C34" s="37">
        <v>7486.1240370329315</v>
      </c>
      <c r="D34" s="37">
        <v>2655.3802255524615</v>
      </c>
      <c r="E34" s="37">
        <v>2915.0346926232683</v>
      </c>
      <c r="F34" s="37">
        <v>603.1583220642533</v>
      </c>
      <c r="G34" s="37">
        <v>323.44605890089053</v>
      </c>
      <c r="H34" s="37">
        <v>247.8966144860843</v>
      </c>
    </row>
    <row r="35" spans="1:8" ht="14.25" customHeight="1" x14ac:dyDescent="0.25">
      <c r="A35" s="22" t="s">
        <v>152</v>
      </c>
      <c r="B35" s="156">
        <f>+B36</f>
        <v>9246.4136607369237</v>
      </c>
      <c r="C35" s="156">
        <f t="shared" ref="C35:H35" si="9">+C36</f>
        <v>4674.1096229745426</v>
      </c>
      <c r="D35" s="156">
        <f t="shared" si="9"/>
        <v>1751.9908961806152</v>
      </c>
      <c r="E35" s="156">
        <f t="shared" si="9"/>
        <v>2145.7108020589208</v>
      </c>
      <c r="F35" s="156">
        <f t="shared" si="9"/>
        <v>300.39649765553258</v>
      </c>
      <c r="G35" s="156">
        <f t="shared" si="9"/>
        <v>211.30235234766255</v>
      </c>
      <c r="H35" s="156">
        <f t="shared" si="9"/>
        <v>162.90348951942732</v>
      </c>
    </row>
    <row r="36" spans="1:8" ht="14.25" customHeight="1" x14ac:dyDescent="0.25">
      <c r="A36" s="107" t="s">
        <v>152</v>
      </c>
      <c r="B36" s="37">
        <v>9246.4136607369237</v>
      </c>
      <c r="C36" s="37">
        <v>4674.1096229745426</v>
      </c>
      <c r="D36" s="37">
        <v>1751.9908961806152</v>
      </c>
      <c r="E36" s="37">
        <v>2145.7108020589208</v>
      </c>
      <c r="F36" s="37">
        <v>300.39649765553258</v>
      </c>
      <c r="G36" s="37">
        <v>211.30235234766255</v>
      </c>
      <c r="H36" s="37">
        <v>162.90348951942732</v>
      </c>
    </row>
    <row r="37" spans="1:8" ht="14.25" customHeight="1" x14ac:dyDescent="0.25">
      <c r="A37" s="22" t="s">
        <v>153</v>
      </c>
      <c r="B37" s="156">
        <f>+B38</f>
        <v>10644.994046855812</v>
      </c>
      <c r="C37" s="156">
        <f t="shared" ref="C37:H37" si="10">+C38</f>
        <v>5536.0627871769193</v>
      </c>
      <c r="D37" s="156">
        <f t="shared" si="10"/>
        <v>2212.2081017096689</v>
      </c>
      <c r="E37" s="156">
        <f t="shared" si="10"/>
        <v>2203.2643036496052</v>
      </c>
      <c r="F37" s="156">
        <f t="shared" si="10"/>
        <v>283.83921038318067</v>
      </c>
      <c r="G37" s="156">
        <f t="shared" si="10"/>
        <v>240.81385407219622</v>
      </c>
      <c r="H37" s="156">
        <f t="shared" si="10"/>
        <v>168.80578986433406</v>
      </c>
    </row>
    <row r="38" spans="1:8" ht="14.25" customHeight="1" x14ac:dyDescent="0.25">
      <c r="A38" s="107" t="s">
        <v>153</v>
      </c>
      <c r="B38" s="16">
        <v>10644.994046855812</v>
      </c>
      <c r="C38" s="16">
        <v>5536.0627871769193</v>
      </c>
      <c r="D38" s="16">
        <v>2212.2081017096689</v>
      </c>
      <c r="E38" s="16">
        <v>2203.2643036496052</v>
      </c>
      <c r="F38" s="16">
        <v>283.83921038318067</v>
      </c>
      <c r="G38" s="16">
        <v>240.81385407219622</v>
      </c>
      <c r="H38" s="16">
        <v>168.80578986433406</v>
      </c>
    </row>
    <row r="39" spans="1:8" ht="14.25" customHeight="1" x14ac:dyDescent="0.25">
      <c r="A39" s="22" t="s">
        <v>154</v>
      </c>
      <c r="B39" s="20">
        <f>+B40</f>
        <v>42083.151793883932</v>
      </c>
      <c r="C39" s="20">
        <f t="shared" ref="C39:H39" si="11">+C40</f>
        <v>24300.645219457943</v>
      </c>
      <c r="D39" s="20">
        <f t="shared" si="11"/>
        <v>6005.9562827375312</v>
      </c>
      <c r="E39" s="20">
        <f t="shared" si="11"/>
        <v>8309.7248118042335</v>
      </c>
      <c r="F39" s="20">
        <f t="shared" si="11"/>
        <v>1801.1963225565739</v>
      </c>
      <c r="G39" s="20">
        <f t="shared" si="11"/>
        <v>1017.5565794619225</v>
      </c>
      <c r="H39" s="20">
        <f t="shared" si="11"/>
        <v>648.07257787076094</v>
      </c>
    </row>
    <row r="40" spans="1:8" x14ac:dyDescent="0.25">
      <c r="A40" s="107" t="s">
        <v>154</v>
      </c>
      <c r="B40" s="16">
        <v>42083.151793883932</v>
      </c>
      <c r="C40" s="16">
        <v>24300.645219457943</v>
      </c>
      <c r="D40" s="16">
        <v>6005.9562827375312</v>
      </c>
      <c r="E40" s="16">
        <v>8309.7248118042335</v>
      </c>
      <c r="F40" s="16">
        <v>1801.1963225565739</v>
      </c>
      <c r="G40" s="16">
        <v>1017.5565794619225</v>
      </c>
      <c r="H40" s="16">
        <v>648.07257787076094</v>
      </c>
    </row>
    <row r="41" spans="1:8" x14ac:dyDescent="0.25">
      <c r="A41" s="145"/>
      <c r="B41" s="146"/>
      <c r="C41" s="146"/>
      <c r="D41" s="146"/>
      <c r="E41" s="146"/>
      <c r="F41" s="146"/>
      <c r="G41" s="146"/>
      <c r="H41" s="146"/>
    </row>
    <row r="42" spans="1:8" x14ac:dyDescent="0.25">
      <c r="A42" s="145"/>
      <c r="B42" s="146"/>
      <c r="C42" s="146"/>
      <c r="D42" s="146"/>
      <c r="E42" s="146"/>
      <c r="F42" s="146"/>
      <c r="G42" s="146"/>
      <c r="H42" s="146"/>
    </row>
    <row r="43" spans="1:8" x14ac:dyDescent="0.25">
      <c r="A43" s="142"/>
      <c r="B43" s="143"/>
      <c r="C43" s="143"/>
      <c r="D43" s="143"/>
      <c r="E43" s="143"/>
      <c r="F43" s="143"/>
      <c r="G43" s="143"/>
      <c r="H43" s="143"/>
    </row>
    <row r="44" spans="1:8" x14ac:dyDescent="0.25">
      <c r="A44" s="145"/>
      <c r="B44" s="146"/>
      <c r="C44" s="146"/>
      <c r="D44" s="146"/>
      <c r="E44" s="146"/>
      <c r="F44" s="146"/>
      <c r="G44" s="146"/>
      <c r="H44" s="146"/>
    </row>
    <row r="45" spans="1:8" x14ac:dyDescent="0.25">
      <c r="A45" s="145"/>
      <c r="B45" s="146"/>
      <c r="C45" s="146"/>
      <c r="D45" s="146"/>
      <c r="E45" s="146"/>
      <c r="F45" s="146"/>
      <c r="G45" s="146"/>
      <c r="H45" s="146"/>
    </row>
    <row r="46" spans="1:8" x14ac:dyDescent="0.25">
      <c r="A46" s="142"/>
      <c r="B46" s="143"/>
      <c r="C46" s="143"/>
      <c r="D46" s="143"/>
      <c r="E46" s="143"/>
      <c r="F46" s="143"/>
      <c r="G46" s="143"/>
      <c r="H46" s="143"/>
    </row>
    <row r="47" spans="1:8" x14ac:dyDescent="0.25">
      <c r="A47" s="145"/>
      <c r="B47" s="146"/>
      <c r="C47" s="146"/>
      <c r="D47" s="146"/>
      <c r="E47" s="146"/>
      <c r="F47" s="146"/>
      <c r="G47" s="146"/>
      <c r="H47" s="146"/>
    </row>
    <row r="48" spans="1:8" x14ac:dyDescent="0.25">
      <c r="A48" s="142"/>
      <c r="B48" s="143"/>
      <c r="C48" s="143"/>
      <c r="D48" s="143"/>
      <c r="E48" s="143"/>
      <c r="F48" s="143"/>
      <c r="G48" s="143"/>
      <c r="H48" s="143"/>
    </row>
    <row r="49" spans="1:8" x14ac:dyDescent="0.25">
      <c r="A49" s="145"/>
      <c r="B49" s="146"/>
      <c r="C49" s="146"/>
      <c r="D49" s="146"/>
      <c r="E49" s="146"/>
      <c r="F49" s="146"/>
      <c r="G49" s="146"/>
      <c r="H49" s="146"/>
    </row>
    <row r="50" spans="1:8" x14ac:dyDescent="0.25">
      <c r="A50" s="142"/>
      <c r="B50" s="143"/>
      <c r="C50" s="143"/>
      <c r="D50" s="143"/>
      <c r="E50" s="143"/>
      <c r="F50" s="143"/>
      <c r="G50" s="143"/>
      <c r="H50" s="143"/>
    </row>
    <row r="51" spans="1:8" x14ac:dyDescent="0.25">
      <c r="A51" s="145"/>
      <c r="B51" s="146"/>
      <c r="C51" s="146"/>
      <c r="D51" s="146"/>
      <c r="E51" s="146"/>
      <c r="F51" s="146"/>
      <c r="G51" s="146"/>
      <c r="H51" s="146"/>
    </row>
    <row r="52" spans="1:8" x14ac:dyDescent="0.25">
      <c r="A52" s="142"/>
      <c r="B52" s="143"/>
      <c r="C52" s="143"/>
      <c r="D52" s="143"/>
      <c r="E52" s="143"/>
      <c r="F52" s="143"/>
      <c r="G52" s="143"/>
      <c r="H52" s="143"/>
    </row>
    <row r="53" spans="1:8" x14ac:dyDescent="0.25">
      <c r="A53" s="145"/>
      <c r="B53" s="146"/>
      <c r="C53" s="146"/>
      <c r="D53" s="146"/>
      <c r="E53" s="146"/>
      <c r="F53" s="146"/>
      <c r="G53" s="146"/>
      <c r="H53" s="146"/>
    </row>
    <row r="54" spans="1:8" x14ac:dyDescent="0.25">
      <c r="A54" s="142"/>
      <c r="B54" s="143"/>
      <c r="C54" s="143"/>
      <c r="D54" s="143"/>
      <c r="E54" s="143"/>
      <c r="F54" s="143"/>
      <c r="G54" s="143"/>
      <c r="H54" s="143"/>
    </row>
    <row r="55" spans="1:8" x14ac:dyDescent="0.25">
      <c r="A55" s="145"/>
      <c r="B55" s="146"/>
      <c r="C55" s="146"/>
      <c r="D55" s="146"/>
      <c r="E55" s="146"/>
      <c r="F55" s="146"/>
      <c r="G55" s="146"/>
      <c r="H55" s="146"/>
    </row>
    <row r="56" spans="1:8" x14ac:dyDescent="0.25">
      <c r="A56" s="142"/>
      <c r="B56" s="143"/>
      <c r="C56" s="143"/>
      <c r="D56" s="143"/>
      <c r="E56" s="143"/>
      <c r="F56" s="143"/>
      <c r="G56" s="143"/>
      <c r="H56" s="143"/>
    </row>
    <row r="57" spans="1:8" x14ac:dyDescent="0.25">
      <c r="A57" s="145"/>
      <c r="B57" s="146"/>
      <c r="C57" s="146"/>
      <c r="D57" s="146"/>
      <c r="E57" s="146"/>
      <c r="F57" s="146"/>
      <c r="G57" s="146"/>
      <c r="H57" s="146"/>
    </row>
    <row r="58" spans="1:8" x14ac:dyDescent="0.25">
      <c r="A58" s="142"/>
      <c r="B58" s="143"/>
      <c r="C58" s="143"/>
      <c r="D58" s="143"/>
      <c r="E58" s="143"/>
      <c r="F58" s="143"/>
      <c r="G58" s="143"/>
      <c r="H58" s="143"/>
    </row>
    <row r="59" spans="1:8" x14ac:dyDescent="0.25">
      <c r="A59" s="145"/>
      <c r="B59" s="146"/>
      <c r="C59" s="146"/>
      <c r="D59" s="146"/>
      <c r="E59" s="146"/>
      <c r="F59" s="146"/>
      <c r="G59" s="146"/>
      <c r="H59" s="146"/>
    </row>
    <row r="60" spans="1:8" x14ac:dyDescent="0.25">
      <c r="A60" s="142"/>
      <c r="B60" s="143"/>
      <c r="C60" s="143"/>
      <c r="D60" s="143"/>
      <c r="E60" s="143"/>
      <c r="F60" s="143"/>
      <c r="G60" s="143"/>
      <c r="H60" s="143"/>
    </row>
    <row r="61" spans="1:8" x14ac:dyDescent="0.25">
      <c r="A61" s="145"/>
      <c r="B61" s="146"/>
      <c r="C61" s="146"/>
      <c r="D61" s="146"/>
      <c r="E61" s="146"/>
      <c r="F61" s="146"/>
      <c r="G61" s="146"/>
      <c r="H61" s="146"/>
    </row>
    <row r="62" spans="1:8" x14ac:dyDescent="0.25">
      <c r="A62" s="142"/>
      <c r="B62" s="143"/>
      <c r="C62" s="143"/>
      <c r="D62" s="143"/>
      <c r="E62" s="143"/>
      <c r="F62" s="143"/>
      <c r="G62" s="143"/>
      <c r="H62" s="143"/>
    </row>
    <row r="63" spans="1:8" x14ac:dyDescent="0.25">
      <c r="A63" s="145"/>
      <c r="B63" s="146"/>
      <c r="C63" s="146"/>
      <c r="D63" s="146"/>
      <c r="E63" s="146"/>
      <c r="F63" s="146"/>
      <c r="G63" s="146"/>
      <c r="H63" s="146"/>
    </row>
    <row r="64" spans="1:8" x14ac:dyDescent="0.25">
      <c r="A64" s="142"/>
      <c r="B64" s="143"/>
      <c r="C64" s="143"/>
      <c r="D64" s="143"/>
      <c r="E64" s="143"/>
      <c r="F64" s="143"/>
      <c r="G64" s="143"/>
      <c r="H64" s="143"/>
    </row>
    <row r="65" spans="1:8" x14ac:dyDescent="0.25">
      <c r="A65" s="145"/>
      <c r="B65" s="146"/>
      <c r="C65" s="146"/>
      <c r="D65" s="146"/>
      <c r="E65" s="146"/>
      <c r="F65" s="146"/>
      <c r="G65" s="146"/>
      <c r="H65" s="146"/>
    </row>
    <row r="66" spans="1:8" x14ac:dyDescent="0.25">
      <c r="A66" s="142"/>
      <c r="B66" s="143"/>
      <c r="C66" s="143"/>
      <c r="D66" s="143"/>
      <c r="E66" s="143"/>
      <c r="F66" s="143"/>
      <c r="G66" s="143"/>
      <c r="H66" s="143"/>
    </row>
    <row r="67" spans="1:8" x14ac:dyDescent="0.25">
      <c r="A67" s="145"/>
      <c r="B67" s="146"/>
      <c r="C67" s="146"/>
      <c r="D67" s="146"/>
      <c r="E67" s="146"/>
      <c r="F67" s="146"/>
      <c r="G67" s="146"/>
      <c r="H67" s="146"/>
    </row>
    <row r="68" spans="1:8" x14ac:dyDescent="0.25">
      <c r="A68" s="12"/>
      <c r="B68" s="12"/>
      <c r="C68" s="12"/>
      <c r="D68" s="12"/>
      <c r="E68" s="12"/>
      <c r="F68" s="12"/>
      <c r="G68" s="12"/>
      <c r="H68" s="12"/>
    </row>
    <row r="69" spans="1:8" x14ac:dyDescent="0.25">
      <c r="A69" s="12"/>
      <c r="B69" s="12"/>
      <c r="C69" s="12"/>
      <c r="D69" s="12"/>
      <c r="E69" s="12"/>
      <c r="F69" s="12"/>
      <c r="G69" s="12"/>
      <c r="H69" s="12"/>
    </row>
    <row r="70" spans="1:8" x14ac:dyDescent="0.25">
      <c r="A70" s="12"/>
      <c r="B70" s="12"/>
      <c r="C70" s="12"/>
      <c r="D70" s="12"/>
      <c r="E70" s="12"/>
      <c r="F70" s="12"/>
      <c r="G70" s="12"/>
      <c r="H70" s="12"/>
    </row>
    <row r="71" spans="1:8" x14ac:dyDescent="0.25">
      <c r="A71" s="12"/>
      <c r="B71" s="12"/>
      <c r="C71" s="12"/>
      <c r="D71" s="12"/>
      <c r="E71" s="12"/>
      <c r="F71" s="12"/>
      <c r="G71" s="12"/>
      <c r="H71" s="12"/>
    </row>
    <row r="72" spans="1:8" x14ac:dyDescent="0.25">
      <c r="A72" s="12"/>
      <c r="B72" s="12"/>
      <c r="C72" s="12"/>
      <c r="D72" s="12"/>
      <c r="E72" s="12"/>
      <c r="F72" s="12"/>
      <c r="G72" s="12"/>
      <c r="H72" s="12"/>
    </row>
    <row r="73" spans="1:8" x14ac:dyDescent="0.25">
      <c r="A73" s="12"/>
      <c r="B73" s="12"/>
      <c r="C73" s="12"/>
      <c r="D73" s="12"/>
      <c r="E73" s="12"/>
      <c r="F73" s="12"/>
      <c r="G73" s="12"/>
      <c r="H73" s="12"/>
    </row>
    <row r="74" spans="1:8" x14ac:dyDescent="0.25">
      <c r="A74" s="12"/>
      <c r="B74" s="12"/>
      <c r="C74" s="12"/>
      <c r="D74" s="12"/>
      <c r="E74" s="12"/>
      <c r="F74" s="12"/>
      <c r="G74" s="12"/>
      <c r="H74" s="12"/>
    </row>
    <row r="75" spans="1:8" x14ac:dyDescent="0.25">
      <c r="A75" s="12"/>
      <c r="B75" s="12"/>
      <c r="C75" s="12"/>
      <c r="D75" s="12"/>
      <c r="E75" s="12"/>
      <c r="F75" s="12"/>
      <c r="G75" s="12"/>
      <c r="H75" s="12"/>
    </row>
    <row r="76" spans="1:8" x14ac:dyDescent="0.25">
      <c r="A76" s="12"/>
      <c r="B76" s="12"/>
      <c r="C76" s="12"/>
      <c r="D76" s="12"/>
      <c r="E76" s="12"/>
      <c r="F76" s="12"/>
      <c r="G76" s="12"/>
      <c r="H76" s="12"/>
    </row>
    <row r="77" spans="1:8" x14ac:dyDescent="0.25">
      <c r="A77" s="12"/>
      <c r="B77" s="12"/>
      <c r="C77" s="12"/>
      <c r="D77" s="12"/>
      <c r="E77" s="12"/>
      <c r="F77" s="12"/>
      <c r="G77" s="12"/>
      <c r="H77" s="12"/>
    </row>
    <row r="78" spans="1:8" x14ac:dyDescent="0.25">
      <c r="A78" s="12"/>
      <c r="B78" s="12"/>
      <c r="C78" s="12"/>
      <c r="D78" s="12"/>
      <c r="E78" s="12"/>
      <c r="F78" s="12"/>
      <c r="G78" s="12"/>
      <c r="H78" s="12"/>
    </row>
    <row r="79" spans="1:8" x14ac:dyDescent="0.25">
      <c r="A79" s="12"/>
      <c r="B79" s="12"/>
      <c r="C79" s="12"/>
      <c r="D79" s="12"/>
      <c r="E79" s="12"/>
      <c r="F79" s="12"/>
      <c r="G79" s="12"/>
      <c r="H79" s="12"/>
    </row>
    <row r="80" spans="1:8" x14ac:dyDescent="0.25">
      <c r="A80" s="12"/>
      <c r="B80" s="12"/>
      <c r="C80" s="12"/>
      <c r="D80" s="12"/>
      <c r="E80" s="12"/>
      <c r="F80" s="12"/>
      <c r="G80" s="12"/>
      <c r="H80" s="12"/>
    </row>
    <row r="81" spans="1:8" x14ac:dyDescent="0.25">
      <c r="A81" s="12"/>
      <c r="B81" s="12"/>
      <c r="C81" s="12"/>
      <c r="D81" s="12"/>
      <c r="E81" s="12"/>
      <c r="F81" s="12"/>
      <c r="G81" s="12"/>
      <c r="H81" s="12"/>
    </row>
    <row r="82" spans="1:8" x14ac:dyDescent="0.25">
      <c r="A82" s="12"/>
      <c r="B82" s="12"/>
      <c r="C82" s="12"/>
      <c r="D82" s="12"/>
      <c r="E82" s="12"/>
      <c r="F82" s="12"/>
      <c r="G82" s="12"/>
      <c r="H82" s="12"/>
    </row>
    <row r="83" spans="1:8" x14ac:dyDescent="0.25">
      <c r="A83" s="12"/>
      <c r="B83" s="12"/>
      <c r="C83" s="12"/>
      <c r="D83" s="12"/>
      <c r="E83" s="12"/>
      <c r="F83" s="12"/>
      <c r="G83" s="12"/>
      <c r="H83" s="12"/>
    </row>
    <row r="84" spans="1:8" x14ac:dyDescent="0.25">
      <c r="A84" s="12"/>
      <c r="B84" s="12"/>
      <c r="C84" s="12"/>
      <c r="D84" s="12"/>
      <c r="E84" s="12"/>
      <c r="F84" s="12"/>
      <c r="G84" s="12"/>
      <c r="H84" s="12"/>
    </row>
    <row r="85" spans="1:8" x14ac:dyDescent="0.25">
      <c r="A85" s="12"/>
      <c r="B85" s="12"/>
      <c r="C85" s="12"/>
      <c r="D85" s="12"/>
      <c r="E85" s="12"/>
      <c r="F85" s="12"/>
      <c r="G85" s="12"/>
      <c r="H85" s="12"/>
    </row>
    <row r="86" spans="1:8" x14ac:dyDescent="0.25">
      <c r="A86" s="12"/>
      <c r="B86" s="12"/>
      <c r="C86" s="12"/>
      <c r="D86" s="12"/>
      <c r="E86" s="12"/>
      <c r="F86" s="12"/>
      <c r="G86" s="12"/>
      <c r="H86" s="12"/>
    </row>
    <row r="87" spans="1:8" x14ac:dyDescent="0.25">
      <c r="A87" s="12"/>
      <c r="B87" s="12"/>
      <c r="C87" s="12"/>
      <c r="D87" s="12"/>
      <c r="E87" s="12"/>
      <c r="F87" s="12"/>
      <c r="G87" s="12"/>
      <c r="H87" s="12"/>
    </row>
    <row r="88" spans="1:8" x14ac:dyDescent="0.25">
      <c r="A88" s="12"/>
      <c r="B88" s="12"/>
      <c r="C88" s="12"/>
      <c r="D88" s="12"/>
      <c r="E88" s="12"/>
      <c r="F88" s="12"/>
      <c r="G88" s="12"/>
      <c r="H88" s="12"/>
    </row>
    <row r="89" spans="1:8" x14ac:dyDescent="0.25">
      <c r="A89" s="12"/>
      <c r="B89" s="12"/>
      <c r="C89" s="12"/>
      <c r="D89" s="12"/>
      <c r="E89" s="12"/>
      <c r="F89" s="12"/>
      <c r="G89" s="12"/>
      <c r="H89" s="12"/>
    </row>
    <row r="90" spans="1:8" x14ac:dyDescent="0.25">
      <c r="A90" s="12"/>
      <c r="B90" s="12"/>
      <c r="C90" s="12"/>
      <c r="D90" s="12"/>
      <c r="E90" s="12"/>
      <c r="F90" s="12"/>
      <c r="G90" s="12"/>
      <c r="H90" s="12"/>
    </row>
    <row r="91" spans="1:8" x14ac:dyDescent="0.25">
      <c r="A91" s="12"/>
      <c r="B91" s="12"/>
      <c r="C91" s="12"/>
      <c r="D91" s="12"/>
      <c r="E91" s="12"/>
      <c r="F91" s="12"/>
      <c r="G91" s="12"/>
      <c r="H91" s="12"/>
    </row>
    <row r="92" spans="1:8" x14ac:dyDescent="0.25">
      <c r="A92" s="12"/>
      <c r="B92" s="12"/>
      <c r="C92" s="12"/>
      <c r="D92" s="12"/>
      <c r="E92" s="12"/>
      <c r="F92" s="12"/>
      <c r="G92" s="12"/>
      <c r="H92" s="12"/>
    </row>
    <row r="93" spans="1:8" x14ac:dyDescent="0.25">
      <c r="A93" s="12"/>
      <c r="B93" s="12"/>
      <c r="C93" s="12"/>
      <c r="D93" s="12"/>
      <c r="E93" s="12"/>
      <c r="F93" s="12"/>
      <c r="G93" s="12"/>
      <c r="H93" s="12"/>
    </row>
    <row r="94" spans="1:8" x14ac:dyDescent="0.25">
      <c r="A94" s="12"/>
      <c r="B94" s="12"/>
      <c r="C94" s="12"/>
      <c r="D94" s="12"/>
      <c r="E94" s="12"/>
      <c r="F94" s="12"/>
      <c r="G94" s="12"/>
      <c r="H94" s="12"/>
    </row>
    <row r="95" spans="1:8" x14ac:dyDescent="0.25">
      <c r="A95" s="12"/>
      <c r="B95" s="12"/>
      <c r="C95" s="12"/>
      <c r="D95" s="12"/>
      <c r="E95" s="12"/>
      <c r="F95" s="12"/>
      <c r="G95" s="12"/>
      <c r="H95" s="12"/>
    </row>
    <row r="96" spans="1:8" x14ac:dyDescent="0.25">
      <c r="A96" s="12"/>
      <c r="B96" s="12"/>
      <c r="C96" s="12"/>
      <c r="D96" s="12"/>
      <c r="E96" s="12"/>
      <c r="F96" s="12"/>
      <c r="G96" s="12"/>
      <c r="H96" s="12"/>
    </row>
    <row r="97" spans="1:8" x14ac:dyDescent="0.25">
      <c r="A97" s="12"/>
      <c r="B97" s="12"/>
      <c r="C97" s="12"/>
      <c r="D97" s="12"/>
      <c r="E97" s="12"/>
      <c r="F97" s="12"/>
      <c r="G97" s="12"/>
      <c r="H97" s="12"/>
    </row>
    <row r="98" spans="1:8" x14ac:dyDescent="0.25">
      <c r="A98" s="12"/>
      <c r="B98" s="12"/>
      <c r="C98" s="12"/>
      <c r="D98" s="12"/>
      <c r="E98" s="12"/>
      <c r="F98" s="12"/>
      <c r="G98" s="12"/>
      <c r="H98" s="12"/>
    </row>
    <row r="99" spans="1:8" x14ac:dyDescent="0.25">
      <c r="A99" s="12"/>
      <c r="B99" s="12"/>
      <c r="C99" s="12"/>
      <c r="D99" s="12"/>
      <c r="E99" s="12"/>
      <c r="F99" s="12"/>
      <c r="G99" s="12"/>
      <c r="H99" s="12"/>
    </row>
    <row r="100" spans="1:8" x14ac:dyDescent="0.25">
      <c r="A100" s="12"/>
      <c r="B100" s="12"/>
      <c r="C100" s="12"/>
      <c r="D100" s="12"/>
      <c r="E100" s="12"/>
      <c r="F100" s="12"/>
      <c r="G100" s="12"/>
      <c r="H100" s="12"/>
    </row>
    <row r="101" spans="1:8" x14ac:dyDescent="0.25">
      <c r="A101" s="12"/>
      <c r="B101" s="12"/>
      <c r="C101" s="12"/>
      <c r="D101" s="12"/>
      <c r="E101" s="12"/>
      <c r="F101" s="12"/>
      <c r="G101" s="12"/>
      <c r="H101" s="12"/>
    </row>
    <row r="102" spans="1:8" x14ac:dyDescent="0.25">
      <c r="A102" s="12"/>
      <c r="B102" s="12"/>
      <c r="C102" s="12"/>
      <c r="D102" s="12"/>
      <c r="E102" s="12"/>
      <c r="F102" s="12"/>
      <c r="G102" s="12"/>
      <c r="H102" s="12"/>
    </row>
    <row r="103" spans="1:8" x14ac:dyDescent="0.25">
      <c r="A103" s="12"/>
      <c r="B103" s="12"/>
      <c r="C103" s="12"/>
      <c r="D103" s="12"/>
      <c r="E103" s="12"/>
      <c r="F103" s="12"/>
      <c r="G103" s="12"/>
      <c r="H103" s="12"/>
    </row>
    <row r="104" spans="1:8" x14ac:dyDescent="0.25">
      <c r="A104" s="12"/>
      <c r="B104" s="12"/>
      <c r="C104" s="12"/>
      <c r="D104" s="12"/>
      <c r="E104" s="12"/>
      <c r="F104" s="12"/>
      <c r="G104" s="12"/>
      <c r="H104" s="12"/>
    </row>
    <row r="105" spans="1:8" x14ac:dyDescent="0.25">
      <c r="A105" s="12"/>
      <c r="B105" s="12"/>
      <c r="C105" s="12"/>
      <c r="D105" s="12"/>
      <c r="E105" s="12"/>
      <c r="F105" s="12"/>
      <c r="G105" s="12"/>
      <c r="H105" s="12"/>
    </row>
    <row r="106" spans="1:8" x14ac:dyDescent="0.25">
      <c r="A106" s="12"/>
      <c r="B106" s="12"/>
      <c r="C106" s="12"/>
      <c r="D106" s="12"/>
      <c r="E106" s="12"/>
      <c r="F106" s="12"/>
      <c r="G106" s="12"/>
      <c r="H106" s="12"/>
    </row>
    <row r="107" spans="1:8" x14ac:dyDescent="0.25">
      <c r="A107" s="12"/>
      <c r="B107" s="12"/>
      <c r="C107" s="12"/>
      <c r="D107" s="12"/>
      <c r="E107" s="12"/>
      <c r="F107" s="12"/>
      <c r="G107" s="12"/>
      <c r="H107" s="12"/>
    </row>
    <row r="108" spans="1:8" x14ac:dyDescent="0.25">
      <c r="A108" s="12"/>
      <c r="B108" s="12"/>
      <c r="C108" s="12"/>
      <c r="D108" s="12"/>
      <c r="E108" s="12"/>
      <c r="F108" s="12"/>
      <c r="G108" s="12"/>
      <c r="H108" s="12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283C-E6A6-4D8A-93C9-08DA4165D274}">
  <dimension ref="A1:K75"/>
  <sheetViews>
    <sheetView workbookViewId="0">
      <selection activeCell="F22" sqref="F22"/>
    </sheetView>
  </sheetViews>
  <sheetFormatPr defaultColWidth="10.28515625" defaultRowHeight="15" x14ac:dyDescent="0.25"/>
  <cols>
    <col min="1" max="1" width="19.7109375" style="157" customWidth="1"/>
    <col min="2" max="2" width="12.5703125" style="157" customWidth="1"/>
    <col min="3" max="4" width="9.85546875" style="157" customWidth="1"/>
    <col min="5" max="5" width="3" style="157" customWidth="1"/>
    <col min="6" max="6" width="9.85546875" style="176" customWidth="1"/>
    <col min="7" max="8" width="9.85546875" style="157" customWidth="1"/>
    <col min="9" max="9" width="8.85546875" style="157" customWidth="1"/>
    <col min="10" max="11" width="9.85546875" style="157" customWidth="1"/>
    <col min="12" max="16384" width="10.28515625" style="157"/>
  </cols>
  <sheetData>
    <row r="1" spans="1:11" ht="21.75" customHeight="1" x14ac:dyDescent="0.25">
      <c r="A1" s="968" t="s">
        <v>584</v>
      </c>
      <c r="B1" s="968"/>
      <c r="C1" s="968"/>
      <c r="D1" s="968"/>
      <c r="E1" s="968"/>
      <c r="F1" s="968"/>
      <c r="G1" s="968"/>
      <c r="H1" s="968"/>
      <c r="I1" s="968"/>
      <c r="J1" s="968"/>
      <c r="K1" s="968"/>
    </row>
    <row r="2" spans="1:11" ht="14.25" customHeight="1" x14ac:dyDescent="0.25">
      <c r="A2" s="971" t="s">
        <v>540</v>
      </c>
      <c r="B2" s="969" t="s">
        <v>38</v>
      </c>
      <c r="C2" s="969"/>
      <c r="D2" s="969"/>
      <c r="E2" s="969"/>
      <c r="F2" s="969"/>
      <c r="G2" s="969"/>
      <c r="H2" s="969"/>
      <c r="I2" s="969"/>
      <c r="J2" s="969"/>
      <c r="K2" s="8"/>
    </row>
    <row r="3" spans="1:11" ht="19.5" customHeight="1" x14ac:dyDescent="0.25">
      <c r="A3" s="972"/>
      <c r="B3" s="970" t="s">
        <v>39</v>
      </c>
      <c r="C3" s="970"/>
      <c r="D3" s="970"/>
      <c r="E3" s="29"/>
      <c r="F3" s="970" t="s">
        <v>40</v>
      </c>
      <c r="G3" s="970"/>
      <c r="H3" s="970"/>
      <c r="I3" s="970" t="s">
        <v>41</v>
      </c>
      <c r="J3" s="970"/>
      <c r="K3" s="970"/>
    </row>
    <row r="4" spans="1:11" x14ac:dyDescent="0.25">
      <c r="A4" s="972"/>
      <c r="B4" s="25" t="s">
        <v>0</v>
      </c>
      <c r="C4" s="6" t="s">
        <v>1</v>
      </c>
      <c r="D4" s="6" t="s">
        <v>2</v>
      </c>
      <c r="E4" s="9"/>
      <c r="F4" s="25" t="s">
        <v>0</v>
      </c>
      <c r="G4" s="6" t="s">
        <v>1</v>
      </c>
      <c r="H4" s="6" t="s">
        <v>2</v>
      </c>
      <c r="I4" s="25" t="s">
        <v>0</v>
      </c>
      <c r="J4" s="6" t="s">
        <v>1</v>
      </c>
      <c r="K4" s="6" t="s">
        <v>2</v>
      </c>
    </row>
    <row r="5" spans="1:11" ht="15" customHeight="1" x14ac:dyDescent="0.25">
      <c r="A5" s="158" t="s">
        <v>135</v>
      </c>
      <c r="B5" s="159">
        <f>+C5+D5</f>
        <v>235548.58928494062</v>
      </c>
      <c r="C5" s="159">
        <v>116881.58760365073</v>
      </c>
      <c r="D5" s="159">
        <v>118667.00168128988</v>
      </c>
      <c r="E5" s="160"/>
      <c r="F5" s="159">
        <f>+G5+H5</f>
        <v>318787.30041991855</v>
      </c>
      <c r="G5" s="159">
        <v>154284.80510070102</v>
      </c>
      <c r="H5" s="159">
        <v>164502.49531921753</v>
      </c>
      <c r="I5" s="159">
        <f>+J5+K5</f>
        <v>19916.722283851821</v>
      </c>
      <c r="J5" s="159">
        <v>9680.9530257153474</v>
      </c>
      <c r="K5" s="159">
        <v>10235.769258136474</v>
      </c>
    </row>
    <row r="6" spans="1:11" ht="15" customHeight="1" x14ac:dyDescent="0.25">
      <c r="A6" s="742"/>
      <c r="B6" s="743"/>
      <c r="C6" s="743"/>
      <c r="D6" s="743"/>
      <c r="E6" s="40"/>
      <c r="F6" s="743"/>
      <c r="G6" s="743"/>
      <c r="H6" s="743"/>
      <c r="I6" s="743"/>
      <c r="J6" s="743"/>
      <c r="K6" s="743"/>
    </row>
    <row r="7" spans="1:11" ht="15" customHeight="1" x14ac:dyDescent="0.25">
      <c r="A7" s="158" t="s">
        <v>3</v>
      </c>
      <c r="B7" s="739"/>
      <c r="C7" s="740"/>
      <c r="D7" s="740"/>
      <c r="E7" s="741"/>
      <c r="F7" s="740"/>
      <c r="G7" s="740"/>
      <c r="H7" s="740"/>
      <c r="I7" s="739"/>
      <c r="J7" s="739"/>
      <c r="K7" s="739"/>
    </row>
    <row r="8" spans="1:11" ht="15" customHeight="1" x14ac:dyDescent="0.25">
      <c r="A8" s="161" t="s">
        <v>4</v>
      </c>
      <c r="B8" s="24">
        <f>+C8+D8</f>
        <v>162742.1210402725</v>
      </c>
      <c r="C8" s="24">
        <v>80412.488318911404</v>
      </c>
      <c r="D8" s="24">
        <v>82329.632721361093</v>
      </c>
      <c r="E8" s="41"/>
      <c r="F8" s="24">
        <f>+G8+H8</f>
        <v>222411.74228610127</v>
      </c>
      <c r="G8" s="24">
        <v>106567.1619369777</v>
      </c>
      <c r="H8" s="24">
        <v>115844.58034912357</v>
      </c>
      <c r="I8" s="24">
        <f>+J8+K8</f>
        <v>12031.249023057941</v>
      </c>
      <c r="J8" s="24">
        <v>5633.1554491790876</v>
      </c>
      <c r="K8" s="24">
        <v>6398.093573878853</v>
      </c>
    </row>
    <row r="9" spans="1:11" ht="15.75" customHeight="1" x14ac:dyDescent="0.25">
      <c r="A9" s="161" t="s">
        <v>5</v>
      </c>
      <c r="B9" s="24">
        <f>+C9+D9</f>
        <v>72806.468244537828</v>
      </c>
      <c r="C9" s="41">
        <v>36469.099284672033</v>
      </c>
      <c r="D9" s="41">
        <v>36337.368959865802</v>
      </c>
      <c r="E9" s="41"/>
      <c r="F9" s="24">
        <f>+G9+H9</f>
        <v>96375.558133842656</v>
      </c>
      <c r="G9" s="41">
        <v>47717.643163730558</v>
      </c>
      <c r="H9" s="41">
        <v>48657.914970112091</v>
      </c>
      <c r="I9" s="24">
        <f>+J9+K9</f>
        <v>7885.4732607961305</v>
      </c>
      <c r="J9" s="41">
        <v>4047.7975765374254</v>
      </c>
      <c r="K9" s="41">
        <v>3837.6756842587051</v>
      </c>
    </row>
    <row r="10" spans="1:11" x14ac:dyDescent="0.25">
      <c r="A10" s="139" t="s">
        <v>48</v>
      </c>
      <c r="B10" s="162"/>
      <c r="C10" s="163"/>
      <c r="D10" s="163"/>
      <c r="E10" s="163"/>
      <c r="F10" s="162"/>
      <c r="G10" s="163"/>
      <c r="H10" s="163"/>
      <c r="I10" s="162"/>
      <c r="J10" s="163"/>
      <c r="K10" s="163"/>
    </row>
    <row r="11" spans="1:11" ht="16.5" customHeight="1" x14ac:dyDescent="0.25">
      <c r="A11" s="13" t="s">
        <v>136</v>
      </c>
      <c r="B11" s="24">
        <f>+B12+B13</f>
        <v>146665.01497853844</v>
      </c>
      <c r="C11" s="24">
        <f t="shared" ref="C11:D11" si="0">+C12+C13</f>
        <v>72581.699655370321</v>
      </c>
      <c r="D11" s="24">
        <f t="shared" si="0"/>
        <v>74083.315323168121</v>
      </c>
      <c r="E11" s="10"/>
      <c r="F11" s="24">
        <f>+F12+F13</f>
        <v>201558.03509555882</v>
      </c>
      <c r="G11" s="24">
        <f t="shared" ref="G11:H11" si="1">+G12+G13</f>
        <v>96741.265893241711</v>
      </c>
      <c r="H11" s="24">
        <f t="shared" si="1"/>
        <v>104816.76920231711</v>
      </c>
      <c r="I11" s="24">
        <f>+I12+I13</f>
        <v>11623.990299259471</v>
      </c>
      <c r="J11" s="24">
        <f t="shared" ref="J11:K11" si="2">+J12+J13</f>
        <v>5485.5979405564549</v>
      </c>
      <c r="K11" s="24">
        <f t="shared" si="2"/>
        <v>6138.3923587030158</v>
      </c>
    </row>
    <row r="12" spans="1:11" ht="16.5" customHeight="1" x14ac:dyDescent="0.25">
      <c r="A12" s="106" t="s">
        <v>136</v>
      </c>
      <c r="B12" s="10">
        <f>+C12+D12</f>
        <v>145232.08655334706</v>
      </c>
      <c r="C12" s="10">
        <v>71861.605425528731</v>
      </c>
      <c r="D12" s="10">
        <v>73370.481127818333</v>
      </c>
      <c r="E12" s="40"/>
      <c r="F12" s="10">
        <f>+G12+H12</f>
        <v>200104.93531857498</v>
      </c>
      <c r="G12" s="10">
        <v>96075.6358274964</v>
      </c>
      <c r="H12" s="10">
        <v>104029.29949107858</v>
      </c>
      <c r="I12" s="10">
        <f>+J12+K12</f>
        <v>11542.538554499757</v>
      </c>
      <c r="J12" s="10">
        <v>5447.8232183490518</v>
      </c>
      <c r="K12" s="10">
        <v>6094.7153361507053</v>
      </c>
    </row>
    <row r="13" spans="1:11" ht="16.5" customHeight="1" x14ac:dyDescent="0.25">
      <c r="A13" s="106" t="s">
        <v>157</v>
      </c>
      <c r="B13" s="10">
        <f>+C13+D13</f>
        <v>1432.9284251913755</v>
      </c>
      <c r="C13" s="10">
        <v>720.09422984158971</v>
      </c>
      <c r="D13" s="10">
        <v>712.83419534978589</v>
      </c>
      <c r="E13" s="40"/>
      <c r="F13" s="10">
        <f>+G13+H13</f>
        <v>1453.0997769838427</v>
      </c>
      <c r="G13" s="10">
        <v>665.6300657453105</v>
      </c>
      <c r="H13" s="10">
        <v>787.46971123853211</v>
      </c>
      <c r="I13" s="10">
        <f>+J13+K13</f>
        <v>81.451744759713762</v>
      </c>
      <c r="J13" s="10">
        <v>37.774722207403478</v>
      </c>
      <c r="K13" s="10">
        <v>43.677022552310284</v>
      </c>
    </row>
    <row r="14" spans="1:11" ht="16.5" customHeight="1" x14ac:dyDescent="0.25">
      <c r="A14" s="13" t="s">
        <v>137</v>
      </c>
      <c r="B14" s="24">
        <f>+B15+B16+B17+B18</f>
        <v>6369.5783307166485</v>
      </c>
      <c r="C14" s="24">
        <f t="shared" ref="C14:D14" si="3">+C15+C16+C17+C18</f>
        <v>3145.5584862410874</v>
      </c>
      <c r="D14" s="24">
        <f t="shared" si="3"/>
        <v>3224.0198444755601</v>
      </c>
      <c r="E14" s="24"/>
      <c r="F14" s="24">
        <f>+F15+F16+F17+F18</f>
        <v>6963.6649879016904</v>
      </c>
      <c r="G14" s="24">
        <f>+G15+G16+G17+G18</f>
        <v>3500.7882231843373</v>
      </c>
      <c r="H14" s="24">
        <f>+H15+H16+H17+H18</f>
        <v>3462.8767647173518</v>
      </c>
      <c r="I14" s="24">
        <f>+I15+I16+I17+I18</f>
        <v>544.19209180040639</v>
      </c>
      <c r="J14" s="24">
        <f t="shared" ref="J14:K14" si="4">+J15+J16+J17+J18</f>
        <v>258.52075510691765</v>
      </c>
      <c r="K14" s="24">
        <f t="shared" si="4"/>
        <v>285.67133669348868</v>
      </c>
    </row>
    <row r="15" spans="1:11" ht="16.5" customHeight="1" x14ac:dyDescent="0.25">
      <c r="A15" s="106" t="s">
        <v>137</v>
      </c>
      <c r="B15" s="10">
        <v>3635.1603315353796</v>
      </c>
      <c r="C15" s="10">
        <v>1742.1100378591375</v>
      </c>
      <c r="D15" s="10">
        <v>1893.0502936762418</v>
      </c>
      <c r="E15" s="40"/>
      <c r="F15" s="10">
        <v>4265.2620023979289</v>
      </c>
      <c r="G15" s="10">
        <v>2158.0230526214655</v>
      </c>
      <c r="H15" s="10">
        <v>2107.2389497764634</v>
      </c>
      <c r="I15" s="10">
        <v>304.5586977971904</v>
      </c>
      <c r="J15" s="10">
        <v>141.65520827776308</v>
      </c>
      <c r="K15" s="10">
        <v>162.90348951942732</v>
      </c>
    </row>
    <row r="16" spans="1:11" ht="16.5" customHeight="1" x14ac:dyDescent="0.25">
      <c r="A16" s="106" t="s">
        <v>138</v>
      </c>
      <c r="B16" s="10">
        <v>1401.3649414037359</v>
      </c>
      <c r="C16" s="10">
        <v>719.78510301703534</v>
      </c>
      <c r="D16" s="10">
        <v>681.57983838670054</v>
      </c>
      <c r="E16" s="40"/>
      <c r="F16" s="10">
        <v>1495.059557973083</v>
      </c>
      <c r="G16" s="10">
        <v>745.07949360373004</v>
      </c>
      <c r="H16" s="10">
        <v>749.98006436935293</v>
      </c>
      <c r="I16" s="10">
        <v>149.91842876063271</v>
      </c>
      <c r="J16" s="10">
        <v>70.827604138881583</v>
      </c>
      <c r="K16" s="10">
        <v>79.090824621751111</v>
      </c>
    </row>
    <row r="17" spans="1:11" ht="16.5" customHeight="1" x14ac:dyDescent="0.25">
      <c r="A17" s="106" t="s">
        <v>139</v>
      </c>
      <c r="B17" s="10">
        <v>907.40840266386863</v>
      </c>
      <c r="C17" s="10">
        <v>467.32493550517</v>
      </c>
      <c r="D17" s="10">
        <v>440.08346715869857</v>
      </c>
      <c r="E17" s="10"/>
      <c r="F17" s="10">
        <v>837.60277804006171</v>
      </c>
      <c r="G17" s="10">
        <v>412.27651834954457</v>
      </c>
      <c r="H17" s="10">
        <v>425.32625969051713</v>
      </c>
      <c r="I17" s="10">
        <v>53.120703104161137</v>
      </c>
      <c r="J17" s="10">
        <v>28.331041655552603</v>
      </c>
      <c r="K17" s="10">
        <v>24.78966144860853</v>
      </c>
    </row>
    <row r="18" spans="1:11" ht="16.5" customHeight="1" x14ac:dyDescent="0.25">
      <c r="A18" s="106" t="s">
        <v>140</v>
      </c>
      <c r="B18" s="10">
        <v>425.64465511366399</v>
      </c>
      <c r="C18" s="10">
        <v>216.33840985974481</v>
      </c>
      <c r="D18" s="10">
        <v>209.30624525391917</v>
      </c>
      <c r="E18" s="40"/>
      <c r="F18" s="10">
        <v>365.74064949061591</v>
      </c>
      <c r="G18" s="10">
        <v>185.40915860959728</v>
      </c>
      <c r="H18" s="10">
        <v>180.33149088101862</v>
      </c>
      <c r="I18" s="10">
        <v>36.594262138422124</v>
      </c>
      <c r="J18" s="10">
        <v>17.706901034720385</v>
      </c>
      <c r="K18" s="10">
        <v>18.887361103701743</v>
      </c>
    </row>
    <row r="19" spans="1:11" ht="16.5" customHeight="1" x14ac:dyDescent="0.25">
      <c r="A19" s="13" t="s">
        <v>141</v>
      </c>
      <c r="B19" s="24">
        <v>3768.5771433094101</v>
      </c>
      <c r="C19" s="24">
        <v>1927.9019898808158</v>
      </c>
      <c r="D19" s="24">
        <v>1840.6751534285988</v>
      </c>
      <c r="E19" s="41"/>
      <c r="F19" s="24">
        <f>+G19+H19</f>
        <v>5561.2749660407881</v>
      </c>
      <c r="G19" s="24">
        <v>2823.2836658371762</v>
      </c>
      <c r="H19" s="24">
        <v>2737.9913002036119</v>
      </c>
      <c r="I19" s="24">
        <f>+J19+K19</f>
        <v>358.85986097033236</v>
      </c>
      <c r="J19" s="24">
        <v>187.69315096803561</v>
      </c>
      <c r="K19" s="24">
        <v>171.16671000229675</v>
      </c>
    </row>
    <row r="20" spans="1:11" ht="16.5" customHeight="1" x14ac:dyDescent="0.25">
      <c r="A20" s="106" t="s">
        <v>141</v>
      </c>
      <c r="B20" s="10">
        <v>3768.5771433094146</v>
      </c>
      <c r="C20" s="10">
        <v>1927.9019898808158</v>
      </c>
      <c r="D20" s="10">
        <v>1840.6751534285988</v>
      </c>
      <c r="E20" s="24"/>
      <c r="F20" s="10">
        <f>+G20+H20</f>
        <v>5561.2749660407881</v>
      </c>
      <c r="G20" s="10">
        <v>2823.2836658371762</v>
      </c>
      <c r="H20" s="10">
        <v>2737.9913002036119</v>
      </c>
      <c r="I20" s="10">
        <f>+J20+K20</f>
        <v>358.85986097033236</v>
      </c>
      <c r="J20" s="10">
        <v>187.69315096803561</v>
      </c>
      <c r="K20" s="10">
        <v>171.16671000229675</v>
      </c>
    </row>
    <row r="21" spans="1:11" ht="16.5" customHeight="1" x14ac:dyDescent="0.25">
      <c r="A21" s="13" t="s">
        <v>142</v>
      </c>
      <c r="B21" s="24">
        <f>+B22+B23+B24</f>
        <v>16473.449154817754</v>
      </c>
      <c r="C21" s="24">
        <f t="shared" ref="C21:E21" si="5">+C22+C23+C24</f>
        <v>8140.0029541981003</v>
      </c>
      <c r="D21" s="24">
        <f t="shared" si="5"/>
        <v>8333.4462006196518</v>
      </c>
      <c r="E21" s="24">
        <f t="shared" si="5"/>
        <v>0</v>
      </c>
      <c r="F21" s="24">
        <v>22658.281780951445</v>
      </c>
      <c r="G21" s="24">
        <v>10624.757671756868</v>
      </c>
      <c r="H21" s="24">
        <v>12033.524109194583</v>
      </c>
      <c r="I21" s="24">
        <v>1570.0118917451973</v>
      </c>
      <c r="J21" s="24">
        <v>751.95306394112106</v>
      </c>
      <c r="K21" s="24">
        <v>818.05882780407637</v>
      </c>
    </row>
    <row r="22" spans="1:11" ht="16.5" customHeight="1" x14ac:dyDescent="0.25">
      <c r="A22" s="106" t="s">
        <v>142</v>
      </c>
      <c r="B22" s="10">
        <f>+C22+D22</f>
        <v>12761.821326550209</v>
      </c>
      <c r="C22" s="10">
        <v>6273.2499713200032</v>
      </c>
      <c r="D22" s="10">
        <v>6488.5713552302059</v>
      </c>
      <c r="E22" s="40"/>
      <c r="F22" s="10">
        <v>17965.514765283115</v>
      </c>
      <c r="G22" s="10">
        <v>8423.2518533457478</v>
      </c>
      <c r="H22" s="10">
        <v>9542.2629119373687</v>
      </c>
      <c r="I22" s="10">
        <f t="shared" ref="I22:I42" si="6">+J22+K22</f>
        <v>1286.7014751896711</v>
      </c>
      <c r="J22" s="10">
        <v>613.83923587030188</v>
      </c>
      <c r="K22" s="10">
        <v>672.86223931936922</v>
      </c>
    </row>
    <row r="23" spans="1:11" ht="16.5" customHeight="1" x14ac:dyDescent="0.25">
      <c r="A23" s="106" t="s">
        <v>143</v>
      </c>
      <c r="B23" s="10">
        <f t="shared" ref="B23:B30" si="7">+C23+D23</f>
        <v>3571.2358193591781</v>
      </c>
      <c r="C23" s="10">
        <v>1788.9509448344775</v>
      </c>
      <c r="D23" s="10">
        <v>1782.2848745247006</v>
      </c>
      <c r="E23" s="40"/>
      <c r="F23" s="10">
        <v>4541.8660600277217</v>
      </c>
      <c r="G23" s="10">
        <v>2139.4124237741153</v>
      </c>
      <c r="H23" s="10">
        <v>2402.4536362536069</v>
      </c>
      <c r="I23" s="10">
        <f t="shared" si="6"/>
        <v>272.68627593469404</v>
      </c>
      <c r="J23" s="10">
        <v>128.67014751896826</v>
      </c>
      <c r="K23" s="10">
        <v>144.01612841572577</v>
      </c>
    </row>
    <row r="24" spans="1:11" ht="16.5" customHeight="1" x14ac:dyDescent="0.25">
      <c r="A24" s="106" t="s">
        <v>144</v>
      </c>
      <c r="B24" s="10">
        <f t="shared" si="7"/>
        <v>140.39200890836452</v>
      </c>
      <c r="C24" s="10">
        <v>77.802038043619177</v>
      </c>
      <c r="D24" s="10">
        <v>62.589970864745339</v>
      </c>
      <c r="E24" s="10"/>
      <c r="F24" s="10">
        <v>150.90095564061033</v>
      </c>
      <c r="G24" s="10">
        <v>62.093394637003435</v>
      </c>
      <c r="H24" s="10">
        <v>88.807561003606892</v>
      </c>
      <c r="I24" s="10">
        <f t="shared" si="6"/>
        <v>10.624140620832232</v>
      </c>
      <c r="J24" s="10">
        <v>9.4436805518508731</v>
      </c>
      <c r="K24" s="10">
        <v>1.1804600689813589</v>
      </c>
    </row>
    <row r="25" spans="1:11" ht="16.5" customHeight="1" x14ac:dyDescent="0.25">
      <c r="A25" s="13" t="s">
        <v>145</v>
      </c>
      <c r="B25" s="24">
        <f t="shared" si="7"/>
        <v>6304.6443049830305</v>
      </c>
      <c r="C25" s="24">
        <v>3175.1197199889498</v>
      </c>
      <c r="D25" s="24">
        <v>3129.5245849940811</v>
      </c>
      <c r="E25" s="41"/>
      <c r="F25" s="24">
        <f t="shared" ref="F25:F30" si="8">+G25+H25</f>
        <v>10505.379251345368</v>
      </c>
      <c r="G25" s="164">
        <v>5320.7698210998751</v>
      </c>
      <c r="H25" s="164">
        <v>5184.6094302454931</v>
      </c>
      <c r="I25" s="24">
        <f>+J25+K25</f>
        <v>550.09439214531062</v>
      </c>
      <c r="J25" s="164">
        <v>323.44605890089053</v>
      </c>
      <c r="K25" s="164">
        <v>226.64833324442006</v>
      </c>
    </row>
    <row r="26" spans="1:11" ht="16.5" customHeight="1" x14ac:dyDescent="0.25">
      <c r="A26" s="106" t="s">
        <v>145</v>
      </c>
      <c r="B26" s="10">
        <f t="shared" si="7"/>
        <v>6304.6443049830305</v>
      </c>
      <c r="C26" s="10">
        <v>3175.1197199889498</v>
      </c>
      <c r="D26" s="10">
        <v>3129.5245849940811</v>
      </c>
      <c r="E26" s="40"/>
      <c r="F26" s="10">
        <f t="shared" si="8"/>
        <v>10505.379251345368</v>
      </c>
      <c r="G26" s="42">
        <v>5320.7698210998751</v>
      </c>
      <c r="H26" s="42">
        <v>5184.6094302454931</v>
      </c>
      <c r="I26" s="10">
        <f>+J26+K26</f>
        <v>550.09439214531062</v>
      </c>
      <c r="J26" s="42">
        <v>323.44605890089053</v>
      </c>
      <c r="K26" s="42">
        <v>226.64833324442006</v>
      </c>
    </row>
    <row r="27" spans="1:11" ht="16.5" customHeight="1" x14ac:dyDescent="0.25">
      <c r="A27" s="13" t="s">
        <v>146</v>
      </c>
      <c r="B27" s="24">
        <f t="shared" si="7"/>
        <v>1347.8663526559512</v>
      </c>
      <c r="C27" s="24">
        <v>658.56235146815857</v>
      </c>
      <c r="D27" s="24">
        <v>689.30400118779278</v>
      </c>
      <c r="E27" s="24"/>
      <c r="F27" s="24">
        <f t="shared" si="8"/>
        <v>1299.1465593422131</v>
      </c>
      <c r="G27" s="24">
        <v>634.17304844513751</v>
      </c>
      <c r="H27" s="24">
        <v>664.9735108970757</v>
      </c>
      <c r="I27" s="24">
        <f t="shared" si="6"/>
        <v>94.436805518508734</v>
      </c>
      <c r="J27" s="24">
        <v>60.20346351804934</v>
      </c>
      <c r="K27" s="24">
        <v>34.233342000459395</v>
      </c>
    </row>
    <row r="28" spans="1:11" ht="16.5" customHeight="1" x14ac:dyDescent="0.25">
      <c r="A28" s="106" t="s">
        <v>146</v>
      </c>
      <c r="B28" s="10">
        <f t="shared" si="7"/>
        <v>1347.8663526559512</v>
      </c>
      <c r="C28" s="10">
        <v>658.56235146815857</v>
      </c>
      <c r="D28" s="10">
        <v>689.30400118779278</v>
      </c>
      <c r="E28" s="40"/>
      <c r="F28" s="10">
        <f t="shared" si="8"/>
        <v>1299.1465593422131</v>
      </c>
      <c r="G28" s="10">
        <v>634.17304844513751</v>
      </c>
      <c r="H28" s="10">
        <v>664.9735108970757</v>
      </c>
      <c r="I28" s="10">
        <f t="shared" si="6"/>
        <v>94.436805518508734</v>
      </c>
      <c r="J28" s="10">
        <v>60.20346351804934</v>
      </c>
      <c r="K28" s="10">
        <v>34.233342000459395</v>
      </c>
    </row>
    <row r="29" spans="1:11" ht="16.5" customHeight="1" x14ac:dyDescent="0.25">
      <c r="A29" s="13" t="s">
        <v>147</v>
      </c>
      <c r="B29" s="24">
        <f t="shared" si="7"/>
        <v>3870.5611833134649</v>
      </c>
      <c r="C29" s="24">
        <v>1953.6547915760116</v>
      </c>
      <c r="D29" s="24">
        <v>1916.9063917374533</v>
      </c>
      <c r="E29" s="41"/>
      <c r="F29" s="24">
        <f t="shared" si="8"/>
        <v>3812.2083338009088</v>
      </c>
      <c r="G29" s="24">
        <v>1904.5506723161891</v>
      </c>
      <c r="H29" s="24">
        <v>1907.6576614847199</v>
      </c>
      <c r="I29" s="24">
        <f t="shared" si="6"/>
        <v>232.5506335893279</v>
      </c>
      <c r="J29" s="24">
        <v>100.33910586341561</v>
      </c>
      <c r="K29" s="24">
        <v>132.2115277259123</v>
      </c>
    </row>
    <row r="30" spans="1:11" ht="16.5" customHeight="1" x14ac:dyDescent="0.25">
      <c r="A30" s="106" t="s">
        <v>147</v>
      </c>
      <c r="B30" s="10">
        <f t="shared" si="7"/>
        <v>3870.5611833134649</v>
      </c>
      <c r="C30" s="10">
        <v>1953.6547915760116</v>
      </c>
      <c r="D30" s="10">
        <v>1916.9063917374533</v>
      </c>
      <c r="E30" s="10"/>
      <c r="F30" s="24">
        <f t="shared" si="8"/>
        <v>3812.2083338009088</v>
      </c>
      <c r="G30" s="10">
        <v>1904.5506723161891</v>
      </c>
      <c r="H30" s="10">
        <v>1907.6576614847199</v>
      </c>
      <c r="I30" s="10">
        <f t="shared" si="6"/>
        <v>232.5506335893279</v>
      </c>
      <c r="J30" s="10">
        <v>100.33910586341561</v>
      </c>
      <c r="K30" s="10">
        <v>132.2115277259123</v>
      </c>
    </row>
    <row r="31" spans="1:11" ht="16.5" customHeight="1" x14ac:dyDescent="0.25">
      <c r="A31" s="13" t="s">
        <v>148</v>
      </c>
      <c r="B31" s="24">
        <v>8145.6595109510163</v>
      </c>
      <c r="C31" s="24">
        <v>3964.9089537024911</v>
      </c>
      <c r="D31" s="24">
        <v>4180.7505572485261</v>
      </c>
      <c r="E31" s="24">
        <v>0</v>
      </c>
      <c r="F31" s="24">
        <v>12886.665389039475</v>
      </c>
      <c r="G31" s="24">
        <v>6335.9485522043451</v>
      </c>
      <c r="H31" s="24">
        <v>6550.7168368351304</v>
      </c>
      <c r="I31" s="24">
        <v>1195.8060498781103</v>
      </c>
      <c r="J31" s="24">
        <v>653.97487821566915</v>
      </c>
      <c r="K31" s="24">
        <v>541.83117166244119</v>
      </c>
    </row>
    <row r="32" spans="1:11" ht="16.5" customHeight="1" x14ac:dyDescent="0.25">
      <c r="A32" s="106" t="s">
        <v>148</v>
      </c>
      <c r="B32" s="10">
        <v>3825.7132616955191</v>
      </c>
      <c r="C32" s="40">
        <v>1842.0339842071364</v>
      </c>
      <c r="D32" s="40">
        <v>1983.6792774883827</v>
      </c>
      <c r="E32" s="40"/>
      <c r="F32" s="10">
        <v>5777.1810048367624</v>
      </c>
      <c r="G32" s="40">
        <v>2843.0547134411354</v>
      </c>
      <c r="H32" s="40">
        <v>2934.126291395627</v>
      </c>
      <c r="I32" s="10">
        <v>336.43111965968677</v>
      </c>
      <c r="J32" s="40">
        <v>201.85867179581177</v>
      </c>
      <c r="K32" s="40">
        <v>134.572447863875</v>
      </c>
    </row>
    <row r="33" spans="1:11" ht="16.5" customHeight="1" x14ac:dyDescent="0.25">
      <c r="A33" s="106" t="s">
        <v>149</v>
      </c>
      <c r="B33" s="10">
        <v>4319.9462492554976</v>
      </c>
      <c r="C33" s="10">
        <v>2122.8749694953544</v>
      </c>
      <c r="D33" s="10">
        <v>2197.0712797601432</v>
      </c>
      <c r="E33" s="10"/>
      <c r="F33" s="10">
        <v>7109.484384202713</v>
      </c>
      <c r="G33" s="10">
        <v>3492.8938387632102</v>
      </c>
      <c r="H33" s="10">
        <v>3616.5905454395033</v>
      </c>
      <c r="I33" s="10">
        <v>859.37493021842351</v>
      </c>
      <c r="J33" s="10">
        <v>452.11620641985735</v>
      </c>
      <c r="K33" s="10">
        <v>407.25872379856617</v>
      </c>
    </row>
    <row r="34" spans="1:11" ht="16.5" customHeight="1" x14ac:dyDescent="0.25">
      <c r="A34" s="13" t="s">
        <v>150</v>
      </c>
      <c r="B34" s="24">
        <f>+B35+B36</f>
        <v>15317.123584846562</v>
      </c>
      <c r="C34" s="24">
        <f t="shared" ref="C34:K34" si="9">+C35+C36</f>
        <v>7698.1786610349791</v>
      </c>
      <c r="D34" s="24">
        <f t="shared" si="9"/>
        <v>7618.9449238115831</v>
      </c>
      <c r="E34" s="24">
        <f t="shared" si="9"/>
        <v>0</v>
      </c>
      <c r="F34" s="24">
        <f t="shared" si="9"/>
        <v>21303.653938278465</v>
      </c>
      <c r="G34" s="24">
        <f t="shared" si="9"/>
        <v>10571.719510367253</v>
      </c>
      <c r="H34" s="24">
        <f t="shared" si="9"/>
        <v>10731.934427911212</v>
      </c>
      <c r="I34" s="24">
        <f t="shared" si="9"/>
        <v>1297.3256158105062</v>
      </c>
      <c r="J34" s="24">
        <f t="shared" si="9"/>
        <v>663.41855876751993</v>
      </c>
      <c r="K34" s="24">
        <f t="shared" si="9"/>
        <v>633.90705704298625</v>
      </c>
    </row>
    <row r="35" spans="1:11" ht="16.5" customHeight="1" x14ac:dyDescent="0.25">
      <c r="A35" s="106" t="s">
        <v>150</v>
      </c>
      <c r="B35" s="10">
        <f t="shared" ref="B35:B42" si="10">+C35+D35</f>
        <v>9346.704918956515</v>
      </c>
      <c r="C35" s="10">
        <v>4679.5744966771626</v>
      </c>
      <c r="D35" s="10">
        <v>4667.1304222793524</v>
      </c>
      <c r="E35" s="10"/>
      <c r="F35" s="10">
        <f t="shared" ref="F35:F42" si="11">+G35+H35</f>
        <v>13614.375326895612</v>
      </c>
      <c r="G35" s="10">
        <v>6769.92124951182</v>
      </c>
      <c r="H35" s="10">
        <v>6844.4540773837916</v>
      </c>
      <c r="I35" s="10">
        <f t="shared" si="6"/>
        <v>725.98294242353131</v>
      </c>
      <c r="J35" s="10">
        <v>388.37136269486462</v>
      </c>
      <c r="K35" s="10">
        <v>337.6115797286667</v>
      </c>
    </row>
    <row r="36" spans="1:11" ht="16.5" customHeight="1" x14ac:dyDescent="0.25">
      <c r="A36" s="106" t="s">
        <v>151</v>
      </c>
      <c r="B36" s="10">
        <f t="shared" si="10"/>
        <v>5970.4186658900471</v>
      </c>
      <c r="C36" s="10">
        <v>3018.6041643578169</v>
      </c>
      <c r="D36" s="10">
        <v>2951.8145015322302</v>
      </c>
      <c r="E36" s="40"/>
      <c r="F36" s="10">
        <f t="shared" si="11"/>
        <v>7689.2786113828533</v>
      </c>
      <c r="G36" s="28">
        <v>3801.7982608554339</v>
      </c>
      <c r="H36" s="28">
        <v>3887.4803505274194</v>
      </c>
      <c r="I36" s="10">
        <f t="shared" si="6"/>
        <v>571.34267338697487</v>
      </c>
      <c r="J36" s="10">
        <v>275.04719607265531</v>
      </c>
      <c r="K36" s="10">
        <v>296.29547731431956</v>
      </c>
    </row>
    <row r="37" spans="1:11" ht="16.5" customHeight="1" x14ac:dyDescent="0.25">
      <c r="A37" s="22" t="s">
        <v>152</v>
      </c>
      <c r="B37" s="24">
        <f t="shared" si="10"/>
        <v>3506.2514624018304</v>
      </c>
      <c r="C37" s="24">
        <v>1737.9094697533749</v>
      </c>
      <c r="D37" s="24">
        <v>1768.3419926484553</v>
      </c>
      <c r="E37" s="41"/>
      <c r="F37" s="24">
        <f t="shared" si="11"/>
        <v>5365.956356468083</v>
      </c>
      <c r="G37" s="165">
        <v>2576.2562161747401</v>
      </c>
      <c r="H37" s="165">
        <v>2789.7001402933433</v>
      </c>
      <c r="I37" s="24">
        <f t="shared" si="6"/>
        <v>374.20584186708987</v>
      </c>
      <c r="J37" s="24">
        <v>187.69315096803561</v>
      </c>
      <c r="K37" s="24">
        <v>186.51269089905426</v>
      </c>
    </row>
    <row r="38" spans="1:11" ht="16.5" customHeight="1" x14ac:dyDescent="0.25">
      <c r="A38" s="107" t="s">
        <v>152</v>
      </c>
      <c r="B38" s="10">
        <f t="shared" si="10"/>
        <v>3506.2514624018304</v>
      </c>
      <c r="C38" s="10">
        <v>1737.9094697533749</v>
      </c>
      <c r="D38" s="10">
        <v>1768.3419926484553</v>
      </c>
      <c r="E38" s="10"/>
      <c r="F38" s="10">
        <f t="shared" si="11"/>
        <v>5365.956356468083</v>
      </c>
      <c r="G38" s="10">
        <v>2576.2562161747401</v>
      </c>
      <c r="H38" s="10">
        <v>2789.7001402933433</v>
      </c>
      <c r="I38" s="10">
        <f t="shared" si="6"/>
        <v>374.20584186708987</v>
      </c>
      <c r="J38" s="10">
        <v>187.69315096803561</v>
      </c>
      <c r="K38" s="10">
        <v>186.51269089905426</v>
      </c>
    </row>
    <row r="39" spans="1:11" ht="16.5" customHeight="1" x14ac:dyDescent="0.25">
      <c r="A39" s="22" t="s">
        <v>153</v>
      </c>
      <c r="B39" s="24">
        <f t="shared" si="10"/>
        <v>4412.4326224496917</v>
      </c>
      <c r="C39" s="24">
        <v>2091.547744131029</v>
      </c>
      <c r="D39" s="24">
        <v>2320.8848783186627</v>
      </c>
      <c r="E39" s="41"/>
      <c r="F39" s="24">
        <f t="shared" si="11"/>
        <v>5822.9417804698187</v>
      </c>
      <c r="G39" s="24">
        <v>2930.8243718103231</v>
      </c>
      <c r="H39" s="24">
        <v>2892.117408659496</v>
      </c>
      <c r="I39" s="24">
        <f t="shared" si="6"/>
        <v>409.61964393653028</v>
      </c>
      <c r="J39" s="24">
        <v>208.94143220969985</v>
      </c>
      <c r="K39" s="24">
        <v>200.67821172683043</v>
      </c>
    </row>
    <row r="40" spans="1:11" ht="16.5" customHeight="1" x14ac:dyDescent="0.25">
      <c r="A40" s="107" t="s">
        <v>153</v>
      </c>
      <c r="B40" s="10">
        <f t="shared" si="10"/>
        <v>4412.4326224496917</v>
      </c>
      <c r="C40" s="10">
        <v>2091.547744131029</v>
      </c>
      <c r="D40" s="10">
        <v>2320.8848783186627</v>
      </c>
      <c r="E40" s="10"/>
      <c r="F40" s="10">
        <f t="shared" si="11"/>
        <v>5822.9417804698187</v>
      </c>
      <c r="G40" s="10">
        <v>2930.8243718103231</v>
      </c>
      <c r="H40" s="10">
        <v>2892.117408659496</v>
      </c>
      <c r="I40" s="10">
        <f t="shared" si="6"/>
        <v>409.61964393653028</v>
      </c>
      <c r="J40" s="10">
        <v>208.94143220969985</v>
      </c>
      <c r="K40" s="10">
        <v>200.67821172683043</v>
      </c>
    </row>
    <row r="41" spans="1:11" ht="16.5" customHeight="1" x14ac:dyDescent="0.25">
      <c r="A41" s="22" t="s">
        <v>154</v>
      </c>
      <c r="B41" s="24">
        <f t="shared" si="10"/>
        <v>19367.430655810291</v>
      </c>
      <c r="C41" s="24">
        <v>9806.5428262286987</v>
      </c>
      <c r="D41" s="24">
        <v>9560.8878295815939</v>
      </c>
      <c r="E41" s="24"/>
      <c r="F41" s="24">
        <f t="shared" si="11"/>
        <v>21050.091980747893</v>
      </c>
      <c r="G41" s="24">
        <v>10320.467454270352</v>
      </c>
      <c r="H41" s="24">
        <v>10729.624526477543</v>
      </c>
      <c r="I41" s="24">
        <f t="shared" si="6"/>
        <v>1665.6291573326835</v>
      </c>
      <c r="J41" s="24">
        <v>799.17146670037334</v>
      </c>
      <c r="K41" s="24">
        <v>866.45769063231012</v>
      </c>
    </row>
    <row r="42" spans="1:11" x14ac:dyDescent="0.25">
      <c r="A42" s="107" t="s">
        <v>154</v>
      </c>
      <c r="B42" s="10">
        <f t="shared" si="10"/>
        <v>19367.430655810291</v>
      </c>
      <c r="C42" s="10">
        <v>9806.5428262286987</v>
      </c>
      <c r="D42" s="10">
        <v>9560.8878295815939</v>
      </c>
      <c r="E42" s="40"/>
      <c r="F42" s="10">
        <f t="shared" si="11"/>
        <v>21050.091980747893</v>
      </c>
      <c r="G42" s="10">
        <v>10320.467454270352</v>
      </c>
      <c r="H42" s="10">
        <v>10729.624526477543</v>
      </c>
      <c r="I42" s="10">
        <f t="shared" si="6"/>
        <v>1665.6291573326835</v>
      </c>
      <c r="J42" s="10">
        <v>799.17146670037334</v>
      </c>
      <c r="K42" s="10">
        <v>866.45769063231012</v>
      </c>
    </row>
    <row r="43" spans="1:11" x14ac:dyDescent="0.25">
      <c r="A43" s="167"/>
      <c r="B43" s="162"/>
      <c r="C43" s="162"/>
      <c r="D43" s="162"/>
      <c r="E43" s="160"/>
      <c r="F43" s="162"/>
      <c r="G43" s="162"/>
      <c r="H43" s="162"/>
      <c r="I43" s="162"/>
      <c r="J43" s="162"/>
      <c r="K43" s="162"/>
    </row>
    <row r="44" spans="1:11" x14ac:dyDescent="0.25">
      <c r="A44" s="167"/>
      <c r="B44" s="162"/>
      <c r="C44" s="162"/>
      <c r="D44" s="162"/>
      <c r="E44" s="160"/>
      <c r="F44" s="162"/>
      <c r="G44" s="162"/>
      <c r="H44" s="162"/>
      <c r="I44" s="162"/>
      <c r="J44" s="162"/>
      <c r="K44" s="162"/>
    </row>
    <row r="45" spans="1:11" x14ac:dyDescent="0.25">
      <c r="A45" s="142"/>
      <c r="B45" s="166"/>
      <c r="C45" s="166"/>
      <c r="D45" s="166"/>
      <c r="E45" s="166"/>
      <c r="F45" s="166"/>
      <c r="G45" s="166"/>
      <c r="H45" s="166"/>
      <c r="I45" s="166"/>
      <c r="J45" s="166"/>
      <c r="K45" s="166"/>
    </row>
    <row r="46" spans="1:11" x14ac:dyDescent="0.25">
      <c r="A46" s="167"/>
      <c r="B46" s="162"/>
      <c r="C46" s="162"/>
      <c r="D46" s="162"/>
      <c r="E46" s="160"/>
      <c r="F46" s="162"/>
      <c r="G46" s="162"/>
      <c r="H46" s="162"/>
      <c r="I46" s="162"/>
      <c r="J46" s="162"/>
      <c r="K46" s="162"/>
    </row>
    <row r="47" spans="1:11" x14ac:dyDescent="0.25">
      <c r="A47" s="167"/>
      <c r="B47" s="162"/>
      <c r="C47" s="162"/>
      <c r="D47" s="162"/>
      <c r="E47" s="160"/>
      <c r="F47" s="162"/>
      <c r="G47" s="162"/>
      <c r="H47" s="162"/>
      <c r="I47" s="162"/>
      <c r="J47" s="162"/>
      <c r="K47" s="162"/>
    </row>
    <row r="48" spans="1:11" x14ac:dyDescent="0.25">
      <c r="A48" s="142"/>
      <c r="B48" s="166"/>
      <c r="C48" s="166"/>
      <c r="D48" s="166"/>
      <c r="E48" s="166"/>
      <c r="F48" s="166"/>
      <c r="G48" s="166"/>
      <c r="H48" s="166"/>
      <c r="I48" s="166"/>
      <c r="J48" s="166"/>
      <c r="K48" s="166"/>
    </row>
    <row r="49" spans="1:11" x14ac:dyDescent="0.25">
      <c r="A49" s="167"/>
      <c r="B49" s="162"/>
      <c r="C49" s="162"/>
      <c r="D49" s="162"/>
      <c r="E49" s="160"/>
      <c r="F49" s="162"/>
      <c r="G49" s="162"/>
      <c r="H49" s="162"/>
      <c r="I49" s="162"/>
      <c r="J49" s="162"/>
      <c r="K49" s="162"/>
    </row>
    <row r="50" spans="1:11" x14ac:dyDescent="0.25">
      <c r="A50" s="142"/>
      <c r="B50" s="166"/>
      <c r="C50" s="166"/>
      <c r="D50" s="166"/>
      <c r="E50" s="166"/>
      <c r="F50" s="166"/>
      <c r="G50" s="166"/>
      <c r="H50" s="166"/>
      <c r="I50" s="166"/>
      <c r="J50" s="166"/>
      <c r="K50" s="166"/>
    </row>
    <row r="51" spans="1:11" x14ac:dyDescent="0.25">
      <c r="A51" s="167"/>
      <c r="B51" s="162"/>
      <c r="C51" s="162"/>
      <c r="D51" s="162"/>
      <c r="E51" s="160"/>
      <c r="F51" s="162"/>
      <c r="G51" s="162"/>
      <c r="H51" s="162"/>
      <c r="I51" s="162"/>
      <c r="J51" s="162"/>
      <c r="K51" s="162"/>
    </row>
    <row r="52" spans="1:11" x14ac:dyDescent="0.25">
      <c r="A52" s="142"/>
      <c r="B52" s="166"/>
      <c r="C52" s="166"/>
      <c r="D52" s="166"/>
      <c r="E52" s="166"/>
      <c r="F52" s="166"/>
      <c r="G52" s="166"/>
      <c r="H52" s="166"/>
      <c r="I52" s="166"/>
      <c r="J52" s="166"/>
      <c r="K52" s="166"/>
    </row>
    <row r="53" spans="1:11" x14ac:dyDescent="0.25">
      <c r="A53" s="167"/>
      <c r="B53" s="162"/>
      <c r="C53" s="160"/>
      <c r="D53" s="160"/>
      <c r="E53" s="160"/>
      <c r="F53" s="162"/>
      <c r="G53" s="160"/>
      <c r="H53" s="160"/>
      <c r="I53" s="162"/>
      <c r="J53" s="160"/>
      <c r="K53" s="160"/>
    </row>
    <row r="54" spans="1:11" ht="14.25" customHeight="1" x14ac:dyDescent="0.25">
      <c r="A54" s="142"/>
      <c r="B54" s="166"/>
      <c r="C54" s="166"/>
      <c r="D54" s="166"/>
      <c r="E54" s="166"/>
      <c r="F54" s="166"/>
      <c r="G54" s="166"/>
      <c r="H54" s="166"/>
      <c r="I54" s="166"/>
      <c r="J54" s="166"/>
      <c r="K54" s="166"/>
    </row>
    <row r="55" spans="1:11" x14ac:dyDescent="0.25">
      <c r="A55" s="167"/>
      <c r="B55" s="162"/>
      <c r="C55" s="162"/>
      <c r="D55" s="162"/>
      <c r="E55" s="160"/>
      <c r="F55" s="162"/>
      <c r="G55" s="162"/>
      <c r="H55" s="162"/>
      <c r="I55" s="162"/>
      <c r="J55" s="162"/>
      <c r="K55" s="162"/>
    </row>
    <row r="56" spans="1:11" x14ac:dyDescent="0.25">
      <c r="A56" s="142"/>
      <c r="B56" s="166"/>
      <c r="C56" s="166"/>
      <c r="D56" s="166"/>
      <c r="E56" s="166"/>
      <c r="F56" s="166"/>
      <c r="G56" s="166"/>
      <c r="H56" s="166"/>
      <c r="I56" s="166"/>
      <c r="J56" s="166"/>
      <c r="K56" s="166"/>
    </row>
    <row r="57" spans="1:11" x14ac:dyDescent="0.25">
      <c r="A57" s="167"/>
      <c r="B57" s="162"/>
      <c r="C57" s="162"/>
      <c r="D57" s="162"/>
      <c r="E57" s="160"/>
      <c r="F57" s="162"/>
      <c r="G57" s="162"/>
      <c r="H57" s="162"/>
      <c r="I57" s="162"/>
      <c r="J57" s="162"/>
      <c r="K57" s="162"/>
    </row>
    <row r="58" spans="1:11" x14ac:dyDescent="0.25">
      <c r="A58" s="142"/>
      <c r="B58" s="166"/>
      <c r="C58" s="166"/>
      <c r="D58" s="166"/>
      <c r="E58" s="166"/>
      <c r="F58" s="166"/>
      <c r="G58" s="166"/>
      <c r="H58" s="166"/>
      <c r="I58" s="166"/>
      <c r="J58" s="166"/>
      <c r="K58" s="166"/>
    </row>
    <row r="59" spans="1:11" x14ac:dyDescent="0.25">
      <c r="A59" s="167"/>
      <c r="B59" s="162"/>
      <c r="C59" s="162"/>
      <c r="D59" s="162"/>
      <c r="E59" s="160"/>
      <c r="F59" s="162"/>
      <c r="G59" s="162"/>
      <c r="H59" s="162"/>
      <c r="I59" s="162"/>
      <c r="J59" s="162"/>
      <c r="K59" s="162"/>
    </row>
    <row r="60" spans="1:11" x14ac:dyDescent="0.25">
      <c r="A60" s="142"/>
      <c r="B60" s="166"/>
      <c r="C60" s="166"/>
      <c r="D60" s="166"/>
      <c r="E60" s="166"/>
      <c r="F60" s="166"/>
      <c r="G60" s="166"/>
      <c r="H60" s="166"/>
      <c r="I60" s="166"/>
      <c r="J60" s="166"/>
      <c r="K60" s="166"/>
    </row>
    <row r="61" spans="1:11" x14ac:dyDescent="0.25">
      <c r="A61" s="167"/>
      <c r="B61" s="162"/>
      <c r="C61" s="162"/>
      <c r="D61" s="162"/>
      <c r="E61" s="160"/>
      <c r="F61" s="162"/>
      <c r="G61" s="162"/>
      <c r="H61" s="162"/>
      <c r="I61" s="162"/>
      <c r="J61" s="162"/>
      <c r="K61" s="162"/>
    </row>
    <row r="62" spans="1:11" x14ac:dyDescent="0.25">
      <c r="A62" s="142"/>
      <c r="B62" s="166"/>
      <c r="C62" s="166"/>
      <c r="D62" s="166"/>
      <c r="E62" s="166"/>
      <c r="F62" s="166"/>
      <c r="G62" s="166"/>
      <c r="H62" s="166"/>
      <c r="I62" s="166"/>
      <c r="J62" s="166"/>
      <c r="K62" s="166"/>
    </row>
    <row r="63" spans="1:11" x14ac:dyDescent="0.25">
      <c r="A63" s="167"/>
      <c r="B63" s="162"/>
      <c r="C63" s="162"/>
      <c r="D63" s="162"/>
      <c r="E63" s="160"/>
      <c r="F63" s="162"/>
      <c r="G63" s="162"/>
      <c r="H63" s="162"/>
      <c r="I63" s="162"/>
      <c r="J63" s="162"/>
      <c r="K63" s="162"/>
    </row>
    <row r="64" spans="1:11" x14ac:dyDescent="0.25">
      <c r="A64" s="142"/>
      <c r="B64" s="166"/>
      <c r="C64" s="166"/>
      <c r="D64" s="166"/>
      <c r="E64" s="166"/>
      <c r="F64" s="166"/>
      <c r="G64" s="166"/>
      <c r="H64" s="166"/>
      <c r="I64" s="166"/>
      <c r="J64" s="166"/>
      <c r="K64" s="166"/>
    </row>
    <row r="65" spans="1:11" x14ac:dyDescent="0.25">
      <c r="A65" s="167"/>
      <c r="B65" s="162"/>
      <c r="C65" s="162"/>
      <c r="D65" s="162"/>
      <c r="E65" s="160"/>
      <c r="F65" s="162"/>
      <c r="G65" s="162"/>
      <c r="H65" s="162"/>
      <c r="I65" s="162"/>
      <c r="J65" s="162"/>
      <c r="K65" s="162"/>
    </row>
    <row r="66" spans="1:11" x14ac:dyDescent="0.25">
      <c r="A66" s="142"/>
      <c r="B66" s="166"/>
      <c r="C66" s="166"/>
      <c r="D66" s="166"/>
      <c r="E66" s="166"/>
      <c r="F66" s="166"/>
      <c r="G66" s="166"/>
      <c r="H66" s="166"/>
      <c r="I66" s="166"/>
      <c r="J66" s="166"/>
      <c r="K66" s="166"/>
    </row>
    <row r="67" spans="1:11" x14ac:dyDescent="0.25">
      <c r="A67" s="167"/>
      <c r="B67" s="162"/>
      <c r="C67" s="162"/>
      <c r="D67" s="162"/>
      <c r="E67" s="160"/>
      <c r="F67" s="162"/>
      <c r="G67" s="162"/>
      <c r="H67" s="162"/>
      <c r="I67" s="162"/>
      <c r="J67" s="162"/>
      <c r="K67" s="162"/>
    </row>
    <row r="68" spans="1:11" x14ac:dyDescent="0.25">
      <c r="A68" s="142"/>
      <c r="B68" s="166"/>
      <c r="C68" s="166"/>
      <c r="D68" s="166"/>
      <c r="E68" s="166"/>
      <c r="F68" s="166"/>
      <c r="G68" s="166"/>
      <c r="H68" s="166"/>
      <c r="I68" s="166"/>
      <c r="J68" s="166"/>
      <c r="K68" s="166"/>
    </row>
    <row r="69" spans="1:11" x14ac:dyDescent="0.25">
      <c r="A69" s="167"/>
      <c r="B69" s="162"/>
      <c r="C69" s="162"/>
      <c r="D69" s="162"/>
      <c r="E69" s="160"/>
      <c r="F69" s="162"/>
      <c r="G69" s="162"/>
      <c r="H69" s="162"/>
      <c r="I69" s="162"/>
      <c r="J69" s="162"/>
      <c r="K69" s="162"/>
    </row>
    <row r="70" spans="1:11" x14ac:dyDescent="0.25">
      <c r="A70" s="168"/>
      <c r="B70" s="169"/>
      <c r="C70" s="170"/>
      <c r="D70" s="170"/>
      <c r="E70" s="171"/>
      <c r="F70" s="170"/>
      <c r="G70" s="170"/>
      <c r="H70" s="170"/>
      <c r="I70" s="169"/>
      <c r="J70" s="170"/>
      <c r="K70" s="170"/>
    </row>
    <row r="71" spans="1:11" x14ac:dyDescent="0.25">
      <c r="A71" s="43"/>
      <c r="B71" s="169"/>
      <c r="C71" s="170"/>
      <c r="D71" s="170"/>
      <c r="E71" s="171"/>
      <c r="F71" s="170"/>
      <c r="G71" s="170"/>
      <c r="H71" s="170"/>
      <c r="I71" s="169"/>
      <c r="J71" s="170"/>
      <c r="K71" s="170"/>
    </row>
    <row r="72" spans="1:11" x14ac:dyDescent="0.25">
      <c r="A72" s="172"/>
      <c r="B72" s="170"/>
      <c r="C72" s="170"/>
      <c r="D72" s="170"/>
      <c r="E72" s="171"/>
      <c r="F72" s="170"/>
      <c r="G72" s="170"/>
      <c r="H72" s="170"/>
      <c r="I72" s="170"/>
      <c r="J72" s="170"/>
      <c r="K72" s="170"/>
    </row>
    <row r="73" spans="1:11" x14ac:dyDescent="0.25">
      <c r="A73" s="173"/>
      <c r="B73" s="170"/>
      <c r="C73" s="170"/>
      <c r="D73" s="170"/>
      <c r="E73" s="171"/>
      <c r="F73" s="170"/>
      <c r="G73" s="170"/>
      <c r="H73" s="170"/>
      <c r="I73" s="170"/>
      <c r="J73" s="170"/>
      <c r="K73" s="170"/>
    </row>
    <row r="74" spans="1:11" x14ac:dyDescent="0.25">
      <c r="A74" s="173"/>
      <c r="B74" s="170"/>
      <c r="C74" s="170"/>
      <c r="D74" s="170"/>
      <c r="E74" s="171"/>
      <c r="F74" s="170"/>
      <c r="G74" s="170"/>
      <c r="H74" s="170"/>
      <c r="I74" s="170"/>
      <c r="J74" s="170"/>
      <c r="K74" s="170"/>
    </row>
    <row r="75" spans="1:11" x14ac:dyDescent="0.25">
      <c r="A75" s="174"/>
      <c r="B75" s="174"/>
      <c r="C75" s="174"/>
      <c r="D75" s="174"/>
      <c r="E75" s="174"/>
      <c r="F75" s="175"/>
      <c r="G75" s="174"/>
      <c r="H75" s="174"/>
      <c r="I75" s="174"/>
      <c r="J75" s="174"/>
      <c r="K75" s="174"/>
    </row>
  </sheetData>
  <mergeCells count="6">
    <mergeCell ref="A1:K1"/>
    <mergeCell ref="B2:J2"/>
    <mergeCell ref="B3:D3"/>
    <mergeCell ref="F3:H3"/>
    <mergeCell ref="I3:K3"/>
    <mergeCell ref="A2:A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44CC-D22B-49DF-BD37-BC620FD9E112}">
  <dimension ref="A1:C153"/>
  <sheetViews>
    <sheetView topLeftCell="A13" zoomScale="106" zoomScaleNormal="106" workbookViewId="0">
      <selection sqref="A1:C1"/>
    </sheetView>
  </sheetViews>
  <sheetFormatPr defaultColWidth="10.28515625" defaultRowHeight="15" x14ac:dyDescent="0.25"/>
  <cols>
    <col min="1" max="1" width="18.5703125" style="3" customWidth="1"/>
    <col min="2" max="2" width="13" style="11" customWidth="1"/>
    <col min="3" max="3" width="14.7109375" style="11" customWidth="1"/>
    <col min="4" max="16384" width="10.28515625" style="3"/>
  </cols>
  <sheetData>
    <row r="1" spans="1:3" ht="35.25" customHeight="1" x14ac:dyDescent="0.25">
      <c r="A1" s="973" t="s">
        <v>583</v>
      </c>
      <c r="B1" s="973"/>
      <c r="C1" s="973"/>
    </row>
    <row r="2" spans="1:3" ht="24.75" x14ac:dyDescent="0.25">
      <c r="A2" s="898" t="s">
        <v>540</v>
      </c>
      <c r="B2" s="899" t="s">
        <v>43</v>
      </c>
      <c r="C2" s="899" t="s">
        <v>44</v>
      </c>
    </row>
    <row r="3" spans="1:3" x14ac:dyDescent="0.25">
      <c r="A3" s="177" t="s">
        <v>135</v>
      </c>
      <c r="B3" s="178">
        <v>22.373436657977006</v>
      </c>
      <c r="C3" s="178">
        <v>18</v>
      </c>
    </row>
    <row r="4" spans="1:3" ht="15" customHeight="1" x14ac:dyDescent="0.25">
      <c r="A4" s="179"/>
      <c r="B4" s="180"/>
      <c r="C4" s="180"/>
    </row>
    <row r="5" spans="1:3" ht="16.5" customHeight="1" x14ac:dyDescent="0.25">
      <c r="A5" s="177" t="s">
        <v>45</v>
      </c>
      <c r="B5" s="181"/>
      <c r="C5" s="181"/>
    </row>
    <row r="6" spans="1:3" x14ac:dyDescent="0.25">
      <c r="A6" s="21" t="s">
        <v>4</v>
      </c>
      <c r="B6" s="182">
        <v>21.969617805040318</v>
      </c>
      <c r="C6" s="182">
        <v>18</v>
      </c>
    </row>
    <row r="7" spans="1:3" x14ac:dyDescent="0.25">
      <c r="A7" s="21" t="s">
        <v>5</v>
      </c>
      <c r="B7" s="182">
        <v>23.279254138750392</v>
      </c>
      <c r="C7" s="182">
        <v>18</v>
      </c>
    </row>
    <row r="8" spans="1:3" x14ac:dyDescent="0.25">
      <c r="A8" s="177" t="s">
        <v>46</v>
      </c>
      <c r="B8" s="183"/>
      <c r="C8" s="183"/>
    </row>
    <row r="9" spans="1:3" x14ac:dyDescent="0.25">
      <c r="A9" s="21" t="s">
        <v>1</v>
      </c>
      <c r="B9" s="182">
        <v>22.279275148163698</v>
      </c>
      <c r="C9" s="182">
        <v>18</v>
      </c>
    </row>
    <row r="10" spans="1:3" x14ac:dyDescent="0.25">
      <c r="A10" s="21" t="s">
        <v>2</v>
      </c>
      <c r="B10" s="182">
        <v>22.463567998779723</v>
      </c>
      <c r="C10" s="182">
        <v>18</v>
      </c>
    </row>
    <row r="11" spans="1:3" x14ac:dyDescent="0.25">
      <c r="A11" s="184" t="s">
        <v>537</v>
      </c>
      <c r="B11" s="181"/>
      <c r="C11" s="181"/>
    </row>
    <row r="12" spans="1:3" ht="15.75" customHeight="1" x14ac:dyDescent="0.25">
      <c r="A12" s="13" t="s">
        <v>136</v>
      </c>
      <c r="B12" s="185">
        <v>22.20590528911281</v>
      </c>
      <c r="C12" s="185">
        <v>18</v>
      </c>
    </row>
    <row r="13" spans="1:3" ht="15.75" customHeight="1" x14ac:dyDescent="0.25">
      <c r="A13" s="106" t="s">
        <v>136</v>
      </c>
      <c r="B13" s="186">
        <v>22.224545441624922</v>
      </c>
      <c r="C13" s="186">
        <v>18</v>
      </c>
    </row>
    <row r="14" spans="1:3" ht="15.75" customHeight="1" x14ac:dyDescent="0.25">
      <c r="A14" s="106" t="s">
        <v>157</v>
      </c>
      <c r="B14" s="186">
        <v>19.964175082249351</v>
      </c>
      <c r="C14" s="186">
        <v>15</v>
      </c>
    </row>
    <row r="15" spans="1:3" ht="15.75" customHeight="1" x14ac:dyDescent="0.25">
      <c r="A15" s="13" t="s">
        <v>137</v>
      </c>
      <c r="B15" s="185">
        <v>21.579421662024213</v>
      </c>
      <c r="C15" s="185">
        <v>16</v>
      </c>
    </row>
    <row r="16" spans="1:3" ht="15.75" customHeight="1" x14ac:dyDescent="0.25">
      <c r="A16" s="106" t="s">
        <v>137</v>
      </c>
      <c r="B16" s="186">
        <v>21.790371958394534</v>
      </c>
      <c r="C16" s="186">
        <v>17</v>
      </c>
    </row>
    <row r="17" spans="1:3" ht="15.75" customHeight="1" x14ac:dyDescent="0.25">
      <c r="A17" s="106" t="s">
        <v>138</v>
      </c>
      <c r="B17" s="186">
        <v>22.221246544432926</v>
      </c>
      <c r="C17" s="186">
        <v>16</v>
      </c>
    </row>
    <row r="18" spans="1:3" ht="15.75" customHeight="1" x14ac:dyDescent="0.25">
      <c r="A18" s="106" t="s">
        <v>139</v>
      </c>
      <c r="B18" s="186">
        <v>20.076317565778787</v>
      </c>
      <c r="C18" s="186">
        <v>14</v>
      </c>
    </row>
    <row r="19" spans="1:3" ht="15.75" customHeight="1" x14ac:dyDescent="0.25">
      <c r="A19" s="106" t="s">
        <v>140</v>
      </c>
      <c r="B19" s="186">
        <v>20.391853138181975</v>
      </c>
      <c r="C19" s="186">
        <v>14</v>
      </c>
    </row>
    <row r="20" spans="1:3" ht="15.75" customHeight="1" x14ac:dyDescent="0.25">
      <c r="A20" s="13" t="s">
        <v>141</v>
      </c>
      <c r="B20" s="187">
        <v>22.897990339121723</v>
      </c>
      <c r="C20" s="187">
        <v>19</v>
      </c>
    </row>
    <row r="21" spans="1:3" ht="15.75" customHeight="1" x14ac:dyDescent="0.25">
      <c r="A21" s="106" t="s">
        <v>141</v>
      </c>
      <c r="B21" s="188">
        <v>22.897990339121723</v>
      </c>
      <c r="C21" s="188">
        <v>19</v>
      </c>
    </row>
    <row r="22" spans="1:3" ht="15.75" customHeight="1" x14ac:dyDescent="0.25">
      <c r="A22" s="13" t="s">
        <v>142</v>
      </c>
      <c r="B22" s="185">
        <v>22.663556503303276</v>
      </c>
      <c r="C22" s="185">
        <v>18</v>
      </c>
    </row>
    <row r="23" spans="1:3" ht="15.75" customHeight="1" x14ac:dyDescent="0.25">
      <c r="A23" s="106" t="s">
        <v>142</v>
      </c>
      <c r="B23" s="188">
        <v>22.871240144579449</v>
      </c>
      <c r="C23" s="188">
        <v>18</v>
      </c>
    </row>
    <row r="24" spans="1:3" ht="15.75" customHeight="1" x14ac:dyDescent="0.25">
      <c r="A24" s="106" t="s">
        <v>143</v>
      </c>
      <c r="B24" s="188">
        <v>21.890898227665321</v>
      </c>
      <c r="C24" s="188">
        <v>17</v>
      </c>
    </row>
    <row r="25" spans="1:3" ht="15.75" customHeight="1" x14ac:dyDescent="0.25">
      <c r="A25" s="106" t="s">
        <v>144</v>
      </c>
      <c r="B25" s="188">
        <v>22.102331998064074</v>
      </c>
      <c r="C25" s="188">
        <v>15</v>
      </c>
    </row>
    <row r="26" spans="1:3" ht="15.75" customHeight="1" x14ac:dyDescent="0.25">
      <c r="A26" s="13" t="s">
        <v>145</v>
      </c>
      <c r="B26" s="185">
        <v>23.743286409597555</v>
      </c>
      <c r="C26" s="185">
        <v>21</v>
      </c>
    </row>
    <row r="27" spans="1:3" ht="15.75" customHeight="1" x14ac:dyDescent="0.25">
      <c r="A27" s="106" t="s">
        <v>145</v>
      </c>
      <c r="B27" s="186">
        <v>23.743286409597555</v>
      </c>
      <c r="C27" s="186">
        <v>21</v>
      </c>
    </row>
    <row r="28" spans="1:3" ht="15.75" customHeight="1" x14ac:dyDescent="0.25">
      <c r="A28" s="13" t="s">
        <v>146</v>
      </c>
      <c r="B28" s="185">
        <v>20.137096456327505</v>
      </c>
      <c r="C28" s="185">
        <v>15</v>
      </c>
    </row>
    <row r="29" spans="1:3" ht="15.75" customHeight="1" x14ac:dyDescent="0.25">
      <c r="A29" s="106" t="s">
        <v>146</v>
      </c>
      <c r="B29" s="186">
        <v>20.137096456327505</v>
      </c>
      <c r="C29" s="186">
        <v>15</v>
      </c>
    </row>
    <row r="30" spans="1:3" ht="15.75" customHeight="1" x14ac:dyDescent="0.25">
      <c r="A30" s="13" t="s">
        <v>147</v>
      </c>
      <c r="B30" s="185">
        <v>19.917695631747698</v>
      </c>
      <c r="C30" s="185">
        <v>15</v>
      </c>
    </row>
    <row r="31" spans="1:3" ht="15.75" customHeight="1" x14ac:dyDescent="0.25">
      <c r="A31" s="106" t="s">
        <v>147</v>
      </c>
      <c r="B31" s="186">
        <v>19.917695631747698</v>
      </c>
      <c r="C31" s="186">
        <v>15</v>
      </c>
    </row>
    <row r="32" spans="1:3" ht="15.75" customHeight="1" x14ac:dyDescent="0.25">
      <c r="A32" s="13" t="s">
        <v>148</v>
      </c>
      <c r="B32" s="185">
        <v>25.046411545818657</v>
      </c>
      <c r="C32" s="185">
        <v>21</v>
      </c>
    </row>
    <row r="33" spans="1:3" ht="15.75" customHeight="1" x14ac:dyDescent="0.25">
      <c r="A33" s="106" t="s">
        <v>148</v>
      </c>
      <c r="B33" s="44">
        <v>23.007982774884582</v>
      </c>
      <c r="C33" s="44">
        <v>19</v>
      </c>
    </row>
    <row r="34" spans="1:3" ht="15.75" customHeight="1" x14ac:dyDescent="0.25">
      <c r="A34" s="106" t="s">
        <v>149</v>
      </c>
      <c r="B34" s="44">
        <v>26.695115866665059</v>
      </c>
      <c r="C34" s="44">
        <v>22</v>
      </c>
    </row>
    <row r="35" spans="1:3" ht="15.75" customHeight="1" x14ac:dyDescent="0.25">
      <c r="A35" s="13" t="s">
        <v>150</v>
      </c>
      <c r="B35" s="45">
        <v>22.734533179895305</v>
      </c>
      <c r="C35" s="45">
        <v>19</v>
      </c>
    </row>
    <row r="36" spans="1:3" ht="15.75" customHeight="1" x14ac:dyDescent="0.25">
      <c r="A36" s="106" t="s">
        <v>150</v>
      </c>
      <c r="B36" s="189">
        <v>22.738263829534091</v>
      </c>
      <c r="C36" s="189">
        <v>19</v>
      </c>
    </row>
    <row r="37" spans="1:3" ht="15.75" customHeight="1" x14ac:dyDescent="0.25">
      <c r="A37" s="106" t="s">
        <v>151</v>
      </c>
      <c r="B37" s="44">
        <v>22.728323645378204</v>
      </c>
      <c r="C37" s="44">
        <v>18</v>
      </c>
    </row>
    <row r="38" spans="1:3" ht="15.75" customHeight="1" x14ac:dyDescent="0.25">
      <c r="A38" s="22" t="s">
        <v>152</v>
      </c>
      <c r="B38" s="45">
        <v>23.594529121411817</v>
      </c>
      <c r="C38" s="45">
        <v>19</v>
      </c>
    </row>
    <row r="39" spans="1:3" ht="15.75" customHeight="1" x14ac:dyDescent="0.25">
      <c r="A39" s="107" t="s">
        <v>152</v>
      </c>
      <c r="B39" s="44">
        <v>23.594529121411817</v>
      </c>
      <c r="C39" s="44">
        <v>19</v>
      </c>
    </row>
    <row r="40" spans="1:3" ht="15.75" customHeight="1" x14ac:dyDescent="0.25">
      <c r="A40" s="22" t="s">
        <v>153</v>
      </c>
      <c r="B40" s="45">
        <v>22.017315896184485</v>
      </c>
      <c r="C40" s="45">
        <v>19</v>
      </c>
    </row>
    <row r="41" spans="1:3" ht="15.75" customHeight="1" x14ac:dyDescent="0.25">
      <c r="A41" s="107" t="s">
        <v>153</v>
      </c>
      <c r="B41" s="44">
        <v>22.017315896184485</v>
      </c>
      <c r="C41" s="44">
        <v>19</v>
      </c>
    </row>
    <row r="42" spans="1:3" ht="15.75" customHeight="1" x14ac:dyDescent="0.25">
      <c r="A42" s="22" t="s">
        <v>154</v>
      </c>
      <c r="B42" s="45">
        <v>21.793508847629639</v>
      </c>
      <c r="C42" s="45">
        <v>16</v>
      </c>
    </row>
    <row r="43" spans="1:3" x14ac:dyDescent="0.25">
      <c r="A43" s="107" t="s">
        <v>154</v>
      </c>
      <c r="B43" s="44">
        <v>21.793508847629639</v>
      </c>
      <c r="C43" s="44">
        <v>16</v>
      </c>
    </row>
    <row r="44" spans="1:3" x14ac:dyDescent="0.25">
      <c r="A44" s="111"/>
      <c r="B44" s="191"/>
      <c r="C44" s="191"/>
    </row>
    <row r="45" spans="1:3" x14ac:dyDescent="0.25">
      <c r="A45" s="111"/>
      <c r="B45" s="191"/>
      <c r="C45" s="191"/>
    </row>
    <row r="46" spans="1:3" x14ac:dyDescent="0.25">
      <c r="A46" s="109"/>
      <c r="B46" s="190"/>
      <c r="C46" s="190"/>
    </row>
    <row r="47" spans="1:3" x14ac:dyDescent="0.25">
      <c r="A47" s="111"/>
      <c r="B47" s="191"/>
      <c r="C47" s="191"/>
    </row>
    <row r="48" spans="1:3" x14ac:dyDescent="0.25">
      <c r="A48" s="111"/>
      <c r="B48" s="191"/>
      <c r="C48" s="191"/>
    </row>
    <row r="49" spans="1:3" x14ac:dyDescent="0.25">
      <c r="A49" s="109"/>
      <c r="B49" s="190"/>
      <c r="C49" s="190"/>
    </row>
    <row r="50" spans="1:3" x14ac:dyDescent="0.25">
      <c r="A50" s="111"/>
      <c r="B50" s="191"/>
      <c r="C50" s="191"/>
    </row>
    <row r="51" spans="1:3" x14ac:dyDescent="0.25">
      <c r="A51" s="109"/>
      <c r="B51" s="190"/>
      <c r="C51" s="190"/>
    </row>
    <row r="52" spans="1:3" x14ac:dyDescent="0.25">
      <c r="A52" s="111"/>
      <c r="B52" s="191"/>
      <c r="C52" s="191"/>
    </row>
    <row r="53" spans="1:3" x14ac:dyDescent="0.25">
      <c r="A53" s="109"/>
      <c r="B53" s="190"/>
      <c r="C53" s="190"/>
    </row>
    <row r="54" spans="1:3" x14ac:dyDescent="0.25">
      <c r="A54" s="111"/>
      <c r="B54" s="191"/>
      <c r="C54" s="191"/>
    </row>
    <row r="55" spans="1:3" x14ac:dyDescent="0.25">
      <c r="A55" s="109"/>
      <c r="B55" s="190"/>
      <c r="C55" s="190"/>
    </row>
    <row r="56" spans="1:3" x14ac:dyDescent="0.25">
      <c r="A56" s="111"/>
      <c r="B56" s="191"/>
      <c r="C56" s="191"/>
    </row>
    <row r="57" spans="1:3" x14ac:dyDescent="0.25">
      <c r="A57" s="109"/>
      <c r="B57" s="190"/>
      <c r="C57" s="190"/>
    </row>
    <row r="58" spans="1:3" x14ac:dyDescent="0.25">
      <c r="A58" s="111"/>
      <c r="B58" s="191"/>
      <c r="C58" s="191"/>
    </row>
    <row r="59" spans="1:3" x14ac:dyDescent="0.25">
      <c r="A59" s="109"/>
      <c r="B59" s="190"/>
      <c r="C59" s="190"/>
    </row>
    <row r="60" spans="1:3" x14ac:dyDescent="0.25">
      <c r="A60" s="111"/>
      <c r="B60" s="191"/>
      <c r="C60" s="191"/>
    </row>
    <row r="61" spans="1:3" x14ac:dyDescent="0.25">
      <c r="A61" s="109"/>
      <c r="B61" s="190"/>
      <c r="C61" s="190"/>
    </row>
    <row r="62" spans="1:3" x14ac:dyDescent="0.25">
      <c r="A62" s="111"/>
      <c r="B62" s="191"/>
      <c r="C62" s="191"/>
    </row>
    <row r="63" spans="1:3" x14ac:dyDescent="0.25">
      <c r="A63" s="109"/>
      <c r="B63" s="190"/>
      <c r="C63" s="190"/>
    </row>
    <row r="64" spans="1:3" x14ac:dyDescent="0.25">
      <c r="A64" s="111"/>
      <c r="B64" s="191"/>
      <c r="C64" s="191"/>
    </row>
    <row r="65" spans="1:3" x14ac:dyDescent="0.25">
      <c r="A65" s="109"/>
      <c r="B65" s="192"/>
      <c r="C65" s="192"/>
    </row>
    <row r="66" spans="1:3" x14ac:dyDescent="0.25">
      <c r="A66" s="111"/>
      <c r="B66" s="191"/>
      <c r="C66" s="191"/>
    </row>
    <row r="67" spans="1:3" x14ac:dyDescent="0.25">
      <c r="A67" s="109"/>
      <c r="B67" s="190"/>
      <c r="C67" s="190"/>
    </row>
    <row r="68" spans="1:3" x14ac:dyDescent="0.25">
      <c r="A68" s="193"/>
      <c r="B68" s="194"/>
      <c r="C68" s="194"/>
    </row>
    <row r="69" spans="1:3" x14ac:dyDescent="0.25">
      <c r="A69" s="109"/>
      <c r="B69" s="190"/>
      <c r="C69" s="190"/>
    </row>
    <row r="70" spans="1:3" x14ac:dyDescent="0.25">
      <c r="A70" s="195"/>
      <c r="B70" s="196"/>
      <c r="C70" s="196"/>
    </row>
    <row r="71" spans="1:3" ht="10.5" customHeight="1" x14ac:dyDescent="0.25">
      <c r="A71" s="197"/>
      <c r="B71" s="191"/>
      <c r="C71" s="191"/>
    </row>
    <row r="72" spans="1:3" x14ac:dyDescent="0.25">
      <c r="A72" s="198"/>
      <c r="B72" s="191"/>
      <c r="C72" s="191"/>
    </row>
    <row r="73" spans="1:3" x14ac:dyDescent="0.25">
      <c r="A73" s="12"/>
      <c r="B73" s="17"/>
      <c r="C73" s="17"/>
    </row>
    <row r="74" spans="1:3" x14ac:dyDescent="0.25">
      <c r="A74" s="12"/>
      <c r="B74" s="17"/>
      <c r="C74" s="17"/>
    </row>
    <row r="75" spans="1:3" x14ac:dyDescent="0.25">
      <c r="A75" s="12"/>
      <c r="B75" s="17"/>
      <c r="C75" s="17"/>
    </row>
    <row r="76" spans="1:3" x14ac:dyDescent="0.25">
      <c r="A76" s="12"/>
      <c r="B76" s="17"/>
      <c r="C76" s="17"/>
    </row>
    <row r="77" spans="1:3" x14ac:dyDescent="0.25">
      <c r="A77" s="12"/>
      <c r="B77" s="17"/>
      <c r="C77" s="17"/>
    </row>
    <row r="78" spans="1:3" x14ac:dyDescent="0.25">
      <c r="A78" s="12"/>
      <c r="B78" s="17"/>
      <c r="C78" s="17"/>
    </row>
    <row r="79" spans="1:3" x14ac:dyDescent="0.25">
      <c r="A79" s="12"/>
      <c r="B79" s="17"/>
      <c r="C79" s="17"/>
    </row>
    <row r="80" spans="1:3" x14ac:dyDescent="0.25">
      <c r="A80" s="12"/>
      <c r="B80" s="17"/>
      <c r="C80" s="17"/>
    </row>
    <row r="81" spans="1:3" x14ac:dyDescent="0.25">
      <c r="A81" s="12"/>
      <c r="B81" s="17"/>
      <c r="C81" s="17"/>
    </row>
    <row r="82" spans="1:3" x14ac:dyDescent="0.25">
      <c r="A82" s="12"/>
      <c r="B82" s="17"/>
      <c r="C82" s="17"/>
    </row>
    <row r="83" spans="1:3" x14ac:dyDescent="0.25">
      <c r="A83" s="12"/>
      <c r="B83" s="17"/>
      <c r="C83" s="17"/>
    </row>
    <row r="84" spans="1:3" x14ac:dyDescent="0.25">
      <c r="A84" s="12"/>
      <c r="B84" s="17"/>
      <c r="C84" s="17"/>
    </row>
    <row r="85" spans="1:3" x14ac:dyDescent="0.25">
      <c r="A85" s="12"/>
      <c r="B85" s="17"/>
      <c r="C85" s="17"/>
    </row>
    <row r="86" spans="1:3" x14ac:dyDescent="0.25">
      <c r="A86" s="12"/>
      <c r="B86" s="17"/>
      <c r="C86" s="17"/>
    </row>
    <row r="87" spans="1:3" x14ac:dyDescent="0.25">
      <c r="A87" s="12"/>
      <c r="B87" s="17"/>
      <c r="C87" s="17"/>
    </row>
    <row r="88" spans="1:3" x14ac:dyDescent="0.25">
      <c r="A88" s="12"/>
      <c r="B88" s="17"/>
      <c r="C88" s="17"/>
    </row>
    <row r="89" spans="1:3" x14ac:dyDescent="0.25">
      <c r="A89" s="12"/>
      <c r="B89" s="17"/>
      <c r="C89" s="17"/>
    </row>
    <row r="90" spans="1:3" x14ac:dyDescent="0.25">
      <c r="A90" s="12"/>
      <c r="B90" s="17"/>
      <c r="C90" s="17"/>
    </row>
    <row r="91" spans="1:3" x14ac:dyDescent="0.25">
      <c r="A91" s="12"/>
      <c r="B91" s="17"/>
      <c r="C91" s="17"/>
    </row>
    <row r="92" spans="1:3" x14ac:dyDescent="0.25">
      <c r="A92" s="12"/>
      <c r="B92" s="17"/>
      <c r="C92" s="17"/>
    </row>
    <row r="93" spans="1:3" x14ac:dyDescent="0.25">
      <c r="A93" s="12"/>
      <c r="B93" s="17"/>
      <c r="C93" s="17"/>
    </row>
    <row r="94" spans="1:3" x14ac:dyDescent="0.25">
      <c r="A94" s="12"/>
      <c r="B94" s="17"/>
      <c r="C94" s="17"/>
    </row>
    <row r="95" spans="1:3" x14ac:dyDescent="0.25">
      <c r="A95" s="12"/>
      <c r="B95" s="17"/>
      <c r="C95" s="17"/>
    </row>
    <row r="96" spans="1:3" x14ac:dyDescent="0.25">
      <c r="A96" s="12"/>
      <c r="B96" s="17"/>
      <c r="C96" s="17"/>
    </row>
    <row r="97" spans="1:3" x14ac:dyDescent="0.25">
      <c r="A97" s="12"/>
      <c r="B97" s="17"/>
      <c r="C97" s="17"/>
    </row>
    <row r="98" spans="1:3" x14ac:dyDescent="0.25">
      <c r="A98" s="12"/>
      <c r="B98" s="17"/>
      <c r="C98" s="17"/>
    </row>
    <row r="99" spans="1:3" x14ac:dyDescent="0.25">
      <c r="A99" s="12"/>
      <c r="B99" s="17"/>
      <c r="C99" s="17"/>
    </row>
    <row r="100" spans="1:3" x14ac:dyDescent="0.25">
      <c r="A100" s="12"/>
      <c r="B100" s="17"/>
      <c r="C100" s="17"/>
    </row>
    <row r="101" spans="1:3" x14ac:dyDescent="0.25">
      <c r="A101" s="12"/>
      <c r="B101" s="17"/>
      <c r="C101" s="17"/>
    </row>
    <row r="102" spans="1:3" x14ac:dyDescent="0.25">
      <c r="A102" s="12"/>
      <c r="B102" s="17"/>
      <c r="C102" s="17"/>
    </row>
    <row r="103" spans="1:3" x14ac:dyDescent="0.25">
      <c r="A103" s="12"/>
      <c r="B103" s="17"/>
      <c r="C103" s="17"/>
    </row>
    <row r="104" spans="1:3" x14ac:dyDescent="0.25">
      <c r="A104" s="12"/>
      <c r="B104" s="17"/>
      <c r="C104" s="17"/>
    </row>
    <row r="105" spans="1:3" x14ac:dyDescent="0.25">
      <c r="A105" s="12"/>
      <c r="B105" s="17"/>
      <c r="C105" s="17"/>
    </row>
    <row r="106" spans="1:3" x14ac:dyDescent="0.25">
      <c r="A106" s="12"/>
      <c r="B106" s="17"/>
      <c r="C106" s="17"/>
    </row>
    <row r="107" spans="1:3" x14ac:dyDescent="0.25">
      <c r="A107" s="12"/>
      <c r="B107" s="17"/>
      <c r="C107" s="17"/>
    </row>
    <row r="108" spans="1:3" x14ac:dyDescent="0.25">
      <c r="A108" s="12"/>
      <c r="B108" s="17"/>
      <c r="C108" s="17"/>
    </row>
    <row r="109" spans="1:3" x14ac:dyDescent="0.25">
      <c r="A109" s="12"/>
      <c r="B109" s="17"/>
      <c r="C109" s="17"/>
    </row>
    <row r="110" spans="1:3" x14ac:dyDescent="0.25">
      <c r="A110" s="12"/>
      <c r="B110" s="17"/>
      <c r="C110" s="17"/>
    </row>
    <row r="111" spans="1:3" x14ac:dyDescent="0.25">
      <c r="A111" s="12"/>
      <c r="B111" s="17"/>
      <c r="C111" s="17"/>
    </row>
    <row r="112" spans="1:3" x14ac:dyDescent="0.25">
      <c r="A112" s="12"/>
      <c r="B112" s="17"/>
      <c r="C112" s="17"/>
    </row>
    <row r="113" spans="1:3" x14ac:dyDescent="0.25">
      <c r="A113" s="12"/>
      <c r="B113" s="17"/>
      <c r="C113" s="17"/>
    </row>
    <row r="114" spans="1:3" x14ac:dyDescent="0.25">
      <c r="A114" s="12"/>
      <c r="B114" s="17"/>
      <c r="C114" s="17"/>
    </row>
    <row r="115" spans="1:3" x14ac:dyDescent="0.25">
      <c r="A115" s="12"/>
      <c r="B115" s="17"/>
      <c r="C115" s="17"/>
    </row>
    <row r="116" spans="1:3" x14ac:dyDescent="0.25">
      <c r="A116" s="12"/>
      <c r="B116" s="17"/>
      <c r="C116" s="17"/>
    </row>
    <row r="117" spans="1:3" x14ac:dyDescent="0.25">
      <c r="A117" s="12"/>
      <c r="B117" s="17"/>
      <c r="C117" s="17"/>
    </row>
    <row r="118" spans="1:3" x14ac:dyDescent="0.25">
      <c r="A118" s="12"/>
      <c r="B118" s="17"/>
      <c r="C118" s="17"/>
    </row>
    <row r="119" spans="1:3" x14ac:dyDescent="0.25">
      <c r="A119" s="12"/>
      <c r="B119" s="17"/>
      <c r="C119" s="17"/>
    </row>
    <row r="120" spans="1:3" x14ac:dyDescent="0.25">
      <c r="A120" s="12"/>
      <c r="B120" s="17"/>
      <c r="C120" s="17"/>
    </row>
    <row r="121" spans="1:3" x14ac:dyDescent="0.25">
      <c r="A121" s="12"/>
      <c r="B121" s="17"/>
      <c r="C121" s="17"/>
    </row>
    <row r="122" spans="1:3" x14ac:dyDescent="0.25">
      <c r="A122" s="12"/>
      <c r="B122" s="17"/>
      <c r="C122" s="17"/>
    </row>
    <row r="123" spans="1:3" x14ac:dyDescent="0.25">
      <c r="A123" s="12"/>
      <c r="B123" s="17"/>
      <c r="C123" s="17"/>
    </row>
    <row r="124" spans="1:3" x14ac:dyDescent="0.25">
      <c r="A124" s="12"/>
      <c r="B124" s="17"/>
      <c r="C124" s="17"/>
    </row>
    <row r="125" spans="1:3" x14ac:dyDescent="0.25">
      <c r="A125" s="12"/>
      <c r="B125" s="17"/>
      <c r="C125" s="17"/>
    </row>
    <row r="126" spans="1:3" x14ac:dyDescent="0.25">
      <c r="A126" s="12"/>
      <c r="B126" s="17"/>
      <c r="C126" s="17"/>
    </row>
    <row r="127" spans="1:3" x14ac:dyDescent="0.25">
      <c r="A127" s="12"/>
      <c r="B127" s="17"/>
      <c r="C127" s="17"/>
    </row>
    <row r="128" spans="1:3" x14ac:dyDescent="0.25">
      <c r="A128" s="12"/>
      <c r="B128" s="17"/>
      <c r="C128" s="17"/>
    </row>
    <row r="129" spans="1:3" x14ac:dyDescent="0.25">
      <c r="A129" s="12"/>
      <c r="B129" s="17"/>
      <c r="C129" s="17"/>
    </row>
    <row r="130" spans="1:3" x14ac:dyDescent="0.25">
      <c r="A130" s="12"/>
      <c r="B130" s="17"/>
      <c r="C130" s="17"/>
    </row>
    <row r="131" spans="1:3" x14ac:dyDescent="0.25">
      <c r="A131" s="12"/>
      <c r="B131" s="17"/>
      <c r="C131" s="17"/>
    </row>
    <row r="132" spans="1:3" x14ac:dyDescent="0.25">
      <c r="A132" s="12"/>
      <c r="B132" s="17"/>
      <c r="C132" s="17"/>
    </row>
    <row r="133" spans="1:3" x14ac:dyDescent="0.25">
      <c r="A133" s="12"/>
      <c r="B133" s="17"/>
      <c r="C133" s="17"/>
    </row>
    <row r="134" spans="1:3" x14ac:dyDescent="0.25">
      <c r="A134" s="12"/>
      <c r="B134" s="17"/>
      <c r="C134" s="17"/>
    </row>
    <row r="135" spans="1:3" x14ac:dyDescent="0.25">
      <c r="A135" s="12"/>
      <c r="B135" s="17"/>
      <c r="C135" s="17"/>
    </row>
    <row r="136" spans="1:3" x14ac:dyDescent="0.25">
      <c r="A136" s="12"/>
      <c r="B136" s="17"/>
      <c r="C136" s="17"/>
    </row>
    <row r="137" spans="1:3" x14ac:dyDescent="0.25">
      <c r="A137" s="12"/>
      <c r="B137" s="17"/>
      <c r="C137" s="17"/>
    </row>
    <row r="138" spans="1:3" x14ac:dyDescent="0.25">
      <c r="A138" s="12"/>
      <c r="B138" s="17"/>
      <c r="C138" s="17"/>
    </row>
    <row r="139" spans="1:3" x14ac:dyDescent="0.25">
      <c r="A139" s="12"/>
      <c r="B139" s="17"/>
      <c r="C139" s="17"/>
    </row>
    <row r="140" spans="1:3" x14ac:dyDescent="0.25">
      <c r="A140" s="12"/>
      <c r="B140" s="17"/>
      <c r="C140" s="17"/>
    </row>
    <row r="141" spans="1:3" x14ac:dyDescent="0.25">
      <c r="A141" s="12"/>
      <c r="B141" s="17"/>
      <c r="C141" s="17"/>
    </row>
    <row r="142" spans="1:3" x14ac:dyDescent="0.25">
      <c r="A142" s="12"/>
      <c r="B142" s="17"/>
      <c r="C142" s="17"/>
    </row>
    <row r="143" spans="1:3" x14ac:dyDescent="0.25">
      <c r="A143" s="12"/>
      <c r="B143" s="17"/>
      <c r="C143" s="17"/>
    </row>
    <row r="144" spans="1:3" x14ac:dyDescent="0.25">
      <c r="A144" s="12"/>
      <c r="B144" s="17"/>
      <c r="C144" s="17"/>
    </row>
    <row r="145" spans="1:3" x14ac:dyDescent="0.25">
      <c r="A145" s="12"/>
      <c r="B145" s="17"/>
      <c r="C145" s="17"/>
    </row>
    <row r="146" spans="1:3" x14ac:dyDescent="0.25">
      <c r="A146" s="12"/>
      <c r="B146" s="17"/>
      <c r="C146" s="17"/>
    </row>
    <row r="147" spans="1:3" x14ac:dyDescent="0.25">
      <c r="A147" s="12"/>
      <c r="B147" s="17"/>
      <c r="C147" s="17"/>
    </row>
    <row r="148" spans="1:3" x14ac:dyDescent="0.25">
      <c r="A148" s="12"/>
      <c r="B148" s="17"/>
      <c r="C148" s="17"/>
    </row>
    <row r="149" spans="1:3" x14ac:dyDescent="0.25">
      <c r="A149" s="12"/>
      <c r="B149" s="17"/>
      <c r="C149" s="17"/>
    </row>
    <row r="150" spans="1:3" x14ac:dyDescent="0.25">
      <c r="A150" s="12"/>
      <c r="B150" s="17"/>
      <c r="C150" s="17"/>
    </row>
    <row r="151" spans="1:3" x14ac:dyDescent="0.25">
      <c r="A151" s="12"/>
      <c r="B151" s="17"/>
      <c r="C151" s="17"/>
    </row>
    <row r="152" spans="1:3" x14ac:dyDescent="0.25">
      <c r="A152" s="12"/>
      <c r="B152" s="17"/>
      <c r="C152" s="17"/>
    </row>
    <row r="153" spans="1:3" x14ac:dyDescent="0.25">
      <c r="A153" s="12"/>
      <c r="B153" s="17"/>
      <c r="C153" s="17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C606-3AA3-49DD-A03A-151CC7D01F9D}">
  <sheetPr>
    <tabColor rgb="FFEABD00"/>
  </sheetPr>
  <dimension ref="A1"/>
  <sheetViews>
    <sheetView topLeftCell="A13" workbookViewId="0">
      <selection sqref="A1:E1"/>
    </sheetView>
  </sheetViews>
  <sheetFormatPr defaultRowHeight="15" x14ac:dyDescent="0.25"/>
  <cols>
    <col min="1" max="16384" width="9.140625" style="860"/>
  </cols>
  <sheetData>
    <row r="1" spans="1:1" x14ac:dyDescent="0.25">
      <c r="A1" s="862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094B-12D3-4DCA-AAD6-E66230A96911}">
  <dimension ref="A1:H64"/>
  <sheetViews>
    <sheetView topLeftCell="A8" workbookViewId="0">
      <selection sqref="A1:H1"/>
    </sheetView>
  </sheetViews>
  <sheetFormatPr defaultRowHeight="12" x14ac:dyDescent="0.2"/>
  <cols>
    <col min="1" max="2" width="18.5703125" style="857" customWidth="1"/>
    <col min="3" max="3" width="13.85546875" style="857" customWidth="1"/>
    <col min="4" max="5" width="13" style="857" customWidth="1"/>
    <col min="6" max="6" width="12.7109375" style="857" customWidth="1"/>
    <col min="7" max="7" width="12" style="857" bestFit="1" customWidth="1"/>
    <col min="8" max="8" width="13.7109375" style="857" customWidth="1"/>
    <col min="9" max="9" width="9.42578125" style="857" bestFit="1" customWidth="1"/>
    <col min="10" max="16384" width="9.140625" style="857"/>
  </cols>
  <sheetData>
    <row r="1" spans="1:8" ht="12" customHeight="1" x14ac:dyDescent="0.2">
      <c r="A1" s="978" t="s">
        <v>582</v>
      </c>
      <c r="B1" s="978"/>
      <c r="C1" s="978"/>
      <c r="D1" s="978"/>
      <c r="E1" s="978"/>
      <c r="F1" s="978"/>
      <c r="G1" s="978"/>
      <c r="H1" s="978"/>
    </row>
    <row r="2" spans="1:8" ht="25.5" customHeight="1" x14ac:dyDescent="0.2">
      <c r="A2" s="974" t="s">
        <v>540</v>
      </c>
      <c r="B2" s="976" t="s">
        <v>190</v>
      </c>
      <c r="C2" s="977" t="s">
        <v>191</v>
      </c>
      <c r="D2" s="977"/>
      <c r="E2" s="977"/>
      <c r="F2" s="977"/>
      <c r="G2" s="977"/>
      <c r="H2" s="977"/>
    </row>
    <row r="3" spans="1:8" ht="33" customHeight="1" x14ac:dyDescent="0.2">
      <c r="A3" s="975"/>
      <c r="B3" s="977"/>
      <c r="C3" s="727" t="s">
        <v>192</v>
      </c>
      <c r="D3" s="727" t="s">
        <v>193</v>
      </c>
      <c r="E3" s="727" t="s">
        <v>194</v>
      </c>
      <c r="F3" s="727" t="s">
        <v>195</v>
      </c>
      <c r="G3" s="727" t="s">
        <v>196</v>
      </c>
      <c r="H3" s="727" t="s">
        <v>49</v>
      </c>
    </row>
    <row r="4" spans="1:8" ht="15" customHeight="1" x14ac:dyDescent="0.2">
      <c r="A4" s="219" t="s">
        <v>135</v>
      </c>
      <c r="B4" s="220">
        <v>384139.37100723933</v>
      </c>
      <c r="C4" s="220">
        <v>205450.09970288561</v>
      </c>
      <c r="D4" s="220">
        <v>155621.06897844331</v>
      </c>
      <c r="E4" s="220">
        <v>8926.0979385390765</v>
      </c>
      <c r="F4" s="220">
        <v>900.50005298223755</v>
      </c>
      <c r="G4" s="220">
        <v>6675.9910508408957</v>
      </c>
      <c r="H4" s="220">
        <v>6565.6132847790268</v>
      </c>
    </row>
    <row r="5" spans="1:8" ht="15" customHeight="1" x14ac:dyDescent="0.2">
      <c r="A5" s="221"/>
      <c r="B5" s="222"/>
      <c r="C5" s="222"/>
      <c r="D5" s="222"/>
      <c r="E5" s="222"/>
      <c r="F5" s="222"/>
      <c r="G5" s="222"/>
      <c r="H5" s="222"/>
    </row>
    <row r="6" spans="1:8" ht="15" customHeight="1" x14ac:dyDescent="0.2">
      <c r="A6" s="223" t="s">
        <v>3</v>
      </c>
      <c r="B6" s="224"/>
      <c r="C6" s="224"/>
      <c r="D6" s="224"/>
      <c r="E6" s="224"/>
      <c r="F6" s="224"/>
      <c r="G6" s="224"/>
      <c r="H6" s="224"/>
    </row>
    <row r="7" spans="1:8" ht="15" customHeight="1" x14ac:dyDescent="0.2">
      <c r="A7" s="225" t="s">
        <v>4</v>
      </c>
      <c r="B7" s="222">
        <v>267060.72534127015</v>
      </c>
      <c r="C7" s="222">
        <v>148858.7447983271</v>
      </c>
      <c r="D7" s="222">
        <v>101076.10778115399</v>
      </c>
      <c r="E7" s="222">
        <v>6724.0276524401424</v>
      </c>
      <c r="F7" s="222">
        <v>628.73240586673717</v>
      </c>
      <c r="G7" s="222">
        <v>4729.594564585117</v>
      </c>
      <c r="H7" s="222">
        <v>5043.5181389661839</v>
      </c>
    </row>
    <row r="8" spans="1:8" ht="15" customHeight="1" x14ac:dyDescent="0.2">
      <c r="A8" s="225" t="s">
        <v>5</v>
      </c>
      <c r="B8" s="222">
        <v>117078.64566718518</v>
      </c>
      <c r="C8" s="222">
        <v>56591.354904569831</v>
      </c>
      <c r="D8" s="222">
        <v>54544.961197274912</v>
      </c>
      <c r="E8" s="222">
        <v>2202.0702860989154</v>
      </c>
      <c r="F8" s="222">
        <v>271.76764711550106</v>
      </c>
      <c r="G8" s="222">
        <v>1946.3964862558164</v>
      </c>
      <c r="H8" s="222">
        <v>1522.0951458127602</v>
      </c>
    </row>
    <row r="9" spans="1:8" ht="15" customHeight="1" x14ac:dyDescent="0.2">
      <c r="A9" s="226" t="s">
        <v>50</v>
      </c>
      <c r="B9" s="224"/>
      <c r="C9" s="224"/>
      <c r="D9" s="224"/>
      <c r="E9" s="224"/>
      <c r="F9" s="224"/>
      <c r="G9" s="224"/>
      <c r="H9" s="224"/>
    </row>
    <row r="10" spans="1:8" ht="15" customHeight="1" x14ac:dyDescent="0.2">
      <c r="A10" s="227" t="s">
        <v>136</v>
      </c>
      <c r="B10" s="228">
        <f t="shared" ref="B10:H10" si="0">+B11+B12</f>
        <v>242592.84697393878</v>
      </c>
      <c r="C10" s="228">
        <f t="shared" si="0"/>
        <v>135454.83030663629</v>
      </c>
      <c r="D10" s="228">
        <f t="shared" si="0"/>
        <v>91897.397970766542</v>
      </c>
      <c r="E10" s="228">
        <f t="shared" si="0"/>
        <v>6043.075483440407</v>
      </c>
      <c r="F10" s="228">
        <f t="shared" si="0"/>
        <v>517.55105649792449</v>
      </c>
      <c r="G10" s="228">
        <f t="shared" si="0"/>
        <v>4558.4381170872603</v>
      </c>
      <c r="H10" s="228">
        <f t="shared" si="0"/>
        <v>4121.5540395289618</v>
      </c>
    </row>
    <row r="11" spans="1:8" ht="15" customHeight="1" x14ac:dyDescent="0.2">
      <c r="A11" s="229" t="s">
        <v>136</v>
      </c>
      <c r="B11" s="222">
        <v>240815.21238030269</v>
      </c>
      <c r="C11" s="222">
        <v>134826.15631757709</v>
      </c>
      <c r="D11" s="222">
        <v>91024.221305663974</v>
      </c>
      <c r="E11" s="222">
        <v>5945.7030717986845</v>
      </c>
      <c r="F11" s="222">
        <v>504.11766351340248</v>
      </c>
      <c r="G11" s="222">
        <v>4488.1827497731329</v>
      </c>
      <c r="H11" s="222">
        <v>4026.8312719950209</v>
      </c>
    </row>
    <row r="12" spans="1:8" ht="15" customHeight="1" x14ac:dyDescent="0.2">
      <c r="A12" s="229" t="s">
        <v>157</v>
      </c>
      <c r="B12" s="222">
        <v>1777.6345936360979</v>
      </c>
      <c r="C12" s="222">
        <v>628.67398905919049</v>
      </c>
      <c r="D12" s="222">
        <v>873.17666510257436</v>
      </c>
      <c r="E12" s="222">
        <v>97.372411641722493</v>
      </c>
      <c r="F12" s="222">
        <v>13.433392984522037</v>
      </c>
      <c r="G12" s="222">
        <v>70.255367314126985</v>
      </c>
      <c r="H12" s="222">
        <v>94.722767533941294</v>
      </c>
    </row>
    <row r="13" spans="1:8" ht="15" customHeight="1" x14ac:dyDescent="0.2">
      <c r="A13" s="227" t="s">
        <v>137</v>
      </c>
      <c r="B13" s="228">
        <v>8632.9525821771203</v>
      </c>
      <c r="C13" s="228">
        <v>4104.2684935566103</v>
      </c>
      <c r="D13" s="228">
        <v>3857.1746758000495</v>
      </c>
      <c r="E13" s="228">
        <v>131.40046132137607</v>
      </c>
      <c r="F13" s="228">
        <v>10.863790646756845</v>
      </c>
      <c r="G13" s="228">
        <v>120.78960880936053</v>
      </c>
      <c r="H13" s="228">
        <v>408.45555204295778</v>
      </c>
    </row>
    <row r="14" spans="1:8" ht="15" customHeight="1" x14ac:dyDescent="0.2">
      <c r="A14" s="229" t="s">
        <v>137</v>
      </c>
      <c r="B14" s="222">
        <v>5224.3608983644463</v>
      </c>
      <c r="C14" s="222">
        <v>2514.3312793661648</v>
      </c>
      <c r="D14" s="222">
        <v>2216.5383862895633</v>
      </c>
      <c r="E14" s="222">
        <v>54.798294682631791</v>
      </c>
      <c r="F14" s="222">
        <v>9.6038562919874995</v>
      </c>
      <c r="G14" s="222">
        <v>57.531328164195422</v>
      </c>
      <c r="H14" s="222">
        <v>371.55775356989739</v>
      </c>
    </row>
    <row r="15" spans="1:8" ht="15" customHeight="1" x14ac:dyDescent="0.2">
      <c r="A15" s="229" t="s">
        <v>138</v>
      </c>
      <c r="B15" s="222">
        <v>1895.8664783659046</v>
      </c>
      <c r="C15" s="222">
        <v>935.96120643637505</v>
      </c>
      <c r="D15" s="222">
        <v>891.79880071557864</v>
      </c>
      <c r="E15" s="222">
        <v>4.818409039418901</v>
      </c>
      <c r="F15" s="222">
        <v>1.2599343547693456</v>
      </c>
      <c r="G15" s="222">
        <v>37.078944944556383</v>
      </c>
      <c r="H15" s="222">
        <v>24.949182875199984</v>
      </c>
    </row>
    <row r="16" spans="1:8" ht="15" customHeight="1" x14ac:dyDescent="0.2">
      <c r="A16" s="229" t="s">
        <v>139</v>
      </c>
      <c r="B16" s="222">
        <v>1044.6017560119578</v>
      </c>
      <c r="C16" s="222">
        <v>463.32234299075964</v>
      </c>
      <c r="D16" s="222">
        <v>518.22499779352336</v>
      </c>
      <c r="E16" s="222">
        <v>52.341987090597854</v>
      </c>
      <c r="F16" s="222">
        <v>0</v>
      </c>
      <c r="G16" s="222">
        <v>9.5297647604845412</v>
      </c>
      <c r="H16" s="222">
        <v>1.1826633765965862</v>
      </c>
    </row>
    <row r="17" spans="1:8" ht="15" customHeight="1" x14ac:dyDescent="0.2">
      <c r="A17" s="229" t="s">
        <v>140</v>
      </c>
      <c r="B17" s="222">
        <v>468.12344943481111</v>
      </c>
      <c r="C17" s="222">
        <v>190.65366476331067</v>
      </c>
      <c r="D17" s="222">
        <v>230.61249100138429</v>
      </c>
      <c r="E17" s="222">
        <v>19.441770508727519</v>
      </c>
      <c r="F17" s="222">
        <v>0</v>
      </c>
      <c r="G17" s="222">
        <v>16.649570940124175</v>
      </c>
      <c r="H17" s="222">
        <v>10.765952221263827</v>
      </c>
    </row>
    <row r="18" spans="1:8" s="858" customFormat="1" ht="15" customHeight="1" x14ac:dyDescent="0.2">
      <c r="A18" s="227" t="s">
        <v>141</v>
      </c>
      <c r="B18" s="228">
        <v>6625.9677834696458</v>
      </c>
      <c r="C18" s="228">
        <v>2863.0214772034938</v>
      </c>
      <c r="D18" s="228">
        <v>3478.8656524741673</v>
      </c>
      <c r="E18" s="228">
        <v>128.34498338425922</v>
      </c>
      <c r="F18" s="228">
        <v>13.225937953280216</v>
      </c>
      <c r="G18" s="228">
        <v>108.54578183640581</v>
      </c>
      <c r="H18" s="228">
        <v>33.963950618124677</v>
      </c>
    </row>
    <row r="19" spans="1:8" ht="15" customHeight="1" x14ac:dyDescent="0.2">
      <c r="A19" s="229" t="s">
        <v>141</v>
      </c>
      <c r="B19" s="222">
        <v>6625.9677834696458</v>
      </c>
      <c r="C19" s="222">
        <v>2863.0214772034938</v>
      </c>
      <c r="D19" s="222">
        <v>3478.8656524741673</v>
      </c>
      <c r="E19" s="222">
        <v>128.34498338425922</v>
      </c>
      <c r="F19" s="222">
        <v>13.225937953280216</v>
      </c>
      <c r="G19" s="222">
        <v>108.54578183640581</v>
      </c>
      <c r="H19" s="222">
        <v>33.963950618124677</v>
      </c>
    </row>
    <row r="20" spans="1:8" ht="15" customHeight="1" x14ac:dyDescent="0.2">
      <c r="A20" s="227" t="s">
        <v>142</v>
      </c>
      <c r="B20" s="228">
        <v>27357.151928339175</v>
      </c>
      <c r="C20" s="228">
        <v>15268.2730855642</v>
      </c>
      <c r="D20" s="228">
        <v>10919.398159619088</v>
      </c>
      <c r="E20" s="228">
        <v>517.17435292295465</v>
      </c>
      <c r="F20" s="228">
        <v>59.726321424240041</v>
      </c>
      <c r="G20" s="228">
        <v>380.71322755992963</v>
      </c>
      <c r="H20" s="228">
        <v>211.86678124995032</v>
      </c>
    </row>
    <row r="21" spans="1:8" ht="15" customHeight="1" x14ac:dyDescent="0.2">
      <c r="A21" s="229" t="s">
        <v>142</v>
      </c>
      <c r="B21" s="222">
        <v>21765.561396644283</v>
      </c>
      <c r="C21" s="222">
        <v>12543.927537642416</v>
      </c>
      <c r="D21" s="222">
        <v>8232.7909387370801</v>
      </c>
      <c r="E21" s="222">
        <v>425.78392740510094</v>
      </c>
      <c r="F21" s="222">
        <v>46.500383470959832</v>
      </c>
      <c r="G21" s="222">
        <v>340.23104507241351</v>
      </c>
      <c r="H21" s="222">
        <v>176.32756431755948</v>
      </c>
    </row>
    <row r="22" spans="1:8" ht="15" customHeight="1" x14ac:dyDescent="0.2">
      <c r="A22" s="229" t="s">
        <v>143</v>
      </c>
      <c r="B22" s="222">
        <v>5403.3039963260153</v>
      </c>
      <c r="C22" s="222">
        <v>2634.6084017284647</v>
      </c>
      <c r="D22" s="222">
        <v>2591.7603637925886</v>
      </c>
      <c r="E22" s="222">
        <v>90.130491163084386</v>
      </c>
      <c r="F22" s="222">
        <v>13.225937953280212</v>
      </c>
      <c r="G22" s="222">
        <v>38.03958475615017</v>
      </c>
      <c r="H22" s="222">
        <v>35.53921693239085</v>
      </c>
    </row>
    <row r="23" spans="1:8" ht="15" customHeight="1" x14ac:dyDescent="0.2">
      <c r="A23" s="229" t="s">
        <v>144</v>
      </c>
      <c r="B23" s="222">
        <v>188.28653536887521</v>
      </c>
      <c r="C23" s="222">
        <v>89.737146193319944</v>
      </c>
      <c r="D23" s="222">
        <v>94.846857089420027</v>
      </c>
      <c r="E23" s="222">
        <v>1.2599343547693456</v>
      </c>
      <c r="F23" s="222">
        <v>0</v>
      </c>
      <c r="G23" s="222">
        <v>2.4425977313659315</v>
      </c>
      <c r="H23" s="222">
        <v>0</v>
      </c>
    </row>
    <row r="24" spans="1:8" ht="15" customHeight="1" x14ac:dyDescent="0.2">
      <c r="A24" s="227" t="s">
        <v>145</v>
      </c>
      <c r="B24" s="228">
        <v>12189.489625668079</v>
      </c>
      <c r="C24" s="228">
        <v>5233.7418044650722</v>
      </c>
      <c r="D24" s="228">
        <v>5800.1488471835437</v>
      </c>
      <c r="E24" s="228">
        <v>324.5749657886891</v>
      </c>
      <c r="F24" s="228">
        <v>43.934131486859918</v>
      </c>
      <c r="G24" s="228">
        <v>148.77900601454309</v>
      </c>
      <c r="H24" s="228">
        <v>638.31087072934406</v>
      </c>
    </row>
    <row r="25" spans="1:8" ht="15" customHeight="1" x14ac:dyDescent="0.2">
      <c r="A25" s="229" t="s">
        <v>145</v>
      </c>
      <c r="B25" s="222">
        <v>12189.489625668079</v>
      </c>
      <c r="C25" s="222">
        <v>5233.7418044650722</v>
      </c>
      <c r="D25" s="222">
        <v>5800.1488471835437</v>
      </c>
      <c r="E25" s="222">
        <v>324.5749657886891</v>
      </c>
      <c r="F25" s="222">
        <v>43.934131486859918</v>
      </c>
      <c r="G25" s="222">
        <v>148.77900601454309</v>
      </c>
      <c r="H25" s="222">
        <v>638.31087072934406</v>
      </c>
    </row>
    <row r="26" spans="1:8" ht="15" customHeight="1" x14ac:dyDescent="0.2">
      <c r="A26" s="227" t="s">
        <v>146</v>
      </c>
      <c r="B26" s="228">
        <v>1633.3212568648187</v>
      </c>
      <c r="C26" s="228">
        <v>747.20915836476775</v>
      </c>
      <c r="D26" s="228">
        <v>790.50952691839825</v>
      </c>
      <c r="E26" s="228">
        <v>66.586567972528087</v>
      </c>
      <c r="F26" s="228">
        <v>2.4774401895021834</v>
      </c>
      <c r="G26" s="228">
        <v>21.720971370668</v>
      </c>
      <c r="H26" s="228">
        <v>4.8175920489449764</v>
      </c>
    </row>
    <row r="27" spans="1:8" ht="15" customHeight="1" x14ac:dyDescent="0.2">
      <c r="A27" s="229" t="s">
        <v>146</v>
      </c>
      <c r="B27" s="222">
        <v>1633.3212568648187</v>
      </c>
      <c r="C27" s="222">
        <v>747.20915836476775</v>
      </c>
      <c r="D27" s="222">
        <v>790.50952691839825</v>
      </c>
      <c r="E27" s="222">
        <v>66.586567972528087</v>
      </c>
      <c r="F27" s="222">
        <v>2.4774401895021834</v>
      </c>
      <c r="G27" s="222">
        <v>21.720971370668</v>
      </c>
      <c r="H27" s="222">
        <v>4.8175920489449764</v>
      </c>
    </row>
    <row r="28" spans="1:8" ht="15" customHeight="1" x14ac:dyDescent="0.2">
      <c r="A28" s="227" t="s">
        <v>147</v>
      </c>
      <c r="B28" s="228">
        <v>4718.2551849273568</v>
      </c>
      <c r="C28" s="228">
        <v>2256.5260703768358</v>
      </c>
      <c r="D28" s="228">
        <v>2198.3236880514205</v>
      </c>
      <c r="E28" s="228">
        <v>68.917462445671703</v>
      </c>
      <c r="F28" s="228">
        <v>7.3582290370035928</v>
      </c>
      <c r="G28" s="228">
        <v>59.707521532412933</v>
      </c>
      <c r="H28" s="228">
        <v>127.42221348396671</v>
      </c>
    </row>
    <row r="29" spans="1:8" ht="15" customHeight="1" x14ac:dyDescent="0.2">
      <c r="A29" s="229" t="s">
        <v>147</v>
      </c>
      <c r="B29" s="222">
        <v>4718.2551849273568</v>
      </c>
      <c r="C29" s="222">
        <v>2256.5260703768358</v>
      </c>
      <c r="D29" s="222">
        <v>2198.3236880514205</v>
      </c>
      <c r="E29" s="222">
        <v>68.917462445671703</v>
      </c>
      <c r="F29" s="222">
        <v>7.3582290370035928</v>
      </c>
      <c r="G29" s="222">
        <v>59.707521532412933</v>
      </c>
      <c r="H29" s="222">
        <v>127.42221348396671</v>
      </c>
    </row>
    <row r="30" spans="1:8" ht="15" customHeight="1" x14ac:dyDescent="0.2">
      <c r="A30" s="227" t="s">
        <v>148</v>
      </c>
      <c r="B30" s="228">
        <v>15552.120469900652</v>
      </c>
      <c r="C30" s="228">
        <v>8424.5379501171956</v>
      </c>
      <c r="D30" s="228">
        <v>6450.824815859718</v>
      </c>
      <c r="E30" s="228">
        <v>319.67050662754855</v>
      </c>
      <c r="F30" s="228">
        <v>48.306943591383302</v>
      </c>
      <c r="G30" s="228">
        <v>179.46765508346485</v>
      </c>
      <c r="H30" s="228">
        <v>129.31259862146638</v>
      </c>
    </row>
    <row r="31" spans="1:8" ht="15" customHeight="1" x14ac:dyDescent="0.2">
      <c r="A31" s="229" t="s">
        <v>148</v>
      </c>
      <c r="B31" s="222">
        <v>6785.9932820707172</v>
      </c>
      <c r="C31" s="222">
        <v>3820.9620411580395</v>
      </c>
      <c r="D31" s="222">
        <v>2678.3805955666508</v>
      </c>
      <c r="E31" s="222">
        <v>150.58580266652777</v>
      </c>
      <c r="F31" s="222">
        <v>28.895650608180599</v>
      </c>
      <c r="G31" s="222">
        <v>66.090495391454837</v>
      </c>
      <c r="H31" s="222">
        <v>41.078696679808566</v>
      </c>
    </row>
    <row r="32" spans="1:8" ht="15" customHeight="1" x14ac:dyDescent="0.2">
      <c r="A32" s="229" t="s">
        <v>149</v>
      </c>
      <c r="B32" s="222">
        <v>8766.127187829934</v>
      </c>
      <c r="C32" s="222">
        <v>4603.5759089591556</v>
      </c>
      <c r="D32" s="222">
        <v>3772.4442202930677</v>
      </c>
      <c r="E32" s="222">
        <v>169.08470396102081</v>
      </c>
      <c r="F32" s="222">
        <v>19.411292983202706</v>
      </c>
      <c r="G32" s="222">
        <v>113.37715969201001</v>
      </c>
      <c r="H32" s="222">
        <v>88.233901941657805</v>
      </c>
    </row>
    <row r="33" spans="1:8" ht="15" customHeight="1" x14ac:dyDescent="0.2">
      <c r="A33" s="227" t="s">
        <v>150</v>
      </c>
      <c r="B33" s="228">
        <v>25338.451762786528</v>
      </c>
      <c r="C33" s="228">
        <v>11849.170657254628</v>
      </c>
      <c r="D33" s="228">
        <v>12121.454457254291</v>
      </c>
      <c r="E33" s="228">
        <v>426.32199351423071</v>
      </c>
      <c r="F33" s="228">
        <v>81.602328294578328</v>
      </c>
      <c r="G33" s="228">
        <v>394.58181361824018</v>
      </c>
      <c r="H33" s="228">
        <v>465.32051285080513</v>
      </c>
    </row>
    <row r="34" spans="1:8" ht="15" customHeight="1" x14ac:dyDescent="0.2">
      <c r="A34" s="229" t="s">
        <v>150</v>
      </c>
      <c r="B34" s="222">
        <v>16087.657231041805</v>
      </c>
      <c r="C34" s="222">
        <v>7615.985969975829</v>
      </c>
      <c r="D34" s="222">
        <v>7743.2284204400048</v>
      </c>
      <c r="E34" s="222">
        <v>217.07430967722476</v>
      </c>
      <c r="F34" s="222">
        <v>45.037320577668524</v>
      </c>
      <c r="G34" s="222">
        <v>213.57347334916378</v>
      </c>
      <c r="H34" s="222">
        <v>252.75773702208224</v>
      </c>
    </row>
    <row r="35" spans="1:8" ht="15" customHeight="1" x14ac:dyDescent="0.2">
      <c r="A35" s="229" t="s">
        <v>151</v>
      </c>
      <c r="B35" s="222">
        <v>9250.7945317447247</v>
      </c>
      <c r="C35" s="222">
        <v>4233.1846872788001</v>
      </c>
      <c r="D35" s="222">
        <v>4378.226036814287</v>
      </c>
      <c r="E35" s="222">
        <v>209.24768383700592</v>
      </c>
      <c r="F35" s="222">
        <v>36.565007716909804</v>
      </c>
      <c r="G35" s="222">
        <v>181.00834026907637</v>
      </c>
      <c r="H35" s="222">
        <v>212.56277582872286</v>
      </c>
    </row>
    <row r="36" spans="1:8" ht="15" customHeight="1" x14ac:dyDescent="0.2">
      <c r="A36" s="227" t="s">
        <v>152</v>
      </c>
      <c r="B36" s="228">
        <v>6449.3403346822006</v>
      </c>
      <c r="C36" s="228">
        <v>3684.2658043835618</v>
      </c>
      <c r="D36" s="228">
        <v>2369.3471567053271</v>
      </c>
      <c r="E36" s="228">
        <v>191.21150650776519</v>
      </c>
      <c r="F36" s="228">
        <v>27.309442728361038</v>
      </c>
      <c r="G36" s="228">
        <v>59.431680074661813</v>
      </c>
      <c r="H36" s="228">
        <v>117.77474428244156</v>
      </c>
    </row>
    <row r="37" spans="1:8" ht="15" customHeight="1" x14ac:dyDescent="0.2">
      <c r="A37" s="229" t="s">
        <v>152</v>
      </c>
      <c r="B37" s="222">
        <v>6449.3403346822006</v>
      </c>
      <c r="C37" s="222">
        <v>3684.2658043835618</v>
      </c>
      <c r="D37" s="222">
        <v>2369.3471567053271</v>
      </c>
      <c r="E37" s="222">
        <v>191.21150650776519</v>
      </c>
      <c r="F37" s="222">
        <v>27.309442728361038</v>
      </c>
      <c r="G37" s="222">
        <v>59.431680074661813</v>
      </c>
      <c r="H37" s="222">
        <v>117.77474428244156</v>
      </c>
    </row>
    <row r="38" spans="1:8" ht="15" customHeight="1" x14ac:dyDescent="0.2">
      <c r="A38" s="227" t="s">
        <v>153</v>
      </c>
      <c r="B38" s="228">
        <v>6998.6076188566904</v>
      </c>
      <c r="C38" s="228">
        <v>4125.2917013174492</v>
      </c>
      <c r="D38" s="228">
        <v>2678.0006690439377</v>
      </c>
      <c r="E38" s="228">
        <v>101.44697045249231</v>
      </c>
      <c r="F38" s="228">
        <v>1.1826633765965862</v>
      </c>
      <c r="G38" s="228">
        <v>40.802161133153653</v>
      </c>
      <c r="H38" s="228">
        <v>51.883453532980219</v>
      </c>
    </row>
    <row r="39" spans="1:8" ht="15" customHeight="1" x14ac:dyDescent="0.2">
      <c r="A39" s="229" t="s">
        <v>153</v>
      </c>
      <c r="B39" s="222">
        <v>6998.6076188566904</v>
      </c>
      <c r="C39" s="222">
        <v>4125.2917013174492</v>
      </c>
      <c r="D39" s="222">
        <v>2678.0006690439377</v>
      </c>
      <c r="E39" s="222">
        <v>101.44697045249231</v>
      </c>
      <c r="F39" s="222">
        <v>1.1826633765965862</v>
      </c>
      <c r="G39" s="222">
        <v>40.802161133153653</v>
      </c>
      <c r="H39" s="222">
        <v>51.883453532980219</v>
      </c>
    </row>
    <row r="40" spans="1:8" ht="15" customHeight="1" x14ac:dyDescent="0.2">
      <c r="A40" s="227" t="s">
        <v>154</v>
      </c>
      <c r="B40" s="228">
        <v>26050.865486840976</v>
      </c>
      <c r="C40" s="228">
        <v>11438.963193660282</v>
      </c>
      <c r="D40" s="228">
        <v>13059.623358757019</v>
      </c>
      <c r="E40" s="228">
        <v>607.3726841611084</v>
      </c>
      <c r="F40" s="228">
        <v>86.961767755751737</v>
      </c>
      <c r="G40" s="228">
        <v>603.01350672086096</v>
      </c>
      <c r="H40" s="228">
        <v>254.93097578890357</v>
      </c>
    </row>
    <row r="41" spans="1:8" ht="15" customHeight="1" x14ac:dyDescent="0.2">
      <c r="A41" s="230" t="s">
        <v>154</v>
      </c>
      <c r="B41" s="231">
        <v>26050.865486840976</v>
      </c>
      <c r="C41" s="231">
        <v>11438.963193660282</v>
      </c>
      <c r="D41" s="231">
        <v>13059.623358757019</v>
      </c>
      <c r="E41" s="231">
        <v>607.3726841611084</v>
      </c>
      <c r="F41" s="231">
        <v>86.961767755751737</v>
      </c>
      <c r="G41" s="231">
        <v>603.01350672086096</v>
      </c>
      <c r="H41" s="231">
        <v>254.93097578890357</v>
      </c>
    </row>
    <row r="44" spans="1:8" ht="12.75" customHeight="1" x14ac:dyDescent="0.2"/>
    <row r="47" spans="1:8" ht="12.75" customHeight="1" x14ac:dyDescent="0.2"/>
    <row r="48" spans="1:8" ht="48.75" customHeight="1" x14ac:dyDescent="0.2"/>
    <row r="49" s="857" customFormat="1" ht="36.75" customHeight="1" x14ac:dyDescent="0.2"/>
    <row r="57" s="857" customFormat="1" ht="12" customHeight="1" x14ac:dyDescent="0.2"/>
    <row r="62" s="857" customFormat="1" ht="12" customHeight="1" x14ac:dyDescent="0.2"/>
    <row r="63" s="857" customFormat="1" ht="12" customHeight="1" x14ac:dyDescent="0.2"/>
    <row r="64" s="857" customFormat="1" ht="12" customHeight="1" x14ac:dyDescent="0.2"/>
  </sheetData>
  <mergeCells count="4">
    <mergeCell ref="A2:A3"/>
    <mergeCell ref="B2:B3"/>
    <mergeCell ref="A1:H1"/>
    <mergeCell ref="C2:H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F32E-4D9A-4D29-8979-644AC7068519}">
  <sheetPr>
    <tabColor rgb="FFEABD00"/>
  </sheetPr>
  <dimension ref="A1"/>
  <sheetViews>
    <sheetView topLeftCell="A13" workbookViewId="0">
      <selection sqref="A1:E1"/>
    </sheetView>
  </sheetViews>
  <sheetFormatPr defaultRowHeight="15" x14ac:dyDescent="0.25"/>
  <cols>
    <col min="1" max="16384" width="9.140625" style="860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0CA6-148C-4A3C-8639-3B003F2CBDBC}">
  <dimension ref="A1:G47"/>
  <sheetViews>
    <sheetView workbookViewId="0">
      <selection activeCell="B2" sqref="B2:B3"/>
    </sheetView>
  </sheetViews>
  <sheetFormatPr defaultRowHeight="12" x14ac:dyDescent="0.2"/>
  <cols>
    <col min="1" max="1" width="20.42578125" style="857" customWidth="1"/>
    <col min="2" max="2" width="15.140625" style="857" customWidth="1"/>
    <col min="3" max="3" width="12.7109375" style="857" customWidth="1"/>
    <col min="4" max="4" width="15.28515625" style="857" customWidth="1"/>
    <col min="5" max="5" width="14.140625" style="857" customWidth="1"/>
    <col min="6" max="16384" width="9.140625" style="857"/>
  </cols>
  <sheetData>
    <row r="1" spans="1:7" ht="23.25" customHeight="1" x14ac:dyDescent="0.2">
      <c r="A1" s="981" t="s">
        <v>197</v>
      </c>
      <c r="B1" s="981"/>
      <c r="C1" s="981"/>
      <c r="D1" s="981"/>
      <c r="E1" s="981"/>
    </row>
    <row r="2" spans="1:7" x14ac:dyDescent="0.2">
      <c r="A2" s="979" t="s">
        <v>540</v>
      </c>
      <c r="B2" s="979" t="s">
        <v>166</v>
      </c>
      <c r="C2" s="982" t="s">
        <v>198</v>
      </c>
      <c r="D2" s="982"/>
      <c r="E2" s="982"/>
    </row>
    <row r="3" spans="1:7" x14ac:dyDescent="0.2">
      <c r="A3" s="980"/>
      <c r="B3" s="980"/>
      <c r="C3" s="901" t="s">
        <v>0</v>
      </c>
      <c r="D3" s="901" t="s">
        <v>1</v>
      </c>
      <c r="E3" s="901" t="s">
        <v>2</v>
      </c>
    </row>
    <row r="4" spans="1:7" ht="15" customHeight="1" x14ac:dyDescent="0.2">
      <c r="A4" s="232" t="s">
        <v>135</v>
      </c>
      <c r="B4" s="233">
        <v>574252.6119861945</v>
      </c>
      <c r="C4" s="233">
        <v>393615.1600568663</v>
      </c>
      <c r="D4" s="233">
        <v>193065.84557944155</v>
      </c>
      <c r="E4" s="233">
        <v>200549.31448015806</v>
      </c>
    </row>
    <row r="5" spans="1:7" ht="15" customHeight="1" x14ac:dyDescent="0.2">
      <c r="A5" s="234"/>
      <c r="B5" s="235"/>
      <c r="C5" s="235"/>
      <c r="D5" s="235"/>
      <c r="E5" s="235"/>
    </row>
    <row r="6" spans="1:7" ht="15" customHeight="1" x14ac:dyDescent="0.2">
      <c r="A6" s="236" t="s">
        <v>3</v>
      </c>
      <c r="B6" s="237"/>
      <c r="C6" s="237"/>
      <c r="D6" s="237"/>
      <c r="E6" s="237"/>
    </row>
    <row r="7" spans="1:7" ht="15" customHeight="1" x14ac:dyDescent="0.2">
      <c r="A7" s="238" t="s">
        <v>4</v>
      </c>
      <c r="B7" s="235">
        <v>397185.11234721716</v>
      </c>
      <c r="C7" s="235">
        <v>294426.39886509953</v>
      </c>
      <c r="D7" s="235">
        <v>142966.82172040991</v>
      </c>
      <c r="E7" s="235">
        <v>151459.57714510287</v>
      </c>
    </row>
    <row r="8" spans="1:7" ht="15" customHeight="1" x14ac:dyDescent="0.2">
      <c r="A8" s="238" t="s">
        <v>5</v>
      </c>
      <c r="B8" s="235">
        <v>177067.49963949813</v>
      </c>
      <c r="C8" s="235">
        <v>99188.761193595958</v>
      </c>
      <c r="D8" s="235">
        <v>50099.023858752633</v>
      </c>
      <c r="E8" s="235">
        <v>49089.737334823556</v>
      </c>
    </row>
    <row r="9" spans="1:7" ht="15" customHeight="1" x14ac:dyDescent="0.2">
      <c r="A9" s="239" t="s">
        <v>199</v>
      </c>
      <c r="B9" s="237"/>
      <c r="C9" s="237"/>
      <c r="D9" s="237"/>
      <c r="E9" s="237"/>
    </row>
    <row r="10" spans="1:7" ht="15" customHeight="1" x14ac:dyDescent="0.2">
      <c r="A10" s="240" t="s">
        <v>136</v>
      </c>
      <c r="B10" s="241">
        <v>359847.04037207819</v>
      </c>
      <c r="C10" s="241">
        <v>269089.54875462706</v>
      </c>
      <c r="D10" s="241">
        <v>130884.32208095741</v>
      </c>
      <c r="E10" s="241">
        <v>138205.22667332579</v>
      </c>
      <c r="G10" s="859"/>
    </row>
    <row r="11" spans="1:7" ht="15" customHeight="1" x14ac:dyDescent="0.2">
      <c r="A11" s="238" t="s">
        <v>136</v>
      </c>
      <c r="B11" s="235">
        <v>356879.56042514328</v>
      </c>
      <c r="C11" s="235">
        <v>267046.88057923707</v>
      </c>
      <c r="D11" s="235">
        <v>129877.67432168718</v>
      </c>
      <c r="E11" s="235">
        <v>137169.20625720604</v>
      </c>
    </row>
    <row r="12" spans="1:7" ht="15" customHeight="1" x14ac:dyDescent="0.2">
      <c r="A12" s="238" t="s">
        <v>157</v>
      </c>
      <c r="B12" s="235">
        <v>2967.4799469348904</v>
      </c>
      <c r="C12" s="235">
        <v>2042.6681753899923</v>
      </c>
      <c r="D12" s="235">
        <v>1006.6477592702259</v>
      </c>
      <c r="E12" s="235">
        <v>1036.0204161197551</v>
      </c>
    </row>
    <row r="13" spans="1:7" ht="15" customHeight="1" x14ac:dyDescent="0.2">
      <c r="A13" s="240" t="s">
        <v>137</v>
      </c>
      <c r="B13" s="241">
        <v>13877.435410418329</v>
      </c>
      <c r="C13" s="241">
        <v>9436.8274211208063</v>
      </c>
      <c r="D13" s="241">
        <v>4699.7017735401041</v>
      </c>
      <c r="E13" s="241">
        <v>4737.1256475806877</v>
      </c>
    </row>
    <row r="14" spans="1:7" ht="15" customHeight="1" x14ac:dyDescent="0.2">
      <c r="A14" s="238" t="s">
        <v>137</v>
      </c>
      <c r="B14" s="235">
        <v>8204.9810317301435</v>
      </c>
      <c r="C14" s="235">
        <v>5699.3223067183235</v>
      </c>
      <c r="D14" s="235">
        <v>2809.6974615606609</v>
      </c>
      <c r="E14" s="235">
        <v>2889.6248451576403</v>
      </c>
    </row>
    <row r="15" spans="1:7" ht="15" customHeight="1" x14ac:dyDescent="0.2">
      <c r="A15" s="238" t="s">
        <v>138</v>
      </c>
      <c r="B15" s="235">
        <v>3046.3429281373838</v>
      </c>
      <c r="C15" s="235">
        <v>2129.3683119686725</v>
      </c>
      <c r="D15" s="235">
        <v>1055.2731212597225</v>
      </c>
      <c r="E15" s="235">
        <v>1074.0951907089575</v>
      </c>
    </row>
    <row r="16" spans="1:7" ht="15" customHeight="1" x14ac:dyDescent="0.2">
      <c r="A16" s="238" t="s">
        <v>139</v>
      </c>
      <c r="B16" s="235">
        <v>1798.131883808094</v>
      </c>
      <c r="C16" s="235">
        <v>1191.4795297961746</v>
      </c>
      <c r="D16" s="235">
        <v>617.4356964445692</v>
      </c>
      <c r="E16" s="235">
        <v>574.04383335160776</v>
      </c>
    </row>
    <row r="17" spans="1:5" ht="15" customHeight="1" x14ac:dyDescent="0.2">
      <c r="A17" s="238" t="s">
        <v>140</v>
      </c>
      <c r="B17" s="235">
        <v>827.9795667427087</v>
      </c>
      <c r="C17" s="235">
        <v>416.65727263763449</v>
      </c>
      <c r="D17" s="235">
        <v>217.29549427515153</v>
      </c>
      <c r="E17" s="235">
        <v>199.36177836248191</v>
      </c>
    </row>
    <row r="18" spans="1:5" ht="15" customHeight="1" x14ac:dyDescent="0.2">
      <c r="A18" s="240" t="s">
        <v>141</v>
      </c>
      <c r="B18" s="241">
        <v>9688.7119703202661</v>
      </c>
      <c r="C18" s="241">
        <v>3613.4588720989482</v>
      </c>
      <c r="D18" s="241">
        <v>1915.897612699898</v>
      </c>
      <c r="E18" s="241">
        <v>1697.5612593990115</v>
      </c>
    </row>
    <row r="19" spans="1:5" ht="15" customHeight="1" x14ac:dyDescent="0.2">
      <c r="A19" s="238" t="s">
        <v>141</v>
      </c>
      <c r="B19" s="235">
        <v>9688.7119703202661</v>
      </c>
      <c r="C19" s="235">
        <v>3613.4588720989482</v>
      </c>
      <c r="D19" s="235">
        <v>1915.897612699898</v>
      </c>
      <c r="E19" s="235">
        <v>1697.5612593990115</v>
      </c>
    </row>
    <row r="20" spans="1:5" ht="15" customHeight="1" x14ac:dyDescent="0.2">
      <c r="A20" s="240" t="s">
        <v>142</v>
      </c>
      <c r="B20" s="241">
        <v>40701.742827511378</v>
      </c>
      <c r="C20" s="241">
        <v>20043.400631897697</v>
      </c>
      <c r="D20" s="241">
        <v>9611.1710812620695</v>
      </c>
      <c r="E20" s="241">
        <v>10432.229550635964</v>
      </c>
    </row>
    <row r="21" spans="1:5" ht="15" customHeight="1" x14ac:dyDescent="0.2">
      <c r="A21" s="238" t="s">
        <v>142</v>
      </c>
      <c r="B21" s="235">
        <v>32014.037567020205</v>
      </c>
      <c r="C21" s="235">
        <v>17567.795550411716</v>
      </c>
      <c r="D21" s="235">
        <v>8391.118578224432</v>
      </c>
      <c r="E21" s="235">
        <v>9176.6769721876153</v>
      </c>
    </row>
    <row r="22" spans="1:5" ht="15" customHeight="1" x14ac:dyDescent="0.2">
      <c r="A22" s="238" t="s">
        <v>143</v>
      </c>
      <c r="B22" s="235">
        <v>8385.7881553213665</v>
      </c>
      <c r="C22" s="235">
        <v>2260.5479912645797</v>
      </c>
      <c r="D22" s="235">
        <v>1115.2605205886089</v>
      </c>
      <c r="E22" s="235">
        <v>1145.2874706759746</v>
      </c>
    </row>
    <row r="23" spans="1:5" ht="15" customHeight="1" x14ac:dyDescent="0.2">
      <c r="A23" s="238" t="s">
        <v>144</v>
      </c>
      <c r="B23" s="235">
        <v>301.91710516980805</v>
      </c>
      <c r="C23" s="235">
        <v>215.05709022140346</v>
      </c>
      <c r="D23" s="235">
        <v>104.79198244902841</v>
      </c>
      <c r="E23" s="235">
        <v>110.26510777237471</v>
      </c>
    </row>
    <row r="24" spans="1:5" ht="15" customHeight="1" x14ac:dyDescent="0.2">
      <c r="A24" s="240" t="s">
        <v>145</v>
      </c>
      <c r="B24" s="241">
        <v>17360.117948473184</v>
      </c>
      <c r="C24" s="241">
        <v>9381.5039697812681</v>
      </c>
      <c r="D24" s="241">
        <v>4805.8946153635652</v>
      </c>
      <c r="E24" s="241">
        <v>4575.6093544177093</v>
      </c>
    </row>
    <row r="25" spans="1:5" ht="15" customHeight="1" x14ac:dyDescent="0.2">
      <c r="A25" s="238" t="s">
        <v>145</v>
      </c>
      <c r="B25" s="235">
        <v>17360.117948473184</v>
      </c>
      <c r="C25" s="235">
        <v>9381.5039697812681</v>
      </c>
      <c r="D25" s="235">
        <v>4805.8946153635652</v>
      </c>
      <c r="E25" s="235">
        <v>4575.6093544177093</v>
      </c>
    </row>
    <row r="26" spans="1:5" ht="15" customHeight="1" x14ac:dyDescent="0.2">
      <c r="A26" s="240" t="s">
        <v>146</v>
      </c>
      <c r="B26" s="241">
        <v>2741.4497175166348</v>
      </c>
      <c r="C26" s="241">
        <v>980.02966058756283</v>
      </c>
      <c r="D26" s="241">
        <v>527.31329566985755</v>
      </c>
      <c r="E26" s="241">
        <v>452.71636491770511</v>
      </c>
    </row>
    <row r="27" spans="1:5" ht="15" customHeight="1" x14ac:dyDescent="0.2">
      <c r="A27" s="238" t="s">
        <v>146</v>
      </c>
      <c r="B27" s="235">
        <v>2741.4497175166348</v>
      </c>
      <c r="C27" s="235">
        <v>980.02966058756283</v>
      </c>
      <c r="D27" s="235">
        <v>527.31329566985755</v>
      </c>
      <c r="E27" s="235">
        <v>452.71636491770511</v>
      </c>
    </row>
    <row r="28" spans="1:5" ht="15" customHeight="1" x14ac:dyDescent="0.2">
      <c r="A28" s="240" t="s">
        <v>147</v>
      </c>
      <c r="B28" s="241">
        <v>7915.3201507033573</v>
      </c>
      <c r="C28" s="241">
        <v>3366.1093712700508</v>
      </c>
      <c r="D28" s="241">
        <v>1731.5021814026886</v>
      </c>
      <c r="E28" s="241">
        <v>1634.6071898674174</v>
      </c>
    </row>
    <row r="29" spans="1:5" ht="15" customHeight="1" x14ac:dyDescent="0.2">
      <c r="A29" s="238" t="s">
        <v>147</v>
      </c>
      <c r="B29" s="235">
        <v>7915.3201507033573</v>
      </c>
      <c r="C29" s="235">
        <v>3366.1093712700508</v>
      </c>
      <c r="D29" s="235">
        <v>1731.5021814026886</v>
      </c>
      <c r="E29" s="235">
        <v>1634.6071898674174</v>
      </c>
    </row>
    <row r="30" spans="1:5" ht="15" customHeight="1" x14ac:dyDescent="0.2">
      <c r="A30" s="240" t="s">
        <v>148</v>
      </c>
      <c r="B30" s="241">
        <v>22228.130949867918</v>
      </c>
      <c r="C30" s="241">
        <v>9298.3948559919518</v>
      </c>
      <c r="D30" s="241">
        <v>4714.5481238718348</v>
      </c>
      <c r="E30" s="241">
        <v>4583.8467321200969</v>
      </c>
    </row>
    <row r="31" spans="1:5" ht="15" customHeight="1" x14ac:dyDescent="0.2">
      <c r="A31" s="238" t="s">
        <v>148</v>
      </c>
      <c r="B31" s="235">
        <v>9939.325386191731</v>
      </c>
      <c r="C31" s="235">
        <v>3136.3009949996431</v>
      </c>
      <c r="D31" s="235">
        <v>1599.6638407837859</v>
      </c>
      <c r="E31" s="235">
        <v>1536.6371542158699</v>
      </c>
    </row>
    <row r="32" spans="1:5" ht="15" customHeight="1" x14ac:dyDescent="0.2">
      <c r="A32" s="238" t="s">
        <v>149</v>
      </c>
      <c r="B32" s="235">
        <v>12288.805563676186</v>
      </c>
      <c r="C32" s="235">
        <v>6162.0938609923087</v>
      </c>
      <c r="D32" s="235">
        <v>3114.8842830880485</v>
      </c>
      <c r="E32" s="235">
        <v>3047.2095779042274</v>
      </c>
    </row>
    <row r="33" spans="1:5" ht="15" customHeight="1" x14ac:dyDescent="0.2">
      <c r="A33" s="240" t="s">
        <v>150</v>
      </c>
      <c r="B33" s="241">
        <v>37918.103138934704</v>
      </c>
      <c r="C33" s="241">
        <v>28834.304213347896</v>
      </c>
      <c r="D33" s="241">
        <v>14438.13074695264</v>
      </c>
      <c r="E33" s="241">
        <v>14396.17346639587</v>
      </c>
    </row>
    <row r="34" spans="1:5" ht="15" customHeight="1" x14ac:dyDescent="0.2">
      <c r="A34" s="238" t="s">
        <v>150</v>
      </c>
      <c r="B34" s="235">
        <v>23687.063188275039</v>
      </c>
      <c r="C34" s="235">
        <v>18308.398487474235</v>
      </c>
      <c r="D34" s="235">
        <v>9198.7539882889178</v>
      </c>
      <c r="E34" s="235">
        <v>9109.6444991856515</v>
      </c>
    </row>
    <row r="35" spans="1:5" ht="15" customHeight="1" x14ac:dyDescent="0.2">
      <c r="A35" s="238" t="s">
        <v>151</v>
      </c>
      <c r="B35" s="235">
        <v>14231.03995065967</v>
      </c>
      <c r="C35" s="235">
        <v>10525.905725873661</v>
      </c>
      <c r="D35" s="235">
        <v>5239.3767586637214</v>
      </c>
      <c r="E35" s="235">
        <v>5286.5289672102181</v>
      </c>
    </row>
    <row r="36" spans="1:5" ht="15" customHeight="1" x14ac:dyDescent="0.2">
      <c r="A36" s="240" t="s">
        <v>152</v>
      </c>
      <c r="B36" s="241">
        <v>9246.4136607368582</v>
      </c>
      <c r="C36" s="241">
        <v>2625.7488999441734</v>
      </c>
      <c r="D36" s="241">
        <v>1317.7915569550005</v>
      </c>
      <c r="E36" s="241">
        <v>1307.9573429891916</v>
      </c>
    </row>
    <row r="37" spans="1:5" ht="15" customHeight="1" x14ac:dyDescent="0.2">
      <c r="A37" s="238" t="s">
        <v>152</v>
      </c>
      <c r="B37" s="235">
        <v>9246.4136607368582</v>
      </c>
      <c r="C37" s="235">
        <v>2625.7488999441734</v>
      </c>
      <c r="D37" s="235">
        <v>1317.7915569550005</v>
      </c>
      <c r="E37" s="235">
        <v>1307.9573429891916</v>
      </c>
    </row>
    <row r="38" spans="1:5" ht="15" customHeight="1" x14ac:dyDescent="0.2">
      <c r="A38" s="240" t="s">
        <v>153</v>
      </c>
      <c r="B38" s="241">
        <v>10644.994046855985</v>
      </c>
      <c r="C38" s="241">
        <v>1543.743021915742</v>
      </c>
      <c r="D38" s="241">
        <v>779.71519475087052</v>
      </c>
      <c r="E38" s="241">
        <v>764.027827164874</v>
      </c>
    </row>
    <row r="39" spans="1:5" ht="15" customHeight="1" x14ac:dyDescent="0.2">
      <c r="A39" s="238" t="s">
        <v>153</v>
      </c>
      <c r="B39" s="235">
        <v>10644.994046855985</v>
      </c>
      <c r="C39" s="235">
        <v>1543.743021915742</v>
      </c>
      <c r="D39" s="235">
        <v>779.71519475087052</v>
      </c>
      <c r="E39" s="235">
        <v>764.027827164874</v>
      </c>
    </row>
    <row r="40" spans="1:5" ht="15" customHeight="1" x14ac:dyDescent="0.2">
      <c r="A40" s="240" t="s">
        <v>154</v>
      </c>
      <c r="B40" s="241">
        <v>42083.15179388642</v>
      </c>
      <c r="C40" s="241">
        <v>35402.09038670361</v>
      </c>
      <c r="D40" s="241">
        <v>17639.857315673631</v>
      </c>
      <c r="E40" s="241">
        <v>17762.23307103325</v>
      </c>
    </row>
    <row r="41" spans="1:5" ht="15" customHeight="1" x14ac:dyDescent="0.2">
      <c r="A41" s="242" t="s">
        <v>154</v>
      </c>
      <c r="B41" s="243">
        <v>42083.15179388642</v>
      </c>
      <c r="C41" s="243">
        <v>35402.09038670361</v>
      </c>
      <c r="D41" s="243">
        <v>17639.857315673631</v>
      </c>
      <c r="E41" s="243">
        <v>17762.23307103325</v>
      </c>
    </row>
    <row r="47" spans="1:5" ht="12.75" customHeight="1" x14ac:dyDescent="0.2"/>
  </sheetData>
  <mergeCells count="4">
    <mergeCell ref="A2:A3"/>
    <mergeCell ref="B2:B3"/>
    <mergeCell ref="A1:E1"/>
    <mergeCell ref="C2:E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5A0A-5C91-469D-B58C-85B9CB3B9B3C}">
  <dimension ref="A1:E24"/>
  <sheetViews>
    <sheetView workbookViewId="0">
      <selection activeCell="A10" sqref="A10"/>
    </sheetView>
  </sheetViews>
  <sheetFormatPr defaultRowHeight="15" x14ac:dyDescent="0.25"/>
  <cols>
    <col min="1" max="1" width="18.28515625" style="860" customWidth="1"/>
    <col min="2" max="2" width="13.7109375" style="860" customWidth="1"/>
    <col min="3" max="3" width="12" style="860" bestFit="1" customWidth="1"/>
    <col min="4" max="4" width="15.42578125" style="860" customWidth="1"/>
    <col min="5" max="5" width="14.140625" style="860" customWidth="1"/>
    <col min="6" max="16384" width="9.140625" style="860"/>
  </cols>
  <sheetData>
    <row r="1" spans="1:5" ht="21.75" customHeight="1" x14ac:dyDescent="0.25">
      <c r="A1" s="983" t="s">
        <v>200</v>
      </c>
      <c r="B1" s="983"/>
      <c r="C1" s="983"/>
      <c r="D1" s="983"/>
      <c r="E1" s="983"/>
    </row>
    <row r="2" spans="1:5" ht="15.75" customHeight="1" x14ac:dyDescent="0.25">
      <c r="A2" s="986" t="s">
        <v>543</v>
      </c>
      <c r="B2" s="979" t="s">
        <v>166</v>
      </c>
      <c r="C2" s="985" t="s">
        <v>198</v>
      </c>
      <c r="D2" s="985"/>
      <c r="E2" s="985"/>
    </row>
    <row r="3" spans="1:5" ht="15" customHeight="1" x14ac:dyDescent="0.25">
      <c r="A3" s="987"/>
      <c r="B3" s="984"/>
      <c r="C3" s="984" t="s">
        <v>0</v>
      </c>
      <c r="D3" s="984" t="s">
        <v>1</v>
      </c>
      <c r="E3" s="984" t="s">
        <v>2</v>
      </c>
    </row>
    <row r="4" spans="1:5" ht="3.75" customHeight="1" x14ac:dyDescent="0.25">
      <c r="A4" s="983"/>
      <c r="B4" s="980"/>
      <c r="C4" s="980"/>
      <c r="D4" s="980"/>
      <c r="E4" s="980"/>
    </row>
    <row r="5" spans="1:5" ht="15" customHeight="1" x14ac:dyDescent="0.25">
      <c r="A5" s="244" t="s">
        <v>135</v>
      </c>
      <c r="B5" s="245">
        <v>574252.6119861945</v>
      </c>
      <c r="C5" s="245">
        <v>393615.1600568663</v>
      </c>
      <c r="D5" s="245">
        <v>193065.84557944155</v>
      </c>
      <c r="E5" s="245">
        <v>200549.31448015806</v>
      </c>
    </row>
    <row r="6" spans="1:5" ht="15" customHeight="1" x14ac:dyDescent="0.25">
      <c r="A6" s="246"/>
      <c r="B6" s="247"/>
      <c r="C6" s="247"/>
      <c r="D6" s="247"/>
      <c r="E6" s="247"/>
    </row>
    <row r="7" spans="1:5" ht="15" customHeight="1" x14ac:dyDescent="0.25">
      <c r="A7" s="248" t="s">
        <v>3</v>
      </c>
      <c r="B7" s="249"/>
      <c r="C7" s="249"/>
      <c r="D7" s="249"/>
      <c r="E7" s="249"/>
    </row>
    <row r="8" spans="1:5" ht="15" customHeight="1" x14ac:dyDescent="0.25">
      <c r="A8" s="250" t="s">
        <v>4</v>
      </c>
      <c r="B8" s="247">
        <v>397185.11234721716</v>
      </c>
      <c r="C8" s="247">
        <v>294426.39886509953</v>
      </c>
      <c r="D8" s="247">
        <v>142966.82172040991</v>
      </c>
      <c r="E8" s="247">
        <v>151459.57714510287</v>
      </c>
    </row>
    <row r="9" spans="1:5" ht="15" customHeight="1" x14ac:dyDescent="0.25">
      <c r="A9" s="250" t="s">
        <v>5</v>
      </c>
      <c r="B9" s="247">
        <v>177067.49963949813</v>
      </c>
      <c r="C9" s="247">
        <v>99188.761193595958</v>
      </c>
      <c r="D9" s="247">
        <v>50099.023858752633</v>
      </c>
      <c r="E9" s="247">
        <v>49089.737334823556</v>
      </c>
    </row>
    <row r="10" spans="1:5" ht="15" customHeight="1" x14ac:dyDescent="0.25">
      <c r="A10" s="244" t="s">
        <v>38</v>
      </c>
      <c r="B10" s="249"/>
      <c r="C10" s="249"/>
      <c r="D10" s="249"/>
      <c r="E10" s="249"/>
    </row>
    <row r="11" spans="1:5" ht="15" customHeight="1" x14ac:dyDescent="0.25">
      <c r="A11" s="250" t="s">
        <v>10</v>
      </c>
      <c r="B11" s="247">
        <v>79778.057660111852</v>
      </c>
      <c r="C11" s="247">
        <v>39238.301947943146</v>
      </c>
      <c r="D11" s="247">
        <v>19391.66108833607</v>
      </c>
      <c r="E11" s="247">
        <v>19846.640859601786</v>
      </c>
    </row>
    <row r="12" spans="1:5" ht="15" customHeight="1" x14ac:dyDescent="0.25">
      <c r="A12" s="250" t="s">
        <v>11</v>
      </c>
      <c r="B12" s="247">
        <v>79313.100094738649</v>
      </c>
      <c r="C12" s="247">
        <v>52014.20208515814</v>
      </c>
      <c r="D12" s="247">
        <v>25938.524854869029</v>
      </c>
      <c r="E12" s="247">
        <v>26075.677230294539</v>
      </c>
    </row>
    <row r="13" spans="1:5" ht="15" customHeight="1" x14ac:dyDescent="0.25">
      <c r="A13" s="250" t="s">
        <v>12</v>
      </c>
      <c r="B13" s="247">
        <v>76457.431529966096</v>
      </c>
      <c r="C13" s="247">
        <v>51580.443759625428</v>
      </c>
      <c r="D13" s="247">
        <v>25755.655020968348</v>
      </c>
      <c r="E13" s="247">
        <v>25824.788738662508</v>
      </c>
    </row>
    <row r="14" spans="1:5" ht="15" customHeight="1" x14ac:dyDescent="0.25">
      <c r="A14" s="250" t="s">
        <v>13</v>
      </c>
      <c r="B14" s="247">
        <v>72867.416182505112</v>
      </c>
      <c r="C14" s="247">
        <v>51251.879726389154</v>
      </c>
      <c r="D14" s="247">
        <v>24833.421991717416</v>
      </c>
      <c r="E14" s="247">
        <v>26418.457734726751</v>
      </c>
    </row>
    <row r="15" spans="1:5" ht="15" customHeight="1" x14ac:dyDescent="0.25">
      <c r="A15" s="250" t="s">
        <v>14</v>
      </c>
      <c r="B15" s="247">
        <v>58939.457459436482</v>
      </c>
      <c r="C15" s="247">
        <v>42466.603515475101</v>
      </c>
      <c r="D15" s="247">
        <v>19684.634335957257</v>
      </c>
      <c r="E15" s="247">
        <v>22781.969179513246</v>
      </c>
    </row>
    <row r="16" spans="1:5" ht="15" customHeight="1" x14ac:dyDescent="0.25">
      <c r="A16" s="250" t="s">
        <v>15</v>
      </c>
      <c r="B16" s="247">
        <v>45246.169336174571</v>
      </c>
      <c r="C16" s="247">
        <v>34142.516123393507</v>
      </c>
      <c r="D16" s="247">
        <v>16587.299492401267</v>
      </c>
      <c r="E16" s="247">
        <v>17555.216631012514</v>
      </c>
    </row>
    <row r="17" spans="1:5" ht="15" customHeight="1" x14ac:dyDescent="0.25">
      <c r="A17" s="250" t="s">
        <v>16</v>
      </c>
      <c r="B17" s="247">
        <v>38325.943137742055</v>
      </c>
      <c r="C17" s="247">
        <v>29313.632698072684</v>
      </c>
      <c r="D17" s="247">
        <v>14630.357727583814</v>
      </c>
      <c r="E17" s="247">
        <v>14683.274970484152</v>
      </c>
    </row>
    <row r="18" spans="1:5" ht="15" customHeight="1" x14ac:dyDescent="0.25">
      <c r="A18" s="250" t="s">
        <v>17</v>
      </c>
      <c r="B18" s="247">
        <v>29181.339590821841</v>
      </c>
      <c r="C18" s="247">
        <v>22635.980617792007</v>
      </c>
      <c r="D18" s="247">
        <v>11312.950571474565</v>
      </c>
      <c r="E18" s="247">
        <v>11323.030046312724</v>
      </c>
    </row>
    <row r="19" spans="1:5" ht="15" customHeight="1" x14ac:dyDescent="0.25">
      <c r="A19" s="250" t="s">
        <v>18</v>
      </c>
      <c r="B19" s="247">
        <v>22900.566832293694</v>
      </c>
      <c r="C19" s="247">
        <v>17529.466677909444</v>
      </c>
      <c r="D19" s="247">
        <v>8871.1977919304227</v>
      </c>
      <c r="E19" s="247">
        <v>8658.268885974303</v>
      </c>
    </row>
    <row r="20" spans="1:5" ht="15" customHeight="1" x14ac:dyDescent="0.25">
      <c r="A20" s="250" t="s">
        <v>19</v>
      </c>
      <c r="B20" s="247">
        <v>17246.780020903676</v>
      </c>
      <c r="C20" s="247">
        <v>13300.232333203212</v>
      </c>
      <c r="D20" s="247">
        <v>6348.5370055711937</v>
      </c>
      <c r="E20" s="247">
        <v>6951.695327635558</v>
      </c>
    </row>
    <row r="21" spans="1:5" ht="15" customHeight="1" x14ac:dyDescent="0.25">
      <c r="A21" s="250" t="s">
        <v>20</v>
      </c>
      <c r="B21" s="247">
        <v>13430.325304628759</v>
      </c>
      <c r="C21" s="247">
        <v>10370.775149375209</v>
      </c>
      <c r="D21" s="247">
        <v>5074.808548976448</v>
      </c>
      <c r="E21" s="247">
        <v>5295.9666004000483</v>
      </c>
    </row>
    <row r="22" spans="1:5" ht="15" customHeight="1" x14ac:dyDescent="0.25">
      <c r="A22" s="250" t="s">
        <v>21</v>
      </c>
      <c r="B22" s="247">
        <v>11126.497047019979</v>
      </c>
      <c r="C22" s="247">
        <v>8608.6067182473435</v>
      </c>
      <c r="D22" s="247">
        <v>4187.8110165288535</v>
      </c>
      <c r="E22" s="247">
        <v>4420.7957017184217</v>
      </c>
    </row>
    <row r="23" spans="1:5" ht="15" customHeight="1" x14ac:dyDescent="0.25">
      <c r="A23" s="250" t="s">
        <v>22</v>
      </c>
      <c r="B23" s="247">
        <v>9522.8055083559611</v>
      </c>
      <c r="C23" s="247">
        <v>7190.5933297081101</v>
      </c>
      <c r="D23" s="247">
        <v>3562.1820903091507</v>
      </c>
      <c r="E23" s="247">
        <v>3628.4112393985711</v>
      </c>
    </row>
    <row r="24" spans="1:5" ht="15" customHeight="1" x14ac:dyDescent="0.25">
      <c r="A24" s="251" t="s">
        <v>41</v>
      </c>
      <c r="B24" s="252">
        <v>19916.722283856077</v>
      </c>
      <c r="C24" s="252">
        <v>13971.925376461717</v>
      </c>
      <c r="D24" s="252">
        <v>6886.8040424370365</v>
      </c>
      <c r="E24" s="252">
        <v>7085.1213340258646</v>
      </c>
    </row>
  </sheetData>
  <mergeCells count="7">
    <mergeCell ref="A1:E1"/>
    <mergeCell ref="B2:B4"/>
    <mergeCell ref="C3:C4"/>
    <mergeCell ref="D3:D4"/>
    <mergeCell ref="E3:E4"/>
    <mergeCell ref="C2:E2"/>
    <mergeCell ref="A2:A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7021-0C81-4546-B685-DDCD727C6915}">
  <dimension ref="A2:E23"/>
  <sheetViews>
    <sheetView workbookViewId="0">
      <selection activeCell="A10" sqref="A10"/>
    </sheetView>
  </sheetViews>
  <sheetFormatPr defaultRowHeight="12" x14ac:dyDescent="0.2"/>
  <cols>
    <col min="1" max="1" width="16.42578125" style="857" customWidth="1"/>
    <col min="2" max="2" width="11.42578125" style="857" customWidth="1"/>
    <col min="3" max="3" width="21" style="857" customWidth="1"/>
    <col min="4" max="4" width="13.28515625" style="857" customWidth="1"/>
    <col min="5" max="5" width="11.42578125" style="857" customWidth="1"/>
    <col min="6" max="16384" width="9.140625" style="857"/>
  </cols>
  <sheetData>
    <row r="2" spans="1:5" ht="23.25" customHeight="1" x14ac:dyDescent="0.2">
      <c r="A2" s="989" t="s">
        <v>202</v>
      </c>
      <c r="B2" s="989"/>
      <c r="C2" s="989"/>
      <c r="D2" s="989"/>
      <c r="E2" s="989"/>
    </row>
    <row r="3" spans="1:5" ht="15" customHeight="1" x14ac:dyDescent="0.2">
      <c r="A3" s="988" t="s">
        <v>543</v>
      </c>
      <c r="B3" s="988" t="s">
        <v>203</v>
      </c>
      <c r="C3" s="990" t="s">
        <v>204</v>
      </c>
      <c r="D3" s="990"/>
      <c r="E3" s="990"/>
    </row>
    <row r="4" spans="1:5" ht="21" customHeight="1" x14ac:dyDescent="0.2">
      <c r="A4" s="989"/>
      <c r="B4" s="989"/>
      <c r="C4" s="900" t="s">
        <v>0</v>
      </c>
      <c r="D4" s="900" t="s">
        <v>1</v>
      </c>
      <c r="E4" s="900" t="s">
        <v>2</v>
      </c>
    </row>
    <row r="5" spans="1:5" ht="15" customHeight="1" x14ac:dyDescent="0.2">
      <c r="A5" s="253" t="s">
        <v>135</v>
      </c>
      <c r="B5" s="254">
        <v>494474.55432533391</v>
      </c>
      <c r="C5" s="254">
        <v>263297.924022099</v>
      </c>
      <c r="D5" s="254">
        <v>129524.66018077431</v>
      </c>
      <c r="E5" s="254">
        <v>133773.26384130519</v>
      </c>
    </row>
    <row r="6" spans="1:5" ht="15" customHeight="1" x14ac:dyDescent="0.2">
      <c r="A6" s="255"/>
      <c r="B6" s="256"/>
      <c r="C6" s="256"/>
      <c r="D6" s="256"/>
      <c r="E6" s="256"/>
    </row>
    <row r="7" spans="1:5" ht="15" customHeight="1" x14ac:dyDescent="0.2">
      <c r="A7" s="253" t="s">
        <v>3</v>
      </c>
      <c r="B7" s="254"/>
      <c r="C7" s="254"/>
      <c r="D7" s="254"/>
      <c r="E7" s="254"/>
    </row>
    <row r="8" spans="1:5" ht="15" customHeight="1" x14ac:dyDescent="0.2">
      <c r="A8" s="257" t="s">
        <v>4</v>
      </c>
      <c r="B8" s="258">
        <v>343569.44962836726</v>
      </c>
      <c r="C8" s="258">
        <v>203321.8529428941</v>
      </c>
      <c r="D8" s="258">
        <v>98845.115303758386</v>
      </c>
      <c r="E8" s="258">
        <v>104476.73763905521</v>
      </c>
    </row>
    <row r="9" spans="1:5" ht="15" customHeight="1" x14ac:dyDescent="0.2">
      <c r="A9" s="257" t="s">
        <v>5</v>
      </c>
      <c r="B9" s="258">
        <v>150905.10469914277</v>
      </c>
      <c r="C9" s="258">
        <v>59976.071079194939</v>
      </c>
      <c r="D9" s="258">
        <v>30679.544876984321</v>
      </c>
      <c r="E9" s="258">
        <v>29296.526202214023</v>
      </c>
    </row>
    <row r="10" spans="1:5" ht="15" customHeight="1" x14ac:dyDescent="0.2">
      <c r="A10" s="244" t="s">
        <v>38</v>
      </c>
      <c r="B10" s="259"/>
      <c r="C10" s="259"/>
      <c r="D10" s="259"/>
      <c r="E10" s="259"/>
    </row>
    <row r="11" spans="1:5" ht="15" customHeight="1" x14ac:dyDescent="0.2">
      <c r="A11" s="257" t="s">
        <v>11</v>
      </c>
      <c r="B11" s="258">
        <v>79313.100094738649</v>
      </c>
      <c r="C11" s="258">
        <v>15733.496075240808</v>
      </c>
      <c r="D11" s="258">
        <v>7749.6667415278089</v>
      </c>
      <c r="E11" s="258">
        <v>7983.8293337178957</v>
      </c>
    </row>
    <row r="12" spans="1:5" ht="15" customHeight="1" x14ac:dyDescent="0.2">
      <c r="A12" s="257" t="s">
        <v>12</v>
      </c>
      <c r="B12" s="258">
        <v>76457.431529966096</v>
      </c>
      <c r="C12" s="258">
        <v>26562.958434042084</v>
      </c>
      <c r="D12" s="258">
        <v>13331.656915350162</v>
      </c>
      <c r="E12" s="258">
        <v>13231.30151869735</v>
      </c>
    </row>
    <row r="13" spans="1:5" ht="15" customHeight="1" x14ac:dyDescent="0.2">
      <c r="A13" s="257" t="s">
        <v>13</v>
      </c>
      <c r="B13" s="258">
        <v>72867.416182505112</v>
      </c>
      <c r="C13" s="258">
        <v>38909.878183009379</v>
      </c>
      <c r="D13" s="258">
        <v>18831.563420337421</v>
      </c>
      <c r="E13" s="258">
        <v>20078.31476268941</v>
      </c>
    </row>
    <row r="14" spans="1:5" ht="15" customHeight="1" x14ac:dyDescent="0.2">
      <c r="A14" s="257" t="s">
        <v>14</v>
      </c>
      <c r="B14" s="258">
        <v>58939.457459436482</v>
      </c>
      <c r="C14" s="258">
        <v>36577.527792863038</v>
      </c>
      <c r="D14" s="258">
        <v>17020.731569565549</v>
      </c>
      <c r="E14" s="258">
        <v>19556.796223310488</v>
      </c>
    </row>
    <row r="15" spans="1:5" ht="15" customHeight="1" x14ac:dyDescent="0.2">
      <c r="A15" s="257" t="s">
        <v>15</v>
      </c>
      <c r="B15" s="258">
        <v>45246.169336174571</v>
      </c>
      <c r="C15" s="258">
        <v>31053.703820676528</v>
      </c>
      <c r="D15" s="258">
        <v>15206.647875814409</v>
      </c>
      <c r="E15" s="258">
        <v>15847.055944883939</v>
      </c>
    </row>
    <row r="16" spans="1:5" ht="15" customHeight="1" x14ac:dyDescent="0.2">
      <c r="A16" s="257" t="s">
        <v>16</v>
      </c>
      <c r="B16" s="258">
        <v>38325.943137742055</v>
      </c>
      <c r="C16" s="258">
        <v>26880.699459011932</v>
      </c>
      <c r="D16" s="258">
        <v>13600.991359736774</v>
      </c>
      <c r="E16" s="258">
        <v>13279.70809927044</v>
      </c>
    </row>
    <row r="17" spans="1:5" ht="15" customHeight="1" x14ac:dyDescent="0.2">
      <c r="A17" s="257" t="s">
        <v>17</v>
      </c>
      <c r="B17" s="258">
        <v>29181.339590821841</v>
      </c>
      <c r="C17" s="258">
        <v>21069.882214812973</v>
      </c>
      <c r="D17" s="258">
        <v>10617.466807641558</v>
      </c>
      <c r="E17" s="258">
        <v>10452.415407166696</v>
      </c>
    </row>
    <row r="18" spans="1:5" ht="15" customHeight="1" x14ac:dyDescent="0.2">
      <c r="A18" s="257" t="s">
        <v>18</v>
      </c>
      <c r="B18" s="258">
        <v>22900.566832293694</v>
      </c>
      <c r="C18" s="258">
        <v>16330.009172168462</v>
      </c>
      <c r="D18" s="258">
        <v>8345.8051659913581</v>
      </c>
      <c r="E18" s="258">
        <v>7984.2040061725356</v>
      </c>
    </row>
    <row r="19" spans="1:5" ht="15" customHeight="1" x14ac:dyDescent="0.2">
      <c r="A19" s="257" t="s">
        <v>19</v>
      </c>
      <c r="B19" s="258">
        <v>17246.780020903676</v>
      </c>
      <c r="C19" s="258">
        <v>12432.157414781834</v>
      </c>
      <c r="D19" s="258">
        <v>6005.5646263581239</v>
      </c>
      <c r="E19" s="258">
        <v>6426.592788426582</v>
      </c>
    </row>
    <row r="20" spans="1:5" ht="15" customHeight="1" x14ac:dyDescent="0.2">
      <c r="A20" s="257" t="s">
        <v>20</v>
      </c>
      <c r="B20" s="258">
        <v>13430.325304628759</v>
      </c>
      <c r="C20" s="258">
        <v>9760.5208470517337</v>
      </c>
      <c r="D20" s="258">
        <v>4806.3439624889761</v>
      </c>
      <c r="E20" s="258">
        <v>4954.1768845635752</v>
      </c>
    </row>
    <row r="21" spans="1:5" ht="15" customHeight="1" x14ac:dyDescent="0.2">
      <c r="A21" s="257" t="s">
        <v>21</v>
      </c>
      <c r="B21" s="258">
        <v>11126.497047019979</v>
      </c>
      <c r="C21" s="258">
        <v>8197.0398631919761</v>
      </c>
      <c r="D21" s="258">
        <v>4034.064777571271</v>
      </c>
      <c r="E21" s="258">
        <v>4162.9750856203209</v>
      </c>
    </row>
    <row r="22" spans="1:5" ht="15" customHeight="1" x14ac:dyDescent="0.2">
      <c r="A22" s="257" t="s">
        <v>22</v>
      </c>
      <c r="B22" s="258">
        <v>9522.8055083559611</v>
      </c>
      <c r="C22" s="258">
        <v>6775.4784845226359</v>
      </c>
      <c r="D22" s="258">
        <v>3409.6185147281644</v>
      </c>
      <c r="E22" s="258">
        <v>3365.8599697940831</v>
      </c>
    </row>
    <row r="23" spans="1:5" ht="15" customHeight="1" x14ac:dyDescent="0.2">
      <c r="A23" s="260" t="s">
        <v>41</v>
      </c>
      <c r="B23" s="261">
        <v>19916.722283856077</v>
      </c>
      <c r="C23" s="261">
        <v>13014.572260518029</v>
      </c>
      <c r="D23" s="261">
        <v>6564.5384436051909</v>
      </c>
      <c r="E23" s="261">
        <v>6450.0338169140223</v>
      </c>
    </row>
  </sheetData>
  <mergeCells count="4">
    <mergeCell ref="B3:B4"/>
    <mergeCell ref="C3:E3"/>
    <mergeCell ref="A3:A4"/>
    <mergeCell ref="A2:E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A259-AD74-4C7E-BEC0-D20D17EAA4C0}">
  <dimension ref="A1:E41"/>
  <sheetViews>
    <sheetView workbookViewId="0">
      <selection activeCell="B2" sqref="B2:B3"/>
    </sheetView>
  </sheetViews>
  <sheetFormatPr defaultRowHeight="12" x14ac:dyDescent="0.2"/>
  <cols>
    <col min="1" max="1" width="20" style="857" customWidth="1"/>
    <col min="2" max="2" width="13" style="857" customWidth="1"/>
    <col min="3" max="3" width="12.7109375" style="857" customWidth="1"/>
    <col min="4" max="4" width="9.140625" style="857"/>
    <col min="5" max="5" width="10.7109375" style="857" customWidth="1"/>
    <col min="6" max="16384" width="9.140625" style="857"/>
  </cols>
  <sheetData>
    <row r="1" spans="1:5" ht="25.5" customHeight="1" x14ac:dyDescent="0.2">
      <c r="A1" s="991" t="s">
        <v>581</v>
      </c>
      <c r="B1" s="991"/>
      <c r="C1" s="991"/>
      <c r="D1" s="991"/>
      <c r="E1" s="991"/>
    </row>
    <row r="2" spans="1:5" ht="15" customHeight="1" x14ac:dyDescent="0.2">
      <c r="A2" s="992" t="s">
        <v>544</v>
      </c>
      <c r="B2" s="994" t="s">
        <v>62</v>
      </c>
      <c r="C2" s="996" t="s">
        <v>205</v>
      </c>
      <c r="D2" s="996"/>
      <c r="E2" s="996"/>
    </row>
    <row r="3" spans="1:5" x14ac:dyDescent="0.2">
      <c r="A3" s="993"/>
      <c r="B3" s="995"/>
      <c r="C3" s="728" t="s">
        <v>0</v>
      </c>
      <c r="D3" s="262" t="s">
        <v>1</v>
      </c>
      <c r="E3" s="262" t="s">
        <v>2</v>
      </c>
    </row>
    <row r="4" spans="1:5" x14ac:dyDescent="0.2">
      <c r="A4" s="263" t="s">
        <v>135</v>
      </c>
      <c r="B4" s="264">
        <v>494474.55432533391</v>
      </c>
      <c r="C4" s="264">
        <v>263297.924022099</v>
      </c>
      <c r="D4" s="264">
        <v>129524.66018077431</v>
      </c>
      <c r="E4" s="264">
        <v>133773.26384130519</v>
      </c>
    </row>
    <row r="5" spans="1:5" x14ac:dyDescent="0.2">
      <c r="A5" s="265"/>
      <c r="B5" s="266"/>
      <c r="C5" s="266"/>
      <c r="D5" s="266"/>
      <c r="E5" s="266"/>
    </row>
    <row r="6" spans="1:5" x14ac:dyDescent="0.2">
      <c r="A6" s="267" t="s">
        <v>3</v>
      </c>
      <c r="B6" s="264"/>
      <c r="C6" s="264"/>
      <c r="D6" s="264"/>
      <c r="E6" s="264"/>
    </row>
    <row r="7" spans="1:5" x14ac:dyDescent="0.2">
      <c r="A7" s="268" t="s">
        <v>4</v>
      </c>
      <c r="B7" s="269">
        <v>343569.44962836726</v>
      </c>
      <c r="C7" s="269">
        <v>203321.8529428941</v>
      </c>
      <c r="D7" s="269">
        <v>98845.115303758386</v>
      </c>
      <c r="E7" s="269">
        <v>104476.73763905521</v>
      </c>
    </row>
    <row r="8" spans="1:5" x14ac:dyDescent="0.2">
      <c r="A8" s="268" t="s">
        <v>5</v>
      </c>
      <c r="B8" s="269">
        <v>150905.10469914277</v>
      </c>
      <c r="C8" s="269">
        <v>59976.071079194939</v>
      </c>
      <c r="D8" s="269">
        <v>30679.544876984321</v>
      </c>
      <c r="E8" s="269">
        <v>29296.526202214023</v>
      </c>
    </row>
    <row r="9" spans="1:5" x14ac:dyDescent="0.2">
      <c r="A9" s="270" t="s">
        <v>206</v>
      </c>
      <c r="B9" s="271"/>
      <c r="C9" s="271"/>
      <c r="D9" s="271"/>
      <c r="E9" s="271"/>
    </row>
    <row r="10" spans="1:5" x14ac:dyDescent="0.2">
      <c r="A10" s="272" t="s">
        <v>136</v>
      </c>
      <c r="B10" s="273">
        <v>311716.52912802651</v>
      </c>
      <c r="C10" s="273">
        <v>182870.75059659005</v>
      </c>
      <c r="D10" s="273">
        <v>89052.71583146436</v>
      </c>
      <c r="E10" s="273">
        <v>93818.034765075194</v>
      </c>
    </row>
    <row r="11" spans="1:5" x14ac:dyDescent="0.2">
      <c r="A11" s="268" t="s">
        <v>136</v>
      </c>
      <c r="B11" s="269">
        <v>309265.39831685339</v>
      </c>
      <c r="C11" s="269">
        <v>181694.64040603515</v>
      </c>
      <c r="D11" s="269">
        <v>88494.798641247631</v>
      </c>
      <c r="E11" s="269">
        <v>93199.841764737022</v>
      </c>
    </row>
    <row r="12" spans="1:5" x14ac:dyDescent="0.2">
      <c r="A12" s="268" t="s">
        <v>157</v>
      </c>
      <c r="B12" s="269">
        <v>2451.1308111731378</v>
      </c>
      <c r="C12" s="269">
        <v>1176.1101905549046</v>
      </c>
      <c r="D12" s="269">
        <v>557.91719021673566</v>
      </c>
      <c r="E12" s="269">
        <v>618.19300033817194</v>
      </c>
    </row>
    <row r="13" spans="1:5" x14ac:dyDescent="0.2">
      <c r="A13" s="272" t="s">
        <v>137</v>
      </c>
      <c r="B13" s="273">
        <v>11564.445224403944</v>
      </c>
      <c r="C13" s="273">
        <v>5593.8598367898776</v>
      </c>
      <c r="D13" s="273">
        <v>2792.6132857379998</v>
      </c>
      <c r="E13" s="273">
        <v>2801.2465510517791</v>
      </c>
    </row>
    <row r="14" spans="1:5" x14ac:dyDescent="0.2">
      <c r="A14" s="268" t="s">
        <v>137</v>
      </c>
      <c r="B14" s="269">
        <v>6901.4110824304189</v>
      </c>
      <c r="C14" s="269">
        <v>3826.7830341323242</v>
      </c>
      <c r="D14" s="269">
        <v>1876.0913128106727</v>
      </c>
      <c r="E14" s="269">
        <v>1950.691721321552</v>
      </c>
    </row>
    <row r="15" spans="1:5" x14ac:dyDescent="0.2">
      <c r="A15" s="268" t="s">
        <v>138</v>
      </c>
      <c r="B15" s="269">
        <v>2523.6452374276982</v>
      </c>
      <c r="C15" s="269">
        <v>941.85839722077844</v>
      </c>
      <c r="D15" s="269">
        <v>480.53158842890991</v>
      </c>
      <c r="E15" s="269">
        <v>461.32680879187006</v>
      </c>
    </row>
    <row r="16" spans="1:5" x14ac:dyDescent="0.2">
      <c r="A16" s="268" t="s">
        <v>139</v>
      </c>
      <c r="B16" s="269">
        <v>1482.8203213961749</v>
      </c>
      <c r="C16" s="269">
        <v>604.95850248671263</v>
      </c>
      <c r="D16" s="269">
        <v>318.56526030808385</v>
      </c>
      <c r="E16" s="269">
        <v>286.39324217862782</v>
      </c>
    </row>
    <row r="17" spans="1:5" x14ac:dyDescent="0.2">
      <c r="A17" s="268" t="s">
        <v>140</v>
      </c>
      <c r="B17" s="269">
        <v>656.568583149652</v>
      </c>
      <c r="C17" s="269">
        <v>220.25990295006258</v>
      </c>
      <c r="D17" s="269">
        <v>117.42512419033358</v>
      </c>
      <c r="E17" s="269">
        <v>102.83477875972903</v>
      </c>
    </row>
    <row r="18" spans="1:5" x14ac:dyDescent="0.2">
      <c r="A18" s="272" t="s">
        <v>141</v>
      </c>
      <c r="B18" s="273">
        <v>8336.4697664199357</v>
      </c>
      <c r="C18" s="273">
        <v>2322.7016048497967</v>
      </c>
      <c r="D18" s="273">
        <v>1282.016325938632</v>
      </c>
      <c r="E18" s="273">
        <v>1040.6852789111481</v>
      </c>
    </row>
    <row r="19" spans="1:5" x14ac:dyDescent="0.2">
      <c r="A19" s="268" t="s">
        <v>141</v>
      </c>
      <c r="B19" s="269">
        <v>8336.4697664199357</v>
      </c>
      <c r="C19" s="269">
        <v>2322.7016048497967</v>
      </c>
      <c r="D19" s="269">
        <v>1282.016325938632</v>
      </c>
      <c r="E19" s="269">
        <v>1040.6852789111481</v>
      </c>
    </row>
    <row r="20" spans="1:5" x14ac:dyDescent="0.2">
      <c r="A20" s="272" t="s">
        <v>142</v>
      </c>
      <c r="B20" s="273">
        <v>35163.686727966589</v>
      </c>
      <c r="C20" s="273">
        <v>15866.542219197116</v>
      </c>
      <c r="D20" s="273">
        <v>7639.845199379447</v>
      </c>
      <c r="E20" s="273">
        <v>8226.6970198182298</v>
      </c>
    </row>
    <row r="21" spans="1:5" x14ac:dyDescent="0.2">
      <c r="A21" s="268" t="s">
        <v>142</v>
      </c>
      <c r="B21" s="269">
        <v>27850.443613693249</v>
      </c>
      <c r="C21" s="269">
        <v>14034.655253313025</v>
      </c>
      <c r="D21" s="269">
        <v>6699.3746715210227</v>
      </c>
      <c r="E21" s="269">
        <v>7335.28058179257</v>
      </c>
    </row>
    <row r="22" spans="1:5" x14ac:dyDescent="0.2">
      <c r="A22" s="268" t="s">
        <v>143</v>
      </c>
      <c r="B22" s="269">
        <v>7054.7078012474485</v>
      </c>
      <c r="C22" s="269">
        <v>1713.1358604907182</v>
      </c>
      <c r="D22" s="269">
        <v>880.79819023613959</v>
      </c>
      <c r="E22" s="269">
        <v>832.33767025457144</v>
      </c>
    </row>
    <row r="23" spans="1:5" x14ac:dyDescent="0.2">
      <c r="A23" s="268" t="s">
        <v>144</v>
      </c>
      <c r="B23" s="269">
        <v>258.53531302588675</v>
      </c>
      <c r="C23" s="269">
        <v>118.75110539337305</v>
      </c>
      <c r="D23" s="269">
        <v>59.672337622284253</v>
      </c>
      <c r="E23" s="269">
        <v>59.078767771088934</v>
      </c>
    </row>
    <row r="24" spans="1:5" x14ac:dyDescent="0.2">
      <c r="A24" s="272" t="s">
        <v>145</v>
      </c>
      <c r="B24" s="273">
        <v>15062.99914982822</v>
      </c>
      <c r="C24" s="273">
        <v>4798.0663970453443</v>
      </c>
      <c r="D24" s="273">
        <v>2521.9144232642893</v>
      </c>
      <c r="E24" s="273">
        <v>2276.1519737809795</v>
      </c>
    </row>
    <row r="25" spans="1:5" x14ac:dyDescent="0.2">
      <c r="A25" s="268" t="s">
        <v>145</v>
      </c>
      <c r="B25" s="269">
        <v>15062.99914982822</v>
      </c>
      <c r="C25" s="269">
        <v>4798.0663970453443</v>
      </c>
      <c r="D25" s="269">
        <v>2521.9144232642893</v>
      </c>
      <c r="E25" s="269">
        <v>2276.1519737809795</v>
      </c>
    </row>
    <row r="26" spans="1:5" x14ac:dyDescent="0.2">
      <c r="A26" s="272" t="s">
        <v>146</v>
      </c>
      <c r="B26" s="273">
        <v>2239.9138766332712</v>
      </c>
      <c r="C26" s="273">
        <v>299.62724149326317</v>
      </c>
      <c r="D26" s="273">
        <v>192.24785909992639</v>
      </c>
      <c r="E26" s="273">
        <v>107.3793823933367</v>
      </c>
    </row>
    <row r="27" spans="1:5" x14ac:dyDescent="0.2">
      <c r="A27" s="268" t="s">
        <v>146</v>
      </c>
      <c r="B27" s="269">
        <v>2239.9138766332712</v>
      </c>
      <c r="C27" s="269">
        <v>299.62724149326317</v>
      </c>
      <c r="D27" s="269">
        <v>192.24785909992639</v>
      </c>
      <c r="E27" s="269">
        <v>107.3793823933367</v>
      </c>
    </row>
    <row r="28" spans="1:5" x14ac:dyDescent="0.2">
      <c r="A28" s="272" t="s">
        <v>147</v>
      </c>
      <c r="B28" s="273">
        <v>6427.6421079148731</v>
      </c>
      <c r="C28" s="273">
        <v>1432.3612510143814</v>
      </c>
      <c r="D28" s="273">
        <v>785.51149209880782</v>
      </c>
      <c r="E28" s="273">
        <v>646.84975891557588</v>
      </c>
    </row>
    <row r="29" spans="1:5" x14ac:dyDescent="0.2">
      <c r="A29" s="268" t="s">
        <v>147</v>
      </c>
      <c r="B29" s="269">
        <v>6427.6421079148731</v>
      </c>
      <c r="C29" s="269">
        <v>1432.3612510143814</v>
      </c>
      <c r="D29" s="269">
        <v>785.51149209880782</v>
      </c>
      <c r="E29" s="269">
        <v>646.84975891557588</v>
      </c>
    </row>
    <row r="30" spans="1:5" x14ac:dyDescent="0.2">
      <c r="A30" s="272" t="s">
        <v>148</v>
      </c>
      <c r="B30" s="273">
        <v>19538.459836944407</v>
      </c>
      <c r="C30" s="273">
        <v>5746.9917611242563</v>
      </c>
      <c r="D30" s="273">
        <v>3029.5675186425451</v>
      </c>
      <c r="E30" s="273">
        <v>2717.424242481562</v>
      </c>
    </row>
    <row r="31" spans="1:5" x14ac:dyDescent="0.2">
      <c r="A31" s="268" t="s">
        <v>148</v>
      </c>
      <c r="B31" s="269">
        <v>8674.9048590703405</v>
      </c>
      <c r="C31" s="269">
        <v>2317.3350451631418</v>
      </c>
      <c r="D31" s="269">
        <v>1184.5494913595269</v>
      </c>
      <c r="E31" s="269">
        <v>1132.7855538036326</v>
      </c>
    </row>
    <row r="32" spans="1:5" x14ac:dyDescent="0.2">
      <c r="A32" s="268" t="s">
        <v>149</v>
      </c>
      <c r="B32" s="269">
        <v>10863.554977874066</v>
      </c>
      <c r="C32" s="269">
        <v>3429.656715961115</v>
      </c>
      <c r="D32" s="269">
        <v>1845.0180272830182</v>
      </c>
      <c r="E32" s="269">
        <v>1584.6386886779294</v>
      </c>
    </row>
    <row r="33" spans="1:5" s="858" customFormat="1" x14ac:dyDescent="0.2">
      <c r="A33" s="272" t="s">
        <v>150</v>
      </c>
      <c r="B33" s="273">
        <v>32421.312646550148</v>
      </c>
      <c r="C33" s="273">
        <v>21030.009161504324</v>
      </c>
      <c r="D33" s="273">
        <v>10506.928581385091</v>
      </c>
      <c r="E33" s="273">
        <v>10523.080580119886</v>
      </c>
    </row>
    <row r="34" spans="1:5" x14ac:dyDescent="0.2">
      <c r="A34" s="268" t="s">
        <v>150</v>
      </c>
      <c r="B34" s="269">
        <v>20378.407967931129</v>
      </c>
      <c r="C34" s="269">
        <v>13705.052532866062</v>
      </c>
      <c r="D34" s="269">
        <v>6875.8734815831376</v>
      </c>
      <c r="E34" s="269">
        <v>6829.1790512838243</v>
      </c>
    </row>
    <row r="35" spans="1:5" x14ac:dyDescent="0.2">
      <c r="A35" s="268" t="s">
        <v>151</v>
      </c>
      <c r="B35" s="269">
        <v>12042.904678619017</v>
      </c>
      <c r="C35" s="269">
        <v>7324.9566286382615</v>
      </c>
      <c r="D35" s="269">
        <v>3631.0550998019544</v>
      </c>
      <c r="E35" s="269">
        <v>3693.9015288360611</v>
      </c>
    </row>
    <row r="36" spans="1:5" s="858" customFormat="1" x14ac:dyDescent="0.2">
      <c r="A36" s="272" t="s">
        <v>152</v>
      </c>
      <c r="B36" s="273">
        <v>8178.798337000323</v>
      </c>
      <c r="C36" s="273">
        <v>2148.593652190516</v>
      </c>
      <c r="D36" s="273">
        <v>1091.3921215718892</v>
      </c>
      <c r="E36" s="273">
        <v>1057.2015306186352</v>
      </c>
    </row>
    <row r="37" spans="1:5" x14ac:dyDescent="0.2">
      <c r="A37" s="268" t="s">
        <v>152</v>
      </c>
      <c r="B37" s="269">
        <v>8178.798337000323</v>
      </c>
      <c r="C37" s="269">
        <v>2148.593652190516</v>
      </c>
      <c r="D37" s="269">
        <v>1091.3921215718892</v>
      </c>
      <c r="E37" s="269">
        <v>1057.2015306186352</v>
      </c>
    </row>
    <row r="38" spans="1:5" s="858" customFormat="1" x14ac:dyDescent="0.2">
      <c r="A38" s="272" t="s">
        <v>153</v>
      </c>
      <c r="B38" s="273">
        <v>8970.0336331040089</v>
      </c>
      <c r="C38" s="273">
        <v>1006.2514517271037</v>
      </c>
      <c r="D38" s="273">
        <v>522.11851199736645</v>
      </c>
      <c r="E38" s="273">
        <v>484.13293972973719</v>
      </c>
    </row>
    <row r="39" spans="1:5" x14ac:dyDescent="0.2">
      <c r="A39" s="268" t="s">
        <v>153</v>
      </c>
      <c r="B39" s="269">
        <v>8970.0336331040089</v>
      </c>
      <c r="C39" s="269">
        <v>1006.2514517271037</v>
      </c>
      <c r="D39" s="269">
        <v>522.11851199736645</v>
      </c>
      <c r="E39" s="269">
        <v>484.13293972973719</v>
      </c>
    </row>
    <row r="40" spans="1:5" x14ac:dyDescent="0.2">
      <c r="A40" s="272" t="s">
        <v>154</v>
      </c>
      <c r="B40" s="273">
        <v>34854.263893218158</v>
      </c>
      <c r="C40" s="273">
        <v>20182.168848504254</v>
      </c>
      <c r="D40" s="273">
        <v>10107.78903015039</v>
      </c>
      <c r="E40" s="273">
        <v>10074.379818354859</v>
      </c>
    </row>
    <row r="41" spans="1:5" x14ac:dyDescent="0.2">
      <c r="A41" s="274" t="s">
        <v>154</v>
      </c>
      <c r="B41" s="275">
        <v>34854.263893218158</v>
      </c>
      <c r="C41" s="275">
        <v>20182.168848504254</v>
      </c>
      <c r="D41" s="275">
        <v>10107.78903015039</v>
      </c>
      <c r="E41" s="275">
        <v>10074.379818354859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0709-16FB-4EF9-B3DD-85E52898F4CD}">
  <sheetPr>
    <tabColor rgb="FFEABD00"/>
  </sheetPr>
  <dimension ref="A1"/>
  <sheetViews>
    <sheetView topLeftCell="A4" workbookViewId="0">
      <selection sqref="A1:E1"/>
    </sheetView>
  </sheetViews>
  <sheetFormatPr defaultRowHeight="15" x14ac:dyDescent="0.25"/>
  <cols>
    <col min="1" max="16384" width="9.140625" style="860"/>
  </cols>
  <sheetData>
    <row r="1" spans="1:1" x14ac:dyDescent="0.25">
      <c r="A1" s="891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B145-2B8D-4082-97E8-FA881837BBAA}">
  <dimension ref="A1:D46"/>
  <sheetViews>
    <sheetView workbookViewId="0">
      <selection activeCell="B28" sqref="B28"/>
    </sheetView>
  </sheetViews>
  <sheetFormatPr defaultColWidth="80.5703125" defaultRowHeight="12" x14ac:dyDescent="0.2"/>
  <cols>
    <col min="1" max="1" width="20.28515625" style="217" customWidth="1"/>
    <col min="2" max="2" width="58.140625" style="217" bestFit="1" customWidth="1"/>
    <col min="3" max="3" width="11.140625" style="217" customWidth="1"/>
    <col min="4" max="4" width="11.28515625" style="217" customWidth="1"/>
    <col min="5" max="16384" width="80.5703125" style="217"/>
  </cols>
  <sheetData>
    <row r="1" spans="1:4" x14ac:dyDescent="0.2">
      <c r="A1" s="1002" t="s">
        <v>545</v>
      </c>
      <c r="B1" s="1002"/>
      <c r="C1" s="1002"/>
      <c r="D1" s="1002"/>
    </row>
    <row r="2" spans="1:4" x14ac:dyDescent="0.2">
      <c r="A2" s="1003" t="s">
        <v>252</v>
      </c>
      <c r="B2" s="1005" t="s">
        <v>253</v>
      </c>
      <c r="C2" s="1007">
        <v>2024</v>
      </c>
      <c r="D2" s="1007"/>
    </row>
    <row r="3" spans="1:4" x14ac:dyDescent="0.2">
      <c r="A3" s="1004"/>
      <c r="B3" s="1006"/>
      <c r="C3" s="545" t="s">
        <v>254</v>
      </c>
      <c r="D3" s="545" t="s">
        <v>255</v>
      </c>
    </row>
    <row r="4" spans="1:4" x14ac:dyDescent="0.2">
      <c r="A4" s="998" t="s">
        <v>256</v>
      </c>
      <c r="B4" s="311" t="s">
        <v>257</v>
      </c>
      <c r="C4" s="312">
        <v>482272.33504746249</v>
      </c>
      <c r="D4" s="546">
        <f>+C4/$C$8*100</f>
        <v>97.532285701791011</v>
      </c>
    </row>
    <row r="5" spans="1:4" x14ac:dyDescent="0.2">
      <c r="A5" s="999"/>
      <c r="B5" s="311" t="s">
        <v>258</v>
      </c>
      <c r="C5" s="312">
        <v>11068.956106611169</v>
      </c>
      <c r="D5" s="546">
        <f>+C5/$C$8*100</f>
        <v>2.2385289616588491</v>
      </c>
    </row>
    <row r="6" spans="1:4" x14ac:dyDescent="0.2">
      <c r="A6" s="999"/>
      <c r="B6" s="311" t="s">
        <v>259</v>
      </c>
      <c r="C6" s="312">
        <v>980.73042412928703</v>
      </c>
      <c r="D6" s="546">
        <f>+C6/$C$8*100</f>
        <v>0.19833789535782242</v>
      </c>
    </row>
    <row r="7" spans="1:4" x14ac:dyDescent="0.2">
      <c r="A7" s="999"/>
      <c r="B7" s="311" t="s">
        <v>260</v>
      </c>
      <c r="C7" s="312">
        <v>152.53274745947064</v>
      </c>
      <c r="D7" s="546">
        <f>+C7/$C$8*100</f>
        <v>3.0847441213131436E-2</v>
      </c>
    </row>
    <row r="8" spans="1:4" x14ac:dyDescent="0.2">
      <c r="A8" s="1000"/>
      <c r="B8" s="313" t="s">
        <v>188</v>
      </c>
      <c r="C8" s="314">
        <v>494474.55432555953</v>
      </c>
      <c r="D8" s="546">
        <f>SUM(D4:D7)</f>
        <v>100.0000000000208</v>
      </c>
    </row>
    <row r="9" spans="1:4" x14ac:dyDescent="0.2">
      <c r="A9" s="547"/>
      <c r="B9" s="548"/>
      <c r="C9" s="549"/>
      <c r="D9" s="546"/>
    </row>
    <row r="10" spans="1:4" x14ac:dyDescent="0.2">
      <c r="A10" s="998" t="s">
        <v>261</v>
      </c>
      <c r="B10" s="311" t="s">
        <v>257</v>
      </c>
      <c r="C10" s="312">
        <v>490405.35509636882</v>
      </c>
      <c r="D10" s="546">
        <f>+C10/$C$14*100</f>
        <v>99.177065999939899</v>
      </c>
    </row>
    <row r="11" spans="1:4" x14ac:dyDescent="0.2">
      <c r="A11" s="999"/>
      <c r="B11" s="311" t="s">
        <v>258</v>
      </c>
      <c r="C11" s="312">
        <v>3562.2947271282364</v>
      </c>
      <c r="D11" s="546">
        <f>+C11/$C$14*100</f>
        <v>0.72042023112534925</v>
      </c>
    </row>
    <row r="12" spans="1:4" x14ac:dyDescent="0.2">
      <c r="A12" s="999"/>
      <c r="B12" s="311" t="s">
        <v>259</v>
      </c>
      <c r="C12" s="312">
        <v>380.62902093261062</v>
      </c>
      <c r="D12" s="546">
        <f>+C12/$C$14*100</f>
        <v>7.6976462712377791E-2</v>
      </c>
    </row>
    <row r="13" spans="1:4" x14ac:dyDescent="0.2">
      <c r="A13" s="999"/>
      <c r="B13" s="311" t="s">
        <v>262</v>
      </c>
      <c r="C13" s="312">
        <v>126.27548115450755</v>
      </c>
      <c r="D13" s="546">
        <f>+C13/$C$14*100</f>
        <v>2.5537306227363197E-2</v>
      </c>
    </row>
    <row r="14" spans="1:4" x14ac:dyDescent="0.2">
      <c r="A14" s="1000"/>
      <c r="B14" s="313" t="s">
        <v>0</v>
      </c>
      <c r="C14" s="314">
        <v>494474.55432555953</v>
      </c>
      <c r="D14" s="546">
        <f>SUM(D10:D13)</f>
        <v>100.00000000000499</v>
      </c>
    </row>
    <row r="15" spans="1:4" x14ac:dyDescent="0.2">
      <c r="A15" s="550"/>
      <c r="B15" s="313"/>
      <c r="C15" s="551"/>
      <c r="D15" s="546"/>
    </row>
    <row r="16" spans="1:4" x14ac:dyDescent="0.2">
      <c r="A16" s="998" t="s">
        <v>263</v>
      </c>
      <c r="B16" s="311" t="s">
        <v>257</v>
      </c>
      <c r="C16" s="312">
        <v>487450.17122391221</v>
      </c>
      <c r="D16" s="546">
        <f>+C16/$C$20*100</f>
        <v>98.579424757007317</v>
      </c>
    </row>
    <row r="17" spans="1:4" x14ac:dyDescent="0.2">
      <c r="A17" s="999"/>
      <c r="B17" s="311" t="s">
        <v>258</v>
      </c>
      <c r="C17" s="312">
        <v>5697.6949357638878</v>
      </c>
      <c r="D17" s="546">
        <f>+C17/$C$20*100</f>
        <v>1.1522726267553405</v>
      </c>
    </row>
    <row r="18" spans="1:4" x14ac:dyDescent="0.2">
      <c r="A18" s="999"/>
      <c r="B18" s="311" t="s">
        <v>259</v>
      </c>
      <c r="C18" s="312">
        <v>1092.9221056118975</v>
      </c>
      <c r="D18" s="546">
        <f>+C18/$C$20*100</f>
        <v>0.22102696611003428</v>
      </c>
    </row>
    <row r="19" spans="1:4" x14ac:dyDescent="0.2">
      <c r="A19" s="999"/>
      <c r="B19" s="552" t="s">
        <v>264</v>
      </c>
      <c r="C19" s="312">
        <v>233.76606030861834</v>
      </c>
      <c r="D19" s="546">
        <f>+C19/$C$20*100</f>
        <v>4.7275650134811172E-2</v>
      </c>
    </row>
    <row r="20" spans="1:4" x14ac:dyDescent="0.2">
      <c r="A20" s="1000"/>
      <c r="B20" s="313" t="s">
        <v>0</v>
      </c>
      <c r="C20" s="314">
        <v>494474.55432555953</v>
      </c>
      <c r="D20" s="553">
        <f>SUM(D16:D19)</f>
        <v>100.00000000000749</v>
      </c>
    </row>
    <row r="21" spans="1:4" x14ac:dyDescent="0.2">
      <c r="A21" s="547"/>
      <c r="B21" s="554"/>
      <c r="C21" s="554"/>
      <c r="D21" s="546"/>
    </row>
    <row r="22" spans="1:4" x14ac:dyDescent="0.2">
      <c r="A22" s="998" t="s">
        <v>265</v>
      </c>
      <c r="B22" s="311" t="s">
        <v>257</v>
      </c>
      <c r="C22" s="312">
        <v>492685.20624572958</v>
      </c>
      <c r="D22" s="546">
        <f>+C22/$C$26*100</f>
        <v>99.638131413603176</v>
      </c>
    </row>
    <row r="23" spans="1:4" x14ac:dyDescent="0.2">
      <c r="A23" s="999"/>
      <c r="B23" s="311" t="s">
        <v>258</v>
      </c>
      <c r="C23" s="312">
        <v>1451.5883784309399</v>
      </c>
      <c r="D23" s="546">
        <f>+C23/$C$26*100</f>
        <v>0.2935617951890041</v>
      </c>
    </row>
    <row r="24" spans="1:4" x14ac:dyDescent="0.2">
      <c r="A24" s="999"/>
      <c r="B24" s="311" t="s">
        <v>259</v>
      </c>
      <c r="C24" s="312">
        <v>253.10189914665315</v>
      </c>
      <c r="D24" s="546">
        <f>+C24/$C$26*100</f>
        <v>5.1186031097570327E-2</v>
      </c>
    </row>
    <row r="25" spans="1:4" x14ac:dyDescent="0.2">
      <c r="A25" s="999"/>
      <c r="B25" s="311" t="s">
        <v>266</v>
      </c>
      <c r="C25" s="312">
        <v>84.657802265526399</v>
      </c>
      <c r="D25" s="546">
        <f>+C25/$C$26*100</f>
        <v>1.7120760112923451E-2</v>
      </c>
    </row>
    <row r="26" spans="1:4" x14ac:dyDescent="0.2">
      <c r="A26" s="1000"/>
      <c r="B26" s="313" t="s">
        <v>0</v>
      </c>
      <c r="C26" s="555">
        <v>494474.55432555953</v>
      </c>
      <c r="D26" s="553">
        <f>SUM(D22:D25)</f>
        <v>100.00000000000267</v>
      </c>
    </row>
    <row r="27" spans="1:4" x14ac:dyDescent="0.2">
      <c r="A27" s="550"/>
      <c r="B27" s="313"/>
      <c r="C27" s="549"/>
      <c r="D27" s="553"/>
    </row>
    <row r="28" spans="1:4" x14ac:dyDescent="0.2">
      <c r="A28" s="998" t="s">
        <v>267</v>
      </c>
      <c r="B28" s="311" t="s">
        <v>257</v>
      </c>
      <c r="C28" s="312">
        <v>490732.45397933898</v>
      </c>
      <c r="D28" s="546">
        <f>+C28/$C$32*100</f>
        <v>99.243216801858566</v>
      </c>
    </row>
    <row r="29" spans="1:4" x14ac:dyDescent="0.2">
      <c r="A29" s="999"/>
      <c r="B29" s="311" t="s">
        <v>258</v>
      </c>
      <c r="C29" s="312">
        <v>3249.7741577597203</v>
      </c>
      <c r="D29" s="546">
        <f>+C29/$C$32*100</f>
        <v>0.65721767264490738</v>
      </c>
    </row>
    <row r="30" spans="1:4" x14ac:dyDescent="0.2">
      <c r="A30" s="999"/>
      <c r="B30" s="311" t="s">
        <v>259</v>
      </c>
      <c r="C30" s="312">
        <v>405.21082055992832</v>
      </c>
      <c r="D30" s="546">
        <f>+C30/$C$32*100</f>
        <v>8.1947759902957426E-2</v>
      </c>
    </row>
    <row r="31" spans="1:4" x14ac:dyDescent="0.2">
      <c r="A31" s="999"/>
      <c r="B31" s="311" t="s">
        <v>268</v>
      </c>
      <c r="C31" s="312">
        <v>87.11536792379367</v>
      </c>
      <c r="D31" s="546">
        <f>+C31/$C$32*100</f>
        <v>1.7617765598194435E-2</v>
      </c>
    </row>
    <row r="32" spans="1:4" x14ac:dyDescent="0.2">
      <c r="A32" s="1000"/>
      <c r="B32" s="313" t="s">
        <v>0</v>
      </c>
      <c r="C32" s="555">
        <v>494474.55432555953</v>
      </c>
      <c r="D32" s="553">
        <f>SUM(D28:D31)</f>
        <v>100.00000000000462</v>
      </c>
    </row>
    <row r="33" spans="1:4" x14ac:dyDescent="0.2">
      <c r="A33" s="550"/>
      <c r="B33" s="313"/>
      <c r="C33" s="549"/>
      <c r="D33" s="553"/>
    </row>
    <row r="34" spans="1:4" x14ac:dyDescent="0.2">
      <c r="A34" s="998" t="s">
        <v>269</v>
      </c>
      <c r="B34" s="311" t="s">
        <v>257</v>
      </c>
      <c r="C34" s="312">
        <v>492117.73919035104</v>
      </c>
      <c r="D34" s="546">
        <f>+C34/$C$38*100</f>
        <v>99.52336978423024</v>
      </c>
    </row>
    <row r="35" spans="1:4" x14ac:dyDescent="0.2">
      <c r="A35" s="999"/>
      <c r="B35" s="311" t="s">
        <v>258</v>
      </c>
      <c r="C35" s="312">
        <v>2018.0358427832239</v>
      </c>
      <c r="D35" s="546">
        <f>+C35/$C$38*100</f>
        <v>0.40811722769753672</v>
      </c>
    </row>
    <row r="36" spans="1:4" x14ac:dyDescent="0.2">
      <c r="A36" s="999"/>
      <c r="B36" s="311" t="s">
        <v>259</v>
      </c>
      <c r="C36" s="312">
        <v>272.47545504395799</v>
      </c>
      <c r="D36" s="546">
        <f>+C36/$C$38*100</f>
        <v>5.5104039765120356E-2</v>
      </c>
    </row>
    <row r="37" spans="1:4" x14ac:dyDescent="0.2">
      <c r="A37" s="999"/>
      <c r="B37" s="311" t="s">
        <v>270</v>
      </c>
      <c r="C37" s="312">
        <v>66.30383739328164</v>
      </c>
      <c r="D37" s="546">
        <f>+C37/$C$38*100</f>
        <v>1.340894830952768E-2</v>
      </c>
    </row>
    <row r="38" spans="1:4" x14ac:dyDescent="0.2">
      <c r="A38" s="1000"/>
      <c r="B38" s="313" t="s">
        <v>0</v>
      </c>
      <c r="C38" s="555">
        <v>494474.55432555953</v>
      </c>
      <c r="D38" s="546">
        <f>SUM(D34:D37)</f>
        <v>100.00000000000243</v>
      </c>
    </row>
    <row r="39" spans="1:4" x14ac:dyDescent="0.2">
      <c r="A39" s="550"/>
      <c r="B39" s="313"/>
      <c r="C39" s="549"/>
      <c r="D39" s="546"/>
    </row>
    <row r="40" spans="1:4" x14ac:dyDescent="0.2">
      <c r="A40" s="998" t="s">
        <v>271</v>
      </c>
      <c r="B40" s="311" t="s">
        <v>257</v>
      </c>
      <c r="C40" s="312">
        <v>492566.33405833849</v>
      </c>
      <c r="D40" s="546">
        <f>+C40/$C$44*100</f>
        <v>99.614091311569354</v>
      </c>
    </row>
    <row r="41" spans="1:4" x14ac:dyDescent="0.2">
      <c r="A41" s="999"/>
      <c r="B41" s="311" t="s">
        <v>258</v>
      </c>
      <c r="C41" s="312">
        <v>1500.8048953389207</v>
      </c>
      <c r="D41" s="546">
        <f>+C41/$C$44*100</f>
        <v>0.30351509136520671</v>
      </c>
    </row>
    <row r="42" spans="1:4" x14ac:dyDescent="0.2">
      <c r="A42" s="999"/>
      <c r="B42" s="311" t="s">
        <v>259</v>
      </c>
      <c r="C42" s="312">
        <v>336.56015368988375</v>
      </c>
      <c r="D42" s="546">
        <f>+C42/$C$44*100</f>
        <v>6.8064200826053883E-2</v>
      </c>
    </row>
    <row r="43" spans="1:4" x14ac:dyDescent="0.2">
      <c r="A43" s="999"/>
      <c r="B43" s="311" t="s">
        <v>272</v>
      </c>
      <c r="C43" s="312">
        <v>70.855218205410296</v>
      </c>
      <c r="D43" s="546">
        <f>+C43/$C$44*100</f>
        <v>1.4329396242047994E-2</v>
      </c>
    </row>
    <row r="44" spans="1:4" x14ac:dyDescent="0.2">
      <c r="A44" s="1000"/>
      <c r="B44" s="313" t="s">
        <v>0</v>
      </c>
      <c r="C44" s="555">
        <v>494474.55432555953</v>
      </c>
      <c r="D44" s="546">
        <f>SUM(D40:D43)</f>
        <v>100.00000000000267</v>
      </c>
    </row>
    <row r="45" spans="1:4" x14ac:dyDescent="0.2">
      <c r="A45" s="1001"/>
      <c r="B45" s="1001"/>
      <c r="C45" s="1001"/>
      <c r="D45" s="1001"/>
    </row>
    <row r="46" spans="1:4" x14ac:dyDescent="0.2">
      <c r="A46" s="997"/>
      <c r="B46" s="997"/>
      <c r="C46" s="997"/>
      <c r="D46" s="997"/>
    </row>
  </sheetData>
  <mergeCells count="13">
    <mergeCell ref="A10:A14"/>
    <mergeCell ref="A1:D1"/>
    <mergeCell ref="A2:A3"/>
    <mergeCell ref="B2:B3"/>
    <mergeCell ref="C2:D2"/>
    <mergeCell ref="A4:A8"/>
    <mergeCell ref="A46:D46"/>
    <mergeCell ref="A16:A20"/>
    <mergeCell ref="A22:A26"/>
    <mergeCell ref="A28:A32"/>
    <mergeCell ref="A34:A38"/>
    <mergeCell ref="A40:A44"/>
    <mergeCell ref="A45:D4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5927-5E91-4AB7-8FFE-91834431B1EA}">
  <dimension ref="A1:E41"/>
  <sheetViews>
    <sheetView workbookViewId="0">
      <selection activeCell="A9" sqref="A9"/>
    </sheetView>
  </sheetViews>
  <sheetFormatPr defaultRowHeight="15" x14ac:dyDescent="0.25"/>
  <cols>
    <col min="1" max="1" width="20.7109375" style="12" customWidth="1"/>
    <col min="2" max="4" width="9.140625" style="12"/>
    <col min="5" max="5" width="10.85546875" style="12" customWidth="1"/>
    <col min="6" max="16384" width="9.140625" style="12"/>
  </cols>
  <sheetData>
    <row r="1" spans="1:5" ht="26.25" customHeight="1" x14ac:dyDescent="0.25">
      <c r="A1" s="1008" t="s">
        <v>580</v>
      </c>
      <c r="B1" s="1008"/>
      <c r="C1" s="1008"/>
      <c r="D1" s="1008"/>
      <c r="E1" s="1008"/>
    </row>
    <row r="2" spans="1:5" ht="18" customHeight="1" x14ac:dyDescent="0.25">
      <c r="A2" s="1009" t="s">
        <v>544</v>
      </c>
      <c r="B2" s="1011" t="s">
        <v>166</v>
      </c>
      <c r="C2" s="1013" t="s">
        <v>167</v>
      </c>
      <c r="D2" s="1013"/>
      <c r="E2" s="1013"/>
    </row>
    <row r="3" spans="1:5" ht="16.5" customHeight="1" x14ac:dyDescent="0.25">
      <c r="A3" s="1010"/>
      <c r="B3" s="1012"/>
      <c r="C3" s="715" t="s">
        <v>0</v>
      </c>
      <c r="D3" s="715" t="s">
        <v>1</v>
      </c>
      <c r="E3" s="715" t="s">
        <v>2</v>
      </c>
    </row>
    <row r="4" spans="1:5" x14ac:dyDescent="0.25">
      <c r="A4" s="454" t="s">
        <v>135</v>
      </c>
      <c r="B4" s="587">
        <v>574252.61198606319</v>
      </c>
      <c r="C4" s="754">
        <f>+D4+E4</f>
        <v>8783.5622667690732</v>
      </c>
      <c r="D4" s="587">
        <v>4383.5068888389678</v>
      </c>
      <c r="E4" s="587">
        <v>4400.0553779301054</v>
      </c>
    </row>
    <row r="5" spans="1:5" x14ac:dyDescent="0.25">
      <c r="A5" s="716"/>
      <c r="B5" s="579"/>
      <c r="C5" s="51"/>
      <c r="D5" s="579"/>
      <c r="E5" s="579"/>
    </row>
    <row r="6" spans="1:5" ht="15" customHeight="1" x14ac:dyDescent="0.25">
      <c r="A6" s="454" t="s">
        <v>3</v>
      </c>
      <c r="B6" s="624"/>
      <c r="C6" s="717"/>
      <c r="D6" s="624"/>
      <c r="E6" s="624"/>
    </row>
    <row r="7" spans="1:5" ht="18" customHeight="1" x14ac:dyDescent="0.25">
      <c r="A7" s="563" t="s">
        <v>4</v>
      </c>
      <c r="B7" s="583">
        <v>397185.1123476809</v>
      </c>
      <c r="C7" s="199">
        <f t="shared" ref="C7:C39" si="0">+D7+E7</f>
        <v>7018.7425671882065</v>
      </c>
      <c r="D7" s="583">
        <v>3445.6063329023254</v>
      </c>
      <c r="E7" s="583">
        <v>3573.1362342858815</v>
      </c>
    </row>
    <row r="8" spans="1:5" ht="15" customHeight="1" x14ac:dyDescent="0.25">
      <c r="A8" s="563" t="s">
        <v>5</v>
      </c>
      <c r="B8" s="583">
        <v>177067.49963934874</v>
      </c>
      <c r="C8" s="199">
        <f t="shared" si="0"/>
        <v>1764.8196995808494</v>
      </c>
      <c r="D8" s="583">
        <v>937.90055593662998</v>
      </c>
      <c r="E8" s="583">
        <v>826.9191436442195</v>
      </c>
    </row>
    <row r="9" spans="1:5" ht="14.25" customHeight="1" x14ac:dyDescent="0.25">
      <c r="A9" s="454" t="s">
        <v>53</v>
      </c>
      <c r="B9" s="624"/>
      <c r="C9" s="717"/>
      <c r="D9" s="624"/>
      <c r="E9" s="624"/>
    </row>
    <row r="10" spans="1:5" ht="15" customHeight="1" x14ac:dyDescent="0.25">
      <c r="A10" s="716" t="s">
        <v>136</v>
      </c>
      <c r="B10" s="579">
        <f>+B11+B12</f>
        <v>359847.04037225351</v>
      </c>
      <c r="C10" s="579">
        <f>+C11+C12</f>
        <v>6493.8055299453481</v>
      </c>
      <c r="D10" s="579">
        <f>+D11+D12</f>
        <v>3150.7556331977157</v>
      </c>
      <c r="E10" s="579">
        <f>+E11+E12</f>
        <v>3343.0498967476319</v>
      </c>
    </row>
    <row r="11" spans="1:5" ht="15" customHeight="1" x14ac:dyDescent="0.25">
      <c r="A11" s="563" t="s">
        <v>136</v>
      </c>
      <c r="B11" s="583">
        <v>356879.5604253186</v>
      </c>
      <c r="C11" s="199">
        <f t="shared" si="0"/>
        <v>6473.1455464900318</v>
      </c>
      <c r="D11" s="583">
        <v>3148.5824807435911</v>
      </c>
      <c r="E11" s="583">
        <v>3324.5630657464408</v>
      </c>
    </row>
    <row r="12" spans="1:5" ht="15" customHeight="1" x14ac:dyDescent="0.25">
      <c r="A12" s="563" t="s">
        <v>157</v>
      </c>
      <c r="B12" s="583">
        <v>2967.4799469348904</v>
      </c>
      <c r="C12" s="199">
        <f t="shared" si="0"/>
        <v>20.659983455316031</v>
      </c>
      <c r="D12" s="583">
        <v>2.1731524541248417</v>
      </c>
      <c r="E12" s="583">
        <v>18.486831001191188</v>
      </c>
    </row>
    <row r="13" spans="1:5" ht="15" customHeight="1" x14ac:dyDescent="0.25">
      <c r="A13" s="464" t="s">
        <v>137</v>
      </c>
      <c r="B13" s="579">
        <f>+B14+B15+B16+B17</f>
        <v>13877.43541041868</v>
      </c>
      <c r="C13" s="579">
        <f t="shared" ref="C13:E13" si="1">+C14+C15+C16+C17</f>
        <v>53.345714036900226</v>
      </c>
      <c r="D13" s="579">
        <f t="shared" si="1"/>
        <v>33.735676936251792</v>
      </c>
      <c r="E13" s="579">
        <f t="shared" si="1"/>
        <v>19.61003710064843</v>
      </c>
    </row>
    <row r="14" spans="1:5" ht="15" customHeight="1" x14ac:dyDescent="0.25">
      <c r="A14" s="563" t="s">
        <v>137</v>
      </c>
      <c r="B14" s="583">
        <v>8204.98103173044</v>
      </c>
      <c r="C14" s="199">
        <f t="shared" si="0"/>
        <v>39.425758266066254</v>
      </c>
      <c r="D14" s="583">
        <v>24.504176565270249</v>
      </c>
      <c r="E14" s="583">
        <v>14.921581700796004</v>
      </c>
    </row>
    <row r="15" spans="1:5" ht="15" customHeight="1" x14ac:dyDescent="0.25">
      <c r="A15" s="563" t="s">
        <v>138</v>
      </c>
      <c r="B15" s="583">
        <v>3046.3429281374338</v>
      </c>
      <c r="C15" s="199">
        <f t="shared" si="0"/>
        <v>5.5871345477498746</v>
      </c>
      <c r="D15" s="583">
        <v>2.1161849826302852</v>
      </c>
      <c r="E15" s="583">
        <v>3.4709495651195894</v>
      </c>
    </row>
    <row r="16" spans="1:5" ht="15" customHeight="1" x14ac:dyDescent="0.25">
      <c r="A16" s="563" t="s">
        <v>139</v>
      </c>
      <c r="B16" s="583">
        <v>1798.1318838080981</v>
      </c>
      <c r="C16" s="199">
        <f t="shared" si="0"/>
        <v>7.2177612602743997</v>
      </c>
      <c r="D16" s="583">
        <v>6.0002554255415621</v>
      </c>
      <c r="E16" s="583">
        <v>1.2175058347328376</v>
      </c>
    </row>
    <row r="17" spans="1:5" ht="15" customHeight="1" x14ac:dyDescent="0.25">
      <c r="A17" s="563" t="s">
        <v>140</v>
      </c>
      <c r="B17" s="583">
        <v>827.97956674270779</v>
      </c>
      <c r="C17" s="199">
        <f t="shared" si="0"/>
        <v>1.1150599628096989</v>
      </c>
      <c r="D17" s="583">
        <v>1.1150599628096989</v>
      </c>
      <c r="E17" s="592">
        <v>0</v>
      </c>
    </row>
    <row r="18" spans="1:5" ht="15" customHeight="1" x14ac:dyDescent="0.25">
      <c r="A18" s="464" t="s">
        <v>141</v>
      </c>
      <c r="B18" s="579">
        <f>+B19</f>
        <v>9688.7119703202934</v>
      </c>
      <c r="C18" s="579">
        <f t="shared" ref="C18:E18" si="2">+C19</f>
        <v>166.86410097092448</v>
      </c>
      <c r="D18" s="579">
        <f t="shared" si="2"/>
        <v>101.1008973656769</v>
      </c>
      <c r="E18" s="579">
        <f t="shared" si="2"/>
        <v>65.763203605247583</v>
      </c>
    </row>
    <row r="19" spans="1:5" ht="15" customHeight="1" x14ac:dyDescent="0.25">
      <c r="A19" s="563" t="s">
        <v>141</v>
      </c>
      <c r="B19" s="583">
        <v>9688.7119703202934</v>
      </c>
      <c r="C19" s="199">
        <f t="shared" si="0"/>
        <v>166.86410097092448</v>
      </c>
      <c r="D19" s="583">
        <v>101.1008973656769</v>
      </c>
      <c r="E19" s="583">
        <v>65.763203605247583</v>
      </c>
    </row>
    <row r="20" spans="1:5" ht="15" customHeight="1" x14ac:dyDescent="0.25">
      <c r="A20" s="464" t="s">
        <v>142</v>
      </c>
      <c r="B20" s="579">
        <f>+B21+B22+B23</f>
        <v>40701.742827509741</v>
      </c>
      <c r="C20" s="579">
        <f t="shared" ref="C20:E20" si="3">+C21+C22+C23</f>
        <v>347.50614467190184</v>
      </c>
      <c r="D20" s="579">
        <f t="shared" si="3"/>
        <v>192.44818207865572</v>
      </c>
      <c r="E20" s="579">
        <f t="shared" si="3"/>
        <v>155.05796259324615</v>
      </c>
    </row>
    <row r="21" spans="1:5" ht="15" customHeight="1" x14ac:dyDescent="0.25">
      <c r="A21" s="563" t="s">
        <v>142</v>
      </c>
      <c r="B21" s="583">
        <v>32014.037567018451</v>
      </c>
      <c r="C21" s="199">
        <f t="shared" si="0"/>
        <v>324.35450471195486</v>
      </c>
      <c r="D21" s="583">
        <v>182.07131546823641</v>
      </c>
      <c r="E21" s="583">
        <v>142.28318924371848</v>
      </c>
    </row>
    <row r="22" spans="1:5" ht="15" customHeight="1" x14ac:dyDescent="0.25">
      <c r="A22" s="563" t="s">
        <v>143</v>
      </c>
      <c r="B22" s="583">
        <v>8385.7881553214811</v>
      </c>
      <c r="C22" s="199">
        <f t="shared" si="0"/>
        <v>23.151639959946984</v>
      </c>
      <c r="D22" s="583">
        <v>10.376866610419317</v>
      </c>
      <c r="E22" s="583">
        <v>12.774773349527667</v>
      </c>
    </row>
    <row r="23" spans="1:5" ht="15" customHeight="1" x14ac:dyDescent="0.25">
      <c r="A23" s="563" t="s">
        <v>144</v>
      </c>
      <c r="B23" s="583">
        <v>301.91710516980822</v>
      </c>
      <c r="C23" s="200">
        <f t="shared" si="0"/>
        <v>0</v>
      </c>
      <c r="D23" s="592">
        <v>0</v>
      </c>
      <c r="E23" s="592">
        <v>0</v>
      </c>
    </row>
    <row r="24" spans="1:5" ht="15" customHeight="1" x14ac:dyDescent="0.25">
      <c r="A24" s="464" t="s">
        <v>145</v>
      </c>
      <c r="B24" s="579">
        <f>+B25</f>
        <v>17360.117948473184</v>
      </c>
      <c r="C24" s="579">
        <f t="shared" ref="C24:E24" si="4">+C25</f>
        <v>213.91955514882454</v>
      </c>
      <c r="D24" s="579">
        <f t="shared" si="4"/>
        <v>119.07685333722345</v>
      </c>
      <c r="E24" s="579">
        <f t="shared" si="4"/>
        <v>94.842701811601074</v>
      </c>
    </row>
    <row r="25" spans="1:5" ht="15" customHeight="1" x14ac:dyDescent="0.25">
      <c r="A25" s="563" t="s">
        <v>145</v>
      </c>
      <c r="B25" s="583">
        <v>17360.117948473184</v>
      </c>
      <c r="C25" s="199">
        <f t="shared" si="0"/>
        <v>213.91955514882454</v>
      </c>
      <c r="D25" s="583">
        <v>119.07685333722345</v>
      </c>
      <c r="E25" s="583">
        <v>94.842701811601074</v>
      </c>
    </row>
    <row r="26" spans="1:5" ht="15" customHeight="1" x14ac:dyDescent="0.25">
      <c r="A26" s="464" t="s">
        <v>146</v>
      </c>
      <c r="B26" s="579">
        <f>+B27</f>
        <v>2741.4497175166543</v>
      </c>
      <c r="C26" s="579">
        <f t="shared" ref="C26:E26" si="5">+C27</f>
        <v>13.916272718099435</v>
      </c>
      <c r="D26" s="579">
        <f t="shared" si="5"/>
        <v>4.6651315950850734</v>
      </c>
      <c r="E26" s="579">
        <f t="shared" si="5"/>
        <v>9.2511411230143619</v>
      </c>
    </row>
    <row r="27" spans="1:5" ht="15" customHeight="1" x14ac:dyDescent="0.25">
      <c r="A27" s="563" t="s">
        <v>146</v>
      </c>
      <c r="B27" s="583">
        <v>2741.4497175166543</v>
      </c>
      <c r="C27" s="199">
        <f t="shared" si="0"/>
        <v>13.916272718099435</v>
      </c>
      <c r="D27" s="583">
        <v>4.6651315950850734</v>
      </c>
      <c r="E27" s="583">
        <v>9.2511411230143619</v>
      </c>
    </row>
    <row r="28" spans="1:5" ht="15" customHeight="1" x14ac:dyDescent="0.25">
      <c r="A28" s="464" t="s">
        <v>147</v>
      </c>
      <c r="B28" s="579">
        <f>+B29</f>
        <v>7915.3201507036056</v>
      </c>
      <c r="C28" s="579">
        <f t="shared" ref="C28:E28" si="6">+C29</f>
        <v>28.521211914443764</v>
      </c>
      <c r="D28" s="579">
        <f t="shared" si="6"/>
        <v>15.988811264052654</v>
      </c>
      <c r="E28" s="579">
        <f t="shared" si="6"/>
        <v>12.532400650391111</v>
      </c>
    </row>
    <row r="29" spans="1:5" ht="15" customHeight="1" x14ac:dyDescent="0.25">
      <c r="A29" s="563" t="s">
        <v>147</v>
      </c>
      <c r="B29" s="583">
        <v>7915.3201507036056</v>
      </c>
      <c r="C29" s="199">
        <f t="shared" si="0"/>
        <v>28.521211914443764</v>
      </c>
      <c r="D29" s="583">
        <v>15.988811264052654</v>
      </c>
      <c r="E29" s="583">
        <v>12.532400650391111</v>
      </c>
    </row>
    <row r="30" spans="1:5" ht="15" customHeight="1" x14ac:dyDescent="0.25">
      <c r="A30" s="464" t="s">
        <v>148</v>
      </c>
      <c r="B30" s="579">
        <f>+B31+B32</f>
        <v>22228.130949868028</v>
      </c>
      <c r="C30" s="579">
        <f t="shared" ref="C30:E30" si="7">+C31+C32</f>
        <v>252.23705886100186</v>
      </c>
      <c r="D30" s="579">
        <f t="shared" si="7"/>
        <v>135.8975372058286</v>
      </c>
      <c r="E30" s="579">
        <f t="shared" si="7"/>
        <v>116.33952165517324</v>
      </c>
    </row>
    <row r="31" spans="1:5" ht="15" customHeight="1" x14ac:dyDescent="0.25">
      <c r="A31" s="563" t="s">
        <v>148</v>
      </c>
      <c r="B31" s="583">
        <v>9939.3253861918347</v>
      </c>
      <c r="C31" s="199">
        <f t="shared" si="0"/>
        <v>88.831470151646428</v>
      </c>
      <c r="D31" s="583">
        <v>53.904162372508594</v>
      </c>
      <c r="E31" s="583">
        <v>34.927307779137834</v>
      </c>
    </row>
    <row r="32" spans="1:5" ht="15" customHeight="1" x14ac:dyDescent="0.25">
      <c r="A32" s="563" t="s">
        <v>149</v>
      </c>
      <c r="B32" s="583">
        <v>12288.805563676193</v>
      </c>
      <c r="C32" s="199">
        <f t="shared" si="0"/>
        <v>163.40558870935541</v>
      </c>
      <c r="D32" s="583">
        <v>81.993374833320004</v>
      </c>
      <c r="E32" s="583">
        <v>81.412213876035409</v>
      </c>
    </row>
    <row r="33" spans="1:5" ht="15" customHeight="1" x14ac:dyDescent="0.25">
      <c r="A33" s="464" t="s">
        <v>150</v>
      </c>
      <c r="B33" s="579">
        <f>+B34+B35</f>
        <v>37918.103138932864</v>
      </c>
      <c r="C33" s="579">
        <f t="shared" ref="C33:E33" si="8">+C34+C35</f>
        <v>609.00275709740549</v>
      </c>
      <c r="D33" s="579">
        <f t="shared" si="8"/>
        <v>321.13450990998848</v>
      </c>
      <c r="E33" s="579">
        <f t="shared" si="8"/>
        <v>287.86824718741707</v>
      </c>
    </row>
    <row r="34" spans="1:5" ht="15" customHeight="1" x14ac:dyDescent="0.25">
      <c r="A34" s="563" t="s">
        <v>150</v>
      </c>
      <c r="B34" s="583">
        <v>23687.063188273278</v>
      </c>
      <c r="C34" s="199">
        <f t="shared" si="0"/>
        <v>377.88277111561615</v>
      </c>
      <c r="D34" s="583">
        <v>208.76641986058928</v>
      </c>
      <c r="E34" s="583">
        <v>169.11635125502684</v>
      </c>
    </row>
    <row r="35" spans="1:5" ht="15" customHeight="1" x14ac:dyDescent="0.25">
      <c r="A35" s="563" t="s">
        <v>151</v>
      </c>
      <c r="B35" s="583">
        <v>14231.039950659588</v>
      </c>
      <c r="C35" s="199">
        <f t="shared" si="0"/>
        <v>231.1199859817894</v>
      </c>
      <c r="D35" s="583">
        <v>112.36809004939919</v>
      </c>
      <c r="E35" s="583">
        <v>118.7518959323902</v>
      </c>
    </row>
    <row r="36" spans="1:5" ht="15" customHeight="1" x14ac:dyDescent="0.25">
      <c r="A36" s="464" t="s">
        <v>152</v>
      </c>
      <c r="B36" s="579">
        <f>+B37</f>
        <v>9246.4136607369237</v>
      </c>
      <c r="C36" s="579">
        <f t="shared" ref="C36:E36" si="9">+C37</f>
        <v>88.104368742112769</v>
      </c>
      <c r="D36" s="579">
        <f t="shared" si="9"/>
        <v>48.169086539338814</v>
      </c>
      <c r="E36" s="579">
        <f t="shared" si="9"/>
        <v>39.935282202773955</v>
      </c>
    </row>
    <row r="37" spans="1:5" ht="15" customHeight="1" x14ac:dyDescent="0.25">
      <c r="A37" s="563" t="s">
        <v>152</v>
      </c>
      <c r="B37" s="583">
        <v>9246.4136607369237</v>
      </c>
      <c r="C37" s="199">
        <f t="shared" si="0"/>
        <v>88.104368742112769</v>
      </c>
      <c r="D37" s="583">
        <v>48.169086539338814</v>
      </c>
      <c r="E37" s="583">
        <v>39.935282202773955</v>
      </c>
    </row>
    <row r="38" spans="1:5" ht="15" customHeight="1" x14ac:dyDescent="0.25">
      <c r="A38" s="464" t="s">
        <v>153</v>
      </c>
      <c r="B38" s="579">
        <f>+B39</f>
        <v>10644.994046855812</v>
      </c>
      <c r="C38" s="579">
        <f t="shared" ref="C38:E38" si="10">+C39</f>
        <v>64.040938680907686</v>
      </c>
      <c r="D38" s="579">
        <f t="shared" si="10"/>
        <v>32.220736271724604</v>
      </c>
      <c r="E38" s="579">
        <f t="shared" si="10"/>
        <v>31.820202409183079</v>
      </c>
    </row>
    <row r="39" spans="1:5" ht="15" customHeight="1" x14ac:dyDescent="0.25">
      <c r="A39" s="563" t="s">
        <v>153</v>
      </c>
      <c r="B39" s="583">
        <v>10644.994046855812</v>
      </c>
      <c r="C39" s="199">
        <f t="shared" si="0"/>
        <v>64.040938680907686</v>
      </c>
      <c r="D39" s="583">
        <v>32.220736271724604</v>
      </c>
      <c r="E39" s="583">
        <v>31.820202409183079</v>
      </c>
    </row>
    <row r="40" spans="1:5" ht="15" customHeight="1" x14ac:dyDescent="0.25">
      <c r="A40" s="464" t="s">
        <v>154</v>
      </c>
      <c r="B40" s="579">
        <f>+B41</f>
        <v>42083.151793883932</v>
      </c>
      <c r="C40" s="579">
        <f t="shared" ref="C40:E40" si="11">+C41</f>
        <v>452.29861398117583</v>
      </c>
      <c r="D40" s="579">
        <f t="shared" si="11"/>
        <v>228.31383313740849</v>
      </c>
      <c r="E40" s="579">
        <f t="shared" si="11"/>
        <v>223.98478084376734</v>
      </c>
    </row>
    <row r="41" spans="1:5" ht="15" customHeight="1" x14ac:dyDescent="0.25">
      <c r="A41" s="563" t="s">
        <v>154</v>
      </c>
      <c r="B41" s="583">
        <v>42083.151793883932</v>
      </c>
      <c r="C41" s="199">
        <f>+D41+E41</f>
        <v>452.29861398117583</v>
      </c>
      <c r="D41" s="583">
        <v>228.31383313740849</v>
      </c>
      <c r="E41" s="583">
        <v>223.98478084376734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  <ignoredErrors>
    <ignoredError sqref="C13:D41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EBA0-7B23-48C6-AA1F-24E2C7A28E45}">
  <dimension ref="A1:G41"/>
  <sheetViews>
    <sheetView topLeftCell="A2" workbookViewId="0">
      <selection activeCell="K28" sqref="K28"/>
    </sheetView>
  </sheetViews>
  <sheetFormatPr defaultRowHeight="15" x14ac:dyDescent="0.25"/>
  <cols>
    <col min="1" max="1" width="17.5703125" style="12" customWidth="1"/>
    <col min="2" max="16384" width="9.140625" style="12"/>
  </cols>
  <sheetData>
    <row r="1" spans="1:7" ht="24" customHeight="1" x14ac:dyDescent="0.25">
      <c r="A1" s="1014" t="s">
        <v>168</v>
      </c>
      <c r="B1" s="1014"/>
      <c r="C1" s="1014"/>
      <c r="D1" s="1014"/>
      <c r="E1" s="1014"/>
      <c r="F1" s="1014"/>
      <c r="G1" s="1014"/>
    </row>
    <row r="2" spans="1:7" ht="15" customHeight="1" x14ac:dyDescent="0.25">
      <c r="A2" s="1017" t="s">
        <v>544</v>
      </c>
      <c r="B2" s="1015" t="s">
        <v>166</v>
      </c>
      <c r="C2" s="595"/>
      <c r="D2" s="1017" t="s">
        <v>167</v>
      </c>
      <c r="E2" s="1017"/>
      <c r="F2" s="1017"/>
      <c r="G2" s="1017"/>
    </row>
    <row r="3" spans="1:7" ht="24.75" x14ac:dyDescent="0.25">
      <c r="A3" s="1018"/>
      <c r="B3" s="1016"/>
      <c r="C3" s="571" t="s">
        <v>0</v>
      </c>
      <c r="D3" s="571" t="s">
        <v>10</v>
      </c>
      <c r="E3" s="571" t="s">
        <v>169</v>
      </c>
      <c r="F3" s="571" t="s">
        <v>170</v>
      </c>
      <c r="G3" s="571" t="s">
        <v>171</v>
      </c>
    </row>
    <row r="4" spans="1:7" x14ac:dyDescent="0.25">
      <c r="A4" s="726" t="s">
        <v>135</v>
      </c>
      <c r="B4" s="575">
        <v>574252.61198606319</v>
      </c>
      <c r="C4" s="575">
        <f>+D4+E4+F4+G4</f>
        <v>8783.5622667692478</v>
      </c>
      <c r="D4" s="575">
        <v>1152.2627230422079</v>
      </c>
      <c r="E4" s="575">
        <v>1975.8862540988041</v>
      </c>
      <c r="F4" s="575">
        <v>5420.5017359009453</v>
      </c>
      <c r="G4" s="575">
        <v>234.91155372728949</v>
      </c>
    </row>
    <row r="5" spans="1:7" x14ac:dyDescent="0.25">
      <c r="A5" s="752"/>
      <c r="B5" s="753"/>
      <c r="C5" s="753"/>
      <c r="D5" s="753"/>
      <c r="E5" s="753"/>
      <c r="F5" s="753"/>
      <c r="G5" s="753"/>
    </row>
    <row r="6" spans="1:7" ht="15" customHeight="1" x14ac:dyDescent="0.25">
      <c r="A6" s="751" t="s">
        <v>3</v>
      </c>
      <c r="B6" s="587"/>
      <c r="C6" s="587"/>
      <c r="D6" s="587"/>
      <c r="E6" s="587"/>
      <c r="F6" s="587"/>
      <c r="G6" s="587"/>
    </row>
    <row r="7" spans="1:7" x14ac:dyDescent="0.25">
      <c r="A7" s="718" t="s">
        <v>4</v>
      </c>
      <c r="B7" s="583">
        <v>397185.1123476809</v>
      </c>
      <c r="C7" s="583">
        <f>+D7+E7+F7+G7</f>
        <v>7018.7425671883793</v>
      </c>
      <c r="D7" s="583">
        <v>900.43671010919877</v>
      </c>
      <c r="E7" s="583">
        <v>1594.5357468178834</v>
      </c>
      <c r="F7" s="583">
        <v>4353.7838603279815</v>
      </c>
      <c r="G7" s="583">
        <v>169.98624993331541</v>
      </c>
    </row>
    <row r="8" spans="1:7" x14ac:dyDescent="0.25">
      <c r="A8" s="718" t="s">
        <v>5</v>
      </c>
      <c r="B8" s="583">
        <v>177067.49963934874</v>
      </c>
      <c r="C8" s="583">
        <f>+D8+E8+F8+G8</f>
        <v>1764.8196995808457</v>
      </c>
      <c r="D8" s="583">
        <v>251.82601293300289</v>
      </c>
      <c r="E8" s="583">
        <v>381.3505072809192</v>
      </c>
      <c r="F8" s="583">
        <v>1066.7178755729487</v>
      </c>
      <c r="G8" s="583">
        <v>64.925303793974777</v>
      </c>
    </row>
    <row r="9" spans="1:7" ht="13.5" customHeight="1" x14ac:dyDescent="0.25">
      <c r="A9" s="719" t="s">
        <v>53</v>
      </c>
      <c r="B9" s="621"/>
      <c r="C9" s="621"/>
      <c r="D9" s="621"/>
      <c r="E9" s="621"/>
      <c r="F9" s="621"/>
      <c r="G9" s="621"/>
    </row>
    <row r="10" spans="1:7" ht="12.75" customHeight="1" x14ac:dyDescent="0.25">
      <c r="A10" s="720" t="s">
        <v>136</v>
      </c>
      <c r="B10" s="579">
        <f>+B11+B12</f>
        <v>359847.04037225351</v>
      </c>
      <c r="C10" s="579">
        <f>+D10+E10+F10+G10</f>
        <v>6493.8055299454973</v>
      </c>
      <c r="D10" s="579">
        <f t="shared" ref="D10:G10" si="0">+D11+D12</f>
        <v>816.84740329530064</v>
      </c>
      <c r="E10" s="579">
        <f t="shared" si="0"/>
        <v>1455.1532514666696</v>
      </c>
      <c r="F10" s="579">
        <f t="shared" si="0"/>
        <v>4069.5255262849319</v>
      </c>
      <c r="G10" s="721">
        <f t="shared" si="0"/>
        <v>152.2793488985952</v>
      </c>
    </row>
    <row r="11" spans="1:7" ht="12.75" customHeight="1" x14ac:dyDescent="0.25">
      <c r="A11" s="718" t="s">
        <v>136</v>
      </c>
      <c r="B11" s="583">
        <v>356879.5604253186</v>
      </c>
      <c r="C11" s="583">
        <f t="shared" ref="C11:C41" si="1">+D11+E11+F11+G11</f>
        <v>6473.145546490181</v>
      </c>
      <c r="D11" s="583">
        <v>811.55694083872493</v>
      </c>
      <c r="E11" s="583">
        <v>1451.8080715782405</v>
      </c>
      <c r="F11" s="583">
        <v>4057.5011851746208</v>
      </c>
      <c r="G11" s="722">
        <v>152.2793488985952</v>
      </c>
    </row>
    <row r="12" spans="1:7" ht="12.75" customHeight="1" x14ac:dyDescent="0.25">
      <c r="A12" s="718" t="s">
        <v>157</v>
      </c>
      <c r="B12" s="583">
        <v>2967.4799469348904</v>
      </c>
      <c r="C12" s="583">
        <f t="shared" si="1"/>
        <v>20.659983455316024</v>
      </c>
      <c r="D12" s="583">
        <v>5.290462456575713</v>
      </c>
      <c r="E12" s="583">
        <v>3.3451798884290964</v>
      </c>
      <c r="F12" s="583">
        <v>12.024341110311216</v>
      </c>
      <c r="G12" s="723">
        <v>0</v>
      </c>
    </row>
    <row r="13" spans="1:7" ht="12.75" customHeight="1" x14ac:dyDescent="0.25">
      <c r="A13" s="724" t="s">
        <v>137</v>
      </c>
      <c r="B13" s="579">
        <f>+B14+B15+B16+B17</f>
        <v>13877.43541041868</v>
      </c>
      <c r="C13" s="579">
        <f t="shared" si="1"/>
        <v>53.345714036900226</v>
      </c>
      <c r="D13" s="579">
        <f t="shared" ref="D13:G13" si="2">+D14+D15+D16+D17</f>
        <v>8.4647399305211408</v>
      </c>
      <c r="E13" s="579">
        <f t="shared" si="2"/>
        <v>15.610839479335786</v>
      </c>
      <c r="F13" s="579">
        <f t="shared" si="2"/>
        <v>24.548294351117864</v>
      </c>
      <c r="G13" s="721">
        <f t="shared" si="2"/>
        <v>4.7218402759254356</v>
      </c>
    </row>
    <row r="14" spans="1:7" ht="12.75" customHeight="1" x14ac:dyDescent="0.25">
      <c r="A14" s="718" t="s">
        <v>137</v>
      </c>
      <c r="B14" s="583">
        <v>8204.98103173044</v>
      </c>
      <c r="C14" s="583">
        <f t="shared" si="1"/>
        <v>39.425758266066254</v>
      </c>
      <c r="D14" s="583">
        <v>5.290462456575713</v>
      </c>
      <c r="E14" s="583">
        <v>13.380719553716387</v>
      </c>
      <c r="F14" s="583">
        <v>16.032735979848717</v>
      </c>
      <c r="G14" s="722">
        <v>4.7218402759254356</v>
      </c>
    </row>
    <row r="15" spans="1:7" ht="12.75" customHeight="1" x14ac:dyDescent="0.25">
      <c r="A15" s="718" t="s">
        <v>138</v>
      </c>
      <c r="B15" s="583">
        <v>3046.3429281374338</v>
      </c>
      <c r="C15" s="583">
        <f t="shared" si="1"/>
        <v>5.5871345477498746</v>
      </c>
      <c r="D15" s="583">
        <v>3.1742774739454278</v>
      </c>
      <c r="E15" s="592">
        <v>0</v>
      </c>
      <c r="F15" s="583">
        <v>2.4128570738044468</v>
      </c>
      <c r="G15" s="723">
        <v>0</v>
      </c>
    </row>
    <row r="16" spans="1:7" ht="12.75" customHeight="1" x14ac:dyDescent="0.25">
      <c r="A16" s="718" t="s">
        <v>139</v>
      </c>
      <c r="B16" s="583">
        <v>1798.1318838080981</v>
      </c>
      <c r="C16" s="583">
        <f t="shared" si="1"/>
        <v>7.2177612602744006</v>
      </c>
      <c r="D16" s="592">
        <v>0</v>
      </c>
      <c r="E16" s="583">
        <v>1.1150599628096989</v>
      </c>
      <c r="F16" s="583">
        <v>6.1027012974647015</v>
      </c>
      <c r="G16" s="723">
        <v>0</v>
      </c>
    </row>
    <row r="17" spans="1:7" ht="12.75" customHeight="1" x14ac:dyDescent="0.25">
      <c r="A17" s="718" t="s">
        <v>140</v>
      </c>
      <c r="B17" s="583">
        <v>827.97956674270779</v>
      </c>
      <c r="C17" s="583">
        <f t="shared" si="1"/>
        <v>1.1150599628096989</v>
      </c>
      <c r="D17" s="592">
        <v>0</v>
      </c>
      <c r="E17" s="583">
        <v>1.1150599628096989</v>
      </c>
      <c r="F17" s="592">
        <v>0</v>
      </c>
      <c r="G17" s="723">
        <v>0</v>
      </c>
    </row>
    <row r="18" spans="1:7" ht="12.75" customHeight="1" x14ac:dyDescent="0.25">
      <c r="A18" s="724" t="s">
        <v>141</v>
      </c>
      <c r="B18" s="579">
        <f>+B19</f>
        <v>9688.7119703202934</v>
      </c>
      <c r="C18" s="579">
        <f t="shared" si="1"/>
        <v>166.86410097092462</v>
      </c>
      <c r="D18" s="579">
        <f t="shared" ref="D18:G18" si="3">+D19</f>
        <v>31.742774739454298</v>
      </c>
      <c r="E18" s="579">
        <f t="shared" si="3"/>
        <v>43.487338549578226</v>
      </c>
      <c r="F18" s="579">
        <f t="shared" si="3"/>
        <v>89.2730675439294</v>
      </c>
      <c r="G18" s="721">
        <f t="shared" si="3"/>
        <v>2.3609201379627178</v>
      </c>
    </row>
    <row r="19" spans="1:7" ht="12.75" customHeight="1" x14ac:dyDescent="0.25">
      <c r="A19" s="718" t="s">
        <v>141</v>
      </c>
      <c r="B19" s="583">
        <v>9688.7119703202934</v>
      </c>
      <c r="C19" s="583">
        <f t="shared" si="1"/>
        <v>166.86410097092462</v>
      </c>
      <c r="D19" s="583">
        <v>31.742774739454298</v>
      </c>
      <c r="E19" s="583">
        <v>43.487338549578226</v>
      </c>
      <c r="F19" s="583">
        <v>89.2730675439294</v>
      </c>
      <c r="G19" s="722">
        <v>2.3609201379627178</v>
      </c>
    </row>
    <row r="20" spans="1:7" ht="12.75" customHeight="1" x14ac:dyDescent="0.25">
      <c r="A20" s="724" t="s">
        <v>142</v>
      </c>
      <c r="B20" s="579">
        <f>+B21+B22+B23</f>
        <v>40701.742827509741</v>
      </c>
      <c r="C20" s="579">
        <f t="shared" si="1"/>
        <v>347.50614467190178</v>
      </c>
      <c r="D20" s="579">
        <f t="shared" ref="D20:G20" si="4">+D21+D22+D23</f>
        <v>42.323699652605725</v>
      </c>
      <c r="E20" s="579">
        <f t="shared" si="4"/>
        <v>82.514437247917584</v>
      </c>
      <c r="F20" s="579">
        <f t="shared" si="4"/>
        <v>196.69788625378862</v>
      </c>
      <c r="G20" s="721">
        <f t="shared" si="4"/>
        <v>25.970121517589888</v>
      </c>
    </row>
    <row r="21" spans="1:7" ht="12.75" customHeight="1" x14ac:dyDescent="0.25">
      <c r="A21" s="718" t="s">
        <v>142</v>
      </c>
      <c r="B21" s="583">
        <v>32014.037567018451</v>
      </c>
      <c r="C21" s="583">
        <f t="shared" si="1"/>
        <v>324.35450471195486</v>
      </c>
      <c r="D21" s="583">
        <v>38.091329687345159</v>
      </c>
      <c r="E21" s="583">
        <v>78.054197396678788</v>
      </c>
      <c r="F21" s="583">
        <v>183.41931617932238</v>
      </c>
      <c r="G21" s="722">
        <v>24.78966144860853</v>
      </c>
    </row>
    <row r="22" spans="1:7" ht="12.75" customHeight="1" x14ac:dyDescent="0.25">
      <c r="A22" s="718" t="s">
        <v>143</v>
      </c>
      <c r="B22" s="583">
        <v>8385.7881553214811</v>
      </c>
      <c r="C22" s="583">
        <f t="shared" si="1"/>
        <v>23.151639959946976</v>
      </c>
      <c r="D22" s="583">
        <v>4.2323699652605704</v>
      </c>
      <c r="E22" s="583">
        <v>4.4602398512387955</v>
      </c>
      <c r="F22" s="583">
        <v>13.278570074466252</v>
      </c>
      <c r="G22" s="722">
        <v>1.1804600689813589</v>
      </c>
    </row>
    <row r="23" spans="1:7" ht="12.75" customHeight="1" x14ac:dyDescent="0.25">
      <c r="A23" s="718" t="s">
        <v>144</v>
      </c>
      <c r="B23" s="583">
        <v>301.91710516980822</v>
      </c>
      <c r="C23" s="592">
        <f>+D23+E23+F23+G23</f>
        <v>0</v>
      </c>
      <c r="D23" s="592">
        <v>0</v>
      </c>
      <c r="E23" s="592">
        <v>0</v>
      </c>
      <c r="F23" s="592">
        <v>0</v>
      </c>
      <c r="G23" s="723">
        <v>0</v>
      </c>
    </row>
    <row r="24" spans="1:7" ht="12.75" customHeight="1" x14ac:dyDescent="0.25">
      <c r="A24" s="724" t="s">
        <v>145</v>
      </c>
      <c r="B24" s="579">
        <f>+B25</f>
        <v>17360.117948473184</v>
      </c>
      <c r="C24" s="579">
        <f t="shared" si="1"/>
        <v>213.9195551488246</v>
      </c>
      <c r="D24" s="579">
        <f t="shared" ref="D24:G24" si="5">+D25</f>
        <v>22.219942317618006</v>
      </c>
      <c r="E24" s="579">
        <f t="shared" si="5"/>
        <v>26.761439107432775</v>
      </c>
      <c r="F24" s="579">
        <f t="shared" si="5"/>
        <v>155.49449317192295</v>
      </c>
      <c r="G24" s="721">
        <f t="shared" si="5"/>
        <v>9.4436805518508731</v>
      </c>
    </row>
    <row r="25" spans="1:7" ht="12.75" customHeight="1" x14ac:dyDescent="0.25">
      <c r="A25" s="718" t="s">
        <v>145</v>
      </c>
      <c r="B25" s="583">
        <v>17360.117948473184</v>
      </c>
      <c r="C25" s="583">
        <f t="shared" si="1"/>
        <v>213.9195551488246</v>
      </c>
      <c r="D25" s="583">
        <v>22.219942317618006</v>
      </c>
      <c r="E25" s="583">
        <v>26.761439107432775</v>
      </c>
      <c r="F25" s="583">
        <v>155.49449317192295</v>
      </c>
      <c r="G25" s="722">
        <v>9.4436805518508731</v>
      </c>
    </row>
    <row r="26" spans="1:7" ht="12.75" customHeight="1" x14ac:dyDescent="0.25">
      <c r="A26" s="724" t="s">
        <v>146</v>
      </c>
      <c r="B26" s="579">
        <f>+B27</f>
        <v>2741.4497175166543</v>
      </c>
      <c r="C26" s="579">
        <f t="shared" si="1"/>
        <v>13.916272718099435</v>
      </c>
      <c r="D26" s="579">
        <f t="shared" ref="D26:G26" si="6">+D27</f>
        <v>1.0580924913151426</v>
      </c>
      <c r="E26" s="579">
        <f t="shared" si="6"/>
        <v>5.5752998140484946</v>
      </c>
      <c r="F26" s="579">
        <f t="shared" si="6"/>
        <v>7.2828804127357971</v>
      </c>
      <c r="G26" s="725">
        <f t="shared" si="6"/>
        <v>0</v>
      </c>
    </row>
    <row r="27" spans="1:7" ht="12.75" customHeight="1" x14ac:dyDescent="0.25">
      <c r="A27" s="718" t="s">
        <v>146</v>
      </c>
      <c r="B27" s="583">
        <v>2741.4497175166543</v>
      </c>
      <c r="C27" s="583">
        <f t="shared" si="1"/>
        <v>13.916272718099435</v>
      </c>
      <c r="D27" s="583">
        <v>1.0580924913151426</v>
      </c>
      <c r="E27" s="583">
        <v>5.5752998140484946</v>
      </c>
      <c r="F27" s="583">
        <v>7.2828804127357971</v>
      </c>
      <c r="G27" s="723">
        <v>0</v>
      </c>
    </row>
    <row r="28" spans="1:7" ht="12.75" customHeight="1" x14ac:dyDescent="0.25">
      <c r="A28" s="724" t="s">
        <v>147</v>
      </c>
      <c r="B28" s="579">
        <f>+B29</f>
        <v>7915.3201507036056</v>
      </c>
      <c r="C28" s="579">
        <f t="shared" si="1"/>
        <v>28.521211914443764</v>
      </c>
      <c r="D28" s="579">
        <f t="shared" ref="D28:G28" si="7">+D29</f>
        <v>8.4647399305211408</v>
      </c>
      <c r="E28" s="579">
        <f t="shared" si="7"/>
        <v>7.8054197396678928</v>
      </c>
      <c r="F28" s="579">
        <f t="shared" si="7"/>
        <v>12.25105224425473</v>
      </c>
      <c r="G28" s="725">
        <f t="shared" si="7"/>
        <v>0</v>
      </c>
    </row>
    <row r="29" spans="1:7" ht="12.75" customHeight="1" x14ac:dyDescent="0.25">
      <c r="A29" s="718" t="s">
        <v>147</v>
      </c>
      <c r="B29" s="583">
        <v>7915.3201507036056</v>
      </c>
      <c r="C29" s="583">
        <f t="shared" si="1"/>
        <v>28.521211914443764</v>
      </c>
      <c r="D29" s="583">
        <v>8.4647399305211408</v>
      </c>
      <c r="E29" s="583">
        <v>7.8054197396678928</v>
      </c>
      <c r="F29" s="583">
        <v>12.25105224425473</v>
      </c>
      <c r="G29" s="723">
        <v>0</v>
      </c>
    </row>
    <row r="30" spans="1:7" ht="12.75" customHeight="1" x14ac:dyDescent="0.25">
      <c r="A30" s="724" t="s">
        <v>148</v>
      </c>
      <c r="B30" s="579">
        <f>+B31+B32</f>
        <v>22228.130949868028</v>
      </c>
      <c r="C30" s="579">
        <f t="shared" si="1"/>
        <v>252.237058861002</v>
      </c>
      <c r="D30" s="579">
        <f t="shared" ref="D30:G30" si="8">+D31+D32</f>
        <v>30.684682248139147</v>
      </c>
      <c r="E30" s="579">
        <f t="shared" si="8"/>
        <v>62.443357917343114</v>
      </c>
      <c r="F30" s="579">
        <f t="shared" si="8"/>
        <v>152.02625828163156</v>
      </c>
      <c r="G30" s="721">
        <f t="shared" si="8"/>
        <v>7.0827604138881544</v>
      </c>
    </row>
    <row r="31" spans="1:7" ht="12.75" customHeight="1" x14ac:dyDescent="0.25">
      <c r="A31" s="718" t="s">
        <v>148</v>
      </c>
      <c r="B31" s="583">
        <v>9939.3253861918347</v>
      </c>
      <c r="C31" s="583">
        <f t="shared" si="1"/>
        <v>88.831470151646457</v>
      </c>
      <c r="D31" s="583">
        <v>12.697109895781715</v>
      </c>
      <c r="E31" s="583">
        <v>21.186139293384279</v>
      </c>
      <c r="F31" s="583">
        <v>53.767760893499101</v>
      </c>
      <c r="G31" s="722">
        <v>1.1804600689813589</v>
      </c>
    </row>
    <row r="32" spans="1:7" ht="12.75" customHeight="1" x14ac:dyDescent="0.25">
      <c r="A32" s="718" t="s">
        <v>149</v>
      </c>
      <c r="B32" s="583">
        <v>12288.805563676193</v>
      </c>
      <c r="C32" s="583">
        <f t="shared" si="1"/>
        <v>163.40558870935553</v>
      </c>
      <c r="D32" s="583">
        <v>17.987572352357432</v>
      </c>
      <c r="E32" s="583">
        <v>41.257218623958835</v>
      </c>
      <c r="F32" s="583">
        <v>98.258497388132454</v>
      </c>
      <c r="G32" s="722">
        <v>5.902300344906795</v>
      </c>
    </row>
    <row r="33" spans="1:7" ht="12.75" customHeight="1" x14ac:dyDescent="0.25">
      <c r="A33" s="724" t="s">
        <v>150</v>
      </c>
      <c r="B33" s="579">
        <f>+B34+B35</f>
        <v>37918.103138932864</v>
      </c>
      <c r="C33" s="579">
        <f t="shared" si="1"/>
        <v>609.00275709740561</v>
      </c>
      <c r="D33" s="579">
        <f t="shared" ref="D33:G33" si="9">+D34+D35</f>
        <v>87.821676779156888</v>
      </c>
      <c r="E33" s="579">
        <f t="shared" si="9"/>
        <v>123.7716558718764</v>
      </c>
      <c r="F33" s="579">
        <f t="shared" si="9"/>
        <v>385.60482375655869</v>
      </c>
      <c r="G33" s="721">
        <f t="shared" si="9"/>
        <v>11.80460068981359</v>
      </c>
    </row>
    <row r="34" spans="1:7" ht="12.75" customHeight="1" x14ac:dyDescent="0.25">
      <c r="A34" s="718" t="s">
        <v>150</v>
      </c>
      <c r="B34" s="583">
        <v>23687.063188273278</v>
      </c>
      <c r="C34" s="583">
        <f t="shared" si="1"/>
        <v>377.88277111561615</v>
      </c>
      <c r="D34" s="583">
        <v>57.136994531017741</v>
      </c>
      <c r="E34" s="583">
        <v>80.284317322298179</v>
      </c>
      <c r="F34" s="583">
        <v>231.01777871044933</v>
      </c>
      <c r="G34" s="722">
        <v>9.4436805518508731</v>
      </c>
    </row>
    <row r="35" spans="1:7" ht="12.75" customHeight="1" x14ac:dyDescent="0.25">
      <c r="A35" s="718" t="s">
        <v>151</v>
      </c>
      <c r="B35" s="583">
        <v>14231.039950659588</v>
      </c>
      <c r="C35" s="583">
        <f t="shared" si="1"/>
        <v>231.11998598178945</v>
      </c>
      <c r="D35" s="583">
        <v>30.684682248139154</v>
      </c>
      <c r="E35" s="583">
        <v>43.487338549578226</v>
      </c>
      <c r="F35" s="583">
        <v>154.58704504610935</v>
      </c>
      <c r="G35" s="722">
        <v>2.3609201379627178</v>
      </c>
    </row>
    <row r="36" spans="1:7" ht="12.75" customHeight="1" x14ac:dyDescent="0.25">
      <c r="A36" s="724" t="s">
        <v>152</v>
      </c>
      <c r="B36" s="579">
        <f>+B37</f>
        <v>9246.4136607369237</v>
      </c>
      <c r="C36" s="579">
        <f t="shared" si="1"/>
        <v>88.104368742112797</v>
      </c>
      <c r="D36" s="579">
        <f t="shared" ref="D36:G36" si="10">+D37</f>
        <v>9.5228324218362843</v>
      </c>
      <c r="E36" s="579">
        <f t="shared" si="10"/>
        <v>20.07107933057458</v>
      </c>
      <c r="F36" s="579">
        <f t="shared" si="10"/>
        <v>56.149536851739214</v>
      </c>
      <c r="G36" s="721">
        <f t="shared" si="10"/>
        <v>2.3609201379627178</v>
      </c>
    </row>
    <row r="37" spans="1:7" ht="12.75" customHeight="1" x14ac:dyDescent="0.25">
      <c r="A37" s="718" t="s">
        <v>152</v>
      </c>
      <c r="B37" s="583">
        <v>9246.4136607369237</v>
      </c>
      <c r="C37" s="583">
        <f t="shared" si="1"/>
        <v>88.104368742112797</v>
      </c>
      <c r="D37" s="583">
        <v>9.5228324218362843</v>
      </c>
      <c r="E37" s="583">
        <v>20.07107933057458</v>
      </c>
      <c r="F37" s="583">
        <v>56.149536851739214</v>
      </c>
      <c r="G37" s="722">
        <v>2.3609201379627178</v>
      </c>
    </row>
    <row r="38" spans="1:7" ht="12.75" customHeight="1" x14ac:dyDescent="0.25">
      <c r="A38" s="724" t="s">
        <v>153</v>
      </c>
      <c r="B38" s="579">
        <f>+B39</f>
        <v>10644.994046855812</v>
      </c>
      <c r="C38" s="579">
        <f t="shared" si="1"/>
        <v>64.040938680907672</v>
      </c>
      <c r="D38" s="579">
        <f t="shared" ref="D38:G38" si="11">+D39</f>
        <v>17.987572352357432</v>
      </c>
      <c r="E38" s="579">
        <f t="shared" si="11"/>
        <v>14.495779516526087</v>
      </c>
      <c r="F38" s="579">
        <f t="shared" si="11"/>
        <v>26.835746536098728</v>
      </c>
      <c r="G38" s="721">
        <f t="shared" si="11"/>
        <v>4.7218402759254356</v>
      </c>
    </row>
    <row r="39" spans="1:7" ht="12.75" customHeight="1" x14ac:dyDescent="0.25">
      <c r="A39" s="718" t="s">
        <v>153</v>
      </c>
      <c r="B39" s="583">
        <v>10644.994046855812</v>
      </c>
      <c r="C39" s="583">
        <f t="shared" si="1"/>
        <v>64.040938680907672</v>
      </c>
      <c r="D39" s="583">
        <v>17.987572352357432</v>
      </c>
      <c r="E39" s="583">
        <v>14.495779516526087</v>
      </c>
      <c r="F39" s="583">
        <v>26.835746536098728</v>
      </c>
      <c r="G39" s="722">
        <v>4.7218402759254356</v>
      </c>
    </row>
    <row r="40" spans="1:7" ht="12.75" customHeight="1" x14ac:dyDescent="0.25">
      <c r="A40" s="724" t="s">
        <v>154</v>
      </c>
      <c r="B40" s="579">
        <f>+B41</f>
        <v>42083.151793883932</v>
      </c>
      <c r="C40" s="579">
        <f t="shared" si="1"/>
        <v>452.29861398117544</v>
      </c>
      <c r="D40" s="579">
        <f t="shared" ref="D40:G40" si="12">+D41</f>
        <v>75.12456688337511</v>
      </c>
      <c r="E40" s="579">
        <f t="shared" si="12"/>
        <v>118.19635605782783</v>
      </c>
      <c r="F40" s="579">
        <f t="shared" si="12"/>
        <v>244.81217021219618</v>
      </c>
      <c r="G40" s="721">
        <f t="shared" si="12"/>
        <v>14.16552082777631</v>
      </c>
    </row>
    <row r="41" spans="1:7" ht="12.75" customHeight="1" x14ac:dyDescent="0.25">
      <c r="A41" s="718" t="s">
        <v>154</v>
      </c>
      <c r="B41" s="583">
        <v>42083.151793883932</v>
      </c>
      <c r="C41" s="583">
        <f t="shared" si="1"/>
        <v>452.29861398117544</v>
      </c>
      <c r="D41" s="583">
        <v>75.12456688337511</v>
      </c>
      <c r="E41" s="583">
        <v>118.19635605782783</v>
      </c>
      <c r="F41" s="583">
        <v>244.81217021219618</v>
      </c>
      <c r="G41" s="722">
        <v>14.16552082777631</v>
      </c>
    </row>
  </sheetData>
  <mergeCells count="4">
    <mergeCell ref="A1:G1"/>
    <mergeCell ref="B2:B3"/>
    <mergeCell ref="D2:G2"/>
    <mergeCell ref="A2:A3"/>
  </mergeCells>
  <pageMargins left="0.7" right="0.7" top="0.75" bottom="0.75" header="0.3" footer="0.3"/>
  <pageSetup orientation="portrait" r:id="rId1"/>
  <ignoredErrors>
    <ignoredError sqref="C10:D40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1F5F-8027-4CEF-99D5-C01645DF59F1}">
  <sheetPr>
    <tabColor rgb="FFEABD00"/>
  </sheetPr>
  <dimension ref="A1"/>
  <sheetViews>
    <sheetView workbookViewId="0">
      <selection sqref="A1:E1"/>
    </sheetView>
  </sheetViews>
  <sheetFormatPr defaultRowHeight="15" x14ac:dyDescent="0.25"/>
  <cols>
    <col min="1" max="16384" width="9.140625" style="860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206F-03DD-4681-A926-96C7BCE09197}">
  <dimension ref="A1:N41"/>
  <sheetViews>
    <sheetView workbookViewId="0">
      <selection activeCell="A9" sqref="A9"/>
    </sheetView>
  </sheetViews>
  <sheetFormatPr defaultRowHeight="15" x14ac:dyDescent="0.25"/>
  <cols>
    <col min="1" max="1" width="24.140625" style="860" customWidth="1"/>
    <col min="2" max="2" width="10.7109375" style="860" customWidth="1"/>
    <col min="3" max="3" width="21.5703125" style="860" customWidth="1"/>
    <col min="4" max="4" width="11.140625" style="860" customWidth="1"/>
    <col min="5" max="6" width="12" style="860" bestFit="1" customWidth="1"/>
    <col min="7" max="7" width="2.140625" style="860" customWidth="1"/>
    <col min="8" max="8" width="12" style="860" customWidth="1"/>
    <col min="9" max="9" width="12" style="860" bestFit="1" customWidth="1"/>
    <col min="10" max="10" width="11.140625" style="860" bestFit="1" customWidth="1"/>
    <col min="11" max="11" width="2.140625" style="860" customWidth="1"/>
    <col min="12" max="12" width="11.140625" style="860" customWidth="1"/>
    <col min="13" max="16384" width="9.140625" style="860"/>
  </cols>
  <sheetData>
    <row r="1" spans="1:14" ht="15.75" customHeight="1" x14ac:dyDescent="0.25">
      <c r="A1" s="1020" t="s">
        <v>207</v>
      </c>
      <c r="B1" s="1020"/>
      <c r="C1" s="1020"/>
      <c r="D1" s="1020"/>
      <c r="E1" s="1020"/>
      <c r="F1" s="1020"/>
      <c r="G1" s="1020"/>
      <c r="H1" s="1020"/>
      <c r="I1" s="1020"/>
      <c r="J1" s="1020"/>
      <c r="K1" s="1020"/>
      <c r="L1" s="1020"/>
      <c r="M1" s="1020"/>
      <c r="N1" s="1020"/>
    </row>
    <row r="2" spans="1:14" ht="18" customHeight="1" x14ac:dyDescent="0.25">
      <c r="A2" s="1021" t="s">
        <v>544</v>
      </c>
      <c r="B2" s="1021" t="s">
        <v>208</v>
      </c>
      <c r="C2" s="1021" t="s">
        <v>209</v>
      </c>
      <c r="D2" s="1019" t="s">
        <v>210</v>
      </c>
      <c r="E2" s="1019"/>
      <c r="F2" s="1019"/>
      <c r="G2" s="276"/>
      <c r="H2" s="1019" t="s">
        <v>211</v>
      </c>
      <c r="I2" s="1019"/>
      <c r="J2" s="1019"/>
      <c r="K2" s="276"/>
      <c r="L2" s="1019" t="s">
        <v>212</v>
      </c>
      <c r="M2" s="1019"/>
      <c r="N2" s="1019"/>
    </row>
    <row r="3" spans="1:14" x14ac:dyDescent="0.25">
      <c r="A3" s="1022"/>
      <c r="B3" s="1022"/>
      <c r="C3" s="1022"/>
      <c r="D3" s="729" t="s">
        <v>0</v>
      </c>
      <c r="E3" s="728" t="s">
        <v>1</v>
      </c>
      <c r="F3" s="728" t="s">
        <v>2</v>
      </c>
      <c r="G3" s="729"/>
      <c r="H3" s="729" t="s">
        <v>0</v>
      </c>
      <c r="I3" s="728" t="s">
        <v>1</v>
      </c>
      <c r="J3" s="728" t="s">
        <v>2</v>
      </c>
      <c r="K3" s="729"/>
      <c r="L3" s="729" t="s">
        <v>0</v>
      </c>
      <c r="M3" s="728" t="s">
        <v>1</v>
      </c>
      <c r="N3" s="728" t="s">
        <v>2</v>
      </c>
    </row>
    <row r="4" spans="1:14" ht="15" customHeight="1" x14ac:dyDescent="0.25">
      <c r="A4" s="277" t="s">
        <v>135</v>
      </c>
      <c r="B4" s="278">
        <v>280962.37356029544</v>
      </c>
      <c r="C4" s="278">
        <f>+D4+H4+L4</f>
        <v>115401.27564311482</v>
      </c>
      <c r="D4" s="278">
        <f>+E4+F4</f>
        <v>18978.794150742091</v>
      </c>
      <c r="E4" s="278">
        <v>9160.7855105593389</v>
      </c>
      <c r="F4" s="278">
        <v>9818.0086401827521</v>
      </c>
      <c r="G4" s="278"/>
      <c r="H4" s="278">
        <f>+I4+J4</f>
        <v>83871.564006048429</v>
      </c>
      <c r="I4" s="278">
        <v>40078.291032268746</v>
      </c>
      <c r="J4" s="278">
        <v>43793.272973779676</v>
      </c>
      <c r="K4" s="278"/>
      <c r="L4" s="278">
        <f>+M4+N4</f>
        <v>12550.917486324295</v>
      </c>
      <c r="M4" s="278">
        <v>5863.644059494296</v>
      </c>
      <c r="N4" s="278">
        <v>6687.2734268299982</v>
      </c>
    </row>
    <row r="5" spans="1:14" ht="15" customHeight="1" x14ac:dyDescent="0.25">
      <c r="A5" s="279"/>
      <c r="B5" s="280"/>
      <c r="C5" s="281"/>
      <c r="D5" s="281"/>
      <c r="E5" s="280"/>
      <c r="F5" s="280"/>
      <c r="G5" s="280"/>
      <c r="H5" s="281"/>
      <c r="I5" s="280"/>
      <c r="J5" s="280"/>
      <c r="K5" s="280"/>
      <c r="L5" s="281"/>
      <c r="M5" s="280"/>
      <c r="N5" s="280"/>
    </row>
    <row r="6" spans="1:14" ht="15" customHeight="1" x14ac:dyDescent="0.25">
      <c r="A6" s="277" t="s">
        <v>213</v>
      </c>
      <c r="B6" s="278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</row>
    <row r="7" spans="1:14" ht="15" customHeight="1" x14ac:dyDescent="0.25">
      <c r="A7" s="282" t="s">
        <v>4</v>
      </c>
      <c r="B7" s="283">
        <v>195553.31720199404</v>
      </c>
      <c r="C7" s="283">
        <f>+D7+H7+L7</f>
        <v>83503.438881327078</v>
      </c>
      <c r="D7" s="284">
        <f>+E7+F7</f>
        <v>13487.593949414204</v>
      </c>
      <c r="E7" s="283">
        <v>6546.0730355143087</v>
      </c>
      <c r="F7" s="283">
        <v>6941.5209138998953</v>
      </c>
      <c r="G7" s="283"/>
      <c r="H7" s="284">
        <f>+I7+J7</f>
        <v>61337.577394972308</v>
      </c>
      <c r="I7" s="283">
        <v>29217.114904887439</v>
      </c>
      <c r="J7" s="283">
        <v>32120.462490084872</v>
      </c>
      <c r="K7" s="283"/>
      <c r="L7" s="284">
        <f>+M7+N7</f>
        <v>8678.267536940557</v>
      </c>
      <c r="M7" s="283">
        <v>4082.5095087387012</v>
      </c>
      <c r="N7" s="283">
        <v>4595.7580282018553</v>
      </c>
    </row>
    <row r="8" spans="1:14" ht="15" customHeight="1" x14ac:dyDescent="0.25">
      <c r="A8" s="282" t="s">
        <v>5</v>
      </c>
      <c r="B8" s="283">
        <v>85409.05635806288</v>
      </c>
      <c r="C8" s="283">
        <f>+D8+H8+L8</f>
        <v>31897.836761790233</v>
      </c>
      <c r="D8" s="284">
        <f>+E8+F8</f>
        <v>5491.2002013276388</v>
      </c>
      <c r="E8" s="283">
        <v>2614.7124750448929</v>
      </c>
      <c r="F8" s="283">
        <v>2876.4877262827458</v>
      </c>
      <c r="G8" s="283"/>
      <c r="H8" s="284">
        <f>+I8+J8</f>
        <v>22533.986611079221</v>
      </c>
      <c r="I8" s="283">
        <v>10861.176127382723</v>
      </c>
      <c r="J8" s="283">
        <v>11672.810483696498</v>
      </c>
      <c r="K8" s="283"/>
      <c r="L8" s="284">
        <f>+M8+N8</f>
        <v>3872.6499493833708</v>
      </c>
      <c r="M8" s="283">
        <v>1781.134550755457</v>
      </c>
      <c r="N8" s="283">
        <v>2091.5153986279138</v>
      </c>
    </row>
    <row r="9" spans="1:14" s="863" customFormat="1" ht="15" customHeight="1" x14ac:dyDescent="0.25">
      <c r="A9" s="277" t="s">
        <v>50</v>
      </c>
      <c r="B9" s="278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</row>
    <row r="10" spans="1:14" s="862" customFormat="1" ht="15" customHeight="1" x14ac:dyDescent="0.25">
      <c r="A10" s="285" t="s">
        <v>136</v>
      </c>
      <c r="B10" s="284">
        <f>+B11+B12</f>
        <v>176392.20494330543</v>
      </c>
      <c r="C10" s="284">
        <f>+C11+C12</f>
        <v>70937.508337693725</v>
      </c>
      <c r="D10" s="284">
        <f>+D11+D12</f>
        <v>11377.098901986006</v>
      </c>
      <c r="E10" s="284">
        <f>+E11+E12</f>
        <v>5554.417320357652</v>
      </c>
      <c r="F10" s="284">
        <f>+F11+F12</f>
        <v>5822.6815816283533</v>
      </c>
      <c r="G10" s="284"/>
      <c r="H10" s="284">
        <f>+H11+H12</f>
        <v>52443.996793607766</v>
      </c>
      <c r="I10" s="284">
        <f>+I11+I12</f>
        <v>25001.093955811735</v>
      </c>
      <c r="J10" s="284">
        <f>+J11+J12</f>
        <v>27442.902837796035</v>
      </c>
      <c r="K10" s="284"/>
      <c r="L10" s="284">
        <f>+L11+L12</f>
        <v>7116.4126420999564</v>
      </c>
      <c r="M10" s="284">
        <f>+M11+M12</f>
        <v>3358.5889500516287</v>
      </c>
      <c r="N10" s="284">
        <f>+N11+N12</f>
        <v>3757.8236920483273</v>
      </c>
    </row>
    <row r="11" spans="1:14" s="861" customFormat="1" ht="15" customHeight="1" x14ac:dyDescent="0.25">
      <c r="A11" s="282" t="s">
        <v>136</v>
      </c>
      <c r="B11" s="283">
        <v>174768.02031986258</v>
      </c>
      <c r="C11" s="283">
        <f t="shared" ref="C11:C41" si="0">+D11+H11+L11</f>
        <v>70446.91531400221</v>
      </c>
      <c r="D11" s="283">
        <f t="shared" ref="D11:D41" si="1">+E11+F11</f>
        <v>11296.099598958463</v>
      </c>
      <c r="E11" s="283">
        <v>5514.1352188678984</v>
      </c>
      <c r="F11" s="283">
        <v>5781.9643800905633</v>
      </c>
      <c r="G11" s="283"/>
      <c r="H11" s="283">
        <f t="shared" ref="H11:H41" si="2">+I11+J11</f>
        <v>52078.545745646275</v>
      </c>
      <c r="I11" s="283">
        <v>24819.935413675197</v>
      </c>
      <c r="J11" s="283">
        <v>27258.610331971078</v>
      </c>
      <c r="K11" s="283"/>
      <c r="L11" s="283">
        <f t="shared" ref="L11:L41" si="3">+M11+N11</f>
        <v>7072.2699693974755</v>
      </c>
      <c r="M11" s="283">
        <v>3335.022428142061</v>
      </c>
      <c r="N11" s="283">
        <v>3737.247541255414</v>
      </c>
    </row>
    <row r="12" spans="1:14" s="861" customFormat="1" ht="15" customHeight="1" x14ac:dyDescent="0.25">
      <c r="A12" s="282" t="s">
        <v>157</v>
      </c>
      <c r="B12" s="283">
        <v>1624.1846234428399</v>
      </c>
      <c r="C12" s="283">
        <f t="shared" si="0"/>
        <v>490.59302369151851</v>
      </c>
      <c r="D12" s="283">
        <f t="shared" si="1"/>
        <v>80.99930302754332</v>
      </c>
      <c r="E12" s="283">
        <v>40.282101489753288</v>
      </c>
      <c r="F12" s="283">
        <v>40.717201537790032</v>
      </c>
      <c r="G12" s="283"/>
      <c r="H12" s="283">
        <f t="shared" si="2"/>
        <v>365.45104796149417</v>
      </c>
      <c r="I12" s="283">
        <v>181.15854213653697</v>
      </c>
      <c r="J12" s="283">
        <v>184.29250582495717</v>
      </c>
      <c r="K12" s="283"/>
      <c r="L12" s="283">
        <f t="shared" si="3"/>
        <v>44.14267270248105</v>
      </c>
      <c r="M12" s="283">
        <v>23.566521909567655</v>
      </c>
      <c r="N12" s="283">
        <v>20.576150792913399</v>
      </c>
    </row>
    <row r="13" spans="1:14" s="862" customFormat="1" ht="15" customHeight="1" x14ac:dyDescent="0.25">
      <c r="A13" s="285" t="s">
        <v>137</v>
      </c>
      <c r="B13" s="284">
        <f>+B14+B15+B16+B17</f>
        <v>7427.4641772948198</v>
      </c>
      <c r="C13" s="284">
        <f t="shared" si="0"/>
        <v>3674.7508105532024</v>
      </c>
      <c r="D13" s="284">
        <f t="shared" si="1"/>
        <v>593.18491103861106</v>
      </c>
      <c r="E13" s="284">
        <f>+E14+E15+E16+E17</f>
        <v>275.85905723326721</v>
      </c>
      <c r="F13" s="284">
        <f>+F14+F15+F16+F17</f>
        <v>317.32585380534391</v>
      </c>
      <c r="G13" s="284"/>
      <c r="H13" s="284">
        <f t="shared" si="2"/>
        <v>2624.0002740381274</v>
      </c>
      <c r="I13" s="284">
        <f>+I14+I15+I16+I17</f>
        <v>1266.6479352416736</v>
      </c>
      <c r="J13" s="284">
        <f>+J14+J15+J16+J17</f>
        <v>1357.3523387964538</v>
      </c>
      <c r="K13" s="284"/>
      <c r="L13" s="284">
        <f t="shared" si="3"/>
        <v>457.56562547646411</v>
      </c>
      <c r="M13" s="284">
        <f>+M14+M15+M16+M17</f>
        <v>209.68701868925717</v>
      </c>
      <c r="N13" s="284">
        <f>+N14+N15+N16+N17</f>
        <v>247.87860678720693</v>
      </c>
    </row>
    <row r="14" spans="1:14" s="861" customFormat="1" ht="15" customHeight="1" x14ac:dyDescent="0.25">
      <c r="A14" s="282" t="s">
        <v>137</v>
      </c>
      <c r="B14" s="283">
        <v>4297.3849179808349</v>
      </c>
      <c r="C14" s="283">
        <f t="shared" si="0"/>
        <v>2269.3266385509905</v>
      </c>
      <c r="D14" s="283">
        <f t="shared" si="1"/>
        <v>403.84982299945091</v>
      </c>
      <c r="E14" s="283">
        <v>178.31507704002195</v>
      </c>
      <c r="F14" s="283">
        <v>225.53474595942893</v>
      </c>
      <c r="G14" s="283"/>
      <c r="H14" s="283">
        <f t="shared" si="2"/>
        <v>1541.5915268930846</v>
      </c>
      <c r="I14" s="283">
        <v>731.4364887193226</v>
      </c>
      <c r="J14" s="283">
        <v>810.15503817376202</v>
      </c>
      <c r="K14" s="283"/>
      <c r="L14" s="283">
        <f t="shared" si="3"/>
        <v>323.88528865845478</v>
      </c>
      <c r="M14" s="283">
        <v>144.39185036011907</v>
      </c>
      <c r="N14" s="283">
        <v>179.49343829833575</v>
      </c>
    </row>
    <row r="15" spans="1:14" s="861" customFormat="1" ht="15" customHeight="1" x14ac:dyDescent="0.25">
      <c r="A15" s="282" t="s">
        <v>138</v>
      </c>
      <c r="B15" s="283">
        <v>1617.7235156757015</v>
      </c>
      <c r="C15" s="283">
        <f t="shared" si="0"/>
        <v>798.10156044517237</v>
      </c>
      <c r="D15" s="283">
        <f t="shared" si="1"/>
        <v>107.2077211059997</v>
      </c>
      <c r="E15" s="283">
        <v>57.466424784702824</v>
      </c>
      <c r="F15" s="283">
        <v>49.741296321296865</v>
      </c>
      <c r="G15" s="283"/>
      <c r="H15" s="283">
        <f t="shared" si="2"/>
        <v>608.31073263405574</v>
      </c>
      <c r="I15" s="283">
        <v>308.35608563453633</v>
      </c>
      <c r="J15" s="283">
        <v>299.95464699951935</v>
      </c>
      <c r="K15" s="283"/>
      <c r="L15" s="283">
        <f t="shared" si="3"/>
        <v>82.583106705116933</v>
      </c>
      <c r="M15" s="283">
        <v>47.246978762124378</v>
      </c>
      <c r="N15" s="283">
        <v>35.336127942992562</v>
      </c>
    </row>
    <row r="16" spans="1:14" s="861" customFormat="1" ht="15" customHeight="1" x14ac:dyDescent="0.25">
      <c r="A16" s="282" t="s">
        <v>139</v>
      </c>
      <c r="B16" s="283">
        <v>1035.3109852445364</v>
      </c>
      <c r="C16" s="283">
        <f t="shared" si="0"/>
        <v>408.22079689162143</v>
      </c>
      <c r="D16" s="283">
        <f t="shared" si="1"/>
        <v>49.352843882794858</v>
      </c>
      <c r="E16" s="283">
        <v>25.48848067294692</v>
      </c>
      <c r="F16" s="283">
        <v>23.864363209847941</v>
      </c>
      <c r="G16" s="283"/>
      <c r="H16" s="283">
        <f t="shared" si="2"/>
        <v>324.94472632892399</v>
      </c>
      <c r="I16" s="283">
        <v>156.30702351198991</v>
      </c>
      <c r="J16" s="283">
        <v>168.63770281693408</v>
      </c>
      <c r="K16" s="283"/>
      <c r="L16" s="283">
        <f t="shared" si="3"/>
        <v>33.923226679902584</v>
      </c>
      <c r="M16" s="283">
        <v>13.484334634745652</v>
      </c>
      <c r="N16" s="283">
        <v>20.438892045156933</v>
      </c>
    </row>
    <row r="17" spans="1:14" s="861" customFormat="1" ht="15" customHeight="1" x14ac:dyDescent="0.25">
      <c r="A17" s="282" t="s">
        <v>140</v>
      </c>
      <c r="B17" s="283">
        <v>477.04475839374743</v>
      </c>
      <c r="C17" s="283">
        <f t="shared" si="0"/>
        <v>199.10181466541857</v>
      </c>
      <c r="D17" s="283">
        <f t="shared" si="1"/>
        <v>32.774523050365687</v>
      </c>
      <c r="E17" s="283">
        <v>14.589074735595506</v>
      </c>
      <c r="F17" s="283">
        <v>18.185448314770181</v>
      </c>
      <c r="G17" s="283"/>
      <c r="H17" s="283">
        <f t="shared" si="2"/>
        <v>149.15328818206314</v>
      </c>
      <c r="I17" s="283">
        <v>70.548337375824858</v>
      </c>
      <c r="J17" s="283">
        <v>78.604950806238278</v>
      </c>
      <c r="K17" s="283"/>
      <c r="L17" s="283">
        <f t="shared" si="3"/>
        <v>17.174003432989746</v>
      </c>
      <c r="M17" s="283">
        <v>4.5638549322680602</v>
      </c>
      <c r="N17" s="283">
        <v>12.610148500721685</v>
      </c>
    </row>
    <row r="18" spans="1:14" s="862" customFormat="1" ht="15" customHeight="1" x14ac:dyDescent="0.25">
      <c r="A18" s="285" t="s">
        <v>141</v>
      </c>
      <c r="B18" s="284">
        <v>4442.7552421455684</v>
      </c>
      <c r="C18" s="284">
        <f t="shared" si="0"/>
        <v>1214.8674254881723</v>
      </c>
      <c r="D18" s="284">
        <f t="shared" si="1"/>
        <v>191.64784702710037</v>
      </c>
      <c r="E18" s="284">
        <v>94.262101600320051</v>
      </c>
      <c r="F18" s="284">
        <v>97.385745426780318</v>
      </c>
      <c r="G18" s="284"/>
      <c r="H18" s="284">
        <f t="shared" si="2"/>
        <v>901.37378722388303</v>
      </c>
      <c r="I18" s="284">
        <v>429.88201372378268</v>
      </c>
      <c r="J18" s="284">
        <v>471.49177350010029</v>
      </c>
      <c r="K18" s="284"/>
      <c r="L18" s="284">
        <f t="shared" si="3"/>
        <v>121.84579123718885</v>
      </c>
      <c r="M18" s="284">
        <v>61.808743655002061</v>
      </c>
      <c r="N18" s="284">
        <v>60.037047582186787</v>
      </c>
    </row>
    <row r="19" spans="1:14" s="861" customFormat="1" ht="15" customHeight="1" x14ac:dyDescent="0.25">
      <c r="A19" s="282" t="s">
        <v>141</v>
      </c>
      <c r="B19" s="283">
        <v>4442.7552421455684</v>
      </c>
      <c r="C19" s="283">
        <f t="shared" si="0"/>
        <v>1214.8674254881723</v>
      </c>
      <c r="D19" s="283">
        <f t="shared" si="1"/>
        <v>191.64784702710037</v>
      </c>
      <c r="E19" s="283">
        <v>94.262101600320051</v>
      </c>
      <c r="F19" s="283">
        <v>97.385745426780318</v>
      </c>
      <c r="G19" s="283"/>
      <c r="H19" s="283">
        <f t="shared" si="2"/>
        <v>901.37378722388303</v>
      </c>
      <c r="I19" s="283">
        <v>429.88201372378268</v>
      </c>
      <c r="J19" s="283">
        <v>471.49177350010029</v>
      </c>
      <c r="K19" s="283"/>
      <c r="L19" s="283">
        <f t="shared" si="3"/>
        <v>121.84579123718885</v>
      </c>
      <c r="M19" s="283">
        <v>61.808743655002061</v>
      </c>
      <c r="N19" s="283">
        <v>60.037047582186787</v>
      </c>
    </row>
    <row r="20" spans="1:14" s="862" customFormat="1" ht="15" customHeight="1" x14ac:dyDescent="0.25">
      <c r="A20" s="285" t="s">
        <v>142</v>
      </c>
      <c r="B20" s="284">
        <f>+B21+B22+B23</f>
        <v>19740.344091200346</v>
      </c>
      <c r="C20" s="284">
        <f t="shared" si="0"/>
        <v>10492.352564580822</v>
      </c>
      <c r="D20" s="284">
        <f t="shared" si="1"/>
        <v>1595.9878691528766</v>
      </c>
      <c r="E20" s="284">
        <f>+E21+E22+E23</f>
        <v>759.79766937866589</v>
      </c>
      <c r="F20" s="284">
        <f>+F21+F22+F23</f>
        <v>836.19019977421056</v>
      </c>
      <c r="G20" s="284"/>
      <c r="H20" s="284">
        <f t="shared" si="2"/>
        <v>7716.9717087369409</v>
      </c>
      <c r="I20" s="284">
        <f>+I21+I22+I23</f>
        <v>3698.5675298239917</v>
      </c>
      <c r="J20" s="284">
        <f>+J21+J22+J23</f>
        <v>4018.4041789129492</v>
      </c>
      <c r="K20" s="284"/>
      <c r="L20" s="284">
        <f t="shared" si="3"/>
        <v>1179.3929866910048</v>
      </c>
      <c r="M20" s="284">
        <f>+M21+M22+M23</f>
        <v>530.15749233977226</v>
      </c>
      <c r="N20" s="284">
        <f>+N21+N22+N23</f>
        <v>649.23549435123243</v>
      </c>
    </row>
    <row r="21" spans="1:14" s="861" customFormat="1" ht="15" customHeight="1" x14ac:dyDescent="0.25">
      <c r="A21" s="282" t="s">
        <v>142</v>
      </c>
      <c r="B21" s="283">
        <v>15370.077730204557</v>
      </c>
      <c r="C21" s="283">
        <f t="shared" si="0"/>
        <v>8789.9341227721688</v>
      </c>
      <c r="D21" s="283">
        <f t="shared" si="1"/>
        <v>1368.772038258855</v>
      </c>
      <c r="E21" s="283">
        <v>649.05054216498615</v>
      </c>
      <c r="F21" s="283">
        <v>719.72149609386884</v>
      </c>
      <c r="G21" s="283"/>
      <c r="H21" s="283">
        <f t="shared" si="2"/>
        <v>6382.8624159035335</v>
      </c>
      <c r="I21" s="283">
        <v>3063.9337715789088</v>
      </c>
      <c r="J21" s="283">
        <v>3318.9286443246251</v>
      </c>
      <c r="K21" s="283"/>
      <c r="L21" s="283">
        <f t="shared" si="3"/>
        <v>1038.2996686097802</v>
      </c>
      <c r="M21" s="283">
        <v>469.51679008112404</v>
      </c>
      <c r="N21" s="283">
        <v>568.78287852865617</v>
      </c>
    </row>
    <row r="22" spans="1:14" s="861" customFormat="1" ht="15" customHeight="1" x14ac:dyDescent="0.25">
      <c r="A22" s="282" t="s">
        <v>143</v>
      </c>
      <c r="B22" s="283">
        <v>4204.7719760669206</v>
      </c>
      <c r="C22" s="283">
        <f t="shared" si="0"/>
        <v>1621.8179110815713</v>
      </c>
      <c r="D22" s="283">
        <f t="shared" si="1"/>
        <v>219.08924604930596</v>
      </c>
      <c r="E22" s="283">
        <v>107.32165604898871</v>
      </c>
      <c r="F22" s="283">
        <v>111.76759000031724</v>
      </c>
      <c r="G22" s="283"/>
      <c r="H22" s="283">
        <f t="shared" si="2"/>
        <v>1269.7619317957563</v>
      </c>
      <c r="I22" s="283">
        <v>604.87926394014789</v>
      </c>
      <c r="J22" s="283">
        <v>664.88266785560836</v>
      </c>
      <c r="K22" s="283"/>
      <c r="L22" s="283">
        <f t="shared" si="3"/>
        <v>132.96673323650907</v>
      </c>
      <c r="M22" s="283">
        <v>57.215231093957257</v>
      </c>
      <c r="N22" s="283">
        <v>75.7515021425518</v>
      </c>
    </row>
    <row r="23" spans="1:14" s="861" customFormat="1" ht="15" customHeight="1" x14ac:dyDescent="0.25">
      <c r="A23" s="282" t="s">
        <v>144</v>
      </c>
      <c r="B23" s="283">
        <v>165.49438492886824</v>
      </c>
      <c r="C23" s="283">
        <f t="shared" si="0"/>
        <v>80.600530727081463</v>
      </c>
      <c r="D23" s="283">
        <f t="shared" si="1"/>
        <v>8.1265848447155342</v>
      </c>
      <c r="E23" s="283">
        <v>3.4254711646910074</v>
      </c>
      <c r="F23" s="283">
        <v>4.7011136800245268</v>
      </c>
      <c r="G23" s="283"/>
      <c r="H23" s="283">
        <f t="shared" si="2"/>
        <v>64.347361037650387</v>
      </c>
      <c r="I23" s="283">
        <v>29.754494304934695</v>
      </c>
      <c r="J23" s="283">
        <v>34.592866732715684</v>
      </c>
      <c r="K23" s="283"/>
      <c r="L23" s="283">
        <f t="shared" si="3"/>
        <v>8.1265848447155342</v>
      </c>
      <c r="M23" s="283">
        <v>3.4254711646910074</v>
      </c>
      <c r="N23" s="283">
        <v>4.7011136800245268</v>
      </c>
    </row>
    <row r="24" spans="1:14" s="862" customFormat="1" ht="15" customHeight="1" x14ac:dyDescent="0.25">
      <c r="A24" s="285" t="s">
        <v>145</v>
      </c>
      <c r="B24" s="283">
        <v>7405.5627961680211</v>
      </c>
      <c r="C24" s="283">
        <f t="shared" si="0"/>
        <v>2100.7416240948533</v>
      </c>
      <c r="D24" s="283">
        <f t="shared" si="1"/>
        <v>390.25553945966607</v>
      </c>
      <c r="E24" s="283">
        <v>191.23737274093412</v>
      </c>
      <c r="F24" s="283">
        <v>199.01816671873195</v>
      </c>
      <c r="G24" s="283"/>
      <c r="H24" s="283">
        <f t="shared" si="2"/>
        <v>1463.9737315015361</v>
      </c>
      <c r="I24" s="283">
        <v>688.40619189879965</v>
      </c>
      <c r="J24" s="283">
        <v>775.56753960273647</v>
      </c>
      <c r="K24" s="283"/>
      <c r="L24" s="283">
        <f t="shared" si="3"/>
        <v>246.51235313365106</v>
      </c>
      <c r="M24" s="283">
        <v>110.55923481843817</v>
      </c>
      <c r="N24" s="283">
        <v>135.95311831521289</v>
      </c>
    </row>
    <row r="25" spans="1:14" s="861" customFormat="1" ht="15" customHeight="1" x14ac:dyDescent="0.25">
      <c r="A25" s="282" t="s">
        <v>145</v>
      </c>
      <c r="B25" s="283">
        <v>7405.5627961680211</v>
      </c>
      <c r="C25" s="283">
        <f t="shared" si="0"/>
        <v>2100.7416240948533</v>
      </c>
      <c r="D25" s="283">
        <f t="shared" si="1"/>
        <v>390.25553945966607</v>
      </c>
      <c r="E25" s="283">
        <v>191.23737274093412</v>
      </c>
      <c r="F25" s="283">
        <v>199.01816671873195</v>
      </c>
      <c r="G25" s="283"/>
      <c r="H25" s="283">
        <f t="shared" si="2"/>
        <v>1463.9737315015361</v>
      </c>
      <c r="I25" s="283">
        <v>688.40619189879965</v>
      </c>
      <c r="J25" s="283">
        <v>775.56753960273647</v>
      </c>
      <c r="K25" s="283"/>
      <c r="L25" s="283">
        <f t="shared" si="3"/>
        <v>246.51235313365106</v>
      </c>
      <c r="M25" s="283">
        <v>110.55923481843817</v>
      </c>
      <c r="N25" s="283">
        <v>135.95311831521289</v>
      </c>
    </row>
    <row r="26" spans="1:14" s="862" customFormat="1" ht="15" customHeight="1" x14ac:dyDescent="0.25">
      <c r="A26" s="285" t="s">
        <v>146</v>
      </c>
      <c r="B26" s="284">
        <v>1567.8109806451316</v>
      </c>
      <c r="C26" s="284">
        <f t="shared" si="0"/>
        <v>397.96200274583174</v>
      </c>
      <c r="D26" s="284">
        <f t="shared" si="1"/>
        <v>62.442055960240339</v>
      </c>
      <c r="E26" s="284">
        <v>25.933900582943519</v>
      </c>
      <c r="F26" s="284">
        <v>36.508155377296816</v>
      </c>
      <c r="G26" s="284"/>
      <c r="H26" s="284">
        <f t="shared" si="2"/>
        <v>291.28666294488858</v>
      </c>
      <c r="I26" s="284">
        <v>131.74206066344922</v>
      </c>
      <c r="J26" s="284">
        <v>159.54460228143932</v>
      </c>
      <c r="K26" s="284"/>
      <c r="L26" s="284">
        <f t="shared" si="3"/>
        <v>44.233283840702811</v>
      </c>
      <c r="M26" s="284">
        <v>15.79474583662696</v>
      </c>
      <c r="N26" s="284">
        <v>28.438538004075848</v>
      </c>
    </row>
    <row r="27" spans="1:14" s="861" customFormat="1" ht="15" customHeight="1" x14ac:dyDescent="0.25">
      <c r="A27" s="282" t="s">
        <v>146</v>
      </c>
      <c r="B27" s="283">
        <v>1567.8109806451316</v>
      </c>
      <c r="C27" s="283">
        <f t="shared" si="0"/>
        <v>397.96200274583174</v>
      </c>
      <c r="D27" s="283">
        <f t="shared" si="1"/>
        <v>62.442055960240339</v>
      </c>
      <c r="E27" s="283">
        <v>25.933900582943519</v>
      </c>
      <c r="F27" s="283">
        <v>36.508155377296816</v>
      </c>
      <c r="G27" s="283"/>
      <c r="H27" s="283">
        <f t="shared" si="2"/>
        <v>291.28666294488858</v>
      </c>
      <c r="I27" s="283">
        <v>131.74206066344922</v>
      </c>
      <c r="J27" s="283">
        <v>159.54460228143932</v>
      </c>
      <c r="K27" s="283"/>
      <c r="L27" s="283">
        <f t="shared" si="3"/>
        <v>44.233283840702811</v>
      </c>
      <c r="M27" s="283">
        <v>15.79474583662696</v>
      </c>
      <c r="N27" s="283">
        <v>28.438538004075848</v>
      </c>
    </row>
    <row r="28" spans="1:14" s="862" customFormat="1" ht="15" customHeight="1" x14ac:dyDescent="0.25">
      <c r="A28" s="285" t="s">
        <v>147</v>
      </c>
      <c r="B28" s="284">
        <v>4505.2926912602597</v>
      </c>
      <c r="C28" s="284">
        <f t="shared" si="0"/>
        <v>1595.0552069616242</v>
      </c>
      <c r="D28" s="284">
        <f t="shared" si="1"/>
        <v>250.63347223677007</v>
      </c>
      <c r="E28" s="284">
        <v>117.11501992838748</v>
      </c>
      <c r="F28" s="284">
        <v>133.51845230838259</v>
      </c>
      <c r="G28" s="284"/>
      <c r="H28" s="284">
        <f t="shared" si="2"/>
        <v>1152.0979138209311</v>
      </c>
      <c r="I28" s="284">
        <v>574.46779723041868</v>
      </c>
      <c r="J28" s="284">
        <v>577.63011659051244</v>
      </c>
      <c r="K28" s="284"/>
      <c r="L28" s="284">
        <f t="shared" si="3"/>
        <v>192.32382090392286</v>
      </c>
      <c r="M28" s="284">
        <v>89.29280424879201</v>
      </c>
      <c r="N28" s="284">
        <v>103.03101665513084</v>
      </c>
    </row>
    <row r="29" spans="1:14" s="861" customFormat="1" ht="15" customHeight="1" x14ac:dyDescent="0.25">
      <c r="A29" s="282" t="s">
        <v>147</v>
      </c>
      <c r="B29" s="283">
        <v>4505.2926912602597</v>
      </c>
      <c r="C29" s="283">
        <f t="shared" si="0"/>
        <v>1595.0552069616242</v>
      </c>
      <c r="D29" s="283">
        <f t="shared" si="1"/>
        <v>250.63347223677007</v>
      </c>
      <c r="E29" s="283">
        <v>117.11501992838748</v>
      </c>
      <c r="F29" s="283">
        <v>133.51845230838259</v>
      </c>
      <c r="G29" s="283"/>
      <c r="H29" s="283">
        <f t="shared" si="2"/>
        <v>1152.0979138209311</v>
      </c>
      <c r="I29" s="283">
        <v>574.46779723041868</v>
      </c>
      <c r="J29" s="283">
        <v>577.63011659051244</v>
      </c>
      <c r="K29" s="283"/>
      <c r="L29" s="283">
        <f t="shared" si="3"/>
        <v>192.32382090392286</v>
      </c>
      <c r="M29" s="283">
        <v>89.29280424879201</v>
      </c>
      <c r="N29" s="283">
        <v>103.03101665513084</v>
      </c>
    </row>
    <row r="30" spans="1:14" s="862" customFormat="1" ht="15" customHeight="1" x14ac:dyDescent="0.25">
      <c r="A30" s="285" t="s">
        <v>148</v>
      </c>
      <c r="B30" s="284">
        <f>+B31+B32</f>
        <v>9629.0903986383291</v>
      </c>
      <c r="C30" s="284">
        <f t="shared" si="0"/>
        <v>4501.2024853170169</v>
      </c>
      <c r="D30" s="284">
        <f t="shared" si="1"/>
        <v>804.23982163331584</v>
      </c>
      <c r="E30" s="284">
        <f>+E31+E32</f>
        <v>431.66969089298755</v>
      </c>
      <c r="F30" s="284">
        <f>+F31+F32</f>
        <v>372.57013074032824</v>
      </c>
      <c r="G30" s="284"/>
      <c r="H30" s="284">
        <f t="shared" si="2"/>
        <v>3143.673749482401</v>
      </c>
      <c r="I30" s="284">
        <f>+I31+I32</f>
        <v>1517.1300989589308</v>
      </c>
      <c r="J30" s="284">
        <f>+J31+J32</f>
        <v>1626.54365052347</v>
      </c>
      <c r="K30" s="284"/>
      <c r="L30" s="284">
        <f t="shared" si="3"/>
        <v>553.2889142012998</v>
      </c>
      <c r="M30" s="284">
        <f>+M31+M32</f>
        <v>303.3767614937841</v>
      </c>
      <c r="N30" s="284">
        <f>+N31+N32</f>
        <v>249.91215270751573</v>
      </c>
    </row>
    <row r="31" spans="1:14" s="861" customFormat="1" ht="15" customHeight="1" x14ac:dyDescent="0.25">
      <c r="A31" s="282" t="s">
        <v>148</v>
      </c>
      <c r="B31" s="283">
        <v>4590.7380547010753</v>
      </c>
      <c r="C31" s="283">
        <f t="shared" si="0"/>
        <v>2165.0196061411461</v>
      </c>
      <c r="D31" s="283">
        <f t="shared" si="1"/>
        <v>389.55657807286514</v>
      </c>
      <c r="E31" s="283">
        <v>214.24453979751635</v>
      </c>
      <c r="F31" s="283">
        <v>175.31203827534875</v>
      </c>
      <c r="G31" s="283"/>
      <c r="H31" s="283">
        <f t="shared" si="2"/>
        <v>1531.0625375845211</v>
      </c>
      <c r="I31" s="283">
        <v>740.54217673619416</v>
      </c>
      <c r="J31" s="283">
        <v>790.52036084832685</v>
      </c>
      <c r="K31" s="283"/>
      <c r="L31" s="283">
        <f t="shared" si="3"/>
        <v>244.4004904837598</v>
      </c>
      <c r="M31" s="283">
        <v>139.95892035159798</v>
      </c>
      <c r="N31" s="283">
        <v>104.44157013216181</v>
      </c>
    </row>
    <row r="32" spans="1:14" s="861" customFormat="1" ht="15" customHeight="1" x14ac:dyDescent="0.25">
      <c r="A32" s="282" t="s">
        <v>149</v>
      </c>
      <c r="B32" s="283">
        <v>5038.3523439372539</v>
      </c>
      <c r="C32" s="283">
        <f t="shared" si="0"/>
        <v>2336.1828791758708</v>
      </c>
      <c r="D32" s="283">
        <f t="shared" si="1"/>
        <v>414.68324356045071</v>
      </c>
      <c r="E32" s="283">
        <v>217.42515109547119</v>
      </c>
      <c r="F32" s="283">
        <v>197.25809246497948</v>
      </c>
      <c r="G32" s="283"/>
      <c r="H32" s="283">
        <f t="shared" si="2"/>
        <v>1612.6112118978799</v>
      </c>
      <c r="I32" s="283">
        <v>776.58792222273678</v>
      </c>
      <c r="J32" s="283">
        <v>836.02328967514313</v>
      </c>
      <c r="K32" s="283"/>
      <c r="L32" s="283">
        <f t="shared" si="3"/>
        <v>308.88842371754004</v>
      </c>
      <c r="M32" s="283">
        <v>163.41784114218612</v>
      </c>
      <c r="N32" s="283">
        <v>145.47058257535392</v>
      </c>
    </row>
    <row r="33" spans="1:14" s="862" customFormat="1" ht="15" customHeight="1" x14ac:dyDescent="0.25">
      <c r="A33" s="285" t="s">
        <v>150</v>
      </c>
      <c r="B33" s="284">
        <f>+B34+B35</f>
        <v>17946.896310803571</v>
      </c>
      <c r="C33" s="284">
        <f t="shared" si="0"/>
        <v>6264.7151228532284</v>
      </c>
      <c r="D33" s="284">
        <f t="shared" si="1"/>
        <v>1154.5475889843706</v>
      </c>
      <c r="E33" s="284">
        <f>+E34+E35</f>
        <v>554.27711544495742</v>
      </c>
      <c r="F33" s="284">
        <f>+F34+F35</f>
        <v>600.27047353941305</v>
      </c>
      <c r="G33" s="284"/>
      <c r="H33" s="284">
        <f t="shared" si="2"/>
        <v>4333.8397493525499</v>
      </c>
      <c r="I33" s="284">
        <f>+I34+I35</f>
        <v>2051.6323443991687</v>
      </c>
      <c r="J33" s="284">
        <f>+J34+J35</f>
        <v>2282.2074049533808</v>
      </c>
      <c r="K33" s="284"/>
      <c r="L33" s="284">
        <f t="shared" si="3"/>
        <v>776.32778451630782</v>
      </c>
      <c r="M33" s="284">
        <f>+M34+M35</f>
        <v>368.82722438039332</v>
      </c>
      <c r="N33" s="284">
        <f>+N34+N35</f>
        <v>407.5005601359145</v>
      </c>
    </row>
    <row r="34" spans="1:14" s="861" customFormat="1" ht="15" customHeight="1" x14ac:dyDescent="0.25">
      <c r="A34" s="282" t="s">
        <v>150</v>
      </c>
      <c r="B34" s="283">
        <v>11007.04779002664</v>
      </c>
      <c r="C34" s="283">
        <f t="shared" si="0"/>
        <v>3712.1299557273924</v>
      </c>
      <c r="D34" s="283">
        <f t="shared" si="1"/>
        <v>708.51929715597134</v>
      </c>
      <c r="E34" s="283">
        <v>351.31141611843765</v>
      </c>
      <c r="F34" s="283">
        <v>357.20788103753375</v>
      </c>
      <c r="G34" s="283"/>
      <c r="H34" s="283">
        <f t="shared" si="2"/>
        <v>2543.4587222738169</v>
      </c>
      <c r="I34" s="283">
        <v>1205.0251094352373</v>
      </c>
      <c r="J34" s="283">
        <v>1338.4336128385796</v>
      </c>
      <c r="K34" s="283"/>
      <c r="L34" s="283">
        <f t="shared" si="3"/>
        <v>460.15193629760398</v>
      </c>
      <c r="M34" s="283">
        <v>225.67468878803291</v>
      </c>
      <c r="N34" s="283">
        <v>234.47724750957107</v>
      </c>
    </row>
    <row r="35" spans="1:14" s="861" customFormat="1" ht="15" customHeight="1" x14ac:dyDescent="0.25">
      <c r="A35" s="282" t="s">
        <v>151</v>
      </c>
      <c r="B35" s="283">
        <v>6939.8485207769318</v>
      </c>
      <c r="C35" s="283">
        <f t="shared" si="0"/>
        <v>2552.5851671258347</v>
      </c>
      <c r="D35" s="283">
        <f t="shared" si="1"/>
        <v>446.02829182839901</v>
      </c>
      <c r="E35" s="283">
        <v>202.96569932651974</v>
      </c>
      <c r="F35" s="283">
        <v>243.06259250187929</v>
      </c>
      <c r="G35" s="283"/>
      <c r="H35" s="283">
        <f t="shared" si="2"/>
        <v>1790.3810270787321</v>
      </c>
      <c r="I35" s="283">
        <v>846.60723496393121</v>
      </c>
      <c r="J35" s="283">
        <v>943.77379211480104</v>
      </c>
      <c r="K35" s="283"/>
      <c r="L35" s="283">
        <f t="shared" si="3"/>
        <v>316.17584821870378</v>
      </c>
      <c r="M35" s="283">
        <v>143.15253559236041</v>
      </c>
      <c r="N35" s="283">
        <v>173.0233126263434</v>
      </c>
    </row>
    <row r="36" spans="1:14" s="862" customFormat="1" ht="15" customHeight="1" x14ac:dyDescent="0.25">
      <c r="A36" s="285" t="s">
        <v>152</v>
      </c>
      <c r="B36" s="284">
        <v>4207.9226397366492</v>
      </c>
      <c r="C36" s="284">
        <f t="shared" si="0"/>
        <v>2735.3558410177916</v>
      </c>
      <c r="D36" s="284">
        <f t="shared" si="1"/>
        <v>532.34495069380625</v>
      </c>
      <c r="E36" s="284">
        <v>271.22523088669783</v>
      </c>
      <c r="F36" s="284">
        <v>261.11971980710842</v>
      </c>
      <c r="G36" s="284"/>
      <c r="H36" s="284">
        <f t="shared" si="2"/>
        <v>1814.280885113295</v>
      </c>
      <c r="I36" s="284">
        <v>898.16578591656992</v>
      </c>
      <c r="J36" s="284">
        <v>916.11509919672517</v>
      </c>
      <c r="K36" s="284"/>
      <c r="L36" s="284">
        <f t="shared" si="3"/>
        <v>388.73000521069014</v>
      </c>
      <c r="M36" s="284">
        <v>198.0313475988219</v>
      </c>
      <c r="N36" s="284">
        <v>190.69865761186824</v>
      </c>
    </row>
    <row r="37" spans="1:14" s="861" customFormat="1" ht="15" customHeight="1" x14ac:dyDescent="0.25">
      <c r="A37" s="282" t="s">
        <v>152</v>
      </c>
      <c r="B37" s="283">
        <v>4207.9226397366492</v>
      </c>
      <c r="C37" s="283">
        <f t="shared" si="0"/>
        <v>2735.3558410177916</v>
      </c>
      <c r="D37" s="283">
        <f t="shared" si="1"/>
        <v>532.34495069380625</v>
      </c>
      <c r="E37" s="283">
        <v>271.22523088669783</v>
      </c>
      <c r="F37" s="283">
        <v>261.11971980710842</v>
      </c>
      <c r="G37" s="283"/>
      <c r="H37" s="283">
        <f t="shared" si="2"/>
        <v>1814.280885113295</v>
      </c>
      <c r="I37" s="283">
        <v>898.16578591656992</v>
      </c>
      <c r="J37" s="283">
        <v>916.11509919672517</v>
      </c>
      <c r="K37" s="283"/>
      <c r="L37" s="283">
        <f t="shared" si="3"/>
        <v>388.73000521069014</v>
      </c>
      <c r="M37" s="283">
        <v>198.0313475988219</v>
      </c>
      <c r="N37" s="283">
        <v>190.69865761186824</v>
      </c>
    </row>
    <row r="38" spans="1:14" s="862" customFormat="1" ht="15" customHeight="1" x14ac:dyDescent="0.25">
      <c r="A38" s="285" t="s">
        <v>153</v>
      </c>
      <c r="B38" s="284">
        <v>5068.6804526997694</v>
      </c>
      <c r="C38" s="284">
        <f t="shared" si="0"/>
        <v>3304.4163470658723</v>
      </c>
      <c r="D38" s="284">
        <f t="shared" si="1"/>
        <v>696.62942863300975</v>
      </c>
      <c r="E38" s="284">
        <v>245.54684632723854</v>
      </c>
      <c r="F38" s="284">
        <v>451.08258230577121</v>
      </c>
      <c r="G38" s="284"/>
      <c r="H38" s="284">
        <f t="shared" si="2"/>
        <v>2038.4766040219538</v>
      </c>
      <c r="I38" s="284">
        <v>958.56104216301105</v>
      </c>
      <c r="J38" s="284">
        <v>1079.9155618589427</v>
      </c>
      <c r="K38" s="284"/>
      <c r="L38" s="284">
        <f t="shared" si="3"/>
        <v>569.31031441090875</v>
      </c>
      <c r="M38" s="284">
        <v>196.31062146828006</v>
      </c>
      <c r="N38" s="284">
        <v>372.99969294262871</v>
      </c>
    </row>
    <row r="39" spans="1:14" s="861" customFormat="1" ht="15" customHeight="1" x14ac:dyDescent="0.25">
      <c r="A39" s="282" t="s">
        <v>153</v>
      </c>
      <c r="B39" s="283">
        <v>5068.6804526997694</v>
      </c>
      <c r="C39" s="283">
        <f t="shared" si="0"/>
        <v>3304.4163470658723</v>
      </c>
      <c r="D39" s="283">
        <f t="shared" si="1"/>
        <v>696.62942863300975</v>
      </c>
      <c r="E39" s="283">
        <v>245.54684632723854</v>
      </c>
      <c r="F39" s="283">
        <v>451.08258230577121</v>
      </c>
      <c r="G39" s="283"/>
      <c r="H39" s="283">
        <f t="shared" si="2"/>
        <v>2038.4766040219538</v>
      </c>
      <c r="I39" s="283">
        <v>958.56104216301105</v>
      </c>
      <c r="J39" s="283">
        <v>1079.9155618589427</v>
      </c>
      <c r="K39" s="283"/>
      <c r="L39" s="283">
        <f t="shared" si="3"/>
        <v>569.31031441090875</v>
      </c>
      <c r="M39" s="283">
        <v>196.31062146828006</v>
      </c>
      <c r="N39" s="283">
        <v>372.99969294262871</v>
      </c>
    </row>
    <row r="40" spans="1:14" s="862" customFormat="1" ht="15" customHeight="1" x14ac:dyDescent="0.25">
      <c r="A40" s="285" t="s">
        <v>154</v>
      </c>
      <c r="B40" s="284">
        <v>22628.348835998597</v>
      </c>
      <c r="C40" s="284">
        <f t="shared" si="0"/>
        <v>8182.347874748104</v>
      </c>
      <c r="D40" s="284">
        <f t="shared" si="1"/>
        <v>1329.7817639361624</v>
      </c>
      <c r="E40" s="284">
        <v>639.44418518515704</v>
      </c>
      <c r="F40" s="284">
        <v>690.33757875100537</v>
      </c>
      <c r="G40" s="284"/>
      <c r="H40" s="284">
        <f t="shared" si="2"/>
        <v>5947.5921462099031</v>
      </c>
      <c r="I40" s="284">
        <v>2861.9942764401153</v>
      </c>
      <c r="J40" s="284">
        <v>3085.5978697697874</v>
      </c>
      <c r="K40" s="284"/>
      <c r="L40" s="284">
        <f t="shared" si="3"/>
        <v>904.97396460203936</v>
      </c>
      <c r="M40" s="284">
        <v>421.20911491347834</v>
      </c>
      <c r="N40" s="284">
        <v>483.76484968856107</v>
      </c>
    </row>
    <row r="41" spans="1:14" s="861" customFormat="1" ht="15" customHeight="1" x14ac:dyDescent="0.25">
      <c r="A41" s="287" t="s">
        <v>154</v>
      </c>
      <c r="B41" s="288">
        <v>22628.348835998597</v>
      </c>
      <c r="C41" s="288">
        <f t="shared" si="0"/>
        <v>8182.347874748104</v>
      </c>
      <c r="D41" s="288">
        <f t="shared" si="1"/>
        <v>1329.7817639361624</v>
      </c>
      <c r="E41" s="288">
        <v>639.44418518515704</v>
      </c>
      <c r="F41" s="288">
        <v>690.33757875100537</v>
      </c>
      <c r="G41" s="288"/>
      <c r="H41" s="288">
        <f t="shared" si="2"/>
        <v>5947.5921462099031</v>
      </c>
      <c r="I41" s="288">
        <v>2861.9942764401153</v>
      </c>
      <c r="J41" s="288">
        <v>3085.5978697697874</v>
      </c>
      <c r="K41" s="288"/>
      <c r="L41" s="288">
        <f t="shared" si="3"/>
        <v>904.97396460203936</v>
      </c>
      <c r="M41" s="288">
        <v>421.20911491347834</v>
      </c>
      <c r="N41" s="288">
        <v>483.76484968856107</v>
      </c>
    </row>
  </sheetData>
  <mergeCells count="7">
    <mergeCell ref="L2:N2"/>
    <mergeCell ref="A1:N1"/>
    <mergeCell ref="A2:A3"/>
    <mergeCell ref="B2:B3"/>
    <mergeCell ref="C2:C3"/>
    <mergeCell ref="H2:J2"/>
    <mergeCell ref="D2:F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E6EB-F944-43ED-B304-38B60EC9F80B}">
  <dimension ref="A1:O14"/>
  <sheetViews>
    <sheetView workbookViewId="0">
      <selection activeCell="A9" sqref="A9"/>
    </sheetView>
  </sheetViews>
  <sheetFormatPr defaultRowHeight="12" x14ac:dyDescent="0.2"/>
  <cols>
    <col min="1" max="1" width="18.140625" style="864" customWidth="1"/>
    <col min="2" max="2" width="12.42578125" style="864" customWidth="1"/>
    <col min="3" max="3" width="16.140625" style="864" customWidth="1"/>
    <col min="4" max="4" width="13.28515625" style="864" customWidth="1"/>
    <col min="5" max="6" width="9.28515625" style="864" bestFit="1" customWidth="1"/>
    <col min="7" max="7" width="0.85546875" style="864" customWidth="1"/>
    <col min="8" max="8" width="9.140625" style="864"/>
    <col min="9" max="9" width="9.28515625" style="864" bestFit="1" customWidth="1"/>
    <col min="10" max="10" width="10" style="864" bestFit="1" customWidth="1"/>
    <col min="11" max="11" width="0.85546875" style="864" customWidth="1"/>
    <col min="12" max="12" width="9.140625" style="864"/>
    <col min="13" max="14" width="9.28515625" style="864" bestFit="1" customWidth="1"/>
    <col min="15" max="16384" width="9.140625" style="864"/>
  </cols>
  <sheetData>
    <row r="1" spans="1:15" ht="15" customHeight="1" x14ac:dyDescent="0.2">
      <c r="A1" s="1023" t="s">
        <v>547</v>
      </c>
      <c r="B1" s="1023"/>
      <c r="C1" s="1023"/>
      <c r="D1" s="1023"/>
      <c r="E1" s="1023"/>
      <c r="F1" s="1023"/>
      <c r="G1" s="1023"/>
      <c r="H1" s="1023"/>
      <c r="I1" s="1023"/>
      <c r="J1" s="1023"/>
      <c r="K1" s="1023"/>
      <c r="L1" s="1023"/>
      <c r="M1" s="1023"/>
      <c r="N1" s="1023"/>
    </row>
    <row r="2" spans="1:15" ht="27.75" customHeight="1" x14ac:dyDescent="0.2">
      <c r="A2" s="1025" t="s">
        <v>546</v>
      </c>
      <c r="B2" s="1025" t="s">
        <v>214</v>
      </c>
      <c r="C2" s="1025" t="s">
        <v>215</v>
      </c>
      <c r="D2" s="1024" t="s">
        <v>216</v>
      </c>
      <c r="E2" s="1024"/>
      <c r="F2" s="1024"/>
      <c r="G2" s="730"/>
      <c r="H2" s="1024" t="s">
        <v>217</v>
      </c>
      <c r="I2" s="1024"/>
      <c r="J2" s="1024"/>
      <c r="K2" s="730"/>
      <c r="L2" s="1024" t="s">
        <v>218</v>
      </c>
      <c r="M2" s="1024"/>
      <c r="N2" s="1024"/>
    </row>
    <row r="3" spans="1:15" x14ac:dyDescent="0.2">
      <c r="A3" s="1026"/>
      <c r="B3" s="1026"/>
      <c r="C3" s="1026"/>
      <c r="D3" s="290" t="s">
        <v>0</v>
      </c>
      <c r="E3" s="291" t="s">
        <v>1</v>
      </c>
      <c r="F3" s="291" t="s">
        <v>2</v>
      </c>
      <c r="G3" s="291"/>
      <c r="H3" s="290" t="s">
        <v>0</v>
      </c>
      <c r="I3" s="291" t="s">
        <v>1</v>
      </c>
      <c r="J3" s="291" t="s">
        <v>2</v>
      </c>
      <c r="K3" s="291"/>
      <c r="L3" s="290" t="s">
        <v>0</v>
      </c>
      <c r="M3" s="291" t="s">
        <v>1</v>
      </c>
      <c r="N3" s="291" t="s">
        <v>2</v>
      </c>
    </row>
    <row r="4" spans="1:15" ht="12" customHeight="1" x14ac:dyDescent="0.2">
      <c r="A4" s="292" t="s">
        <v>135</v>
      </c>
      <c r="B4" s="875">
        <v>280962.37356029544</v>
      </c>
      <c r="C4" s="875">
        <f>+D4+H4+L4</f>
        <v>26660.310475446502</v>
      </c>
      <c r="D4" s="875">
        <f>+E4+F4</f>
        <v>4200.9700254857835</v>
      </c>
      <c r="E4" s="875">
        <v>2010.6894848178285</v>
      </c>
      <c r="F4" s="875">
        <v>2190.2805406679554</v>
      </c>
      <c r="G4" s="875"/>
      <c r="H4" s="875">
        <f>+I4+J4</f>
        <v>20210.397423734808</v>
      </c>
      <c r="I4" s="875">
        <v>9931.5374098359935</v>
      </c>
      <c r="J4" s="875">
        <v>10278.860013898815</v>
      </c>
      <c r="K4" s="875"/>
      <c r="L4" s="875">
        <f>+M4+N4</f>
        <v>2248.9430262259129</v>
      </c>
      <c r="M4" s="875">
        <v>1056.6287094963129</v>
      </c>
      <c r="N4" s="875">
        <v>1192.3143167296</v>
      </c>
      <c r="O4" s="873"/>
    </row>
    <row r="5" spans="1:15" ht="12" customHeight="1" x14ac:dyDescent="0.2">
      <c r="A5" s="293"/>
      <c r="B5" s="874"/>
      <c r="C5" s="874">
        <f>+D4+H4+L4</f>
        <v>26660.310475446502</v>
      </c>
      <c r="D5" s="874"/>
      <c r="E5" s="874"/>
      <c r="F5" s="874"/>
      <c r="G5" s="874"/>
      <c r="H5" s="874"/>
      <c r="I5" s="874"/>
      <c r="J5" s="874"/>
      <c r="K5" s="874"/>
      <c r="L5" s="874"/>
      <c r="M5" s="874"/>
      <c r="N5" s="874"/>
      <c r="O5" s="873"/>
    </row>
    <row r="6" spans="1:15" s="871" customFormat="1" x14ac:dyDescent="0.2">
      <c r="A6" s="1265" t="s">
        <v>213</v>
      </c>
      <c r="B6" s="872"/>
      <c r="C6" s="872">
        <f t="shared" ref="C6:C13" si="0">+D6+H6+L6</f>
        <v>0</v>
      </c>
      <c r="D6" s="872">
        <f>+E6+F6</f>
        <v>0</v>
      </c>
      <c r="E6" s="872"/>
      <c r="F6" s="872"/>
      <c r="G6" s="872"/>
      <c r="H6" s="872">
        <f>+I6+J6</f>
        <v>0</v>
      </c>
      <c r="I6" s="872"/>
      <c r="J6" s="872"/>
      <c r="K6" s="872"/>
      <c r="L6" s="872">
        <f>+M6+N6</f>
        <v>0</v>
      </c>
      <c r="M6" s="872"/>
      <c r="N6" s="872"/>
    </row>
    <row r="7" spans="1:15" x14ac:dyDescent="0.2">
      <c r="A7" s="294" t="s">
        <v>4</v>
      </c>
      <c r="B7" s="869">
        <v>195553.31720199404</v>
      </c>
      <c r="C7" s="869">
        <f t="shared" si="0"/>
        <v>19652.031915970292</v>
      </c>
      <c r="D7" s="869">
        <f>+E7+F7</f>
        <v>2988.3547849929573</v>
      </c>
      <c r="E7" s="869">
        <v>1459.2731976895184</v>
      </c>
      <c r="F7" s="869">
        <v>1529.0815873034392</v>
      </c>
      <c r="G7" s="869"/>
      <c r="H7" s="869">
        <f>+I7+J7</f>
        <v>15091.573218929268</v>
      </c>
      <c r="I7" s="869">
        <v>7456.9600329971336</v>
      </c>
      <c r="J7" s="869">
        <v>7634.613185932134</v>
      </c>
      <c r="K7" s="869"/>
      <c r="L7" s="869">
        <f>+M7+N7</f>
        <v>1572.1039120480659</v>
      </c>
      <c r="M7" s="869">
        <v>772.36221609880943</v>
      </c>
      <c r="N7" s="869">
        <v>799.74169594925638</v>
      </c>
    </row>
    <row r="8" spans="1:15" ht="12" customHeight="1" x14ac:dyDescent="0.2">
      <c r="A8" s="294" t="s">
        <v>5</v>
      </c>
      <c r="B8" s="869">
        <v>85409.05635806288</v>
      </c>
      <c r="C8" s="869">
        <f t="shared" si="0"/>
        <v>7008.2785594759625</v>
      </c>
      <c r="D8" s="869">
        <f>+E8+F8</f>
        <v>1212.6152404928382</v>
      </c>
      <c r="E8" s="869">
        <v>551.4162871283072</v>
      </c>
      <c r="F8" s="869">
        <v>661.19895336453101</v>
      </c>
      <c r="G8" s="869"/>
      <c r="H8" s="869">
        <f>+I8+J8</f>
        <v>5118.8242048052707</v>
      </c>
      <c r="I8" s="869">
        <v>2474.5773768387216</v>
      </c>
      <c r="J8" s="869">
        <v>2644.2468279665495</v>
      </c>
      <c r="K8" s="869"/>
      <c r="L8" s="869">
        <f>+M8+N8</f>
        <v>676.83911417785362</v>
      </c>
      <c r="M8" s="869">
        <v>284.26649339750588</v>
      </c>
      <c r="N8" s="869">
        <v>392.57262078034773</v>
      </c>
    </row>
    <row r="9" spans="1:15" x14ac:dyDescent="0.2">
      <c r="A9" s="244" t="s">
        <v>38</v>
      </c>
      <c r="B9" s="870"/>
      <c r="C9" s="870">
        <f t="shared" si="0"/>
        <v>0</v>
      </c>
      <c r="D9" s="870"/>
      <c r="E9" s="870"/>
      <c r="F9" s="870"/>
      <c r="G9" s="870"/>
      <c r="H9" s="870"/>
      <c r="I9" s="870"/>
      <c r="J9" s="870"/>
      <c r="K9" s="870"/>
      <c r="L9" s="870"/>
      <c r="M9" s="870"/>
      <c r="N9" s="870"/>
    </row>
    <row r="10" spans="1:15" s="867" customFormat="1" ht="15" customHeight="1" x14ac:dyDescent="0.2">
      <c r="A10" s="295" t="s">
        <v>10</v>
      </c>
      <c r="B10" s="868">
        <v>79778.057660111852</v>
      </c>
      <c r="C10" s="869">
        <f t="shared" si="0"/>
        <v>4403.7809488536896</v>
      </c>
      <c r="D10" s="869">
        <f>+E10+F10</f>
        <v>376.68092690818941</v>
      </c>
      <c r="E10" s="868">
        <v>172.46907608436766</v>
      </c>
      <c r="F10" s="868">
        <v>204.21185082382175</v>
      </c>
      <c r="G10" s="868"/>
      <c r="H10" s="869">
        <f>+I10+J10</f>
        <v>3845.1081134392957</v>
      </c>
      <c r="I10" s="868">
        <v>1902.4502993846597</v>
      </c>
      <c r="J10" s="868">
        <v>1942.657814054636</v>
      </c>
      <c r="K10" s="868"/>
      <c r="L10" s="869">
        <f>+M10+N10</f>
        <v>181.99190850620431</v>
      </c>
      <c r="M10" s="868">
        <v>69.834104426799428</v>
      </c>
      <c r="N10" s="868">
        <v>112.15780407940488</v>
      </c>
    </row>
    <row r="11" spans="1:15" ht="15" customHeight="1" x14ac:dyDescent="0.2">
      <c r="A11" s="295" t="s">
        <v>11</v>
      </c>
      <c r="B11" s="869">
        <v>79313.100094738649</v>
      </c>
      <c r="C11" s="869">
        <f t="shared" si="0"/>
        <v>7131.9235221306899</v>
      </c>
      <c r="D11" s="869">
        <f>+E11+F11</f>
        <v>1348.1074950369359</v>
      </c>
      <c r="E11" s="869">
        <v>637.81429872715239</v>
      </c>
      <c r="F11" s="869">
        <v>710.29319630978353</v>
      </c>
      <c r="G11" s="869"/>
      <c r="H11" s="869">
        <f>+I11+J11</f>
        <v>5096.9390900029757</v>
      </c>
      <c r="I11" s="869">
        <v>2511.1150362473704</v>
      </c>
      <c r="J11" s="869">
        <v>2585.8240537556057</v>
      </c>
      <c r="K11" s="869"/>
      <c r="L11" s="869">
        <f>+M11+N11</f>
        <v>686.87693709077814</v>
      </c>
      <c r="M11" s="869">
        <v>326.71256910324342</v>
      </c>
      <c r="N11" s="869">
        <v>360.16436798753472</v>
      </c>
    </row>
    <row r="12" spans="1:15" s="867" customFormat="1" ht="15" customHeight="1" x14ac:dyDescent="0.2">
      <c r="A12" s="295" t="s">
        <v>12</v>
      </c>
      <c r="B12" s="868">
        <v>76457.431529966096</v>
      </c>
      <c r="C12" s="869">
        <f t="shared" si="0"/>
        <v>8302.7364830805727</v>
      </c>
      <c r="D12" s="869">
        <f>+E12+F12</f>
        <v>1087.1834637394638</v>
      </c>
      <c r="E12" s="868">
        <v>527.42336240899112</v>
      </c>
      <c r="F12" s="868">
        <v>559.76010133047271</v>
      </c>
      <c r="G12" s="868"/>
      <c r="H12" s="869">
        <f>+I12+J12</f>
        <v>6626.8013589775856</v>
      </c>
      <c r="I12" s="868">
        <v>3267.1256910321995</v>
      </c>
      <c r="J12" s="868">
        <v>3359.6756679453865</v>
      </c>
      <c r="K12" s="868"/>
      <c r="L12" s="869">
        <f>+M12+N12</f>
        <v>588.75166036352368</v>
      </c>
      <c r="M12" s="868">
        <v>278.76499070242591</v>
      </c>
      <c r="N12" s="868">
        <v>309.98666966109778</v>
      </c>
    </row>
    <row r="13" spans="1:15" ht="15" customHeight="1" x14ac:dyDescent="0.2">
      <c r="A13" s="296" t="s">
        <v>219</v>
      </c>
      <c r="B13" s="866">
        <v>45413.784274779777</v>
      </c>
      <c r="C13" s="866">
        <f t="shared" si="0"/>
        <v>6821.8695213816472</v>
      </c>
      <c r="D13" s="866">
        <f>+E13+F13</f>
        <v>1388.9981398011964</v>
      </c>
      <c r="E13" s="866">
        <v>672.98274759731021</v>
      </c>
      <c r="F13" s="866">
        <v>716.01539220388622</v>
      </c>
      <c r="G13" s="866"/>
      <c r="H13" s="866">
        <f>+I13+J13</f>
        <v>4641.5488613150428</v>
      </c>
      <c r="I13" s="866">
        <v>2250.8463831718423</v>
      </c>
      <c r="J13" s="866">
        <v>2390.702478143201</v>
      </c>
      <c r="K13" s="866"/>
      <c r="L13" s="866">
        <f>+M13+N13</f>
        <v>791.32252026540743</v>
      </c>
      <c r="M13" s="866">
        <v>381.31704526384436</v>
      </c>
      <c r="N13" s="866">
        <v>410.00547500156307</v>
      </c>
    </row>
    <row r="14" spans="1:15" x14ac:dyDescent="0.2">
      <c r="A14" s="865"/>
    </row>
  </sheetData>
  <mergeCells count="7">
    <mergeCell ref="A1:N1"/>
    <mergeCell ref="D2:F2"/>
    <mergeCell ref="H2:J2"/>
    <mergeCell ref="B2:B3"/>
    <mergeCell ref="C2:C3"/>
    <mergeCell ref="L2:N2"/>
    <mergeCell ref="A2:A3"/>
  </mergeCells>
  <pageMargins left="0.7" right="0.7" top="0.75" bottom="0.75" header="0.3" footer="0.3"/>
  <pageSetup paperSize="9" orientation="portrait" r:id="rId1"/>
  <ignoredErrors>
    <ignoredError sqref="C5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4A22-8FA9-4811-95C7-F3D00FA0BBD5}">
  <sheetPr>
    <tabColor rgb="FFEABD00"/>
  </sheetPr>
  <dimension ref="A1"/>
  <sheetViews>
    <sheetView workbookViewId="0">
      <selection sqref="A1:E1"/>
    </sheetView>
  </sheetViews>
  <sheetFormatPr defaultRowHeight="15" x14ac:dyDescent="0.25"/>
  <cols>
    <col min="1" max="16384" width="9.140625" style="860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A6E8-16A0-407A-A8EF-0B33330A09A8}">
  <dimension ref="A1:P36"/>
  <sheetViews>
    <sheetView workbookViewId="0">
      <selection activeCell="A6" sqref="A6"/>
    </sheetView>
  </sheetViews>
  <sheetFormatPr defaultRowHeight="15" x14ac:dyDescent="0.25"/>
  <cols>
    <col min="1" max="1" width="20" style="861" customWidth="1"/>
    <col min="2" max="2" width="9.5703125" style="861" customWidth="1"/>
    <col min="3" max="3" width="11.7109375" style="861" customWidth="1"/>
    <col min="4" max="4" width="10.5703125" style="861" customWidth="1"/>
    <col min="5" max="6" width="12" style="861" bestFit="1" customWidth="1"/>
    <col min="7" max="7" width="11.140625" style="861" bestFit="1" customWidth="1"/>
    <col min="8" max="8" width="12" style="876" bestFit="1" customWidth="1"/>
    <col min="9" max="10" width="10.28515625" style="861" bestFit="1" customWidth="1"/>
    <col min="11" max="12" width="9.28515625" style="861" bestFit="1" customWidth="1"/>
    <col min="13" max="13" width="11.140625" style="861" bestFit="1" customWidth="1"/>
    <col min="14" max="14" width="12.28515625" style="861" customWidth="1"/>
    <col min="15" max="15" width="9.140625" style="861"/>
    <col min="16" max="16" width="13.140625" style="861" customWidth="1"/>
    <col min="17" max="16384" width="9.140625" style="861"/>
  </cols>
  <sheetData>
    <row r="1" spans="1:16" ht="15.75" customHeight="1" x14ac:dyDescent="0.25">
      <c r="A1" s="1030" t="s">
        <v>220</v>
      </c>
      <c r="B1" s="1030"/>
      <c r="C1" s="1030"/>
      <c r="D1" s="1030"/>
      <c r="E1" s="1030"/>
      <c r="F1" s="1030"/>
      <c r="G1" s="1030"/>
      <c r="H1" s="1030"/>
      <c r="I1" s="1030"/>
      <c r="J1" s="1030"/>
      <c r="K1" s="1030"/>
      <c r="L1" s="1030"/>
      <c r="M1" s="1030"/>
      <c r="N1" s="1030"/>
      <c r="O1" s="1030"/>
      <c r="P1" s="1030"/>
    </row>
    <row r="2" spans="1:16" ht="15.75" customHeight="1" x14ac:dyDescent="0.25">
      <c r="A2" s="1028" t="s">
        <v>548</v>
      </c>
      <c r="B2" s="1028" t="s">
        <v>221</v>
      </c>
      <c r="C2" s="1027" t="s">
        <v>222</v>
      </c>
      <c r="D2" s="1027"/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</row>
    <row r="3" spans="1:16" ht="60" customHeight="1" x14ac:dyDescent="0.25">
      <c r="A3" s="1029"/>
      <c r="B3" s="1029"/>
      <c r="C3" s="880" t="s">
        <v>223</v>
      </c>
      <c r="D3" s="880" t="s">
        <v>224</v>
      </c>
      <c r="E3" s="880" t="s">
        <v>225</v>
      </c>
      <c r="F3" s="880" t="s">
        <v>226</v>
      </c>
      <c r="G3" s="880" t="s">
        <v>227</v>
      </c>
      <c r="H3" s="880" t="s">
        <v>228</v>
      </c>
      <c r="I3" s="880" t="s">
        <v>229</v>
      </c>
      <c r="J3" s="880" t="s">
        <v>230</v>
      </c>
      <c r="K3" s="880" t="s">
        <v>231</v>
      </c>
      <c r="L3" s="880" t="s">
        <v>232</v>
      </c>
      <c r="M3" s="880" t="s">
        <v>233</v>
      </c>
      <c r="N3" s="880" t="s">
        <v>234</v>
      </c>
      <c r="O3" s="880" t="s">
        <v>235</v>
      </c>
      <c r="P3" s="880" t="s">
        <v>236</v>
      </c>
    </row>
    <row r="4" spans="1:16" ht="15" customHeight="1" x14ac:dyDescent="0.25">
      <c r="A4" s="297" t="s">
        <v>135</v>
      </c>
      <c r="B4" s="298">
        <v>541776.57914943912</v>
      </c>
      <c r="C4" s="298">
        <v>8009.4934572284428</v>
      </c>
      <c r="D4" s="298">
        <v>33958.35932562864</v>
      </c>
      <c r="E4" s="298">
        <v>373454.60017087142</v>
      </c>
      <c r="F4" s="298">
        <v>19252.65317461254</v>
      </c>
      <c r="G4" s="298">
        <v>2513.5204062498701</v>
      </c>
      <c r="H4" s="298">
        <v>942.68546245997038</v>
      </c>
      <c r="I4" s="298">
        <v>222.13662896339912</v>
      </c>
      <c r="J4" s="298">
        <v>377.01210287359442</v>
      </c>
      <c r="K4" s="298">
        <v>968.37160437397392</v>
      </c>
      <c r="L4" s="298">
        <v>141.84103341587496</v>
      </c>
      <c r="M4" s="298">
        <v>20.137560389194249</v>
      </c>
      <c r="N4" s="298">
        <v>203.88307850904127</v>
      </c>
      <c r="O4" s="298">
        <v>45336.577459689863</v>
      </c>
      <c r="P4" s="298">
        <v>56375.30768549705</v>
      </c>
    </row>
    <row r="5" spans="1:16" ht="15" customHeight="1" x14ac:dyDescent="0.25">
      <c r="A5" s="299"/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</row>
    <row r="6" spans="1:16" ht="15" customHeight="1" x14ac:dyDescent="0.25">
      <c r="A6" s="297" t="s">
        <v>3</v>
      </c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</row>
    <row r="7" spans="1:16" ht="15" customHeight="1" x14ac:dyDescent="0.25">
      <c r="A7" s="877" t="s">
        <v>4</v>
      </c>
      <c r="B7" s="300">
        <v>375667.74344426394</v>
      </c>
      <c r="C7" s="300">
        <v>7047.6959464734555</v>
      </c>
      <c r="D7" s="300">
        <v>23876.746529303149</v>
      </c>
      <c r="E7" s="300">
        <v>275194.51326193172</v>
      </c>
      <c r="F7" s="300">
        <v>17709.238667411693</v>
      </c>
      <c r="G7" s="300">
        <v>1866.1503210813523</v>
      </c>
      <c r="H7" s="300">
        <v>491.62616090097697</v>
      </c>
      <c r="I7" s="300">
        <v>122.48370776431869</v>
      </c>
      <c r="J7" s="300">
        <v>225.90444853891026</v>
      </c>
      <c r="K7" s="300">
        <v>897.05358525728673</v>
      </c>
      <c r="L7" s="300">
        <v>120.7303889628711</v>
      </c>
      <c r="M7" s="300">
        <v>16.636870166513173</v>
      </c>
      <c r="N7" s="300">
        <v>170.67988286182086</v>
      </c>
      <c r="O7" s="300">
        <v>26412.923915131014</v>
      </c>
      <c r="P7" s="300">
        <v>21515.359760435811</v>
      </c>
    </row>
    <row r="8" spans="1:16" ht="15" customHeight="1" x14ac:dyDescent="0.25">
      <c r="A8" s="877" t="s">
        <v>5</v>
      </c>
      <c r="B8" s="300">
        <v>166108.83570689539</v>
      </c>
      <c r="C8" s="300">
        <v>961.79751075495983</v>
      </c>
      <c r="D8" s="300">
        <v>10081.612796325611</v>
      </c>
      <c r="E8" s="300">
        <v>98260.08691105555</v>
      </c>
      <c r="F8" s="300">
        <v>1543.4145072010626</v>
      </c>
      <c r="G8" s="300">
        <v>647.37008516855713</v>
      </c>
      <c r="H8" s="300">
        <v>451.0593015589933</v>
      </c>
      <c r="I8" s="300">
        <v>99.65292119908014</v>
      </c>
      <c r="J8" s="300">
        <v>151.10765433468322</v>
      </c>
      <c r="K8" s="300">
        <v>71.318019116687168</v>
      </c>
      <c r="L8" s="300">
        <v>21.11064445300384</v>
      </c>
      <c r="M8" s="300">
        <v>3.5006902226810741</v>
      </c>
      <c r="N8" s="300">
        <v>33.203195647220362</v>
      </c>
      <c r="O8" s="300">
        <v>18923.653544563302</v>
      </c>
      <c r="P8" s="300">
        <v>34859.947925064407</v>
      </c>
    </row>
    <row r="9" spans="1:16" s="863" customFormat="1" ht="15" customHeight="1" x14ac:dyDescent="0.25">
      <c r="A9" s="303" t="s">
        <v>237</v>
      </c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</row>
    <row r="10" spans="1:16" s="863" customFormat="1" ht="15" customHeight="1" x14ac:dyDescent="0.25">
      <c r="A10" s="877" t="s">
        <v>136</v>
      </c>
      <c r="B10" s="879">
        <v>340535.79431344464</v>
      </c>
      <c r="C10" s="879">
        <v>6267.0366741057678</v>
      </c>
      <c r="D10" s="879">
        <v>23484.815939479628</v>
      </c>
      <c r="E10" s="879">
        <v>260955.73779135721</v>
      </c>
      <c r="F10" s="879">
        <v>17479.979020406514</v>
      </c>
      <c r="G10" s="879">
        <v>1233.6040673373523</v>
      </c>
      <c r="H10" s="879">
        <v>557.32216480507725</v>
      </c>
      <c r="I10" s="879">
        <v>153.74098602780538</v>
      </c>
      <c r="J10" s="879">
        <v>35.703577840554765</v>
      </c>
      <c r="K10" s="879">
        <v>894.04405049244053</v>
      </c>
      <c r="L10" s="879">
        <v>119.15045871216023</v>
      </c>
      <c r="M10" s="879">
        <v>13.054037578587163</v>
      </c>
      <c r="N10" s="879">
        <v>36.546382780072619</v>
      </c>
      <c r="O10" s="879">
        <v>19870.995846999642</v>
      </c>
      <c r="P10" s="879">
        <v>9434.063316957363</v>
      </c>
    </row>
    <row r="11" spans="1:16" ht="15" customHeight="1" x14ac:dyDescent="0.25">
      <c r="A11" s="877" t="s">
        <v>137</v>
      </c>
      <c r="B11" s="300">
        <v>12901.874133425987</v>
      </c>
      <c r="C11" s="300">
        <v>15.586794981800544</v>
      </c>
      <c r="D11" s="300">
        <v>935.73243583500164</v>
      </c>
      <c r="E11" s="300">
        <v>1351.769398584489</v>
      </c>
      <c r="F11" s="300">
        <v>172.27302654493278</v>
      </c>
      <c r="G11" s="300">
        <v>7.143740993693382</v>
      </c>
      <c r="H11" s="300">
        <v>0</v>
      </c>
      <c r="I11" s="300">
        <v>0</v>
      </c>
      <c r="J11" s="300">
        <v>194.83115983530431</v>
      </c>
      <c r="K11" s="300">
        <v>35.793898130422825</v>
      </c>
      <c r="L11" s="300">
        <v>1.0580924913151426</v>
      </c>
      <c r="M11" s="300">
        <v>1.0580924913151426</v>
      </c>
      <c r="N11" s="300">
        <v>0</v>
      </c>
      <c r="O11" s="300">
        <v>589.50007802558321</v>
      </c>
      <c r="P11" s="300">
        <v>9597.1274155121628</v>
      </c>
    </row>
    <row r="12" spans="1:16" ht="15" customHeight="1" x14ac:dyDescent="0.25">
      <c r="A12" s="877" t="s">
        <v>141</v>
      </c>
      <c r="B12" s="300">
        <v>9135.3295973624772</v>
      </c>
      <c r="C12" s="300">
        <v>12.769084971981567</v>
      </c>
      <c r="D12" s="300">
        <v>451.31780633082934</v>
      </c>
      <c r="E12" s="300">
        <v>8106.9497920255571</v>
      </c>
      <c r="F12" s="300">
        <v>82.861956192271705</v>
      </c>
      <c r="G12" s="300">
        <v>9.331432399276272</v>
      </c>
      <c r="H12" s="300">
        <v>1.2175058347328376</v>
      </c>
      <c r="I12" s="300">
        <v>1.1826633765965862</v>
      </c>
      <c r="J12" s="300">
        <v>0</v>
      </c>
      <c r="K12" s="300">
        <v>0</v>
      </c>
      <c r="L12" s="300">
        <v>0</v>
      </c>
      <c r="M12" s="300">
        <v>0</v>
      </c>
      <c r="N12" s="300">
        <v>0</v>
      </c>
      <c r="O12" s="300">
        <v>425.87367918737965</v>
      </c>
      <c r="P12" s="300">
        <v>43.825677043969797</v>
      </c>
    </row>
    <row r="13" spans="1:16" ht="15" customHeight="1" x14ac:dyDescent="0.25">
      <c r="A13" s="877" t="s">
        <v>142</v>
      </c>
      <c r="B13" s="300">
        <v>38400.391658900407</v>
      </c>
      <c r="C13" s="300">
        <v>901.40567313908525</v>
      </c>
      <c r="D13" s="300">
        <v>1264.2934234134159</v>
      </c>
      <c r="E13" s="300">
        <v>7955.9053210132997</v>
      </c>
      <c r="F13" s="300">
        <v>393.75931344154293</v>
      </c>
      <c r="G13" s="300">
        <v>2.1731524541248417</v>
      </c>
      <c r="H13" s="300">
        <v>12.82264378845505</v>
      </c>
      <c r="I13" s="300">
        <v>2.2301199256193978</v>
      </c>
      <c r="J13" s="300">
        <v>123.52130431047125</v>
      </c>
      <c r="K13" s="300">
        <v>3.5711625471245778</v>
      </c>
      <c r="L13" s="300">
        <v>0</v>
      </c>
      <c r="M13" s="300">
        <v>3.5828325879260099</v>
      </c>
      <c r="N13" s="300">
        <v>108.03223306745893</v>
      </c>
      <c r="O13" s="300">
        <v>8865.7589620075687</v>
      </c>
      <c r="P13" s="300">
        <v>18763.335517207128</v>
      </c>
    </row>
    <row r="14" spans="1:16" ht="15" customHeight="1" x14ac:dyDescent="0.25">
      <c r="A14" s="877" t="s">
        <v>145</v>
      </c>
      <c r="B14" s="878">
        <v>16469.204070785905</v>
      </c>
      <c r="C14" s="878">
        <v>75.442176470463878</v>
      </c>
      <c r="D14" s="878">
        <v>1495.0676877296121</v>
      </c>
      <c r="E14" s="878">
        <v>11347.518024581479</v>
      </c>
      <c r="F14" s="878">
        <v>401.49051287754082</v>
      </c>
      <c r="G14" s="878">
        <v>156.77574932802051</v>
      </c>
      <c r="H14" s="878">
        <v>286.55927003092847</v>
      </c>
      <c r="I14" s="878">
        <v>41.841163278774737</v>
      </c>
      <c r="J14" s="878">
        <v>0</v>
      </c>
      <c r="K14" s="878">
        <v>10.358895977634067</v>
      </c>
      <c r="L14" s="878">
        <v>4.7886683818574154</v>
      </c>
      <c r="M14" s="878">
        <v>0</v>
      </c>
      <c r="N14" s="878">
        <v>46.32863485669872</v>
      </c>
      <c r="O14" s="878">
        <v>1904.4266641281413</v>
      </c>
      <c r="P14" s="878">
        <v>698.60662314500667</v>
      </c>
    </row>
    <row r="15" spans="1:16" ht="15" customHeight="1" x14ac:dyDescent="0.25">
      <c r="A15" s="877" t="s">
        <v>146</v>
      </c>
      <c r="B15" s="300">
        <v>2529.8312192536087</v>
      </c>
      <c r="C15" s="300">
        <v>1.2599343547693456</v>
      </c>
      <c r="D15" s="300">
        <v>98.349808261061952</v>
      </c>
      <c r="E15" s="300">
        <v>566.42600770409092</v>
      </c>
      <c r="F15" s="300">
        <v>11.499512635129271</v>
      </c>
      <c r="G15" s="300">
        <v>6.1353404479857252</v>
      </c>
      <c r="H15" s="300">
        <v>0</v>
      </c>
      <c r="I15" s="300">
        <v>0</v>
      </c>
      <c r="J15" s="300">
        <v>0</v>
      </c>
      <c r="K15" s="300">
        <v>0</v>
      </c>
      <c r="L15" s="300">
        <v>0</v>
      </c>
      <c r="M15" s="300">
        <v>0</v>
      </c>
      <c r="N15" s="300">
        <v>1.2599343547693456</v>
      </c>
      <c r="O15" s="300">
        <v>1642.0464241743985</v>
      </c>
      <c r="P15" s="300">
        <v>202.85425732143895</v>
      </c>
    </row>
    <row r="16" spans="1:16" ht="15" customHeight="1" x14ac:dyDescent="0.25">
      <c r="A16" s="877" t="s">
        <v>147</v>
      </c>
      <c r="B16" s="300">
        <v>7251.8961586490332</v>
      </c>
      <c r="C16" s="300">
        <v>10.614619293891032</v>
      </c>
      <c r="D16" s="300">
        <v>232.4410240155315</v>
      </c>
      <c r="E16" s="300">
        <v>2433.4167874516324</v>
      </c>
      <c r="F16" s="300">
        <v>27.112306057150914</v>
      </c>
      <c r="G16" s="300">
        <v>15.207116939536395</v>
      </c>
      <c r="H16" s="300">
        <v>0</v>
      </c>
      <c r="I16" s="300">
        <v>0</v>
      </c>
      <c r="J16" s="300">
        <v>0</v>
      </c>
      <c r="K16" s="300">
        <v>4.7981351150436202</v>
      </c>
      <c r="L16" s="300">
        <v>0</v>
      </c>
      <c r="M16" s="300">
        <v>0</v>
      </c>
      <c r="N16" s="300">
        <v>0</v>
      </c>
      <c r="O16" s="300">
        <v>125.42042325966574</v>
      </c>
      <c r="P16" s="300">
        <v>4402.8857465164774</v>
      </c>
    </row>
    <row r="17" spans="1:16" ht="15" customHeight="1" x14ac:dyDescent="0.25">
      <c r="A17" s="877" t="s">
        <v>148</v>
      </c>
      <c r="B17" s="300">
        <v>21165.80608858724</v>
      </c>
      <c r="C17" s="300">
        <v>189.97148085978688</v>
      </c>
      <c r="D17" s="300">
        <v>2250.4250776145859</v>
      </c>
      <c r="E17" s="300">
        <v>6782.0725573980872</v>
      </c>
      <c r="F17" s="300">
        <v>349.13542240124303</v>
      </c>
      <c r="G17" s="300">
        <v>719.14004676849117</v>
      </c>
      <c r="H17" s="300">
        <v>14.076319233859596</v>
      </c>
      <c r="I17" s="300">
        <v>0</v>
      </c>
      <c r="J17" s="300">
        <v>2.4128570738044468</v>
      </c>
      <c r="K17" s="300">
        <v>3.4931041607808178</v>
      </c>
      <c r="L17" s="300">
        <v>1.1150599628096989</v>
      </c>
      <c r="M17" s="300">
        <v>0</v>
      </c>
      <c r="N17" s="300">
        <v>2.4001692113294237</v>
      </c>
      <c r="O17" s="300">
        <v>5995.3537627819633</v>
      </c>
      <c r="P17" s="300">
        <v>4856.2102311207564</v>
      </c>
    </row>
    <row r="18" spans="1:16" ht="15" customHeight="1" x14ac:dyDescent="0.25">
      <c r="A18" s="877" t="s">
        <v>150</v>
      </c>
      <c r="B18" s="300">
        <v>35625.216710253786</v>
      </c>
      <c r="C18" s="300">
        <v>156.18651604658442</v>
      </c>
      <c r="D18" s="300">
        <v>1596.8111331104956</v>
      </c>
      <c r="E18" s="300">
        <v>33376.473672078406</v>
      </c>
      <c r="F18" s="300">
        <v>106.1431785130154</v>
      </c>
      <c r="G18" s="300">
        <v>16.298882679881661</v>
      </c>
      <c r="H18" s="300">
        <v>15.227038645279471</v>
      </c>
      <c r="I18" s="300">
        <v>0</v>
      </c>
      <c r="J18" s="300">
        <v>0</v>
      </c>
      <c r="K18" s="300">
        <v>0</v>
      </c>
      <c r="L18" s="300">
        <v>10.873299062562065</v>
      </c>
      <c r="M18" s="300">
        <v>0</v>
      </c>
      <c r="N18" s="300">
        <v>0</v>
      </c>
      <c r="O18" s="300">
        <v>218.82504554733731</v>
      </c>
      <c r="P18" s="300">
        <v>128.37794457048528</v>
      </c>
    </row>
    <row r="19" spans="1:16" ht="15" customHeight="1" x14ac:dyDescent="0.25">
      <c r="A19" s="877" t="s">
        <v>152</v>
      </c>
      <c r="B19" s="300">
        <v>8837.989959089271</v>
      </c>
      <c r="C19" s="300">
        <v>53.485244682602548</v>
      </c>
      <c r="D19" s="300">
        <v>318.80832261572994</v>
      </c>
      <c r="E19" s="300">
        <v>2042.8074082885969</v>
      </c>
      <c r="F19" s="300">
        <v>91.057664215598663</v>
      </c>
      <c r="G19" s="300">
        <v>326.77748599521129</v>
      </c>
      <c r="H19" s="300">
        <v>22.810724398053004</v>
      </c>
      <c r="I19" s="300">
        <v>4.9124518589678585</v>
      </c>
      <c r="J19" s="300">
        <v>3.6949460242350209</v>
      </c>
      <c r="K19" s="300">
        <v>3.433086808894187</v>
      </c>
      <c r="L19" s="300">
        <v>0</v>
      </c>
      <c r="M19" s="300">
        <v>0</v>
      </c>
      <c r="N19" s="300">
        <v>3.4900542803887431</v>
      </c>
      <c r="O19" s="300">
        <v>2375.8491860676327</v>
      </c>
      <c r="P19" s="300">
        <v>3590.8633838532528</v>
      </c>
    </row>
    <row r="20" spans="1:16" ht="15" customHeight="1" x14ac:dyDescent="0.25">
      <c r="A20" s="877" t="s">
        <v>153</v>
      </c>
      <c r="B20" s="300">
        <v>9954.0596500270331</v>
      </c>
      <c r="C20" s="300">
        <v>279.51904476269937</v>
      </c>
      <c r="D20" s="300">
        <v>391.06819104895959</v>
      </c>
      <c r="E20" s="300">
        <v>1316.1187462499279</v>
      </c>
      <c r="F20" s="300">
        <v>24.543425638636958</v>
      </c>
      <c r="G20" s="300">
        <v>17.497283799345343</v>
      </c>
      <c r="H20" s="300">
        <v>31.432289888850221</v>
      </c>
      <c r="I20" s="300">
        <v>18.229244495635108</v>
      </c>
      <c r="J20" s="300">
        <v>16.848257789223634</v>
      </c>
      <c r="K20" s="300">
        <v>12.879271141633495</v>
      </c>
      <c r="L20" s="300">
        <v>1.1953512390716095</v>
      </c>
      <c r="M20" s="300">
        <v>1.2599343547693456</v>
      </c>
      <c r="N20" s="300">
        <v>5.8256699583233544</v>
      </c>
      <c r="O20" s="300">
        <v>3215.9658042142823</v>
      </c>
      <c r="P20" s="300">
        <v>4621.6771354456832</v>
      </c>
    </row>
    <row r="21" spans="1:16" ht="15" customHeight="1" x14ac:dyDescent="0.25">
      <c r="A21" s="877" t="s">
        <v>154</v>
      </c>
      <c r="B21" s="300">
        <v>38969.185591944537</v>
      </c>
      <c r="C21" s="300">
        <v>46.21621355896778</v>
      </c>
      <c r="D21" s="300">
        <v>1439.2284761747064</v>
      </c>
      <c r="E21" s="300">
        <v>37219.404666522911</v>
      </c>
      <c r="F21" s="300">
        <v>112.79783568920432</v>
      </c>
      <c r="G21" s="300">
        <v>3.4361071069833384</v>
      </c>
      <c r="H21" s="300">
        <v>1.2175058347328376</v>
      </c>
      <c r="I21" s="300">
        <v>0</v>
      </c>
      <c r="J21" s="300">
        <v>0</v>
      </c>
      <c r="K21" s="300">
        <v>0</v>
      </c>
      <c r="L21" s="300">
        <v>3.6601035660987691</v>
      </c>
      <c r="M21" s="300">
        <v>1.1826633765965862</v>
      </c>
      <c r="N21" s="300">
        <v>0</v>
      </c>
      <c r="O21" s="300">
        <v>106.56158330283752</v>
      </c>
      <c r="P21" s="300">
        <v>35.480436811804836</v>
      </c>
    </row>
    <row r="22" spans="1:16" ht="15" customHeight="1" x14ac:dyDescent="0.25">
      <c r="H22" s="861"/>
    </row>
    <row r="23" spans="1:16" ht="15" customHeight="1" x14ac:dyDescent="0.25"/>
    <row r="24" spans="1:16" ht="15" customHeight="1" x14ac:dyDescent="0.25"/>
    <row r="25" spans="1:16" ht="15" customHeight="1" x14ac:dyDescent="0.25"/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C2:P2"/>
    <mergeCell ref="B2:B3"/>
    <mergeCell ref="A2:A3"/>
    <mergeCell ref="A1:P1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04E5-ED1D-41DB-9398-914F8E29E757}">
  <dimension ref="A1:Q21"/>
  <sheetViews>
    <sheetView workbookViewId="0">
      <selection sqref="A1:P1"/>
    </sheetView>
  </sheetViews>
  <sheetFormatPr defaultRowHeight="12" x14ac:dyDescent="0.2"/>
  <cols>
    <col min="1" max="1" width="20.42578125" style="864" customWidth="1"/>
    <col min="2" max="5" width="9.140625" style="864"/>
    <col min="6" max="6" width="13.28515625" style="864" customWidth="1"/>
    <col min="7" max="7" width="9.140625" style="864"/>
    <col min="8" max="8" width="10.7109375" style="864" customWidth="1"/>
    <col min="9" max="9" width="10.28515625" style="864" customWidth="1"/>
    <col min="10" max="10" width="14.28515625" style="864" customWidth="1"/>
    <col min="11" max="16384" width="9.140625" style="864"/>
  </cols>
  <sheetData>
    <row r="1" spans="1:17" ht="15.75" customHeight="1" x14ac:dyDescent="0.2">
      <c r="A1" s="1008" t="s">
        <v>238</v>
      </c>
      <c r="B1" s="1008"/>
      <c r="C1" s="1008"/>
      <c r="D1" s="1008"/>
      <c r="E1" s="1008"/>
      <c r="F1" s="1008"/>
      <c r="G1" s="1008"/>
      <c r="H1" s="1008"/>
      <c r="I1" s="1008"/>
      <c r="J1" s="1008"/>
      <c r="K1" s="1008"/>
      <c r="L1" s="1008"/>
      <c r="M1" s="1008"/>
      <c r="N1" s="1008"/>
      <c r="O1" s="1008"/>
      <c r="P1" s="1008"/>
      <c r="Q1" s="304"/>
    </row>
    <row r="2" spans="1:17" x14ac:dyDescent="0.2">
      <c r="A2" s="1009" t="s">
        <v>548</v>
      </c>
      <c r="B2" s="1009" t="s">
        <v>221</v>
      </c>
      <c r="C2" s="1031" t="s">
        <v>239</v>
      </c>
      <c r="D2" s="1031"/>
      <c r="E2" s="1031"/>
      <c r="F2" s="1031"/>
      <c r="G2" s="1031"/>
      <c r="H2" s="1031"/>
      <c r="I2" s="1031"/>
      <c r="J2" s="1031"/>
      <c r="K2" s="1031"/>
      <c r="L2" s="1031"/>
      <c r="M2" s="1031"/>
      <c r="N2" s="1031"/>
      <c r="O2" s="1031"/>
      <c r="P2" s="1031"/>
      <c r="Q2" s="304"/>
    </row>
    <row r="3" spans="1:17" ht="24" x14ac:dyDescent="0.2">
      <c r="A3" s="1010"/>
      <c r="B3" s="1010"/>
      <c r="C3" s="887" t="s">
        <v>240</v>
      </c>
      <c r="D3" s="887" t="s">
        <v>241</v>
      </c>
      <c r="E3" s="887" t="s">
        <v>242</v>
      </c>
      <c r="F3" s="887" t="s">
        <v>243</v>
      </c>
      <c r="G3" s="887" t="s">
        <v>244</v>
      </c>
      <c r="H3" s="887" t="s">
        <v>245</v>
      </c>
      <c r="I3" s="887" t="s">
        <v>246</v>
      </c>
      <c r="J3" s="887" t="s">
        <v>247</v>
      </c>
      <c r="K3" s="887" t="s">
        <v>248</v>
      </c>
      <c r="L3" s="887" t="s">
        <v>249</v>
      </c>
      <c r="M3" s="887" t="s">
        <v>250</v>
      </c>
      <c r="N3" s="887" t="s">
        <v>231</v>
      </c>
      <c r="O3" s="887" t="s">
        <v>251</v>
      </c>
      <c r="P3" s="887" t="s">
        <v>235</v>
      </c>
      <c r="Q3" s="304"/>
    </row>
    <row r="4" spans="1:17" ht="15" customHeight="1" x14ac:dyDescent="0.2">
      <c r="A4" s="305" t="s">
        <v>135</v>
      </c>
      <c r="B4" s="306">
        <v>541776.57914943912</v>
      </c>
      <c r="C4" s="306">
        <v>95428.634221535001</v>
      </c>
      <c r="D4" s="306">
        <v>3398.084688267887</v>
      </c>
      <c r="E4" s="306">
        <v>18742.996296019654</v>
      </c>
      <c r="F4" s="306">
        <v>302571.19981130527</v>
      </c>
      <c r="G4" s="306">
        <v>1071.3841576520517</v>
      </c>
      <c r="H4" s="306">
        <v>456.36095688050773</v>
      </c>
      <c r="I4" s="306">
        <v>82287.489053129</v>
      </c>
      <c r="J4" s="306">
        <v>278.33629003679482</v>
      </c>
      <c r="K4" s="306">
        <v>674.9611950002685</v>
      </c>
      <c r="L4" s="306">
        <v>72.492672969161376</v>
      </c>
      <c r="M4" s="306">
        <v>27733.174786184947</v>
      </c>
      <c r="N4" s="306">
        <v>81.317745334771487</v>
      </c>
      <c r="O4" s="306">
        <v>6894.0184003164359</v>
      </c>
      <c r="P4" s="306">
        <v>2086.1288776175447</v>
      </c>
      <c r="Q4" s="304"/>
    </row>
    <row r="5" spans="1:17" ht="15" customHeight="1" x14ac:dyDescent="0.2">
      <c r="A5" s="307"/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892"/>
      <c r="P5" s="308"/>
      <c r="Q5" s="304"/>
    </row>
    <row r="6" spans="1:17" ht="15" customHeight="1" x14ac:dyDescent="0.2">
      <c r="A6" s="301" t="s">
        <v>3</v>
      </c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6"/>
      <c r="P6" s="309"/>
      <c r="Q6" s="304"/>
    </row>
    <row r="7" spans="1:17" ht="15" customHeight="1" x14ac:dyDescent="0.2">
      <c r="A7" s="886" t="s">
        <v>4</v>
      </c>
      <c r="B7" s="308">
        <v>375667.74344426394</v>
      </c>
      <c r="C7" s="308">
        <v>80686.108555416577</v>
      </c>
      <c r="D7" s="308">
        <v>2909.4561857393041</v>
      </c>
      <c r="E7" s="308">
        <v>17132.318293322685</v>
      </c>
      <c r="F7" s="308">
        <v>211426.40770854888</v>
      </c>
      <c r="G7" s="308">
        <v>981.38491178549248</v>
      </c>
      <c r="H7" s="308">
        <v>319.61174509389485</v>
      </c>
      <c r="I7" s="308">
        <v>36022.872942557427</v>
      </c>
      <c r="J7" s="308">
        <v>225.58405224930701</v>
      </c>
      <c r="K7" s="308">
        <v>553.32471106481808</v>
      </c>
      <c r="L7" s="308">
        <v>43.488320055089467</v>
      </c>
      <c r="M7" s="308">
        <v>23161.468884998045</v>
      </c>
      <c r="N7" s="308">
        <v>45.369787032913102</v>
      </c>
      <c r="O7" s="893">
        <v>1409.9836591327564</v>
      </c>
      <c r="P7" s="308">
        <v>750.36368940307659</v>
      </c>
      <c r="Q7" s="304"/>
    </row>
    <row r="8" spans="1:17" ht="15" customHeight="1" x14ac:dyDescent="0.2">
      <c r="A8" s="886" t="s">
        <v>5</v>
      </c>
      <c r="B8" s="308">
        <v>166108.83570689539</v>
      </c>
      <c r="C8" s="308">
        <v>14742.525666108393</v>
      </c>
      <c r="D8" s="308">
        <v>488.62850252856839</v>
      </c>
      <c r="E8" s="308">
        <v>1610.6780026971728</v>
      </c>
      <c r="F8" s="308">
        <v>91144.792103594998</v>
      </c>
      <c r="G8" s="308">
        <v>89.99924586655878</v>
      </c>
      <c r="H8" s="308">
        <v>136.74921178661174</v>
      </c>
      <c r="I8" s="308">
        <v>46264.616110549585</v>
      </c>
      <c r="J8" s="308">
        <v>52.75223778748763</v>
      </c>
      <c r="K8" s="308">
        <v>121.63648393544955</v>
      </c>
      <c r="L8" s="308">
        <v>29.004352914071948</v>
      </c>
      <c r="M8" s="308">
        <v>4571.7059011882247</v>
      </c>
      <c r="N8" s="308">
        <v>35.947958301858407</v>
      </c>
      <c r="O8" s="893">
        <v>5484.0347411836437</v>
      </c>
      <c r="P8" s="308">
        <v>1335.7651882144614</v>
      </c>
      <c r="Q8" s="304"/>
    </row>
    <row r="9" spans="1:17" ht="15" customHeight="1" x14ac:dyDescent="0.2">
      <c r="A9" s="301" t="s">
        <v>237</v>
      </c>
      <c r="B9" s="309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6"/>
      <c r="P9" s="309"/>
      <c r="Q9" s="304"/>
    </row>
    <row r="10" spans="1:17" ht="15" customHeight="1" x14ac:dyDescent="0.2">
      <c r="A10" s="883" t="s">
        <v>136</v>
      </c>
      <c r="B10" s="310">
        <v>340535.79431344464</v>
      </c>
      <c r="C10" s="310">
        <v>76843.36889048983</v>
      </c>
      <c r="D10" s="310">
        <v>2795.2707137938351</v>
      </c>
      <c r="E10" s="310">
        <v>16923.560054918868</v>
      </c>
      <c r="F10" s="310">
        <v>202774.99079266746</v>
      </c>
      <c r="G10" s="310">
        <v>972.52294502023142</v>
      </c>
      <c r="H10" s="310">
        <v>261.64880683879966</v>
      </c>
      <c r="I10" s="310">
        <v>17291.057604662568</v>
      </c>
      <c r="J10" s="310">
        <v>203.90451391386273</v>
      </c>
      <c r="K10" s="310">
        <v>531.93968422689841</v>
      </c>
      <c r="L10" s="310">
        <v>35.145014277145584</v>
      </c>
      <c r="M10" s="310">
        <v>20351.990822366406</v>
      </c>
      <c r="N10" s="310">
        <v>32.865564324057587</v>
      </c>
      <c r="O10" s="893">
        <v>982.86289077138656</v>
      </c>
      <c r="P10" s="310">
        <v>534.66601647276195</v>
      </c>
      <c r="Q10" s="885"/>
    </row>
    <row r="11" spans="1:17" ht="15" customHeight="1" x14ac:dyDescent="0.2">
      <c r="A11" s="883" t="s">
        <v>137</v>
      </c>
      <c r="B11" s="310">
        <v>12901.874133425987</v>
      </c>
      <c r="C11" s="310">
        <v>1578.1588865050712</v>
      </c>
      <c r="D11" s="310">
        <v>12.095571492305673</v>
      </c>
      <c r="E11" s="310">
        <v>145.96774782328259</v>
      </c>
      <c r="F11" s="310">
        <v>1028.7518126762288</v>
      </c>
      <c r="G11" s="310">
        <v>2.3653267531931723</v>
      </c>
      <c r="H11" s="310">
        <v>3.4908712708626677</v>
      </c>
      <c r="I11" s="310">
        <v>9821.9239849255755</v>
      </c>
      <c r="J11" s="310">
        <v>0</v>
      </c>
      <c r="K11" s="310">
        <v>0</v>
      </c>
      <c r="L11" s="310">
        <v>0</v>
      </c>
      <c r="M11" s="310">
        <v>166.5917353146076</v>
      </c>
      <c r="N11" s="310">
        <v>33.396778799485475</v>
      </c>
      <c r="O11" s="893">
        <v>96.928834737406689</v>
      </c>
      <c r="P11" s="310">
        <v>12.202583128039919</v>
      </c>
      <c r="Q11" s="304"/>
    </row>
    <row r="12" spans="1:17" ht="15" customHeight="1" x14ac:dyDescent="0.2">
      <c r="A12" s="883" t="s">
        <v>141</v>
      </c>
      <c r="B12" s="310">
        <v>9135.3295973624772</v>
      </c>
      <c r="C12" s="310">
        <v>887.33266195829344</v>
      </c>
      <c r="D12" s="310">
        <v>11.69165735189468</v>
      </c>
      <c r="E12" s="310">
        <v>73.870441394680043</v>
      </c>
      <c r="F12" s="310">
        <v>7735.4474605594296</v>
      </c>
      <c r="G12" s="310">
        <v>0</v>
      </c>
      <c r="H12" s="310">
        <v>0</v>
      </c>
      <c r="I12" s="310">
        <v>400.71118841118101</v>
      </c>
      <c r="J12" s="310">
        <v>1.2175058347328376</v>
      </c>
      <c r="K12" s="310">
        <v>2.3749943175790444</v>
      </c>
      <c r="L12" s="310">
        <v>0</v>
      </c>
      <c r="M12" s="310">
        <v>17.840920592064194</v>
      </c>
      <c r="N12" s="310">
        <v>0</v>
      </c>
      <c r="O12" s="893">
        <v>4.8427669426953557</v>
      </c>
      <c r="P12" s="310">
        <v>0</v>
      </c>
      <c r="Q12" s="304"/>
    </row>
    <row r="13" spans="1:17" ht="15" customHeight="1" x14ac:dyDescent="0.2">
      <c r="A13" s="883" t="s">
        <v>142</v>
      </c>
      <c r="B13" s="310">
        <v>38400.391658900407</v>
      </c>
      <c r="C13" s="310">
        <v>2608.3673564791143</v>
      </c>
      <c r="D13" s="310">
        <v>119.41477672516494</v>
      </c>
      <c r="E13" s="310">
        <v>450.24933989622542</v>
      </c>
      <c r="F13" s="310">
        <v>3875.0100757728878</v>
      </c>
      <c r="G13" s="310">
        <v>49.022761310569479</v>
      </c>
      <c r="H13" s="310">
        <v>51.228724164112094</v>
      </c>
      <c r="I13" s="310">
        <v>26359.503694599942</v>
      </c>
      <c r="J13" s="310">
        <v>26.473971272521862</v>
      </c>
      <c r="K13" s="310">
        <v>7.0855747307897765</v>
      </c>
      <c r="L13" s="310">
        <v>15.214350782804447</v>
      </c>
      <c r="M13" s="310">
        <v>1563.4827260756244</v>
      </c>
      <c r="N13" s="310">
        <v>8.1738726515081268</v>
      </c>
      <c r="O13" s="893">
        <v>2967.692907079369</v>
      </c>
      <c r="P13" s="310">
        <v>299.47152736163417</v>
      </c>
      <c r="Q13" s="304"/>
    </row>
    <row r="14" spans="1:17" ht="15" customHeight="1" x14ac:dyDescent="0.2">
      <c r="A14" s="883" t="s">
        <v>145</v>
      </c>
      <c r="B14" s="884">
        <v>16469.204070785905</v>
      </c>
      <c r="C14" s="884">
        <v>1965.5362460503261</v>
      </c>
      <c r="D14" s="884">
        <v>139.89931620842162</v>
      </c>
      <c r="E14" s="884">
        <v>368.48057263430934</v>
      </c>
      <c r="F14" s="884">
        <v>8995.6041672535921</v>
      </c>
      <c r="G14" s="884">
        <v>16.95133683348924</v>
      </c>
      <c r="H14" s="884">
        <v>78.483997367535324</v>
      </c>
      <c r="I14" s="884">
        <v>2012.4400632018442</v>
      </c>
      <c r="J14" s="884">
        <v>21.668082728086759</v>
      </c>
      <c r="K14" s="884">
        <v>29.233069372827018</v>
      </c>
      <c r="L14" s="884">
        <v>2.3104112018813083</v>
      </c>
      <c r="M14" s="884">
        <v>2718.2172914437592</v>
      </c>
      <c r="N14" s="884">
        <v>2.1731524541248417</v>
      </c>
      <c r="O14" s="893">
        <v>52.936319570194961</v>
      </c>
      <c r="P14" s="884">
        <v>65.27004446584607</v>
      </c>
      <c r="Q14" s="304"/>
    </row>
    <row r="15" spans="1:17" ht="15" customHeight="1" x14ac:dyDescent="0.2">
      <c r="A15" s="883" t="s">
        <v>146</v>
      </c>
      <c r="B15" s="310">
        <v>2529.8312192536087</v>
      </c>
      <c r="C15" s="310">
        <v>112.69885574064854</v>
      </c>
      <c r="D15" s="310">
        <v>5.9029113541931908</v>
      </c>
      <c r="E15" s="310">
        <v>17.602678704435696</v>
      </c>
      <c r="F15" s="310">
        <v>972.51937511318977</v>
      </c>
      <c r="G15" s="310">
        <v>0</v>
      </c>
      <c r="H15" s="310">
        <v>0</v>
      </c>
      <c r="I15" s="310">
        <v>1386.4564885550335</v>
      </c>
      <c r="J15" s="310">
        <v>1.1953512390716095</v>
      </c>
      <c r="K15" s="310">
        <v>2.3325657975425367</v>
      </c>
      <c r="L15" s="310">
        <v>0</v>
      </c>
      <c r="M15" s="310">
        <v>9.660358991640333</v>
      </c>
      <c r="N15" s="310">
        <v>0</v>
      </c>
      <c r="O15" s="893">
        <v>0</v>
      </c>
      <c r="P15" s="310">
        <v>21.462633757889197</v>
      </c>
      <c r="Q15" s="304"/>
    </row>
    <row r="16" spans="1:17" ht="15" customHeight="1" x14ac:dyDescent="0.2">
      <c r="A16" s="883" t="s">
        <v>147</v>
      </c>
      <c r="B16" s="310">
        <v>7251.8961586490332</v>
      </c>
      <c r="C16" s="310">
        <v>543.60197260378777</v>
      </c>
      <c r="D16" s="310">
        <v>7.8814557881318832</v>
      </c>
      <c r="E16" s="310">
        <v>17.757161496175367</v>
      </c>
      <c r="F16" s="310">
        <v>2411.7035293042773</v>
      </c>
      <c r="G16" s="310">
        <v>1.1826633765965862</v>
      </c>
      <c r="H16" s="310">
        <v>0</v>
      </c>
      <c r="I16" s="310">
        <v>4227.5089845752673</v>
      </c>
      <c r="J16" s="310">
        <v>0</v>
      </c>
      <c r="K16" s="310">
        <v>0</v>
      </c>
      <c r="L16" s="310">
        <v>0</v>
      </c>
      <c r="M16" s="310">
        <v>9.1638969571946589</v>
      </c>
      <c r="N16" s="310">
        <v>0</v>
      </c>
      <c r="O16" s="893">
        <v>27.387809412557136</v>
      </c>
      <c r="P16" s="310">
        <v>5.7086851349421677</v>
      </c>
      <c r="Q16" s="304"/>
    </row>
    <row r="17" spans="1:17" ht="15" customHeight="1" x14ac:dyDescent="0.2">
      <c r="A17" s="883" t="s">
        <v>148</v>
      </c>
      <c r="B17" s="310">
        <v>21165.80608858724</v>
      </c>
      <c r="C17" s="310">
        <v>3050.3724096488941</v>
      </c>
      <c r="D17" s="310">
        <v>110.23269242148145</v>
      </c>
      <c r="E17" s="310">
        <v>457.77365638556057</v>
      </c>
      <c r="F17" s="310">
        <v>5931.4492392654247</v>
      </c>
      <c r="G17" s="310">
        <v>12.282673573102162</v>
      </c>
      <c r="H17" s="310">
        <v>8.141463914489691</v>
      </c>
      <c r="I17" s="310">
        <v>9271.7996391835186</v>
      </c>
      <c r="J17" s="310">
        <v>3.6949460242350209</v>
      </c>
      <c r="K17" s="310">
        <v>12.963110360032921</v>
      </c>
      <c r="L17" s="310">
        <v>6.0129728703195093</v>
      </c>
      <c r="M17" s="310">
        <v>1994.2176576043612</v>
      </c>
      <c r="N17" s="310">
        <v>2.3979659037141965</v>
      </c>
      <c r="O17" s="893">
        <v>93.06628190150262</v>
      </c>
      <c r="P17" s="310">
        <v>211.40137953101924</v>
      </c>
      <c r="Q17" s="304"/>
    </row>
    <row r="18" spans="1:17" ht="15" customHeight="1" x14ac:dyDescent="0.2">
      <c r="A18" s="883" t="s">
        <v>150</v>
      </c>
      <c r="B18" s="310">
        <v>35625.216710253786</v>
      </c>
      <c r="C18" s="310">
        <v>3965.3876997424268</v>
      </c>
      <c r="D18" s="310">
        <v>69.163311319109411</v>
      </c>
      <c r="E18" s="310">
        <v>93.937239881322341</v>
      </c>
      <c r="F18" s="310">
        <v>30817.795732050687</v>
      </c>
      <c r="G18" s="310">
        <v>4.9200379208681149</v>
      </c>
      <c r="H18" s="310">
        <v>0</v>
      </c>
      <c r="I18" s="310">
        <v>23.927495789729878</v>
      </c>
      <c r="J18" s="310">
        <v>2.3325657975425367</v>
      </c>
      <c r="K18" s="310">
        <v>35.775546186953093</v>
      </c>
      <c r="L18" s="310">
        <v>1.2175058347328376</v>
      </c>
      <c r="M18" s="310">
        <v>582.94097221209313</v>
      </c>
      <c r="N18" s="310">
        <v>0</v>
      </c>
      <c r="O18" s="893">
        <v>14.102311118083898</v>
      </c>
      <c r="P18" s="310">
        <v>13.71629240069967</v>
      </c>
      <c r="Q18" s="304"/>
    </row>
    <row r="19" spans="1:17" ht="15" customHeight="1" x14ac:dyDescent="0.2">
      <c r="A19" s="883" t="s">
        <v>152</v>
      </c>
      <c r="B19" s="310">
        <v>8837.989959089271</v>
      </c>
      <c r="C19" s="310">
        <v>474.62427344324817</v>
      </c>
      <c r="D19" s="310">
        <v>28.34960894410122</v>
      </c>
      <c r="E19" s="310">
        <v>87.063206945640545</v>
      </c>
      <c r="F19" s="310">
        <v>1001.7596381349645</v>
      </c>
      <c r="G19" s="310">
        <v>4.9624664409046231</v>
      </c>
      <c r="H19" s="310">
        <v>2.455285593840955</v>
      </c>
      <c r="I19" s="310">
        <v>6373.5162723098993</v>
      </c>
      <c r="J19" s="310">
        <v>4.9200379208681149</v>
      </c>
      <c r="K19" s="310">
        <v>2.455285593840955</v>
      </c>
      <c r="L19" s="310">
        <v>1.1150599628096989</v>
      </c>
      <c r="M19" s="310">
        <v>85.085706568285374</v>
      </c>
      <c r="N19" s="310">
        <v>1.1953512390716095</v>
      </c>
      <c r="O19" s="893">
        <v>680.25770822292782</v>
      </c>
      <c r="P19" s="310">
        <v>90.230057768891967</v>
      </c>
      <c r="Q19" s="304"/>
    </row>
    <row r="20" spans="1:17" ht="15" customHeight="1" x14ac:dyDescent="0.2">
      <c r="A20" s="883" t="s">
        <v>153</v>
      </c>
      <c r="B20" s="310">
        <v>9954.0596500270331</v>
      </c>
      <c r="C20" s="310">
        <v>985.64879230461224</v>
      </c>
      <c r="D20" s="310">
        <v>32.418882513209553</v>
      </c>
      <c r="E20" s="310">
        <v>24.421522832812464</v>
      </c>
      <c r="F20" s="310">
        <v>828.30555517183507</v>
      </c>
      <c r="G20" s="310">
        <v>7.1739464230965897</v>
      </c>
      <c r="H20" s="310">
        <v>50.911807730865561</v>
      </c>
      <c r="I20" s="310">
        <v>5010.2604918907145</v>
      </c>
      <c r="J20" s="310">
        <v>12.929315305873185</v>
      </c>
      <c r="K20" s="310">
        <v>29.181019883775775</v>
      </c>
      <c r="L20" s="310">
        <v>11.477358039468044</v>
      </c>
      <c r="M20" s="310">
        <v>170.65512472182294</v>
      </c>
      <c r="N20" s="310">
        <v>1.1150599628096989</v>
      </c>
      <c r="O20" s="893">
        <v>1965.3974748390397</v>
      </c>
      <c r="P20" s="310">
        <v>824.16329840717196</v>
      </c>
      <c r="Q20" s="304"/>
    </row>
    <row r="21" spans="1:17" ht="15" customHeight="1" x14ac:dyDescent="0.2">
      <c r="A21" s="882" t="s">
        <v>154</v>
      </c>
      <c r="B21" s="881">
        <v>38969.185591944537</v>
      </c>
      <c r="C21" s="881">
        <v>2413.5361765523953</v>
      </c>
      <c r="D21" s="881">
        <v>65.763790356023691</v>
      </c>
      <c r="E21" s="881">
        <v>82.312673106561718</v>
      </c>
      <c r="F21" s="881">
        <v>36197.862434138064</v>
      </c>
      <c r="G21" s="881">
        <v>0</v>
      </c>
      <c r="H21" s="881">
        <v>0</v>
      </c>
      <c r="I21" s="881">
        <v>108.38314501306543</v>
      </c>
      <c r="J21" s="881">
        <v>0</v>
      </c>
      <c r="K21" s="881">
        <v>21.620344530028376</v>
      </c>
      <c r="L21" s="881">
        <v>0</v>
      </c>
      <c r="M21" s="881">
        <v>63.327573339152188</v>
      </c>
      <c r="N21" s="881">
        <v>0</v>
      </c>
      <c r="O21" s="893">
        <v>8.5430957212154048</v>
      </c>
      <c r="P21" s="881">
        <v>7.8363591886384265</v>
      </c>
      <c r="Q21" s="304"/>
    </row>
  </sheetData>
  <mergeCells count="4">
    <mergeCell ref="A1:P1"/>
    <mergeCell ref="B2:B3"/>
    <mergeCell ref="A2:A3"/>
    <mergeCell ref="C2:P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A44D-EB7B-43FE-91EF-B9959ADD2EF1}">
  <sheetPr>
    <tabColor rgb="FFEABD00"/>
  </sheetPr>
  <dimension ref="A1"/>
  <sheetViews>
    <sheetView workbookViewId="0">
      <selection sqref="A1:E1"/>
    </sheetView>
  </sheetViews>
  <sheetFormatPr defaultRowHeight="15" x14ac:dyDescent="0.25"/>
  <cols>
    <col min="1" max="16384" width="9.140625" style="860"/>
  </cols>
  <sheetData>
    <row r="1" spans="1:1" x14ac:dyDescent="0.25">
      <c r="A1" s="891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6FCC-2DD2-466C-B5E4-580B89EF695F}">
  <dimension ref="A1:AV26"/>
  <sheetViews>
    <sheetView zoomScale="112" zoomScaleNormal="112" workbookViewId="0">
      <selection activeCell="D17" sqref="D17"/>
    </sheetView>
  </sheetViews>
  <sheetFormatPr defaultRowHeight="15" x14ac:dyDescent="0.25"/>
  <cols>
    <col min="1" max="1" width="15.7109375" style="3" customWidth="1"/>
    <col min="2" max="12" width="11.7109375" style="3" customWidth="1"/>
    <col min="13" max="13" width="14.85546875" style="3" customWidth="1"/>
    <col min="14" max="24" width="11.7109375" style="3" customWidth="1"/>
    <col min="25" max="16384" width="9.140625" style="3"/>
  </cols>
  <sheetData>
    <row r="1" spans="1:48" ht="15" customHeight="1" x14ac:dyDescent="0.25">
      <c r="A1" s="1032" t="s">
        <v>417</v>
      </c>
      <c r="B1" s="1032"/>
      <c r="C1" s="1032"/>
      <c r="D1" s="1032"/>
      <c r="E1" s="1032"/>
      <c r="F1" s="1032"/>
      <c r="G1" s="1032"/>
      <c r="H1" s="1032"/>
      <c r="I1" s="1032"/>
      <c r="J1" s="1032"/>
      <c r="K1" s="1032"/>
      <c r="L1" s="1032"/>
      <c r="M1" s="1032"/>
      <c r="N1" s="1032"/>
      <c r="O1" s="1032"/>
      <c r="P1" s="1032"/>
      <c r="Q1" s="1032"/>
      <c r="R1" s="1032"/>
      <c r="S1" s="1032"/>
      <c r="T1" s="1032"/>
      <c r="U1" s="1032"/>
      <c r="V1" s="1032"/>
      <c r="W1" s="1032"/>
    </row>
    <row r="2" spans="1:48" ht="15.75" thickBot="1" x14ac:dyDescent="0.3">
      <c r="A2" s="1033"/>
      <c r="B2" s="1033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3"/>
      <c r="N2" s="1033"/>
      <c r="O2" s="1033"/>
      <c r="P2" s="1033"/>
      <c r="Q2" s="1033"/>
      <c r="R2" s="1033"/>
      <c r="S2" s="1033"/>
      <c r="T2" s="1033"/>
      <c r="U2" s="1033"/>
      <c r="V2" s="1033"/>
      <c r="W2" s="1033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  <c r="AK2" s="538"/>
      <c r="AL2" s="538"/>
      <c r="AM2" s="538"/>
      <c r="AN2" s="538"/>
      <c r="AO2" s="538"/>
      <c r="AP2" s="538"/>
      <c r="AQ2" s="538"/>
      <c r="AR2" s="538"/>
      <c r="AS2" s="538"/>
      <c r="AT2" s="538"/>
      <c r="AU2" s="538"/>
      <c r="AV2" s="538"/>
    </row>
    <row r="3" spans="1:48" x14ac:dyDescent="0.25">
      <c r="A3" s="1034" t="s">
        <v>548</v>
      </c>
      <c r="B3" s="1034" t="s">
        <v>418</v>
      </c>
      <c r="C3" s="1035" t="s">
        <v>419</v>
      </c>
      <c r="D3" s="1035" t="s">
        <v>420</v>
      </c>
      <c r="E3" s="1035" t="s">
        <v>421</v>
      </c>
      <c r="F3" s="1035" t="s">
        <v>422</v>
      </c>
      <c r="G3" s="1035" t="s">
        <v>423</v>
      </c>
      <c r="H3" s="1035" t="s">
        <v>424</v>
      </c>
      <c r="I3" s="1035" t="s">
        <v>425</v>
      </c>
      <c r="J3" s="1035" t="s">
        <v>426</v>
      </c>
      <c r="K3" s="1035" t="s">
        <v>427</v>
      </c>
      <c r="L3" s="1035" t="s">
        <v>428</v>
      </c>
      <c r="M3" s="1035" t="s">
        <v>429</v>
      </c>
      <c r="N3" s="1035" t="s">
        <v>430</v>
      </c>
      <c r="O3" s="1035" t="s">
        <v>431</v>
      </c>
      <c r="P3" s="1035" t="s">
        <v>432</v>
      </c>
      <c r="Q3" s="1035" t="s">
        <v>433</v>
      </c>
      <c r="R3" s="1035" t="s">
        <v>434</v>
      </c>
      <c r="S3" s="1035" t="s">
        <v>435</v>
      </c>
      <c r="T3" s="1035" t="s">
        <v>436</v>
      </c>
      <c r="U3" s="1035" t="s">
        <v>437</v>
      </c>
      <c r="V3" s="1035" t="s">
        <v>438</v>
      </c>
      <c r="W3" s="1035" t="s">
        <v>439</v>
      </c>
      <c r="X3" s="538"/>
      <c r="Y3" s="538"/>
      <c r="Z3" s="538"/>
      <c r="AA3" s="538"/>
      <c r="AB3" s="538"/>
      <c r="AC3" s="538"/>
      <c r="AD3" s="538"/>
      <c r="AE3" s="538"/>
      <c r="AF3" s="538"/>
      <c r="AG3" s="538"/>
      <c r="AH3" s="538"/>
      <c r="AI3" s="538"/>
      <c r="AJ3" s="538"/>
      <c r="AK3" s="538"/>
      <c r="AL3" s="538"/>
      <c r="AM3" s="538"/>
      <c r="AN3" s="538"/>
      <c r="AO3" s="538"/>
      <c r="AP3" s="538"/>
      <c r="AQ3" s="538"/>
      <c r="AR3" s="538"/>
      <c r="AS3" s="538"/>
      <c r="AT3" s="538"/>
      <c r="AU3" s="538"/>
      <c r="AV3" s="538"/>
    </row>
    <row r="4" spans="1:48" x14ac:dyDescent="0.25">
      <c r="A4" s="1034"/>
      <c r="B4" s="1034"/>
      <c r="C4" s="1035"/>
      <c r="D4" s="1035"/>
      <c r="E4" s="1035"/>
      <c r="F4" s="1035"/>
      <c r="G4" s="1035"/>
      <c r="H4" s="1035"/>
      <c r="I4" s="1035"/>
      <c r="J4" s="1035"/>
      <c r="K4" s="1035"/>
      <c r="L4" s="1035"/>
      <c r="M4" s="1035"/>
      <c r="N4" s="1035"/>
      <c r="O4" s="1035"/>
      <c r="P4" s="1035"/>
      <c r="Q4" s="1035"/>
      <c r="R4" s="1035"/>
      <c r="S4" s="1035"/>
      <c r="T4" s="1035"/>
      <c r="U4" s="1035"/>
      <c r="V4" s="1035"/>
      <c r="W4" s="1035"/>
      <c r="X4" s="538"/>
      <c r="Y4" s="538"/>
      <c r="Z4" s="538"/>
      <c r="AA4" s="538"/>
      <c r="AB4" s="538"/>
      <c r="AC4" s="538"/>
      <c r="AD4" s="538"/>
      <c r="AE4" s="538"/>
      <c r="AF4" s="538"/>
      <c r="AG4" s="538"/>
      <c r="AH4" s="538"/>
      <c r="AI4" s="538"/>
      <c r="AJ4" s="538"/>
      <c r="AK4" s="538"/>
      <c r="AL4" s="538"/>
      <c r="AM4" s="538"/>
      <c r="AN4" s="538"/>
      <c r="AO4" s="538"/>
      <c r="AP4" s="538"/>
      <c r="AQ4" s="538"/>
      <c r="AR4" s="538"/>
      <c r="AS4" s="538"/>
      <c r="AT4" s="538"/>
      <c r="AU4" s="538"/>
      <c r="AV4" s="538"/>
    </row>
    <row r="5" spans="1:48" ht="15" customHeight="1" x14ac:dyDescent="0.25">
      <c r="A5" s="1034"/>
      <c r="B5" s="1034"/>
      <c r="C5" s="1035"/>
      <c r="D5" s="1035"/>
      <c r="E5" s="1035"/>
      <c r="F5" s="1035"/>
      <c r="G5" s="1035"/>
      <c r="H5" s="1035"/>
      <c r="I5" s="1035"/>
      <c r="J5" s="1035"/>
      <c r="K5" s="1035"/>
      <c r="L5" s="1035"/>
      <c r="M5" s="1035"/>
      <c r="N5" s="1035"/>
      <c r="O5" s="1035"/>
      <c r="P5" s="1035"/>
      <c r="Q5" s="1035"/>
      <c r="R5" s="1035"/>
      <c r="S5" s="1035"/>
      <c r="T5" s="1035"/>
      <c r="U5" s="1035"/>
      <c r="V5" s="1035"/>
      <c r="W5" s="1035"/>
      <c r="X5" s="538"/>
      <c r="Y5" s="538"/>
      <c r="Z5" s="538"/>
      <c r="AA5" s="538"/>
      <c r="AB5" s="538"/>
      <c r="AC5" s="538"/>
      <c r="AD5" s="538"/>
      <c r="AE5" s="538"/>
      <c r="AF5" s="538"/>
      <c r="AG5" s="538"/>
      <c r="AH5" s="538"/>
      <c r="AI5" s="538"/>
      <c r="AJ5" s="538"/>
      <c r="AK5" s="538"/>
      <c r="AL5" s="538"/>
      <c r="AM5" s="538"/>
      <c r="AN5" s="538"/>
      <c r="AO5" s="538"/>
      <c r="AP5" s="538"/>
      <c r="AQ5" s="538"/>
      <c r="AR5" s="538"/>
      <c r="AS5" s="538"/>
      <c r="AT5" s="538"/>
      <c r="AU5" s="538"/>
      <c r="AV5" s="538"/>
    </row>
    <row r="6" spans="1:48" x14ac:dyDescent="0.25">
      <c r="A6" s="1034"/>
      <c r="B6" s="1034"/>
      <c r="C6" s="1035"/>
      <c r="D6" s="1035"/>
      <c r="E6" s="1035"/>
      <c r="F6" s="1035"/>
      <c r="G6" s="1035"/>
      <c r="H6" s="1035"/>
      <c r="I6" s="1035"/>
      <c r="J6" s="1035"/>
      <c r="K6" s="1035"/>
      <c r="L6" s="1035"/>
      <c r="M6" s="1035"/>
      <c r="N6" s="1035"/>
      <c r="O6" s="1035"/>
      <c r="P6" s="1035"/>
      <c r="Q6" s="1035"/>
      <c r="R6" s="1035"/>
      <c r="S6" s="1035"/>
      <c r="T6" s="1035"/>
      <c r="U6" s="1035"/>
      <c r="V6" s="1035"/>
      <c r="W6" s="1035"/>
    </row>
    <row r="7" spans="1:48" ht="15.75" customHeight="1" x14ac:dyDescent="0.25">
      <c r="A7" s="733" t="s">
        <v>135</v>
      </c>
      <c r="B7" s="539">
        <v>541776.57915266301</v>
      </c>
      <c r="C7" s="539">
        <v>112334.28534974834</v>
      </c>
      <c r="D7" s="539">
        <v>1027.2405843668137</v>
      </c>
      <c r="E7" s="539">
        <v>823.4636514866944</v>
      </c>
      <c r="F7" s="539">
        <v>1372.4538535410122</v>
      </c>
      <c r="G7" s="539">
        <v>112667.65045374814</v>
      </c>
      <c r="H7" s="539">
        <v>3807.3315319543194</v>
      </c>
      <c r="I7" s="539">
        <v>29208.769283477504</v>
      </c>
      <c r="J7" s="539">
        <v>1575.1201071538637</v>
      </c>
      <c r="K7" s="539">
        <v>1673.0671021249207</v>
      </c>
      <c r="L7" s="539">
        <v>930.51340548329131</v>
      </c>
      <c r="M7" s="539">
        <v>37304.366633913094</v>
      </c>
      <c r="N7" s="539">
        <v>3220.5983425826025</v>
      </c>
      <c r="O7" s="539">
        <v>4158.16370214164</v>
      </c>
      <c r="P7" s="539">
        <v>45816.872441526597</v>
      </c>
      <c r="Q7" s="539">
        <v>83787.816036440257</v>
      </c>
      <c r="R7" s="539">
        <v>5942</v>
      </c>
      <c r="S7" s="539">
        <v>551</v>
      </c>
      <c r="T7" s="539">
        <v>1079</v>
      </c>
      <c r="U7" s="539">
        <v>64431.901412389525</v>
      </c>
      <c r="V7" s="539">
        <v>12724.49964068336</v>
      </c>
      <c r="W7" s="539">
        <v>17340.46561990082</v>
      </c>
    </row>
    <row r="8" spans="1:48" ht="15.75" customHeight="1" x14ac:dyDescent="0.25">
      <c r="A8" s="750"/>
      <c r="B8" s="748"/>
      <c r="C8" s="748"/>
      <c r="D8" s="748"/>
      <c r="E8" s="748"/>
      <c r="F8" s="748"/>
      <c r="G8" s="748"/>
      <c r="H8" s="748"/>
      <c r="I8" s="748"/>
      <c r="J8" s="748"/>
      <c r="K8" s="748"/>
      <c r="L8" s="748"/>
      <c r="M8" s="748"/>
      <c r="N8" s="748"/>
      <c r="O8" s="748"/>
      <c r="P8" s="748"/>
      <c r="Q8" s="748"/>
      <c r="R8" s="748"/>
      <c r="S8" s="748"/>
      <c r="T8" s="748"/>
      <c r="U8" s="748"/>
      <c r="V8" s="748"/>
      <c r="W8" s="748"/>
    </row>
    <row r="9" spans="1:48" ht="15.75" customHeight="1" x14ac:dyDescent="0.25">
      <c r="A9" s="749" t="s">
        <v>3</v>
      </c>
      <c r="B9" s="539"/>
      <c r="C9" s="539"/>
      <c r="D9" s="539"/>
      <c r="E9" s="539"/>
      <c r="F9" s="539"/>
      <c r="G9" s="539"/>
      <c r="H9" s="539"/>
      <c r="I9" s="539"/>
      <c r="J9" s="539"/>
      <c r="K9" s="539"/>
      <c r="L9" s="539"/>
      <c r="M9" s="539"/>
      <c r="N9" s="539"/>
      <c r="O9" s="539"/>
      <c r="P9" s="539"/>
      <c r="Q9" s="539"/>
      <c r="R9" s="539"/>
      <c r="S9" s="539"/>
      <c r="T9" s="539"/>
      <c r="U9" s="539"/>
      <c r="V9" s="539"/>
      <c r="W9" s="539"/>
    </row>
    <row r="10" spans="1:48" x14ac:dyDescent="0.25">
      <c r="A10" s="567" t="s">
        <v>4</v>
      </c>
      <c r="B10" s="541">
        <v>375667.74344593409</v>
      </c>
      <c r="C10" s="541">
        <v>78113.073539510631</v>
      </c>
      <c r="D10" s="541">
        <v>838.50135022085794</v>
      </c>
      <c r="E10" s="541">
        <v>712.38997930176708</v>
      </c>
      <c r="F10" s="541">
        <v>1000.543893135162</v>
      </c>
      <c r="G10" s="541">
        <v>64293.879377320263</v>
      </c>
      <c r="H10" s="541">
        <v>3241.9978980609776</v>
      </c>
      <c r="I10" s="541">
        <v>17054.974448309698</v>
      </c>
      <c r="J10" s="541">
        <v>1323.9515314123703</v>
      </c>
      <c r="K10" s="541">
        <v>1424.497114059551</v>
      </c>
      <c r="L10" s="541">
        <v>705.40699579135912</v>
      </c>
      <c r="M10" s="541">
        <v>33397.722766259496</v>
      </c>
      <c r="N10" s="541">
        <v>2796.2036152501337</v>
      </c>
      <c r="O10" s="541">
        <v>3622.2731683084062</v>
      </c>
      <c r="P10" s="541">
        <v>30345.667045613071</v>
      </c>
      <c r="Q10" s="541">
        <v>61028.179940865572</v>
      </c>
      <c r="R10" s="541">
        <v>5131</v>
      </c>
      <c r="S10" s="541">
        <v>484</v>
      </c>
      <c r="T10" s="541">
        <v>1033</v>
      </c>
      <c r="U10" s="541">
        <v>46767.312288356065</v>
      </c>
      <c r="V10" s="541">
        <v>9478.966460018717</v>
      </c>
      <c r="W10" s="541">
        <v>12874.202034140018</v>
      </c>
    </row>
    <row r="11" spans="1:48" x14ac:dyDescent="0.25">
      <c r="A11" s="567" t="s">
        <v>5</v>
      </c>
      <c r="B11" s="541">
        <v>166108.83570663951</v>
      </c>
      <c r="C11" s="541">
        <v>34221.211810212197</v>
      </c>
      <c r="D11" s="541">
        <v>188.739234145956</v>
      </c>
      <c r="E11" s="541">
        <v>111.0736721849273</v>
      </c>
      <c r="F11" s="541">
        <v>371.90996040585054</v>
      </c>
      <c r="G11" s="541">
        <v>48373.771076368044</v>
      </c>
      <c r="H11" s="541">
        <v>565.33363389333988</v>
      </c>
      <c r="I11" s="541">
        <v>12153.794835170169</v>
      </c>
      <c r="J11" s="541">
        <v>251.21791153234832</v>
      </c>
      <c r="K11" s="541">
        <v>248.63833109418405</v>
      </c>
      <c r="L11" s="541">
        <v>224.00888540630834</v>
      </c>
      <c r="M11" s="541">
        <v>3905.6438676546591</v>
      </c>
      <c r="N11" s="541">
        <v>423.382367728227</v>
      </c>
      <c r="O11" s="541">
        <v>535.89053383322539</v>
      </c>
      <c r="P11" s="541">
        <v>15471.297275706127</v>
      </c>
      <c r="Q11" s="541">
        <v>22758.636095558155</v>
      </c>
      <c r="R11" s="541">
        <v>810</v>
      </c>
      <c r="S11" s="541">
        <v>66</v>
      </c>
      <c r="T11" s="541">
        <v>46</v>
      </c>
      <c r="U11" s="541">
        <v>17664.589124037189</v>
      </c>
      <c r="V11" s="541">
        <v>3251.4335059474902</v>
      </c>
      <c r="W11" s="541">
        <v>4466.2635857611267</v>
      </c>
    </row>
    <row r="12" spans="1:48" x14ac:dyDescent="0.25">
      <c r="A12" s="1036" t="s">
        <v>42</v>
      </c>
      <c r="B12" s="1036"/>
      <c r="C12" s="1036"/>
      <c r="D12" s="1036"/>
      <c r="E12" s="539"/>
      <c r="F12" s="539"/>
      <c r="G12" s="539"/>
      <c r="H12" s="539"/>
      <c r="I12" s="539"/>
      <c r="J12" s="539"/>
      <c r="K12" s="539"/>
      <c r="L12" s="539"/>
      <c r="M12" s="539"/>
      <c r="N12" s="539"/>
      <c r="O12" s="539"/>
      <c r="P12" s="539"/>
      <c r="Q12" s="539"/>
      <c r="R12" s="539"/>
      <c r="S12" s="539"/>
      <c r="T12" s="539"/>
      <c r="U12" s="539"/>
      <c r="V12" s="539"/>
      <c r="W12" s="539"/>
    </row>
    <row r="13" spans="1:48" ht="15" customHeight="1" x14ac:dyDescent="0.25">
      <c r="A13" s="567" t="s">
        <v>136</v>
      </c>
      <c r="B13" s="541">
        <v>337754.53864583332</v>
      </c>
      <c r="C13" s="541">
        <v>75044.927439103936</v>
      </c>
      <c r="D13" s="541">
        <v>730.35090182281067</v>
      </c>
      <c r="E13" s="541">
        <v>564.58224533791395</v>
      </c>
      <c r="F13" s="541">
        <v>800.32458992463216</v>
      </c>
      <c r="G13" s="541">
        <v>57744.338802283164</v>
      </c>
      <c r="H13" s="541">
        <v>2954.2042626030589</v>
      </c>
      <c r="I13" s="541">
        <v>12592.549106831146</v>
      </c>
      <c r="J13" s="541">
        <v>1120.8042373853291</v>
      </c>
      <c r="K13" s="541">
        <v>1181.8096065024604</v>
      </c>
      <c r="L13" s="541">
        <v>826.66483085781033</v>
      </c>
      <c r="M13" s="541">
        <v>31516.934964939101</v>
      </c>
      <c r="N13" s="541">
        <v>2349.6769504904946</v>
      </c>
      <c r="O13" s="541">
        <v>3423.9680651389021</v>
      </c>
      <c r="P13" s="541">
        <v>25899.518944054351</v>
      </c>
      <c r="Q13" s="541">
        <v>54520.474628451811</v>
      </c>
      <c r="R13" s="541">
        <v>4891</v>
      </c>
      <c r="S13" s="541">
        <v>489</v>
      </c>
      <c r="T13" s="541">
        <v>983</v>
      </c>
      <c r="U13" s="541">
        <v>42576.796780270306</v>
      </c>
      <c r="V13" s="541">
        <v>6422.3262323259114</v>
      </c>
      <c r="W13" s="541">
        <v>11121.286057510169</v>
      </c>
    </row>
    <row r="14" spans="1:48" x14ac:dyDescent="0.25">
      <c r="A14" s="567" t="s">
        <v>137</v>
      </c>
      <c r="B14" s="541">
        <v>12901.874133425961</v>
      </c>
      <c r="C14" s="541">
        <v>3369.4377227131217</v>
      </c>
      <c r="D14" s="541">
        <v>2.3325657975425367</v>
      </c>
      <c r="E14" s="541">
        <v>7.2304491227494232</v>
      </c>
      <c r="F14" s="541">
        <v>18.675016624263908</v>
      </c>
      <c r="G14" s="541">
        <v>2583.9928232692946</v>
      </c>
      <c r="H14" s="541">
        <v>59.055951825128304</v>
      </c>
      <c r="I14" s="541">
        <v>572.62639408984546</v>
      </c>
      <c r="J14" s="541">
        <v>1.1826633765965862</v>
      </c>
      <c r="K14" s="541">
        <v>2.0580924913151426</v>
      </c>
      <c r="L14" s="541">
        <v>2.3749943175790444</v>
      </c>
      <c r="M14" s="541">
        <v>378.27064271332193</v>
      </c>
      <c r="N14" s="541">
        <v>14.226605962407195</v>
      </c>
      <c r="O14" s="541">
        <v>18.84661137569589</v>
      </c>
      <c r="P14" s="541">
        <v>4449.8167821459965</v>
      </c>
      <c r="Q14" s="541">
        <v>429.02962623274027</v>
      </c>
      <c r="R14" s="541">
        <v>66</v>
      </c>
      <c r="S14" s="541">
        <v>29</v>
      </c>
      <c r="T14" s="541">
        <v>1</v>
      </c>
      <c r="U14" s="541">
        <v>670.52688643329247</v>
      </c>
      <c r="V14" s="541">
        <v>172.56991916682904</v>
      </c>
      <c r="W14" s="541">
        <v>53.620385768241668</v>
      </c>
    </row>
    <row r="15" spans="1:48" ht="15" customHeight="1" x14ac:dyDescent="0.25">
      <c r="A15" s="567" t="s">
        <v>141</v>
      </c>
      <c r="B15" s="541">
        <v>9135.3295973625063</v>
      </c>
      <c r="C15" s="541">
        <v>2854.8277149655464</v>
      </c>
      <c r="D15" s="541">
        <v>8.5301269050301194</v>
      </c>
      <c r="E15" s="541">
        <v>11.706426716855317</v>
      </c>
      <c r="F15" s="541">
        <v>43.928874790446486</v>
      </c>
      <c r="G15" s="541">
        <v>3551.8583530904561</v>
      </c>
      <c r="H15" s="541">
        <v>15.675413364445458</v>
      </c>
      <c r="I15" s="541">
        <v>155.63892409995009</v>
      </c>
      <c r="J15" s="541">
        <v>46.743133257474042</v>
      </c>
      <c r="K15" s="541">
        <v>10.967853249323877</v>
      </c>
      <c r="L15" s="541">
        <v>3.433086808894187</v>
      </c>
      <c r="M15" s="541">
        <v>347.15340586168037</v>
      </c>
      <c r="N15" s="541">
        <v>24.839586362598261</v>
      </c>
      <c r="O15" s="541">
        <v>112.60159509812453</v>
      </c>
      <c r="P15" s="541">
        <v>317.15750842670656</v>
      </c>
      <c r="Q15" s="541">
        <v>309.90159450388956</v>
      </c>
      <c r="R15" s="541">
        <v>112</v>
      </c>
      <c r="S15" s="542">
        <v>0</v>
      </c>
      <c r="T15" s="542">
        <v>1</v>
      </c>
      <c r="U15" s="542">
        <v>886.96247341186609</v>
      </c>
      <c r="V15" s="542">
        <v>18.757153882966406</v>
      </c>
      <c r="W15" s="542">
        <v>301.64637256624997</v>
      </c>
    </row>
    <row r="16" spans="1:48" ht="15" customHeight="1" x14ac:dyDescent="0.25">
      <c r="A16" s="567" t="s">
        <v>142</v>
      </c>
      <c r="B16" s="541">
        <v>38400.391658903456</v>
      </c>
      <c r="C16" s="541">
        <v>4906.1964262276151</v>
      </c>
      <c r="D16" s="541">
        <v>88.839762936779067</v>
      </c>
      <c r="E16" s="541">
        <v>51.051069128842322</v>
      </c>
      <c r="F16" s="541">
        <v>68.336821505388031</v>
      </c>
      <c r="G16" s="541">
        <v>9531.1751304184017</v>
      </c>
      <c r="H16" s="541">
        <v>133.04237399756479</v>
      </c>
      <c r="I16" s="541">
        <v>6607.5205296901413</v>
      </c>
      <c r="J16" s="541">
        <v>26.138308862561303</v>
      </c>
      <c r="K16" s="541">
        <v>45.754209507131939</v>
      </c>
      <c r="L16" s="541">
        <v>7.1077293264510049</v>
      </c>
      <c r="M16" s="541">
        <v>1408.068105606555</v>
      </c>
      <c r="N16" s="541">
        <v>459.34662316575344</v>
      </c>
      <c r="O16" s="541">
        <v>53.601244115009081</v>
      </c>
      <c r="P16" s="541">
        <v>4117.6154638682601</v>
      </c>
      <c r="Q16" s="541">
        <v>4829.4982502389257</v>
      </c>
      <c r="R16" s="541">
        <v>32</v>
      </c>
      <c r="S16" s="541">
        <v>1</v>
      </c>
      <c r="T16" s="541">
        <v>46</v>
      </c>
      <c r="U16" s="541">
        <v>1286.6195298177913</v>
      </c>
      <c r="V16" s="541">
        <v>3441.542649794409</v>
      </c>
      <c r="W16" s="541">
        <v>1259.9374306958796</v>
      </c>
    </row>
    <row r="17" spans="1:23" ht="15" customHeight="1" x14ac:dyDescent="0.25">
      <c r="A17" s="567" t="s">
        <v>145</v>
      </c>
      <c r="B17" s="541">
        <v>19250.459739249538</v>
      </c>
      <c r="C17" s="541">
        <v>2694.4703947171242</v>
      </c>
      <c r="D17" s="541">
        <v>41.882978314128238</v>
      </c>
      <c r="E17" s="541">
        <v>18.358100191017392</v>
      </c>
      <c r="F17" s="541">
        <v>44.758196008724852</v>
      </c>
      <c r="G17" s="541">
        <v>4215.2610366941235</v>
      </c>
      <c r="H17" s="541">
        <v>214.58272946181862</v>
      </c>
      <c r="I17" s="541">
        <v>1224.3057830202497</v>
      </c>
      <c r="J17" s="541">
        <v>62.734908535894228</v>
      </c>
      <c r="K17" s="541">
        <v>87.536836681067456</v>
      </c>
      <c r="L17" s="541">
        <v>35.900448332961986</v>
      </c>
      <c r="M17" s="541">
        <v>665.10064331311446</v>
      </c>
      <c r="N17" s="541">
        <v>102.88744500158063</v>
      </c>
      <c r="O17" s="541">
        <v>189.2399916807644</v>
      </c>
      <c r="P17" s="541">
        <v>1135.6805160923595</v>
      </c>
      <c r="Q17" s="541">
        <v>4146.452927364312</v>
      </c>
      <c r="R17" s="541">
        <v>118</v>
      </c>
      <c r="S17" s="541">
        <v>31</v>
      </c>
      <c r="T17" s="541">
        <v>16</v>
      </c>
      <c r="U17" s="541">
        <v>2847.3943044666257</v>
      </c>
      <c r="V17" s="541">
        <v>480.54171117142948</v>
      </c>
      <c r="W17" s="541">
        <v>878.37078820224031</v>
      </c>
    </row>
    <row r="18" spans="1:23" x14ac:dyDescent="0.25">
      <c r="A18" s="567" t="s">
        <v>146</v>
      </c>
      <c r="B18" s="541">
        <v>2529.8312192536459</v>
      </c>
      <c r="C18" s="541">
        <v>406.68854880110564</v>
      </c>
      <c r="D18" s="542">
        <v>0</v>
      </c>
      <c r="E18" s="542">
        <v>0</v>
      </c>
      <c r="F18" s="542">
        <v>8.0557603016398289</v>
      </c>
      <c r="G18" s="541">
        <v>1053.842941542161</v>
      </c>
      <c r="H18" s="541">
        <v>3.5703455566506541</v>
      </c>
      <c r="I18" s="541">
        <v>5.9407741104185927</v>
      </c>
      <c r="J18" s="541">
        <v>1.2599343547693456</v>
      </c>
      <c r="K18" s="542">
        <v>0</v>
      </c>
      <c r="L18" s="542">
        <v>0</v>
      </c>
      <c r="M18" s="542">
        <v>18.400552517354647</v>
      </c>
      <c r="N18" s="542">
        <v>0</v>
      </c>
      <c r="O18" s="542">
        <v>3.6727914285737926</v>
      </c>
      <c r="P18" s="542">
        <v>967.54773064533435</v>
      </c>
      <c r="Q18" s="542">
        <v>13.033150001604151</v>
      </c>
      <c r="R18" s="542">
        <v>0</v>
      </c>
      <c r="S18" s="542">
        <v>0</v>
      </c>
      <c r="T18" s="542">
        <v>0</v>
      </c>
      <c r="U18" s="542">
        <v>32.205604967293048</v>
      </c>
      <c r="V18" s="542">
        <v>0.40898838529351877</v>
      </c>
      <c r="W18" s="542">
        <v>15.20409664144724</v>
      </c>
    </row>
    <row r="19" spans="1:23" x14ac:dyDescent="0.25">
      <c r="A19" s="567" t="s">
        <v>147</v>
      </c>
      <c r="B19" s="541">
        <v>7251.8961586489422</v>
      </c>
      <c r="C19" s="541">
        <v>783.78351480489141</v>
      </c>
      <c r="D19" s="542">
        <v>0</v>
      </c>
      <c r="E19" s="542">
        <v>0</v>
      </c>
      <c r="F19" s="542">
        <v>4.5405311275007065</v>
      </c>
      <c r="G19" s="541">
        <v>2557.0569086014725</v>
      </c>
      <c r="H19" s="541">
        <v>2.3749943175790444</v>
      </c>
      <c r="I19" s="541">
        <v>159.30303544787603</v>
      </c>
      <c r="J19" s="541">
        <v>1.2175058347328376</v>
      </c>
      <c r="K19" s="542">
        <v>0</v>
      </c>
      <c r="L19" s="542">
        <v>0</v>
      </c>
      <c r="M19" s="541">
        <v>444.89393178247667</v>
      </c>
      <c r="N19" s="543">
        <v>0</v>
      </c>
      <c r="O19" s="541">
        <v>10.678891873575584</v>
      </c>
      <c r="P19" s="541">
        <v>2780.3470305128549</v>
      </c>
      <c r="Q19" s="541">
        <v>25.032020657472106</v>
      </c>
      <c r="R19" s="542">
        <v>44.007395100235968</v>
      </c>
      <c r="S19" s="542">
        <v>0</v>
      </c>
      <c r="T19" s="542">
        <v>0</v>
      </c>
      <c r="U19" s="542">
        <v>364.13111345604085</v>
      </c>
      <c r="V19" s="542">
        <v>39.021212598653165</v>
      </c>
      <c r="W19" s="542">
        <v>35.50807253357938</v>
      </c>
    </row>
    <row r="20" spans="1:23" x14ac:dyDescent="0.25">
      <c r="A20" s="567" t="s">
        <v>148</v>
      </c>
      <c r="B20" s="541">
        <v>21165.806088587859</v>
      </c>
      <c r="C20" s="541">
        <v>4865.1068569672434</v>
      </c>
      <c r="D20" s="542">
        <v>38.264439682220932</v>
      </c>
      <c r="E20" s="542">
        <v>38.377927335355153</v>
      </c>
      <c r="F20" s="542">
        <v>88.745493977801544</v>
      </c>
      <c r="G20" s="541">
        <v>5504.6427336301667</v>
      </c>
      <c r="H20" s="541">
        <v>77.337584896784122</v>
      </c>
      <c r="I20" s="541">
        <v>3567.6220168709388</v>
      </c>
      <c r="J20" s="541">
        <v>13.330130122124974</v>
      </c>
      <c r="K20" s="541">
        <v>17.41001005122272</v>
      </c>
      <c r="L20" s="541">
        <v>14.913186699407643</v>
      </c>
      <c r="M20" s="541">
        <v>819.06867062738149</v>
      </c>
      <c r="N20" s="541">
        <v>122.65280502832995</v>
      </c>
      <c r="O20" s="541">
        <v>27.152389602978374</v>
      </c>
      <c r="P20" s="541">
        <v>2123.815121819403</v>
      </c>
      <c r="Q20" s="541">
        <v>1287.7439088579265</v>
      </c>
      <c r="R20" s="542">
        <v>129</v>
      </c>
      <c r="S20" s="542">
        <v>0</v>
      </c>
      <c r="T20" s="542">
        <v>2</v>
      </c>
      <c r="U20" s="541">
        <v>989.80391102716601</v>
      </c>
      <c r="V20" s="541">
        <v>1176.9277556393308</v>
      </c>
      <c r="W20" s="541">
        <v>261.8911457520739</v>
      </c>
    </row>
    <row r="21" spans="1:23" x14ac:dyDescent="0.25">
      <c r="A21" s="567" t="s">
        <v>150</v>
      </c>
      <c r="B21" s="541">
        <v>35625.216710255307</v>
      </c>
      <c r="C21" s="541">
        <v>5960.8212078037077</v>
      </c>
      <c r="D21" s="542">
        <v>60.266263293539481</v>
      </c>
      <c r="E21" s="542">
        <v>120.55650268942013</v>
      </c>
      <c r="F21" s="542">
        <v>146.93577082510313</v>
      </c>
      <c r="G21" s="541">
        <v>9178.2558886927491</v>
      </c>
      <c r="H21" s="541">
        <v>169.81403392801795</v>
      </c>
      <c r="I21" s="541">
        <v>396.12786941862061</v>
      </c>
      <c r="J21" s="541">
        <v>125.52263480573797</v>
      </c>
      <c r="K21" s="541">
        <v>153.1039436689739</v>
      </c>
      <c r="L21" s="541">
        <v>20.670332899578803</v>
      </c>
      <c r="M21" s="541">
        <v>630.00355496823829</v>
      </c>
      <c r="N21" s="541">
        <v>33.273538405386134</v>
      </c>
      <c r="O21" s="541">
        <v>105.88414730419909</v>
      </c>
      <c r="P21" s="541">
        <v>1132.5237841179273</v>
      </c>
      <c r="Q21" s="541">
        <v>11019.163348601161</v>
      </c>
      <c r="R21" s="542">
        <v>151</v>
      </c>
      <c r="S21" s="542">
        <v>0</v>
      </c>
      <c r="T21" s="542">
        <v>16</v>
      </c>
      <c r="U21" s="541">
        <v>5193.8865764199772</v>
      </c>
      <c r="V21" s="541">
        <v>132.12631344606848</v>
      </c>
      <c r="W21" s="541">
        <v>879.28099896690367</v>
      </c>
    </row>
    <row r="22" spans="1:23" x14ac:dyDescent="0.25">
      <c r="A22" s="567" t="s">
        <v>152</v>
      </c>
      <c r="B22" s="541">
        <v>8837.9899590892692</v>
      </c>
      <c r="C22" s="541">
        <v>1369.5285657983397</v>
      </c>
      <c r="D22" s="542">
        <v>1.2175058347328376</v>
      </c>
      <c r="E22" s="542">
        <v>4.5405311275007065</v>
      </c>
      <c r="F22" s="542">
        <v>30.673072796324465</v>
      </c>
      <c r="G22" s="541">
        <v>1875.2085849540717</v>
      </c>
      <c r="H22" s="541">
        <v>20.457404897703228</v>
      </c>
      <c r="I22" s="541">
        <v>2105.250181356595</v>
      </c>
      <c r="J22" s="541">
        <v>5.9586438959789785</v>
      </c>
      <c r="K22" s="541">
        <v>11.830796770937095</v>
      </c>
      <c r="L22" s="541">
        <v>2.3631234455779451</v>
      </c>
      <c r="M22" s="541">
        <v>154.03534921463137</v>
      </c>
      <c r="N22" s="541">
        <v>61.98852347322385</v>
      </c>
      <c r="O22" s="541">
        <v>19.253809754838091</v>
      </c>
      <c r="P22" s="541">
        <v>1094.237277287622</v>
      </c>
      <c r="Q22" s="541">
        <v>537.57480001019587</v>
      </c>
      <c r="R22" s="542">
        <v>23</v>
      </c>
      <c r="S22" s="542">
        <v>0</v>
      </c>
      <c r="T22" s="542">
        <v>0</v>
      </c>
      <c r="U22" s="541">
        <v>555.06050965387055</v>
      </c>
      <c r="V22" s="541">
        <v>575.69128459578872</v>
      </c>
      <c r="W22" s="541">
        <v>390.11999422133681</v>
      </c>
    </row>
    <row r="23" spans="1:23" x14ac:dyDescent="0.25">
      <c r="A23" s="567" t="s">
        <v>153</v>
      </c>
      <c r="B23" s="541">
        <v>9954.0596500271331</v>
      </c>
      <c r="C23" s="541">
        <v>4816.8229164931345</v>
      </c>
      <c r="D23" s="542">
        <v>9.4392610254844413</v>
      </c>
      <c r="E23" s="542">
        <v>3.6349286723483898</v>
      </c>
      <c r="F23" s="542">
        <v>39.275569710152233</v>
      </c>
      <c r="G23" s="541">
        <v>1509.8423271816657</v>
      </c>
      <c r="H23" s="541">
        <v>36.733981594491112</v>
      </c>
      <c r="I23" s="541">
        <v>1326.8969405307071</v>
      </c>
      <c r="J23" s="541">
        <v>4.5860095279292885</v>
      </c>
      <c r="K23" s="541">
        <v>7.9502941316275395</v>
      </c>
      <c r="L23" s="541">
        <v>1.0580924913151426</v>
      </c>
      <c r="M23" s="541">
        <v>9.1023637218889988</v>
      </c>
      <c r="N23" s="541">
        <v>29.508026970630866</v>
      </c>
      <c r="O23" s="541">
        <v>8.3834014240874488</v>
      </c>
      <c r="P23" s="541">
        <v>262.16661745046434</v>
      </c>
      <c r="Q23" s="541">
        <v>282.83860003904664</v>
      </c>
      <c r="R23" s="542">
        <v>1</v>
      </c>
      <c r="S23" s="542">
        <v>0</v>
      </c>
      <c r="T23" s="542">
        <v>0</v>
      </c>
      <c r="U23" s="541">
        <v>1260.0737695614328</v>
      </c>
      <c r="V23" s="541">
        <v>49.520128080821422</v>
      </c>
      <c r="W23" s="541">
        <v>295.22642141990588</v>
      </c>
    </row>
    <row r="24" spans="1:23" x14ac:dyDescent="0.25">
      <c r="A24" s="567" t="s">
        <v>154</v>
      </c>
      <c r="B24" s="541">
        <v>38969.185591949943</v>
      </c>
      <c r="C24" s="541">
        <v>5261.6740413251664</v>
      </c>
      <c r="D24" s="542">
        <v>46.116778754545734</v>
      </c>
      <c r="E24" s="542">
        <v>3.4254711646910074</v>
      </c>
      <c r="F24" s="542">
        <v>78.204155949032895</v>
      </c>
      <c r="G24" s="541">
        <v>13356.284989812923</v>
      </c>
      <c r="H24" s="541">
        <v>120.48245551108212</v>
      </c>
      <c r="I24" s="541">
        <v>490.98772801393227</v>
      </c>
      <c r="J24" s="541">
        <v>164.64199719473538</v>
      </c>
      <c r="K24" s="541">
        <v>153.645459070859</v>
      </c>
      <c r="L24" s="541">
        <v>14.93005601809212</v>
      </c>
      <c r="M24" s="541">
        <v>909.39600733575776</v>
      </c>
      <c r="N24" s="541">
        <v>20.185878117976525</v>
      </c>
      <c r="O24" s="541">
        <v>184.88076334488628</v>
      </c>
      <c r="P24" s="541">
        <v>1531.5212644506421</v>
      </c>
      <c r="Q24" s="541">
        <v>6383.073181466897</v>
      </c>
      <c r="R24" s="542">
        <v>371</v>
      </c>
      <c r="S24" s="542">
        <v>0</v>
      </c>
      <c r="T24" s="542">
        <v>10</v>
      </c>
      <c r="U24" s="541">
        <v>7768.4399529090006</v>
      </c>
      <c r="V24" s="541">
        <v>251.92155588643743</v>
      </c>
      <c r="W24" s="541">
        <v>1848.3738556232806</v>
      </c>
    </row>
    <row r="26" spans="1:23" ht="18" customHeight="1" x14ac:dyDescent="0.25"/>
  </sheetData>
  <mergeCells count="25">
    <mergeCell ref="A12:D12"/>
    <mergeCell ref="P3:P6"/>
    <mergeCell ref="Q3:Q6"/>
    <mergeCell ref="R3:R6"/>
    <mergeCell ref="S3:S6"/>
    <mergeCell ref="J3:J6"/>
    <mergeCell ref="K3:K6"/>
    <mergeCell ref="L3:L6"/>
    <mergeCell ref="M3:M6"/>
    <mergeCell ref="N3:N6"/>
    <mergeCell ref="O3:O6"/>
    <mergeCell ref="A1:W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V3:V6"/>
    <mergeCell ref="W3:W6"/>
    <mergeCell ref="T3:T6"/>
    <mergeCell ref="U3:U6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7B1C-E8A5-4391-8CCD-CD14850833B4}">
  <sheetPr>
    <tabColor rgb="FFEABD00"/>
  </sheetPr>
  <dimension ref="A1"/>
  <sheetViews>
    <sheetView workbookViewId="0">
      <selection sqref="A1:E1"/>
    </sheetView>
  </sheetViews>
  <sheetFormatPr defaultRowHeight="15" x14ac:dyDescent="0.25"/>
  <cols>
    <col min="1" max="16384" width="9.140625" style="860"/>
  </cols>
  <sheetData>
    <row r="1" spans="1:1" x14ac:dyDescent="0.25">
      <c r="A1" s="891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662F-3C64-408A-B849-B7634342C671}">
  <dimension ref="A1:M42"/>
  <sheetViews>
    <sheetView workbookViewId="0">
      <selection activeCell="A7" sqref="A7"/>
    </sheetView>
  </sheetViews>
  <sheetFormatPr defaultRowHeight="12" x14ac:dyDescent="0.2"/>
  <cols>
    <col min="1" max="1" width="18.7109375" style="217" customWidth="1"/>
    <col min="2" max="16384" width="9.140625" style="217"/>
  </cols>
  <sheetData>
    <row r="1" spans="1:13" ht="15.75" customHeight="1" x14ac:dyDescent="0.2"/>
    <row r="2" spans="1:13" ht="17.25" customHeight="1" x14ac:dyDescent="0.2">
      <c r="A2" s="984" t="s">
        <v>55</v>
      </c>
      <c r="B2" s="984"/>
      <c r="C2" s="984"/>
      <c r="D2" s="984"/>
      <c r="E2" s="984"/>
      <c r="F2" s="984"/>
      <c r="G2" s="984"/>
      <c r="H2" s="984"/>
      <c r="I2" s="984"/>
      <c r="J2" s="984"/>
      <c r="K2" s="984"/>
      <c r="L2" s="984"/>
      <c r="M2" s="922"/>
    </row>
    <row r="3" spans="1:13" ht="33.75" customHeight="1" x14ac:dyDescent="0.2">
      <c r="A3" s="1038" t="s">
        <v>549</v>
      </c>
      <c r="B3" s="1037" t="s">
        <v>56</v>
      </c>
      <c r="C3" s="1037"/>
      <c r="D3" s="1037"/>
      <c r="E3" s="903"/>
      <c r="F3" s="1038" t="s">
        <v>172</v>
      </c>
      <c r="G3" s="1038"/>
      <c r="H3" s="1038"/>
      <c r="I3" s="902"/>
      <c r="J3" s="1037" t="s">
        <v>173</v>
      </c>
      <c r="K3" s="1037"/>
      <c r="L3" s="1037"/>
      <c r="M3" s="1039" t="s">
        <v>174</v>
      </c>
    </row>
    <row r="4" spans="1:13" x14ac:dyDescent="0.2">
      <c r="A4" s="1041"/>
      <c r="B4" s="904" t="s">
        <v>0</v>
      </c>
      <c r="C4" s="904" t="s">
        <v>1</v>
      </c>
      <c r="D4" s="904" t="s">
        <v>2</v>
      </c>
      <c r="E4" s="905"/>
      <c r="F4" s="904" t="s">
        <v>0</v>
      </c>
      <c r="G4" s="904" t="s">
        <v>1</v>
      </c>
      <c r="H4" s="904" t="s">
        <v>2</v>
      </c>
      <c r="I4" s="905"/>
      <c r="J4" s="905" t="s">
        <v>0</v>
      </c>
      <c r="K4" s="905" t="s">
        <v>1</v>
      </c>
      <c r="L4" s="905" t="s">
        <v>2</v>
      </c>
      <c r="M4" s="1040"/>
    </row>
    <row r="5" spans="1:13" x14ac:dyDescent="0.2">
      <c r="A5" s="906" t="s">
        <v>135</v>
      </c>
      <c r="B5" s="587">
        <v>338704.02270290582</v>
      </c>
      <c r="C5" s="587">
        <v>163965.75812640149</v>
      </c>
      <c r="D5" s="587">
        <v>174738.26457733268</v>
      </c>
      <c r="E5" s="587"/>
      <c r="F5" s="587">
        <v>211015.89110501157</v>
      </c>
      <c r="G5" s="587">
        <v>116862.53410901595</v>
      </c>
      <c r="H5" s="587">
        <v>94153.356996106595</v>
      </c>
      <c r="I5" s="907"/>
      <c r="J5" s="908">
        <v>62.300969861892845</v>
      </c>
      <c r="K5" s="908">
        <v>71.272523875955144</v>
      </c>
      <c r="L5" s="908">
        <v>53.88250663003641</v>
      </c>
      <c r="M5" s="923">
        <f>+L5/K5</f>
        <v>0.75600671478696546</v>
      </c>
    </row>
    <row r="6" spans="1:13" x14ac:dyDescent="0.2">
      <c r="A6" s="909"/>
      <c r="B6" s="579"/>
      <c r="C6" s="579"/>
      <c r="D6" s="579"/>
      <c r="E6" s="579"/>
      <c r="F6" s="579"/>
      <c r="G6" s="579"/>
      <c r="H6" s="579"/>
      <c r="I6" s="910"/>
      <c r="J6" s="911"/>
      <c r="K6" s="911"/>
      <c r="L6" s="911"/>
      <c r="M6" s="924"/>
    </row>
    <row r="7" spans="1:13" x14ac:dyDescent="0.2">
      <c r="A7" s="320" t="s">
        <v>3</v>
      </c>
      <c r="B7" s="621"/>
      <c r="C7" s="621"/>
      <c r="D7" s="621"/>
      <c r="E7" s="621"/>
      <c r="F7" s="621"/>
      <c r="G7" s="621"/>
      <c r="H7" s="621"/>
      <c r="I7" s="912"/>
      <c r="J7" s="913"/>
      <c r="K7" s="913"/>
      <c r="L7" s="913"/>
      <c r="M7" s="925"/>
    </row>
    <row r="8" spans="1:13" x14ac:dyDescent="0.2">
      <c r="A8" s="914" t="s">
        <v>4</v>
      </c>
      <c r="B8" s="583">
        <v>234442.99130901994</v>
      </c>
      <c r="C8" s="583">
        <v>112200.31738615296</v>
      </c>
      <c r="D8" s="583">
        <v>122242.67392299724</v>
      </c>
      <c r="E8" s="583"/>
      <c r="F8" s="583">
        <v>173317.54062621304</v>
      </c>
      <c r="G8" s="583">
        <v>92354.206555435041</v>
      </c>
      <c r="H8" s="583">
        <v>80963.334070821933</v>
      </c>
      <c r="I8" s="915"/>
      <c r="J8" s="916">
        <v>73.92737128060098</v>
      </c>
      <c r="K8" s="916">
        <v>82.311894214682283</v>
      </c>
      <c r="L8" s="916">
        <v>66.231645196022257</v>
      </c>
      <c r="M8" s="924">
        <f t="shared" ref="M8:M42" si="0">+L8/K8</f>
        <v>0.80464246179634469</v>
      </c>
    </row>
    <row r="9" spans="1:13" x14ac:dyDescent="0.2">
      <c r="A9" s="914" t="s">
        <v>5</v>
      </c>
      <c r="B9" s="583">
        <v>104261.03139466661</v>
      </c>
      <c r="C9" s="583">
        <v>51765.440740267171</v>
      </c>
      <c r="D9" s="583">
        <v>52495.590654369764</v>
      </c>
      <c r="E9" s="583"/>
      <c r="F9" s="583">
        <v>37698.35047883635</v>
      </c>
      <c r="G9" s="583">
        <v>24508.327553567025</v>
      </c>
      <c r="H9" s="583">
        <v>13190.022925270865</v>
      </c>
      <c r="I9" s="915"/>
      <c r="J9" s="916">
        <v>36.157661184193763</v>
      </c>
      <c r="K9" s="916">
        <v>47.344960659253196</v>
      </c>
      <c r="L9" s="916">
        <v>25.125963458747965</v>
      </c>
      <c r="M9" s="924">
        <f t="shared" si="0"/>
        <v>0.53069984870369291</v>
      </c>
    </row>
    <row r="10" spans="1:13" ht="15" customHeight="1" x14ac:dyDescent="0.2">
      <c r="A10" s="906" t="s">
        <v>53</v>
      </c>
      <c r="B10" s="624"/>
      <c r="C10" s="624"/>
      <c r="D10" s="624"/>
      <c r="E10" s="624"/>
      <c r="F10" s="624"/>
      <c r="G10" s="624"/>
      <c r="H10" s="624"/>
      <c r="I10" s="917"/>
      <c r="J10" s="918"/>
      <c r="K10" s="918"/>
      <c r="L10" s="918"/>
      <c r="M10" s="925"/>
    </row>
    <row r="11" spans="1:13" ht="13.5" customHeight="1" x14ac:dyDescent="0.2">
      <c r="A11" s="909" t="s">
        <v>136</v>
      </c>
      <c r="B11" s="579">
        <v>213182.02539471924</v>
      </c>
      <c r="C11" s="579">
        <v>102226.863833795</v>
      </c>
      <c r="D11" s="579">
        <v>110955.16156101506</v>
      </c>
      <c r="E11" s="579"/>
      <c r="F11" s="579">
        <v>162838.75898856952</v>
      </c>
      <c r="G11" s="579">
        <v>86169.013024072556</v>
      </c>
      <c r="H11" s="579">
        <v>76669.745964523841</v>
      </c>
      <c r="I11" s="910"/>
      <c r="J11" s="911">
        <v>76.384844682475531</v>
      </c>
      <c r="K11" s="911">
        <v>84.291946160213158</v>
      </c>
      <c r="L11" s="911">
        <v>69.099756050877133</v>
      </c>
      <c r="M11" s="926">
        <f t="shared" si="0"/>
        <v>0.81976700264506497</v>
      </c>
    </row>
    <row r="12" spans="1:13" ht="13.5" customHeight="1" x14ac:dyDescent="0.2">
      <c r="A12" s="914" t="s">
        <v>136</v>
      </c>
      <c r="B12" s="583">
        <v>211647.47387296963</v>
      </c>
      <c r="C12" s="583">
        <v>101523.4590458407</v>
      </c>
      <c r="D12" s="583">
        <v>110124.01482722514</v>
      </c>
      <c r="E12" s="583"/>
      <c r="F12" s="583">
        <v>162288.67487791492</v>
      </c>
      <c r="G12" s="583">
        <v>85823.653799035659</v>
      </c>
      <c r="H12" s="583">
        <v>76465.021078907812</v>
      </c>
      <c r="I12" s="915"/>
      <c r="J12" s="916">
        <v>76.678767720829498</v>
      </c>
      <c r="K12" s="916">
        <v>84.535785724428777</v>
      </c>
      <c r="L12" s="916">
        <v>69.43537356394863</v>
      </c>
      <c r="M12" s="924">
        <f t="shared" si="0"/>
        <v>0.82137254618174682</v>
      </c>
    </row>
    <row r="13" spans="1:13" ht="13.5" customHeight="1" x14ac:dyDescent="0.2">
      <c r="A13" s="914" t="s">
        <v>157</v>
      </c>
      <c r="B13" s="583">
        <v>1534.5515217435818</v>
      </c>
      <c r="C13" s="583">
        <v>703.4047879527127</v>
      </c>
      <c r="D13" s="583">
        <v>831.14673379084206</v>
      </c>
      <c r="E13" s="583"/>
      <c r="F13" s="583">
        <v>550.08411065271582</v>
      </c>
      <c r="G13" s="583">
        <v>345.35922503676926</v>
      </c>
      <c r="H13" s="583">
        <v>204.72488561594716</v>
      </c>
      <c r="I13" s="915"/>
      <c r="J13" s="916">
        <v>35.846571643792096</v>
      </c>
      <c r="K13" s="916">
        <v>49.098219254655746</v>
      </c>
      <c r="L13" s="916">
        <v>24.63161765458684</v>
      </c>
      <c r="M13" s="924">
        <f t="shared" si="0"/>
        <v>0.50168046883393114</v>
      </c>
    </row>
    <row r="14" spans="1:13" ht="13.5" customHeight="1" x14ac:dyDescent="0.2">
      <c r="A14" s="909" t="s">
        <v>137</v>
      </c>
      <c r="B14" s="579">
        <v>7507.8570797023485</v>
      </c>
      <c r="C14" s="579">
        <v>3759.3089782913289</v>
      </c>
      <c r="D14" s="579">
        <v>3748.5481014109155</v>
      </c>
      <c r="E14" s="579"/>
      <c r="F14" s="579">
        <v>3766.4790723511496</v>
      </c>
      <c r="G14" s="579">
        <v>2392.0025743852157</v>
      </c>
      <c r="H14" s="579">
        <v>1374.4764979658953</v>
      </c>
      <c r="I14" s="910"/>
      <c r="J14" s="911">
        <v>50.16716530917742</v>
      </c>
      <c r="K14" s="911">
        <v>63.628783592892837</v>
      </c>
      <c r="L14" s="911">
        <v>36.666903045703421</v>
      </c>
      <c r="M14" s="926">
        <f t="shared" si="0"/>
        <v>0.57626283224749586</v>
      </c>
    </row>
    <row r="15" spans="1:13" ht="13.5" customHeight="1" x14ac:dyDescent="0.2">
      <c r="A15" s="914" t="s">
        <v>137</v>
      </c>
      <c r="B15" s="583">
        <v>4569.8207001951732</v>
      </c>
      <c r="C15" s="583">
        <v>2299.6782608992403</v>
      </c>
      <c r="D15" s="583">
        <v>2270.1424392959043</v>
      </c>
      <c r="E15" s="583"/>
      <c r="F15" s="583">
        <v>2566.2500499828357</v>
      </c>
      <c r="G15" s="583">
        <v>1589.6621319700746</v>
      </c>
      <c r="H15" s="583">
        <v>976.58791801269297</v>
      </c>
      <c r="I15" s="915"/>
      <c r="J15" s="916">
        <v>56.156471300354973</v>
      </c>
      <c r="K15" s="916">
        <v>69.125414585102618</v>
      </c>
      <c r="L15" s="916">
        <v>43.018794816927652</v>
      </c>
      <c r="M15" s="924">
        <f t="shared" si="0"/>
        <v>0.62232964641341526</v>
      </c>
    </row>
    <row r="16" spans="1:13" ht="13.5" customHeight="1" x14ac:dyDescent="0.2">
      <c r="A16" s="914" t="s">
        <v>138</v>
      </c>
      <c r="B16" s="583">
        <v>1644.9779867337218</v>
      </c>
      <c r="C16" s="583">
        <v>815.90709774261018</v>
      </c>
      <c r="D16" s="583">
        <v>829.07088899110295</v>
      </c>
      <c r="E16" s="583"/>
      <c r="F16" s="583">
        <v>702.83355536852696</v>
      </c>
      <c r="G16" s="583">
        <v>459.59336975564884</v>
      </c>
      <c r="H16" s="583">
        <v>243.24018561287974</v>
      </c>
      <c r="I16" s="915"/>
      <c r="J16" s="916">
        <v>42.726015851681858</v>
      </c>
      <c r="K16" s="916">
        <v>56.32912999865011</v>
      </c>
      <c r="L16" s="916">
        <v>29.338888729874341</v>
      </c>
      <c r="M16" s="924">
        <f t="shared" si="0"/>
        <v>0.52084753893016678</v>
      </c>
    </row>
    <row r="17" spans="1:13" ht="13.5" customHeight="1" x14ac:dyDescent="0.2">
      <c r="A17" s="914" t="s">
        <v>139</v>
      </c>
      <c r="B17" s="583">
        <v>890.72348114421868</v>
      </c>
      <c r="C17" s="583">
        <v>440.60756000509707</v>
      </c>
      <c r="D17" s="583">
        <v>450.11592113912553</v>
      </c>
      <c r="E17" s="583"/>
      <c r="F17" s="583">
        <v>329.41299925560332</v>
      </c>
      <c r="G17" s="583">
        <v>234.44931805269638</v>
      </c>
      <c r="H17" s="583">
        <v>94.963681202906713</v>
      </c>
      <c r="I17" s="915"/>
      <c r="J17" s="916">
        <v>36.982633356924772</v>
      </c>
      <c r="K17" s="916">
        <v>53.210461947131478</v>
      </c>
      <c r="L17" s="916">
        <v>21.097605470737065</v>
      </c>
      <c r="M17" s="924">
        <f t="shared" si="0"/>
        <v>0.39649355970070499</v>
      </c>
    </row>
    <row r="18" spans="1:13" ht="13.5" customHeight="1" x14ac:dyDescent="0.2">
      <c r="A18" s="914" t="s">
        <v>140</v>
      </c>
      <c r="B18" s="583">
        <v>402.3349116290384</v>
      </c>
      <c r="C18" s="583">
        <v>203.11605964431766</v>
      </c>
      <c r="D18" s="583">
        <v>199.21885198472035</v>
      </c>
      <c r="E18" s="583"/>
      <c r="F18" s="583">
        <v>167.98246774416697</v>
      </c>
      <c r="G18" s="583">
        <v>108.29775460676217</v>
      </c>
      <c r="H18" s="583">
        <v>59.68471313740492</v>
      </c>
      <c r="I18" s="915"/>
      <c r="J18" s="916">
        <v>41.751899447157726</v>
      </c>
      <c r="K18" s="916">
        <v>53.318164401379924</v>
      </c>
      <c r="L18" s="916">
        <v>29.959370081091802</v>
      </c>
      <c r="M18" s="924">
        <f t="shared" si="0"/>
        <v>0.56189800263109635</v>
      </c>
    </row>
    <row r="19" spans="1:13" ht="13.5" customHeight="1" x14ac:dyDescent="0.2">
      <c r="A19" s="909" t="s">
        <v>141</v>
      </c>
      <c r="B19" s="579">
        <v>5920.1348270111848</v>
      </c>
      <c r="C19" s="579">
        <v>3010.9768168052219</v>
      </c>
      <c r="D19" s="579">
        <v>2909.1580102059193</v>
      </c>
      <c r="E19" s="579"/>
      <c r="F19" s="579">
        <v>1977.148318944211</v>
      </c>
      <c r="G19" s="579">
        <v>1376.1042526572662</v>
      </c>
      <c r="H19" s="579">
        <v>601.04406628693152</v>
      </c>
      <c r="I19" s="910"/>
      <c r="J19" s="911">
        <v>33.397015046401719</v>
      </c>
      <c r="K19" s="911">
        <v>45.702917570696478</v>
      </c>
      <c r="L19" s="911">
        <v>20.660413225350606</v>
      </c>
      <c r="M19" s="926">
        <f t="shared" si="0"/>
        <v>0.45205895648547229</v>
      </c>
    </row>
    <row r="20" spans="1:13" ht="13.5" customHeight="1" x14ac:dyDescent="0.2">
      <c r="A20" s="914" t="s">
        <v>141</v>
      </c>
      <c r="B20" s="583">
        <v>5920.1348270111848</v>
      </c>
      <c r="C20" s="583">
        <v>3010.9768168052219</v>
      </c>
      <c r="D20" s="583">
        <v>2909.1580102059193</v>
      </c>
      <c r="E20" s="583"/>
      <c r="F20" s="583">
        <v>1977.148318944211</v>
      </c>
      <c r="G20" s="583">
        <v>1376.1042526572662</v>
      </c>
      <c r="H20" s="583">
        <v>601.04406628693152</v>
      </c>
      <c r="I20" s="915"/>
      <c r="J20" s="916">
        <v>33.397015046401719</v>
      </c>
      <c r="K20" s="916">
        <v>45.702917570696478</v>
      </c>
      <c r="L20" s="916">
        <v>20.660413225350606</v>
      </c>
      <c r="M20" s="924">
        <f t="shared" si="0"/>
        <v>0.45205895648547229</v>
      </c>
    </row>
    <row r="21" spans="1:13" ht="13.5" customHeight="1" x14ac:dyDescent="0.2">
      <c r="A21" s="909" t="s">
        <v>142</v>
      </c>
      <c r="B21" s="579">
        <v>24228.293672694952</v>
      </c>
      <c r="C21" s="579">
        <v>11376.710735698214</v>
      </c>
      <c r="D21" s="579">
        <v>12851.582936998848</v>
      </c>
      <c r="E21" s="579"/>
      <c r="F21" s="579">
        <v>10708.931495344434</v>
      </c>
      <c r="G21" s="579">
        <v>6101.6534403449923</v>
      </c>
      <c r="H21" s="579">
        <v>4607.2780549992567</v>
      </c>
      <c r="I21" s="910"/>
      <c r="J21" s="911">
        <v>44.200106041359497</v>
      </c>
      <c r="K21" s="911">
        <v>53.632843289218222</v>
      </c>
      <c r="L21" s="911">
        <v>35.849887734335368</v>
      </c>
      <c r="M21" s="926">
        <f t="shared" si="0"/>
        <v>0.66843160898654519</v>
      </c>
    </row>
    <row r="22" spans="1:13" ht="13.5" customHeight="1" x14ac:dyDescent="0.2">
      <c r="A22" s="914" t="s">
        <v>142</v>
      </c>
      <c r="B22" s="583">
        <v>19252.216240472433</v>
      </c>
      <c r="C22" s="583">
        <v>9037.0910892160628</v>
      </c>
      <c r="D22" s="583">
        <v>10215.125151256711</v>
      </c>
      <c r="E22" s="583"/>
      <c r="F22" s="583">
        <v>9334.0670756781456</v>
      </c>
      <c r="G22" s="583">
        <v>5268.6337612193183</v>
      </c>
      <c r="H22" s="583">
        <v>4065.4333144587017</v>
      </c>
      <c r="I22" s="915"/>
      <c r="J22" s="916">
        <v>48.483078306874482</v>
      </c>
      <c r="K22" s="916">
        <v>58.300106850822488</v>
      </c>
      <c r="L22" s="916">
        <v>39.798174317604015</v>
      </c>
      <c r="M22" s="924">
        <f t="shared" si="0"/>
        <v>0.68264324831237511</v>
      </c>
    </row>
    <row r="23" spans="1:13" ht="13.5" customHeight="1" x14ac:dyDescent="0.2">
      <c r="A23" s="914" t="s">
        <v>143</v>
      </c>
      <c r="B23" s="583">
        <v>4814.5523359625122</v>
      </c>
      <c r="C23" s="583">
        <v>2268.0825712930937</v>
      </c>
      <c r="D23" s="583">
        <v>2546.4697646693462</v>
      </c>
      <c r="E23" s="583"/>
      <c r="F23" s="583">
        <v>1291.2440839593287</v>
      </c>
      <c r="G23" s="583">
        <v>782.09348711004873</v>
      </c>
      <c r="H23" s="583">
        <v>509.1505968492786</v>
      </c>
      <c r="I23" s="915"/>
      <c r="J23" s="916">
        <v>26.819608425778917</v>
      </c>
      <c r="K23" s="916">
        <v>34.482584408915962</v>
      </c>
      <c r="L23" s="916">
        <v>19.994370399107776</v>
      </c>
      <c r="M23" s="924">
        <f t="shared" si="0"/>
        <v>0.5798396710061543</v>
      </c>
    </row>
    <row r="24" spans="1:13" ht="13.5" customHeight="1" x14ac:dyDescent="0.2">
      <c r="A24" s="914" t="s">
        <v>144</v>
      </c>
      <c r="B24" s="583">
        <v>161.52509626144243</v>
      </c>
      <c r="C24" s="583">
        <v>71.537075188854317</v>
      </c>
      <c r="D24" s="583">
        <v>89.988021072588253</v>
      </c>
      <c r="E24" s="583"/>
      <c r="F24" s="583">
        <v>83.620335706867962</v>
      </c>
      <c r="G24" s="583">
        <v>50.926192015617573</v>
      </c>
      <c r="H24" s="583">
        <v>32.694143691250382</v>
      </c>
      <c r="I24" s="915"/>
      <c r="J24" s="916">
        <v>51.769252978200413</v>
      </c>
      <c r="K24" s="916">
        <v>71.188529697607748</v>
      </c>
      <c r="L24" s="916">
        <v>36.331662038526076</v>
      </c>
      <c r="M24" s="924">
        <f t="shared" si="0"/>
        <v>0.51035837083381963</v>
      </c>
    </row>
    <row r="25" spans="1:13" ht="13.5" customHeight="1" x14ac:dyDescent="0.2">
      <c r="A25" s="909" t="s">
        <v>145</v>
      </c>
      <c r="B25" s="579">
        <v>11055.473643490766</v>
      </c>
      <c r="C25" s="579">
        <v>5644.2158800007883</v>
      </c>
      <c r="D25" s="579">
        <v>5411.2577634899144</v>
      </c>
      <c r="E25" s="579"/>
      <c r="F25" s="579">
        <v>4181.1712188742822</v>
      </c>
      <c r="G25" s="579">
        <v>2667.8965819144487</v>
      </c>
      <c r="H25" s="579">
        <v>1513.2746369597392</v>
      </c>
      <c r="I25" s="910"/>
      <c r="J25" s="911">
        <v>37.81991937845099</v>
      </c>
      <c r="K25" s="911">
        <v>47.267798373332248</v>
      </c>
      <c r="L25" s="911">
        <v>27.965303134696207</v>
      </c>
      <c r="M25" s="926">
        <f t="shared" si="0"/>
        <v>0.59163540712896401</v>
      </c>
    </row>
    <row r="26" spans="1:13" ht="13.5" customHeight="1" x14ac:dyDescent="0.2">
      <c r="A26" s="914" t="s">
        <v>145</v>
      </c>
      <c r="B26" s="583">
        <v>11055.473643490766</v>
      </c>
      <c r="C26" s="583">
        <v>5644.2158800007883</v>
      </c>
      <c r="D26" s="583">
        <v>5411.2577634899144</v>
      </c>
      <c r="E26" s="583"/>
      <c r="F26" s="583">
        <v>4181.1712188742822</v>
      </c>
      <c r="G26" s="583">
        <v>2667.8965819144487</v>
      </c>
      <c r="H26" s="583">
        <v>1513.2746369597392</v>
      </c>
      <c r="I26" s="915"/>
      <c r="J26" s="916">
        <v>37.81991937845099</v>
      </c>
      <c r="K26" s="916">
        <v>47.267798373332248</v>
      </c>
      <c r="L26" s="916">
        <v>27.965303134696207</v>
      </c>
      <c r="M26" s="924">
        <f t="shared" si="0"/>
        <v>0.59163540712896401</v>
      </c>
    </row>
    <row r="27" spans="1:13" ht="13.5" customHeight="1" x14ac:dyDescent="0.2">
      <c r="A27" s="909" t="s">
        <v>146</v>
      </c>
      <c r="B27" s="579">
        <v>1393.5833648607309</v>
      </c>
      <c r="C27" s="579">
        <v>694.3765119631862</v>
      </c>
      <c r="D27" s="579">
        <v>699.20685289753476</v>
      </c>
      <c r="E27" s="579"/>
      <c r="F27" s="579">
        <v>321.93067497467439</v>
      </c>
      <c r="G27" s="579">
        <v>245.58215322978026</v>
      </c>
      <c r="H27" s="579">
        <v>76.348521744894029</v>
      </c>
      <c r="I27" s="910"/>
      <c r="J27" s="911">
        <v>23.100926940732183</v>
      </c>
      <c r="K27" s="911">
        <v>35.367289791449707</v>
      </c>
      <c r="L27" s="911">
        <v>10.919303984007504</v>
      </c>
      <c r="M27" s="926">
        <f t="shared" si="0"/>
        <v>0.30874019605107889</v>
      </c>
    </row>
    <row r="28" spans="1:13" ht="13.5" customHeight="1" x14ac:dyDescent="0.2">
      <c r="A28" s="914" t="s">
        <v>146</v>
      </c>
      <c r="B28" s="583">
        <v>1393.5833648607309</v>
      </c>
      <c r="C28" s="583">
        <v>694.3765119631862</v>
      </c>
      <c r="D28" s="583">
        <v>699.20685289753476</v>
      </c>
      <c r="E28" s="583"/>
      <c r="F28" s="583">
        <v>321.93067497467439</v>
      </c>
      <c r="G28" s="583">
        <v>245.58215322978026</v>
      </c>
      <c r="H28" s="583">
        <v>76.348521744894029</v>
      </c>
      <c r="I28" s="915"/>
      <c r="J28" s="916">
        <v>23.100926940732183</v>
      </c>
      <c r="K28" s="916">
        <v>35.367289791449707</v>
      </c>
      <c r="L28" s="916">
        <v>10.919303984007504</v>
      </c>
      <c r="M28" s="924">
        <f t="shared" si="0"/>
        <v>0.30874019605107889</v>
      </c>
    </row>
    <row r="29" spans="1:13" ht="13.5" customHeight="1" x14ac:dyDescent="0.2">
      <c r="A29" s="909" t="s">
        <v>147</v>
      </c>
      <c r="B29" s="579">
        <v>4044.7589673903394</v>
      </c>
      <c r="C29" s="579">
        <v>2004.8897781796029</v>
      </c>
      <c r="D29" s="579">
        <v>2039.8691892106312</v>
      </c>
      <c r="E29" s="579"/>
      <c r="F29" s="579">
        <v>1167.3948685252924</v>
      </c>
      <c r="G29" s="579">
        <v>890.72217493786718</v>
      </c>
      <c r="H29" s="579">
        <v>276.67269358742294</v>
      </c>
      <c r="I29" s="910"/>
      <c r="J29" s="911">
        <v>28.861914342413751</v>
      </c>
      <c r="K29" s="911">
        <v>44.427488465058119</v>
      </c>
      <c r="L29" s="911">
        <v>13.563256656398019</v>
      </c>
      <c r="M29" s="926">
        <f t="shared" si="0"/>
        <v>0.30528974571824868</v>
      </c>
    </row>
    <row r="30" spans="1:13" ht="13.5" customHeight="1" x14ac:dyDescent="0.2">
      <c r="A30" s="914" t="s">
        <v>147</v>
      </c>
      <c r="B30" s="583">
        <v>4044.7589673903394</v>
      </c>
      <c r="C30" s="583">
        <v>2004.8897781796029</v>
      </c>
      <c r="D30" s="583">
        <v>2039.8691892106312</v>
      </c>
      <c r="E30" s="583"/>
      <c r="F30" s="583">
        <v>1167.3948685252924</v>
      </c>
      <c r="G30" s="583">
        <v>890.72217493786718</v>
      </c>
      <c r="H30" s="583">
        <v>276.67269358742294</v>
      </c>
      <c r="I30" s="915"/>
      <c r="J30" s="916">
        <v>28.861914342413751</v>
      </c>
      <c r="K30" s="916">
        <v>44.427488465058119</v>
      </c>
      <c r="L30" s="916">
        <v>13.563256656398019</v>
      </c>
      <c r="M30" s="924">
        <f t="shared" si="0"/>
        <v>0.30528974571824868</v>
      </c>
    </row>
    <row r="31" spans="1:13" ht="13.5" customHeight="1" x14ac:dyDescent="0.2">
      <c r="A31" s="909" t="s">
        <v>148</v>
      </c>
      <c r="B31" s="579">
        <v>14082.471438917677</v>
      </c>
      <c r="C31" s="579">
        <v>6989.923430420019</v>
      </c>
      <c r="D31" s="579">
        <v>7092.5480084975461</v>
      </c>
      <c r="E31" s="579"/>
      <c r="F31" s="579">
        <v>5342.5903039014065</v>
      </c>
      <c r="G31" s="579">
        <v>3248.255973848557</v>
      </c>
      <c r="H31" s="579">
        <v>2094.3343300527195</v>
      </c>
      <c r="I31" s="910"/>
      <c r="J31" s="911">
        <v>37.937874236596741</v>
      </c>
      <c r="K31" s="911">
        <v>46.470551590194034</v>
      </c>
      <c r="L31" s="911">
        <v>29.528659200381774</v>
      </c>
      <c r="M31" s="926">
        <f t="shared" si="0"/>
        <v>0.63542734462856587</v>
      </c>
    </row>
    <row r="32" spans="1:13" ht="13.5" customHeight="1" x14ac:dyDescent="0.2">
      <c r="A32" s="914" t="s">
        <v>148</v>
      </c>
      <c r="B32" s="583">
        <v>6113.6121244964588</v>
      </c>
      <c r="C32" s="583">
        <v>3044.9133852369669</v>
      </c>
      <c r="D32" s="583">
        <v>3068.6987392595174</v>
      </c>
      <c r="E32" s="583"/>
      <c r="F32" s="583">
        <v>1612.1440895790552</v>
      </c>
      <c r="G32" s="583">
        <v>973.39531089523371</v>
      </c>
      <c r="H32" s="583">
        <v>638.74877868381168</v>
      </c>
      <c r="I32" s="915"/>
      <c r="J32" s="916">
        <v>26.369747650810158</v>
      </c>
      <c r="K32" s="916">
        <v>31.967914608496738</v>
      </c>
      <c r="L32" s="916">
        <v>20.814971848228492</v>
      </c>
      <c r="M32" s="924">
        <f t="shared" si="0"/>
        <v>0.65112072849118818</v>
      </c>
    </row>
    <row r="33" spans="1:13" ht="13.5" customHeight="1" x14ac:dyDescent="0.2">
      <c r="A33" s="914" t="s">
        <v>149</v>
      </c>
      <c r="B33" s="583">
        <v>7968.8593144211172</v>
      </c>
      <c r="C33" s="583">
        <v>3945.0100451831349</v>
      </c>
      <c r="D33" s="583">
        <v>4023.8492692381292</v>
      </c>
      <c r="E33" s="583"/>
      <c r="F33" s="583">
        <v>3730.4462143222609</v>
      </c>
      <c r="G33" s="583">
        <v>2274.8606629532178</v>
      </c>
      <c r="H33" s="583">
        <v>1455.5855513689135</v>
      </c>
      <c r="I33" s="915"/>
      <c r="J33" s="916">
        <v>46.812800516770899</v>
      </c>
      <c r="K33" s="916">
        <v>57.664255271815456</v>
      </c>
      <c r="L33" s="916">
        <v>36.173958167287651</v>
      </c>
      <c r="M33" s="924">
        <f t="shared" si="0"/>
        <v>0.62732030435097608</v>
      </c>
    </row>
    <row r="34" spans="1:13" ht="13.5" customHeight="1" x14ac:dyDescent="0.2">
      <c r="A34" s="909" t="s">
        <v>150</v>
      </c>
      <c r="B34" s="579">
        <v>22600.979554087313</v>
      </c>
      <c r="C34" s="579">
        <v>11235.138069134891</v>
      </c>
      <c r="D34" s="579">
        <v>11365.841484954335</v>
      </c>
      <c r="E34" s="579"/>
      <c r="F34" s="579">
        <v>8525.3542652279975</v>
      </c>
      <c r="G34" s="579">
        <v>5596.7854069627092</v>
      </c>
      <c r="H34" s="579">
        <v>2928.5688582653756</v>
      </c>
      <c r="I34" s="910"/>
      <c r="J34" s="911">
        <v>37.721171530751349</v>
      </c>
      <c r="K34" s="911">
        <v>49.815012263515854</v>
      </c>
      <c r="L34" s="911">
        <v>25.766405964239425</v>
      </c>
      <c r="M34" s="926">
        <f t="shared" si="0"/>
        <v>0.51724178703275259</v>
      </c>
    </row>
    <row r="35" spans="1:13" ht="13.5" customHeight="1" x14ac:dyDescent="0.2">
      <c r="A35" s="914" t="s">
        <v>150</v>
      </c>
      <c r="B35" s="583">
        <v>14340.358269319569</v>
      </c>
      <c r="C35" s="583">
        <v>7158.2926122066683</v>
      </c>
      <c r="D35" s="583">
        <v>7182.0656571124509</v>
      </c>
      <c r="E35" s="583"/>
      <c r="F35" s="583">
        <v>5878.0551959810564</v>
      </c>
      <c r="G35" s="583">
        <v>3824.2780146349255</v>
      </c>
      <c r="H35" s="583">
        <v>2053.7771813461454</v>
      </c>
      <c r="I35" s="915"/>
      <c r="J35" s="916">
        <v>40.98959792766518</v>
      </c>
      <c r="K35" s="916">
        <v>53.424443813786091</v>
      </c>
      <c r="L35" s="916">
        <v>28.595912087106072</v>
      </c>
      <c r="M35" s="924">
        <f t="shared" si="0"/>
        <v>0.53525895724396744</v>
      </c>
    </row>
    <row r="36" spans="1:13" ht="13.5" customHeight="1" x14ac:dyDescent="0.2">
      <c r="A36" s="914" t="s">
        <v>151</v>
      </c>
      <c r="B36" s="583">
        <v>8260.6212847698262</v>
      </c>
      <c r="C36" s="583">
        <v>4076.845456928118</v>
      </c>
      <c r="D36" s="583">
        <v>4183.7758278417668</v>
      </c>
      <c r="E36" s="583"/>
      <c r="F36" s="583">
        <v>2647.2990692469857</v>
      </c>
      <c r="G36" s="583">
        <v>1772.5073923277544</v>
      </c>
      <c r="H36" s="583">
        <v>874.79167691915586</v>
      </c>
      <c r="I36" s="915"/>
      <c r="J36" s="916">
        <v>32.047215069981505</v>
      </c>
      <c r="K36" s="916">
        <v>43.477424176468652</v>
      </c>
      <c r="L36" s="916">
        <v>20.909143150014998</v>
      </c>
      <c r="M36" s="924">
        <f t="shared" si="0"/>
        <v>0.48091954723784403</v>
      </c>
    </row>
    <row r="37" spans="1:13" ht="13.5" customHeight="1" x14ac:dyDescent="0.2">
      <c r="A37" s="909" t="s">
        <v>152</v>
      </c>
      <c r="B37" s="579">
        <v>5740.1621983353007</v>
      </c>
      <c r="C37" s="579">
        <v>2763.9493671427963</v>
      </c>
      <c r="D37" s="579">
        <v>2976.2128311924143</v>
      </c>
      <c r="E37" s="579"/>
      <c r="F37" s="579">
        <v>1451.3374852159545</v>
      </c>
      <c r="G37" s="579">
        <v>919.392743153982</v>
      </c>
      <c r="H37" s="579">
        <v>531.94474206196548</v>
      </c>
      <c r="I37" s="910"/>
      <c r="J37" s="911">
        <v>25.283910716614596</v>
      </c>
      <c r="K37" s="911">
        <v>33.263733195821906</v>
      </c>
      <c r="L37" s="911">
        <v>17.87320908259246</v>
      </c>
      <c r="M37" s="926">
        <f t="shared" si="0"/>
        <v>0.53731819508573453</v>
      </c>
    </row>
    <row r="38" spans="1:13" ht="13.5" customHeight="1" x14ac:dyDescent="0.2">
      <c r="A38" s="914" t="s">
        <v>152</v>
      </c>
      <c r="B38" s="583">
        <v>5740.1621983353007</v>
      </c>
      <c r="C38" s="583">
        <v>2763.9493671427963</v>
      </c>
      <c r="D38" s="583">
        <v>2976.2128311924143</v>
      </c>
      <c r="E38" s="583"/>
      <c r="F38" s="583">
        <v>1451.3374852159545</v>
      </c>
      <c r="G38" s="583">
        <v>919.392743153982</v>
      </c>
      <c r="H38" s="583">
        <v>531.94474206196548</v>
      </c>
      <c r="I38" s="915"/>
      <c r="J38" s="916">
        <v>25.283910716614596</v>
      </c>
      <c r="K38" s="916">
        <v>33.263733195821906</v>
      </c>
      <c r="L38" s="916">
        <v>17.87320908259246</v>
      </c>
      <c r="M38" s="924">
        <f t="shared" si="0"/>
        <v>0.53731819508573453</v>
      </c>
    </row>
    <row r="39" spans="1:13" ht="13.5" customHeight="1" x14ac:dyDescent="0.2">
      <c r="A39" s="909" t="s">
        <v>153</v>
      </c>
      <c r="B39" s="579">
        <v>6232.5614244064427</v>
      </c>
      <c r="C39" s="579">
        <v>3139.7658040200436</v>
      </c>
      <c r="D39" s="579">
        <v>3092.7956203863459</v>
      </c>
      <c r="E39" s="579"/>
      <c r="F39" s="579">
        <v>691.09252996941791</v>
      </c>
      <c r="G39" s="579">
        <v>404.98595509049102</v>
      </c>
      <c r="H39" s="579">
        <v>286.10657487892746</v>
      </c>
      <c r="I39" s="910"/>
      <c r="J39" s="911">
        <v>11.088419076996678</v>
      </c>
      <c r="K39" s="911">
        <v>12.898603920456807</v>
      </c>
      <c r="L39" s="911">
        <v>9.2507430168692455</v>
      </c>
      <c r="M39" s="926">
        <f t="shared" si="0"/>
        <v>0.71718947832779323</v>
      </c>
    </row>
    <row r="40" spans="1:13" ht="13.5" customHeight="1" x14ac:dyDescent="0.2">
      <c r="A40" s="914" t="s">
        <v>153</v>
      </c>
      <c r="B40" s="583">
        <v>6232.5614244064427</v>
      </c>
      <c r="C40" s="583">
        <v>3139.7658040200436</v>
      </c>
      <c r="D40" s="583">
        <v>3092.7956203863459</v>
      </c>
      <c r="E40" s="583"/>
      <c r="F40" s="583">
        <v>691.09252996941791</v>
      </c>
      <c r="G40" s="583">
        <v>404.98595509049102</v>
      </c>
      <c r="H40" s="583">
        <v>286.10657487892746</v>
      </c>
      <c r="I40" s="915"/>
      <c r="J40" s="916">
        <v>11.088419076996678</v>
      </c>
      <c r="K40" s="916">
        <v>12.898603920456807</v>
      </c>
      <c r="L40" s="916">
        <v>9.2507430168692455</v>
      </c>
      <c r="M40" s="924">
        <f t="shared" si="0"/>
        <v>0.71718947832779323</v>
      </c>
    </row>
    <row r="41" spans="1:13" ht="13.5" customHeight="1" x14ac:dyDescent="0.2">
      <c r="A41" s="909" t="s">
        <v>154</v>
      </c>
      <c r="B41" s="579">
        <v>22715.721138078727</v>
      </c>
      <c r="C41" s="579">
        <v>11119.638920970745</v>
      </c>
      <c r="D41" s="579">
        <v>11596.082217109864</v>
      </c>
      <c r="E41" s="579"/>
      <c r="F41" s="579">
        <v>10043.701883164291</v>
      </c>
      <c r="G41" s="579">
        <v>6850.1398284042889</v>
      </c>
      <c r="H41" s="579">
        <v>3193.5620547598119</v>
      </c>
      <c r="I41" s="910"/>
      <c r="J41" s="911">
        <v>44.21476131931653</v>
      </c>
      <c r="K41" s="911">
        <v>61.603977225240143</v>
      </c>
      <c r="L41" s="911">
        <v>27.540008728531376</v>
      </c>
      <c r="M41" s="926">
        <f t="shared" si="0"/>
        <v>0.44704919988912323</v>
      </c>
    </row>
    <row r="42" spans="1:13" ht="13.5" customHeight="1" x14ac:dyDescent="0.2">
      <c r="A42" s="919" t="s">
        <v>154</v>
      </c>
      <c r="B42" s="591">
        <v>22715.721138078727</v>
      </c>
      <c r="C42" s="591">
        <v>11119.638920970745</v>
      </c>
      <c r="D42" s="591">
        <v>11596.082217109864</v>
      </c>
      <c r="E42" s="591"/>
      <c r="F42" s="591">
        <v>10043.701883164291</v>
      </c>
      <c r="G42" s="591">
        <v>6850.1398284042889</v>
      </c>
      <c r="H42" s="591">
        <v>3193.5620547598119</v>
      </c>
      <c r="I42" s="920"/>
      <c r="J42" s="921">
        <v>44.21476131931653</v>
      </c>
      <c r="K42" s="921">
        <v>61.603977225240143</v>
      </c>
      <c r="L42" s="921">
        <v>27.540008728531376</v>
      </c>
      <c r="M42" s="927">
        <f t="shared" si="0"/>
        <v>0.44704919988912323</v>
      </c>
    </row>
  </sheetData>
  <mergeCells count="6">
    <mergeCell ref="A2:L2"/>
    <mergeCell ref="B3:D3"/>
    <mergeCell ref="F3:H3"/>
    <mergeCell ref="J3:L3"/>
    <mergeCell ref="M3:M4"/>
    <mergeCell ref="A3:A4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6DF2-F4F0-42F7-A0E7-856C5B771C7E}">
  <dimension ref="A1:M59"/>
  <sheetViews>
    <sheetView workbookViewId="0">
      <selection activeCell="A2" sqref="A2:A3"/>
    </sheetView>
  </sheetViews>
  <sheetFormatPr defaultRowHeight="15" x14ac:dyDescent="0.25"/>
  <cols>
    <col min="1" max="1" width="16" style="12" customWidth="1"/>
    <col min="2" max="4" width="9.140625" style="12"/>
    <col min="5" max="5" width="2.140625" style="12" customWidth="1"/>
    <col min="6" max="8" width="9.140625" style="12"/>
    <col min="9" max="9" width="2.85546875" style="12" customWidth="1"/>
    <col min="10" max="12" width="9.140625" style="12"/>
    <col min="13" max="13" width="12.28515625" style="12" customWidth="1"/>
    <col min="14" max="16384" width="9.140625" style="12"/>
  </cols>
  <sheetData>
    <row r="1" spans="1:13" ht="19.5" customHeight="1" x14ac:dyDescent="0.25">
      <c r="A1" s="1044" t="s">
        <v>59</v>
      </c>
      <c r="B1" s="1044"/>
      <c r="C1" s="1044"/>
      <c r="D1" s="1044"/>
      <c r="E1" s="1044"/>
      <c r="F1" s="1044"/>
      <c r="G1" s="1044"/>
      <c r="H1" s="1044"/>
      <c r="I1" s="1044"/>
      <c r="J1" s="1044"/>
      <c r="K1" s="1044"/>
      <c r="L1" s="1044"/>
      <c r="M1" s="568"/>
    </row>
    <row r="2" spans="1:13" ht="27" customHeight="1" x14ac:dyDescent="0.25">
      <c r="A2" s="1045" t="s">
        <v>550</v>
      </c>
      <c r="B2" s="1047" t="s">
        <v>56</v>
      </c>
      <c r="C2" s="1047"/>
      <c r="D2" s="1047"/>
      <c r="E2" s="569"/>
      <c r="F2" s="1048" t="s">
        <v>57</v>
      </c>
      <c r="G2" s="1048"/>
      <c r="H2" s="1048"/>
      <c r="I2" s="569"/>
      <c r="J2" s="1048" t="s">
        <v>58</v>
      </c>
      <c r="K2" s="1048"/>
      <c r="L2" s="1048"/>
      <c r="M2" s="1042" t="s">
        <v>174</v>
      </c>
    </row>
    <row r="3" spans="1:13" x14ac:dyDescent="0.25">
      <c r="A3" s="1046"/>
      <c r="B3" s="570" t="s">
        <v>0</v>
      </c>
      <c r="C3" s="571" t="s">
        <v>1</v>
      </c>
      <c r="D3" s="571" t="s">
        <v>2</v>
      </c>
      <c r="E3" s="572"/>
      <c r="F3" s="570" t="s">
        <v>0</v>
      </c>
      <c r="G3" s="571" t="s">
        <v>1</v>
      </c>
      <c r="H3" s="571" t="s">
        <v>2</v>
      </c>
      <c r="I3" s="573"/>
      <c r="J3" s="570" t="s">
        <v>0</v>
      </c>
      <c r="K3" s="571" t="s">
        <v>1</v>
      </c>
      <c r="L3" s="571" t="s">
        <v>2</v>
      </c>
      <c r="M3" s="1043"/>
    </row>
    <row r="4" spans="1:13" ht="19.5" customHeight="1" x14ac:dyDescent="0.25">
      <c r="A4" s="574" t="s">
        <v>135</v>
      </c>
      <c r="B4" s="575">
        <v>338704.02270290582</v>
      </c>
      <c r="C4" s="575">
        <v>163965.75812640149</v>
      </c>
      <c r="D4" s="575">
        <v>174738.26457733268</v>
      </c>
      <c r="E4" s="575"/>
      <c r="F4" s="575">
        <v>211015.89110501157</v>
      </c>
      <c r="G4" s="575">
        <v>116862.53410901595</v>
      </c>
      <c r="H4" s="575">
        <v>94153.356996106595</v>
      </c>
      <c r="I4" s="576"/>
      <c r="J4" s="577">
        <v>62.300969861892845</v>
      </c>
      <c r="K4" s="577">
        <v>71.272523875955144</v>
      </c>
      <c r="L4" s="577">
        <v>53.88250663003641</v>
      </c>
      <c r="M4" s="578">
        <f>+L4/K4</f>
        <v>0.75600671478696546</v>
      </c>
    </row>
    <row r="5" spans="1:13" x14ac:dyDescent="0.25">
      <c r="A5" s="60"/>
      <c r="B5" s="579"/>
      <c r="C5" s="579"/>
      <c r="D5" s="579"/>
      <c r="E5" s="579"/>
      <c r="F5" s="579"/>
      <c r="G5" s="579"/>
      <c r="H5" s="579"/>
      <c r="I5" s="580"/>
      <c r="J5" s="581"/>
      <c r="K5" s="581"/>
      <c r="L5" s="581"/>
      <c r="M5" s="582"/>
    </row>
    <row r="6" spans="1:13" ht="15" customHeight="1" x14ac:dyDescent="0.25">
      <c r="A6" s="574" t="s">
        <v>175</v>
      </c>
      <c r="B6" s="575"/>
      <c r="C6" s="575"/>
      <c r="D6" s="575"/>
      <c r="E6" s="575"/>
      <c r="F6" s="575"/>
      <c r="G6" s="575"/>
      <c r="H6" s="575"/>
      <c r="I6" s="576"/>
      <c r="J6" s="577"/>
      <c r="K6" s="577"/>
      <c r="L6" s="577"/>
      <c r="M6" s="578"/>
    </row>
    <row r="7" spans="1:13" ht="15.75" customHeight="1" x14ac:dyDescent="0.25">
      <c r="A7" s="61" t="s">
        <v>13</v>
      </c>
      <c r="B7" s="583">
        <v>72867.416182505112</v>
      </c>
      <c r="C7" s="583">
        <v>35316.652358370193</v>
      </c>
      <c r="D7" s="583">
        <v>37550.763824188769</v>
      </c>
      <c r="E7" s="583"/>
      <c r="F7" s="583">
        <v>48215.687579155776</v>
      </c>
      <c r="G7" s="583">
        <v>24650.533252139416</v>
      </c>
      <c r="H7" s="583">
        <v>23565.154327062133</v>
      </c>
      <c r="I7" s="584"/>
      <c r="J7" s="585">
        <v>66.169064453182557</v>
      </c>
      <c r="K7" s="585">
        <v>69.798612286355294</v>
      </c>
      <c r="L7" s="585">
        <v>62.755459349359931</v>
      </c>
      <c r="M7" s="582">
        <f t="shared" ref="M7:M59" si="0">+L7/K7</f>
        <v>0.89909322397270341</v>
      </c>
    </row>
    <row r="8" spans="1:13" ht="15.75" customHeight="1" x14ac:dyDescent="0.25">
      <c r="A8" s="61" t="s">
        <v>14</v>
      </c>
      <c r="B8" s="583">
        <v>58939.457459436482</v>
      </c>
      <c r="C8" s="583">
        <v>27441.364009029272</v>
      </c>
      <c r="D8" s="583">
        <v>31498.09345035339</v>
      </c>
      <c r="E8" s="583"/>
      <c r="F8" s="583">
        <v>38614.415054374302</v>
      </c>
      <c r="G8" s="583">
        <v>19375.38785393555</v>
      </c>
      <c r="H8" s="583">
        <v>19239.027200445664</v>
      </c>
      <c r="I8" s="584"/>
      <c r="J8" s="585">
        <v>65.515389382307248</v>
      </c>
      <c r="K8" s="585">
        <v>70.606504281519193</v>
      </c>
      <c r="L8" s="585">
        <v>61.079973715794864</v>
      </c>
      <c r="M8" s="582">
        <f t="shared" si="0"/>
        <v>0.86507573682248085</v>
      </c>
    </row>
    <row r="9" spans="1:13" ht="15.75" customHeight="1" x14ac:dyDescent="0.25">
      <c r="A9" s="61" t="s">
        <v>15</v>
      </c>
      <c r="B9" s="583">
        <v>45246.169336174571</v>
      </c>
      <c r="C9" s="583">
        <v>21997.895421946399</v>
      </c>
      <c r="D9" s="583">
        <v>23248.273914215268</v>
      </c>
      <c r="E9" s="583"/>
      <c r="F9" s="583">
        <v>30502.173677543327</v>
      </c>
      <c r="G9" s="583">
        <v>16459.461379754499</v>
      </c>
      <c r="H9" s="583">
        <v>14042.712297809712</v>
      </c>
      <c r="I9" s="584"/>
      <c r="J9" s="585">
        <v>67.413825579192206</v>
      </c>
      <c r="K9" s="585">
        <v>74.822891299567743</v>
      </c>
      <c r="L9" s="585">
        <v>60.403246923303236</v>
      </c>
      <c r="M9" s="582">
        <f t="shared" si="0"/>
        <v>0.8072829835119214</v>
      </c>
    </row>
    <row r="10" spans="1:13" ht="15.75" customHeight="1" x14ac:dyDescent="0.25">
      <c r="A10" s="61" t="s">
        <v>16</v>
      </c>
      <c r="B10" s="583">
        <v>38325.943137742055</v>
      </c>
      <c r="C10" s="583">
        <v>18945.632892670856</v>
      </c>
      <c r="D10" s="583">
        <v>19380.310245066485</v>
      </c>
      <c r="E10" s="583"/>
      <c r="F10" s="583">
        <v>24377.209896084063</v>
      </c>
      <c r="G10" s="583">
        <v>13960.072650846207</v>
      </c>
      <c r="H10" s="583">
        <v>10417.137245233138</v>
      </c>
      <c r="I10" s="584"/>
      <c r="J10" s="585">
        <v>63.604983727241056</v>
      </c>
      <c r="K10" s="585">
        <v>73.684910553937371</v>
      </c>
      <c r="L10" s="585">
        <v>53.751137693386838</v>
      </c>
      <c r="M10" s="582">
        <f t="shared" si="0"/>
        <v>0.72947279557381006</v>
      </c>
    </row>
    <row r="11" spans="1:13" ht="15.75" customHeight="1" x14ac:dyDescent="0.25">
      <c r="A11" s="61" t="s">
        <v>17</v>
      </c>
      <c r="B11" s="583">
        <v>29181.339590821841</v>
      </c>
      <c r="C11" s="583">
        <v>14412.389084208615</v>
      </c>
      <c r="D11" s="583">
        <v>14768.950506608508</v>
      </c>
      <c r="E11" s="583"/>
      <c r="F11" s="583">
        <v>17622.70182016242</v>
      </c>
      <c r="G11" s="583">
        <v>10622.506545060638</v>
      </c>
      <c r="H11" s="583">
        <v>7000.1952750979235</v>
      </c>
      <c r="I11" s="584"/>
      <c r="J11" s="585">
        <v>60.390311299136691</v>
      </c>
      <c r="K11" s="585">
        <v>73.703995104444431</v>
      </c>
      <c r="L11" s="585">
        <v>47.398054939416518</v>
      </c>
      <c r="M11" s="582">
        <f t="shared" si="0"/>
        <v>0.6430866450624515</v>
      </c>
    </row>
    <row r="12" spans="1:13" ht="15.75" customHeight="1" x14ac:dyDescent="0.25">
      <c r="A12" s="61" t="s">
        <v>18</v>
      </c>
      <c r="B12" s="583">
        <v>22900.566832293694</v>
      </c>
      <c r="C12" s="583">
        <v>11382.246960986911</v>
      </c>
      <c r="D12" s="583">
        <v>11518.319871302065</v>
      </c>
      <c r="E12" s="583"/>
      <c r="F12" s="583">
        <v>12402.793788350562</v>
      </c>
      <c r="G12" s="583">
        <v>7594.8842905489055</v>
      </c>
      <c r="H12" s="583">
        <v>4807.909497799812</v>
      </c>
      <c r="I12" s="584"/>
      <c r="J12" s="585">
        <v>54.159330985891764</v>
      </c>
      <c r="K12" s="585">
        <v>66.725702900141698</v>
      </c>
      <c r="L12" s="585">
        <v>41.7414132574863</v>
      </c>
      <c r="M12" s="582">
        <f t="shared" si="0"/>
        <v>0.62556723186497387</v>
      </c>
    </row>
    <row r="13" spans="1:13" ht="15.75" customHeight="1" x14ac:dyDescent="0.25">
      <c r="A13" s="61" t="s">
        <v>19</v>
      </c>
      <c r="B13" s="583">
        <v>17246.780020903676</v>
      </c>
      <c r="C13" s="583">
        <v>8237.2504179962361</v>
      </c>
      <c r="D13" s="583">
        <v>9009.5296029133478</v>
      </c>
      <c r="E13" s="583"/>
      <c r="F13" s="583">
        <v>9346.5886652431745</v>
      </c>
      <c r="G13" s="583">
        <v>5644.8522964961021</v>
      </c>
      <c r="H13" s="583">
        <v>3701.7363687475722</v>
      </c>
      <c r="I13" s="584"/>
      <c r="J13" s="585">
        <v>54.193238702617492</v>
      </c>
      <c r="K13" s="585">
        <v>68.528356066039962</v>
      </c>
      <c r="L13" s="585">
        <v>41.086899448672114</v>
      </c>
      <c r="M13" s="582">
        <f t="shared" si="0"/>
        <v>0.59956055868430813</v>
      </c>
    </row>
    <row r="14" spans="1:13" ht="15.75" customHeight="1" x14ac:dyDescent="0.25">
      <c r="A14" s="61" t="s">
        <v>20</v>
      </c>
      <c r="B14" s="583">
        <v>13430.325304628759</v>
      </c>
      <c r="C14" s="583">
        <v>6566.1470668650036</v>
      </c>
      <c r="D14" s="583">
        <v>6864.1782377673953</v>
      </c>
      <c r="E14" s="583"/>
      <c r="F14" s="583">
        <v>7700.3212450213277</v>
      </c>
      <c r="G14" s="583">
        <v>4712.9135557378295</v>
      </c>
      <c r="H14" s="583">
        <v>2987.4076892831094</v>
      </c>
      <c r="I14" s="584"/>
      <c r="J14" s="585">
        <v>57.335329341330798</v>
      </c>
      <c r="K14" s="585">
        <v>71.775936599418188</v>
      </c>
      <c r="L14" s="585">
        <v>43.52170916608631</v>
      </c>
      <c r="M14" s="582">
        <f t="shared" si="0"/>
        <v>0.60635515505678672</v>
      </c>
    </row>
    <row r="15" spans="1:13" ht="15.75" customHeight="1" x14ac:dyDescent="0.25">
      <c r="A15" s="61" t="s">
        <v>21</v>
      </c>
      <c r="B15" s="583">
        <v>11126.497047019979</v>
      </c>
      <c r="C15" s="583">
        <v>5338.5424819575328</v>
      </c>
      <c r="D15" s="583">
        <v>5787.954565064314</v>
      </c>
      <c r="E15" s="583"/>
      <c r="F15" s="583">
        <v>6840.5249702354595</v>
      </c>
      <c r="G15" s="583">
        <v>4139.321818088385</v>
      </c>
      <c r="H15" s="583">
        <v>2701.2031521466856</v>
      </c>
      <c r="I15" s="584"/>
      <c r="J15" s="585">
        <v>61.479591836742998</v>
      </c>
      <c r="K15" s="585">
        <v>77.536552946383068</v>
      </c>
      <c r="L15" s="585">
        <v>46.669391091125206</v>
      </c>
      <c r="M15" s="582">
        <f t="shared" si="0"/>
        <v>0.60190180395815807</v>
      </c>
    </row>
    <row r="16" spans="1:13" ht="15.75" customHeight="1" x14ac:dyDescent="0.25">
      <c r="A16" s="61" t="s">
        <v>22</v>
      </c>
      <c r="B16" s="583">
        <v>9522.8055083559611</v>
      </c>
      <c r="C16" s="583">
        <v>4646.6844066484091</v>
      </c>
      <c r="D16" s="583">
        <v>4876.1211017081869</v>
      </c>
      <c r="E16" s="583"/>
      <c r="F16" s="583">
        <v>5216.7281541680632</v>
      </c>
      <c r="G16" s="583">
        <v>3382.4172570664382</v>
      </c>
      <c r="H16" s="583">
        <v>1834.3108971012778</v>
      </c>
      <c r="I16" s="584"/>
      <c r="J16" s="585">
        <v>54.781420765028599</v>
      </c>
      <c r="K16" s="585">
        <v>72.792059048097116</v>
      </c>
      <c r="L16" s="585">
        <v>37.618239146248456</v>
      </c>
      <c r="M16" s="582">
        <f t="shared" si="0"/>
        <v>0.51679042519448892</v>
      </c>
    </row>
    <row r="17" spans="1:13" ht="15.75" customHeight="1" x14ac:dyDescent="0.25">
      <c r="A17" s="61" t="s">
        <v>23</v>
      </c>
      <c r="B17" s="583">
        <v>6092.3544160127431</v>
      </c>
      <c r="C17" s="583">
        <v>2992.4662748678979</v>
      </c>
      <c r="D17" s="583">
        <v>3099.8881411452212</v>
      </c>
      <c r="E17" s="583"/>
      <c r="F17" s="583">
        <v>3291.1226723202362</v>
      </c>
      <c r="G17" s="583">
        <v>2137.8131849252381</v>
      </c>
      <c r="H17" s="583">
        <v>1153.3094873947775</v>
      </c>
      <c r="I17" s="584"/>
      <c r="J17" s="585">
        <v>54.020538655301678</v>
      </c>
      <c r="K17" s="585">
        <v>71.439842209068317</v>
      </c>
      <c r="L17" s="585">
        <v>37.204874333584719</v>
      </c>
      <c r="M17" s="582">
        <f t="shared" si="0"/>
        <v>0.52078606535418781</v>
      </c>
    </row>
    <row r="18" spans="1:13" ht="15.75" customHeight="1" x14ac:dyDescent="0.25">
      <c r="A18" s="61" t="s">
        <v>24</v>
      </c>
      <c r="B18" s="583">
        <v>5708.7048935938792</v>
      </c>
      <c r="C18" s="583">
        <v>2855.5329068660353</v>
      </c>
      <c r="D18" s="583">
        <v>2853.1719867280722</v>
      </c>
      <c r="E18" s="583"/>
      <c r="F18" s="583">
        <v>2746.9305805197305</v>
      </c>
      <c r="G18" s="583">
        <v>1775.4119437479474</v>
      </c>
      <c r="H18" s="583">
        <v>971.51863677164999</v>
      </c>
      <c r="I18" s="584"/>
      <c r="J18" s="585">
        <v>48.11827956989206</v>
      </c>
      <c r="K18" s="585">
        <v>62.174452252993483</v>
      </c>
      <c r="L18" s="585">
        <v>34.050475796440011</v>
      </c>
      <c r="M18" s="582">
        <f t="shared" si="0"/>
        <v>0.54766024568878446</v>
      </c>
    </row>
    <row r="19" spans="1:13" ht="15.75" customHeight="1" x14ac:dyDescent="0.25">
      <c r="A19" s="61" t="s">
        <v>25</v>
      </c>
      <c r="B19" s="583">
        <v>3515.4100854267353</v>
      </c>
      <c r="C19" s="583">
        <v>1705.7647996780479</v>
      </c>
      <c r="D19" s="583">
        <v>1809.6452857484064</v>
      </c>
      <c r="E19" s="583"/>
      <c r="F19" s="583">
        <v>2090.5947821659752</v>
      </c>
      <c r="G19" s="583">
        <v>1211.1520307748635</v>
      </c>
      <c r="H19" s="583">
        <v>879.44275139110493</v>
      </c>
      <c r="I19" s="584"/>
      <c r="J19" s="585">
        <v>59.469442578906978</v>
      </c>
      <c r="K19" s="585">
        <v>71.003460207612292</v>
      </c>
      <c r="L19" s="585">
        <v>48.597521200260935</v>
      </c>
      <c r="M19" s="582">
        <f t="shared" si="0"/>
        <v>0.68443877323954405</v>
      </c>
    </row>
    <row r="20" spans="1:13" ht="15.75" customHeight="1" x14ac:dyDescent="0.25">
      <c r="A20" s="61" t="s">
        <v>26</v>
      </c>
      <c r="B20" s="583">
        <v>3221.4755282503234</v>
      </c>
      <c r="C20" s="583">
        <v>1486.1992268475174</v>
      </c>
      <c r="D20" s="583">
        <v>1735.2763014025816</v>
      </c>
      <c r="E20" s="583"/>
      <c r="F20" s="583">
        <v>1742.3590618164696</v>
      </c>
      <c r="G20" s="583">
        <v>977.42093711655673</v>
      </c>
      <c r="H20" s="583">
        <v>764.93812469991428</v>
      </c>
      <c r="I20" s="584"/>
      <c r="J20" s="585">
        <v>54.085745694389558</v>
      </c>
      <c r="K20" s="585">
        <v>65.76648133439231</v>
      </c>
      <c r="L20" s="585">
        <v>44.081632653061291</v>
      </c>
      <c r="M20" s="582">
        <f t="shared" si="0"/>
        <v>0.67027506654836011</v>
      </c>
    </row>
    <row r="21" spans="1:13" ht="15.75" customHeight="1" x14ac:dyDescent="0.25">
      <c r="A21" s="61" t="s">
        <v>27</v>
      </c>
      <c r="B21" s="583">
        <v>623.28291642215265</v>
      </c>
      <c r="C21" s="583">
        <v>285.67133669348743</v>
      </c>
      <c r="D21" s="583">
        <v>337.6115797286667</v>
      </c>
      <c r="E21" s="583"/>
      <c r="F21" s="583">
        <v>157.00118917452059</v>
      </c>
      <c r="G21" s="583">
        <v>112.14370655322922</v>
      </c>
      <c r="H21" s="583">
        <v>44.857482621291645</v>
      </c>
      <c r="I21" s="584"/>
      <c r="J21" s="585">
        <v>25.189393939394094</v>
      </c>
      <c r="K21" s="585">
        <v>39.256198347107585</v>
      </c>
      <c r="L21" s="585">
        <v>13.286713286713368</v>
      </c>
      <c r="M21" s="582">
        <f t="shared" si="0"/>
        <v>0.33846153846153926</v>
      </c>
    </row>
    <row r="22" spans="1:13" ht="15.75" customHeight="1" x14ac:dyDescent="0.25">
      <c r="A22" s="61" t="s">
        <v>28</v>
      </c>
      <c r="B22" s="583">
        <v>505.23690952401796</v>
      </c>
      <c r="C22" s="583">
        <v>244.35523427914026</v>
      </c>
      <c r="D22" s="583">
        <v>260.88167524487915</v>
      </c>
      <c r="E22" s="583"/>
      <c r="F22" s="583">
        <v>93.256345449527444</v>
      </c>
      <c r="G22" s="583">
        <v>72.008064207862944</v>
      </c>
      <c r="H22" s="583">
        <v>21.248281241664458</v>
      </c>
      <c r="I22" s="584"/>
      <c r="J22" s="585">
        <v>18.45794392523376</v>
      </c>
      <c r="K22" s="585">
        <v>29.468599033816531</v>
      </c>
      <c r="L22" s="585">
        <v>8.1447963800905328</v>
      </c>
      <c r="M22" s="582">
        <f t="shared" si="0"/>
        <v>0.27638899191454658</v>
      </c>
    </row>
    <row r="23" spans="1:13" ht="15.75" customHeight="1" x14ac:dyDescent="0.25">
      <c r="A23" s="61" t="s">
        <v>9</v>
      </c>
      <c r="B23" s="583">
        <v>250.257534624047</v>
      </c>
      <c r="C23" s="583">
        <v>110.96324648424786</v>
      </c>
      <c r="D23" s="583">
        <v>139.29428813980039</v>
      </c>
      <c r="E23" s="583"/>
      <c r="F23" s="583">
        <v>55.481623242123895</v>
      </c>
      <c r="G23" s="583">
        <v>34.233342000459395</v>
      </c>
      <c r="H23" s="583">
        <v>21.248281241664458</v>
      </c>
      <c r="I23" s="584"/>
      <c r="J23" s="585">
        <v>22.16981132075481</v>
      </c>
      <c r="K23" s="585">
        <v>30.851063829787215</v>
      </c>
      <c r="L23" s="585">
        <v>15.254237288135588</v>
      </c>
      <c r="M23" s="582">
        <f t="shared" si="0"/>
        <v>0.49444769140853317</v>
      </c>
    </row>
    <row r="24" spans="1:13" ht="15.75" customHeight="1" x14ac:dyDescent="0.25">
      <c r="A24" s="586" t="s">
        <v>73</v>
      </c>
      <c r="B24" s="587">
        <v>234442.99130901994</v>
      </c>
      <c r="C24" s="587">
        <v>112200.31738615296</v>
      </c>
      <c r="D24" s="587">
        <v>122242.67392299724</v>
      </c>
      <c r="E24" s="587"/>
      <c r="F24" s="587">
        <v>173317.54062621304</v>
      </c>
      <c r="G24" s="587">
        <v>92354.206555435041</v>
      </c>
      <c r="H24" s="587">
        <v>80963.334070821933</v>
      </c>
      <c r="I24" s="588"/>
      <c r="J24" s="589">
        <v>73.92737128060098</v>
      </c>
      <c r="K24" s="589">
        <v>82.311894214682283</v>
      </c>
      <c r="L24" s="589">
        <v>66.231645196022257</v>
      </c>
      <c r="M24" s="590">
        <f t="shared" si="0"/>
        <v>0.80464246179634469</v>
      </c>
    </row>
    <row r="25" spans="1:13" ht="15.75" customHeight="1" x14ac:dyDescent="0.25">
      <c r="A25" s="61" t="s">
        <v>13</v>
      </c>
      <c r="B25" s="583">
        <v>52550.031172017283</v>
      </c>
      <c r="C25" s="583">
        <v>25458.590689752018</v>
      </c>
      <c r="D25" s="583">
        <v>27091.440482324229</v>
      </c>
      <c r="E25" s="583"/>
      <c r="F25" s="583">
        <v>42023.768160782194</v>
      </c>
      <c r="G25" s="583">
        <v>21026.228295273424</v>
      </c>
      <c r="H25" s="583">
        <v>20997.539865535698</v>
      </c>
      <c r="I25" s="584"/>
      <c r="J25" s="585">
        <v>79.96906419184765</v>
      </c>
      <c r="K25" s="585">
        <v>82.58991454598241</v>
      </c>
      <c r="L25" s="585">
        <v>77.506177197331951</v>
      </c>
      <c r="M25" s="582">
        <f t="shared" si="0"/>
        <v>0.93844602725893289</v>
      </c>
    </row>
    <row r="26" spans="1:13" ht="15.75" customHeight="1" x14ac:dyDescent="0.25">
      <c r="A26" s="61" t="s">
        <v>14</v>
      </c>
      <c r="B26" s="583">
        <v>41637.482042020725</v>
      </c>
      <c r="C26" s="583">
        <v>19041.791255219221</v>
      </c>
      <c r="D26" s="583">
        <v>22595.690786799383</v>
      </c>
      <c r="E26" s="583"/>
      <c r="F26" s="583">
        <v>32475.750635642486</v>
      </c>
      <c r="G26" s="583">
        <v>15608.424801276282</v>
      </c>
      <c r="H26" s="583">
        <v>16867.325834389427</v>
      </c>
      <c r="I26" s="584"/>
      <c r="J26" s="585">
        <v>77.99643264422042</v>
      </c>
      <c r="K26" s="585">
        <v>81.969309462935087</v>
      </c>
      <c r="L26" s="585">
        <v>74.648418557069959</v>
      </c>
      <c r="M26" s="582">
        <f t="shared" si="0"/>
        <v>0.91068741515779772</v>
      </c>
    </row>
    <row r="27" spans="1:13" ht="15.75" customHeight="1" x14ac:dyDescent="0.25">
      <c r="A27" s="61" t="s">
        <v>15</v>
      </c>
      <c r="B27" s="583">
        <v>32444.095483939476</v>
      </c>
      <c r="C27" s="583">
        <v>15358.836105156028</v>
      </c>
      <c r="D27" s="583">
        <v>17085.259378806299</v>
      </c>
      <c r="E27" s="583"/>
      <c r="F27" s="583">
        <v>25436.131899227104</v>
      </c>
      <c r="G27" s="583">
        <v>13088.187723379082</v>
      </c>
      <c r="H27" s="583">
        <v>12347.94417586145</v>
      </c>
      <c r="I27" s="584"/>
      <c r="J27" s="585">
        <v>78.399879915990496</v>
      </c>
      <c r="K27" s="585">
        <v>85.216012683307682</v>
      </c>
      <c r="L27" s="585">
        <v>72.272500534451282</v>
      </c>
      <c r="M27" s="582">
        <f t="shared" si="0"/>
        <v>0.8481093899927119</v>
      </c>
    </row>
    <row r="28" spans="1:13" ht="15.75" customHeight="1" x14ac:dyDescent="0.25">
      <c r="A28" s="61" t="s">
        <v>16</v>
      </c>
      <c r="B28" s="583">
        <v>27154.105213997009</v>
      </c>
      <c r="C28" s="583">
        <v>13160.014335567295</v>
      </c>
      <c r="D28" s="583">
        <v>13994.090878424995</v>
      </c>
      <c r="E28" s="583"/>
      <c r="F28" s="583">
        <v>20170.289085507236</v>
      </c>
      <c r="G28" s="583">
        <v>11049.624291327647</v>
      </c>
      <c r="H28" s="583">
        <v>9120.6647941748706</v>
      </c>
      <c r="I28" s="584"/>
      <c r="J28" s="585">
        <v>74.280809205605834</v>
      </c>
      <c r="K28" s="585">
        <v>83.963618956415004</v>
      </c>
      <c r="L28" s="585">
        <v>65.175114792454337</v>
      </c>
      <c r="M28" s="582">
        <f t="shared" si="0"/>
        <v>0.77623041505972168</v>
      </c>
    </row>
    <row r="29" spans="1:13" ht="15.75" customHeight="1" x14ac:dyDescent="0.25">
      <c r="A29" s="61" t="s">
        <v>17</v>
      </c>
      <c r="B29" s="583">
        <v>20307.62193017716</v>
      </c>
      <c r="C29" s="583">
        <v>9961.04100880642</v>
      </c>
      <c r="D29" s="583">
        <v>10346.580921366021</v>
      </c>
      <c r="E29" s="583"/>
      <c r="F29" s="583">
        <v>14511.92389823544</v>
      </c>
      <c r="G29" s="583">
        <v>8398.7224088916955</v>
      </c>
      <c r="H29" s="583">
        <v>6113.2014893405267</v>
      </c>
      <c r="I29" s="584"/>
      <c r="J29" s="585">
        <v>71.46047896758391</v>
      </c>
      <c r="K29" s="585">
        <v>84.315709587642516</v>
      </c>
      <c r="L29" s="585">
        <v>59.084266926440939</v>
      </c>
      <c r="M29" s="582">
        <f t="shared" si="0"/>
        <v>0.70075039652041848</v>
      </c>
    </row>
    <row r="30" spans="1:13" ht="15.75" customHeight="1" x14ac:dyDescent="0.25">
      <c r="A30" s="61" t="s">
        <v>18</v>
      </c>
      <c r="B30" s="583">
        <v>15419.076633669796</v>
      </c>
      <c r="C30" s="583">
        <v>7633.9422555467454</v>
      </c>
      <c r="D30" s="583">
        <v>7785.134378119029</v>
      </c>
      <c r="E30" s="583"/>
      <c r="F30" s="583">
        <v>10068.135428961865</v>
      </c>
      <c r="G30" s="583">
        <v>5994.7676599922379</v>
      </c>
      <c r="H30" s="583">
        <v>4073.36776896946</v>
      </c>
      <c r="I30" s="584"/>
      <c r="J30" s="585">
        <v>65.296617094275106</v>
      </c>
      <c r="K30" s="585">
        <v>78.527809869613336</v>
      </c>
      <c r="L30" s="585">
        <v>52.322382262503254</v>
      </c>
      <c r="M30" s="582">
        <f t="shared" si="0"/>
        <v>0.66629111838696042</v>
      </c>
    </row>
    <row r="31" spans="1:13" ht="15.75" customHeight="1" x14ac:dyDescent="0.25">
      <c r="A31" s="61" t="s">
        <v>19</v>
      </c>
      <c r="B31" s="583">
        <v>11289.704592990211</v>
      </c>
      <c r="C31" s="583">
        <v>5378.7530367618238</v>
      </c>
      <c r="D31" s="583">
        <v>5910.9515562303804</v>
      </c>
      <c r="E31" s="583"/>
      <c r="F31" s="583">
        <v>7343.1569052890964</v>
      </c>
      <c r="G31" s="583">
        <v>4284.7894134097905</v>
      </c>
      <c r="H31" s="583">
        <v>3058.367491878917</v>
      </c>
      <c r="I31" s="584"/>
      <c r="J31" s="585">
        <v>65.042949926680464</v>
      </c>
      <c r="K31" s="585">
        <v>79.661389621805952</v>
      </c>
      <c r="L31" s="585">
        <v>51.740696278504899</v>
      </c>
      <c r="M31" s="582">
        <f t="shared" si="0"/>
        <v>0.6495078296291954</v>
      </c>
    </row>
    <row r="32" spans="1:13" ht="15.75" customHeight="1" x14ac:dyDescent="0.25">
      <c r="A32" s="61" t="s">
        <v>20</v>
      </c>
      <c r="B32" s="583">
        <v>8620.4333520133023</v>
      </c>
      <c r="C32" s="583">
        <v>4251.6748388650803</v>
      </c>
      <c r="D32" s="583">
        <v>4368.7585131481628</v>
      </c>
      <c r="E32" s="583"/>
      <c r="F32" s="583">
        <v>5826.9824564920082</v>
      </c>
      <c r="G32" s="583">
        <v>3490.0396243367463</v>
      </c>
      <c r="H32" s="583">
        <v>2336.9428321548735</v>
      </c>
      <c r="I32" s="584"/>
      <c r="J32" s="585">
        <v>67.595006173684226</v>
      </c>
      <c r="K32" s="585">
        <v>82.086230876210394</v>
      </c>
      <c r="L32" s="585">
        <v>53.492149431504018</v>
      </c>
      <c r="M32" s="582">
        <f t="shared" si="0"/>
        <v>0.65165800476540947</v>
      </c>
    </row>
    <row r="33" spans="1:13" ht="15.75" customHeight="1" x14ac:dyDescent="0.25">
      <c r="A33" s="61" t="s">
        <v>21</v>
      </c>
      <c r="B33" s="583">
        <v>7040.3950808803174</v>
      </c>
      <c r="C33" s="583">
        <v>3419.0798217409388</v>
      </c>
      <c r="D33" s="583">
        <v>3621.3152591389903</v>
      </c>
      <c r="E33" s="583"/>
      <c r="F33" s="583">
        <v>4988.4741224848822</v>
      </c>
      <c r="G33" s="583">
        <v>2931.8225105830602</v>
      </c>
      <c r="H33" s="583">
        <v>2056.6516119014336</v>
      </c>
      <c r="I33" s="584"/>
      <c r="J33" s="585">
        <v>70.855031076762771</v>
      </c>
      <c r="K33" s="585">
        <v>85.748875821507781</v>
      </c>
      <c r="L33" s="585">
        <v>56.792945787061875</v>
      </c>
      <c r="M33" s="582">
        <f t="shared" si="0"/>
        <v>0.66231708862609839</v>
      </c>
    </row>
    <row r="34" spans="1:13" ht="15.75" customHeight="1" x14ac:dyDescent="0.25">
      <c r="A34" s="61" t="s">
        <v>22</v>
      </c>
      <c r="B34" s="583">
        <v>5948.7967842814778</v>
      </c>
      <c r="C34" s="583">
        <v>2903.4385895447372</v>
      </c>
      <c r="D34" s="583">
        <v>3045.3581947363523</v>
      </c>
      <c r="E34" s="583"/>
      <c r="F34" s="583">
        <v>3740.7642601752664</v>
      </c>
      <c r="G34" s="583">
        <v>2370.0574066995837</v>
      </c>
      <c r="H34" s="583">
        <v>1370.7068534754242</v>
      </c>
      <c r="I34" s="584"/>
      <c r="J34" s="585">
        <v>62.882703777329894</v>
      </c>
      <c r="K34" s="585">
        <v>81.629327902233925</v>
      </c>
      <c r="L34" s="585">
        <v>45.00970873786239</v>
      </c>
      <c r="M34" s="582">
        <f t="shared" si="0"/>
        <v>0.5513913919733574</v>
      </c>
    </row>
    <row r="35" spans="1:13" ht="15.75" customHeight="1" x14ac:dyDescent="0.25">
      <c r="A35" s="61" t="s">
        <v>23</v>
      </c>
      <c r="B35" s="583">
        <v>3662.9675940494321</v>
      </c>
      <c r="C35" s="583">
        <v>1754.1636625062831</v>
      </c>
      <c r="D35" s="583">
        <v>1908.8039315428396</v>
      </c>
      <c r="E35" s="583"/>
      <c r="F35" s="583">
        <v>2212.1821692710773</v>
      </c>
      <c r="G35" s="583">
        <v>1417.7325428465992</v>
      </c>
      <c r="H35" s="583">
        <v>794.44962642444796</v>
      </c>
      <c r="I35" s="584"/>
      <c r="J35" s="585">
        <v>60.393167902024885</v>
      </c>
      <c r="K35" s="585">
        <v>80.820995962314697</v>
      </c>
      <c r="L35" s="585">
        <v>41.620284477427383</v>
      </c>
      <c r="M35" s="582">
        <f t="shared" si="0"/>
        <v>0.51496871551588075</v>
      </c>
    </row>
    <row r="36" spans="1:13" ht="15.75" customHeight="1" x14ac:dyDescent="0.25">
      <c r="A36" s="61" t="s">
        <v>24</v>
      </c>
      <c r="B36" s="583">
        <v>3442.2215611498777</v>
      </c>
      <c r="C36" s="583">
        <v>1685.696978505365</v>
      </c>
      <c r="D36" s="583">
        <v>1756.5245826442458</v>
      </c>
      <c r="E36" s="583"/>
      <c r="F36" s="583">
        <v>1843.8786277488655</v>
      </c>
      <c r="G36" s="583">
        <v>1173.3773085674604</v>
      </c>
      <c r="H36" s="583">
        <v>670.50131918140653</v>
      </c>
      <c r="I36" s="584"/>
      <c r="J36" s="585">
        <v>53.566529492451032</v>
      </c>
      <c r="K36" s="585">
        <v>69.607843137254761</v>
      </c>
      <c r="L36" s="585">
        <v>38.172043010752802</v>
      </c>
      <c r="M36" s="582">
        <f t="shared" si="0"/>
        <v>0.54838709677419628</v>
      </c>
    </row>
    <row r="37" spans="1:13" ht="15.75" customHeight="1" x14ac:dyDescent="0.25">
      <c r="A37" s="61" t="s">
        <v>25</v>
      </c>
      <c r="B37" s="583">
        <v>2209.8212491331142</v>
      </c>
      <c r="C37" s="583">
        <v>1031.7221002896988</v>
      </c>
      <c r="D37" s="583">
        <v>1178.0991488433858</v>
      </c>
      <c r="E37" s="583"/>
      <c r="F37" s="583">
        <v>1382.3187407771588</v>
      </c>
      <c r="G37" s="583">
        <v>781.46456566565314</v>
      </c>
      <c r="H37" s="583">
        <v>600.85417511150706</v>
      </c>
      <c r="I37" s="584"/>
      <c r="J37" s="585">
        <v>62.553418803417749</v>
      </c>
      <c r="K37" s="585">
        <v>75.743707093821556</v>
      </c>
      <c r="L37" s="585">
        <v>51.002004008016222</v>
      </c>
      <c r="M37" s="582">
        <f t="shared" si="0"/>
        <v>0.67334972058921683</v>
      </c>
    </row>
    <row r="38" spans="1:13" ht="15.75" customHeight="1" x14ac:dyDescent="0.25">
      <c r="A38" s="61" t="s">
        <v>26</v>
      </c>
      <c r="B38" s="583">
        <v>1878.1119697493245</v>
      </c>
      <c r="C38" s="583">
        <v>810.97606739018681</v>
      </c>
      <c r="D38" s="583">
        <v>1067.1359023591392</v>
      </c>
      <c r="E38" s="583"/>
      <c r="F38" s="583">
        <v>1060.0531419452511</v>
      </c>
      <c r="G38" s="583">
        <v>585.50819421474955</v>
      </c>
      <c r="H38" s="583">
        <v>474.54494773050294</v>
      </c>
      <c r="I38" s="584"/>
      <c r="J38" s="585">
        <v>56.442489000628463</v>
      </c>
      <c r="K38" s="585">
        <v>72.197962154294302</v>
      </c>
      <c r="L38" s="585">
        <v>44.469026548672879</v>
      </c>
      <c r="M38" s="582">
        <f t="shared" si="0"/>
        <v>0.61593187981730146</v>
      </c>
    </row>
    <row r="39" spans="1:13" ht="15.75" customHeight="1" x14ac:dyDescent="0.25">
      <c r="A39" s="61" t="s">
        <v>27</v>
      </c>
      <c r="B39" s="583">
        <v>391.91274290180866</v>
      </c>
      <c r="C39" s="583">
        <v>162.90348951942732</v>
      </c>
      <c r="D39" s="583">
        <v>229.00925338238275</v>
      </c>
      <c r="E39" s="583"/>
      <c r="F39" s="583">
        <v>121.58738710508011</v>
      </c>
      <c r="G39" s="583">
        <v>82.632204828695194</v>
      </c>
      <c r="H39" s="583">
        <v>38.955182276384839</v>
      </c>
      <c r="I39" s="584"/>
      <c r="J39" s="585">
        <v>31.024096385542322</v>
      </c>
      <c r="K39" s="585">
        <v>50.724637681159436</v>
      </c>
      <c r="L39" s="585">
        <v>17.01030927835059</v>
      </c>
      <c r="M39" s="582">
        <f t="shared" si="0"/>
        <v>0.33534609720176867</v>
      </c>
    </row>
    <row r="40" spans="1:13" ht="15.75" customHeight="1" x14ac:dyDescent="0.25">
      <c r="A40" s="61" t="s">
        <v>28</v>
      </c>
      <c r="B40" s="583">
        <v>271.50581586571127</v>
      </c>
      <c r="C40" s="583">
        <v>112.14370655322922</v>
      </c>
      <c r="D40" s="583">
        <v>159.36210931248328</v>
      </c>
      <c r="E40" s="583"/>
      <c r="F40" s="583">
        <v>61.383923587030701</v>
      </c>
      <c r="G40" s="583">
        <v>41.316102414347561</v>
      </c>
      <c r="H40" s="583">
        <v>20.0678211726831</v>
      </c>
      <c r="I40" s="584"/>
      <c r="J40" s="585">
        <v>22.60869565217401</v>
      </c>
      <c r="K40" s="585">
        <v>36.842105263157876</v>
      </c>
      <c r="L40" s="585">
        <v>12.592592592592604</v>
      </c>
      <c r="M40" s="582">
        <f t="shared" si="0"/>
        <v>0.34179894179894227</v>
      </c>
    </row>
    <row r="41" spans="1:13" ht="15.75" customHeight="1" x14ac:dyDescent="0.25">
      <c r="A41" s="61" t="s">
        <v>9</v>
      </c>
      <c r="B41" s="583">
        <v>174.70809020924079</v>
      </c>
      <c r="C41" s="583">
        <v>75.549444414807027</v>
      </c>
      <c r="D41" s="583">
        <v>99.15864579443425</v>
      </c>
      <c r="E41" s="583"/>
      <c r="F41" s="583">
        <v>50.759782966198451</v>
      </c>
      <c r="G41" s="583">
        <v>29.511501724533961</v>
      </c>
      <c r="H41" s="583">
        <v>21.248281241664458</v>
      </c>
      <c r="I41" s="584"/>
      <c r="J41" s="585">
        <v>29.054054054054109</v>
      </c>
      <c r="K41" s="585">
        <v>39.062499999999986</v>
      </c>
      <c r="L41" s="585">
        <v>21.428571428571406</v>
      </c>
      <c r="M41" s="582">
        <f t="shared" si="0"/>
        <v>0.54857142857142815</v>
      </c>
    </row>
    <row r="42" spans="1:13" ht="15.75" customHeight="1" x14ac:dyDescent="0.25">
      <c r="A42" s="586" t="s">
        <v>5</v>
      </c>
      <c r="B42" s="587">
        <v>104261.03139466661</v>
      </c>
      <c r="C42" s="587">
        <v>51765.440740267171</v>
      </c>
      <c r="D42" s="587">
        <v>52495.590654369764</v>
      </c>
      <c r="E42" s="587"/>
      <c r="F42" s="587">
        <v>37698.35047883635</v>
      </c>
      <c r="G42" s="587">
        <v>24508.327553567025</v>
      </c>
      <c r="H42" s="587">
        <v>13190.022925270865</v>
      </c>
      <c r="I42" s="588"/>
      <c r="J42" s="589">
        <v>36.157661184193763</v>
      </c>
      <c r="K42" s="589">
        <v>47.344960659253196</v>
      </c>
      <c r="L42" s="589">
        <v>25.125963458747965</v>
      </c>
      <c r="M42" s="590">
        <f t="shared" si="0"/>
        <v>0.53069984870369291</v>
      </c>
    </row>
    <row r="43" spans="1:13" ht="15.75" customHeight="1" x14ac:dyDescent="0.25">
      <c r="A43" s="61" t="s">
        <v>13</v>
      </c>
      <c r="B43" s="583">
        <v>20317.385010503789</v>
      </c>
      <c r="C43" s="583">
        <v>9858.0616686246922</v>
      </c>
      <c r="D43" s="583">
        <v>10459.323341877856</v>
      </c>
      <c r="E43" s="583"/>
      <c r="F43" s="583">
        <v>6191.919418391185</v>
      </c>
      <c r="G43" s="583">
        <v>3624.3049568649294</v>
      </c>
      <c r="H43" s="583">
        <v>2567.6144615257745</v>
      </c>
      <c r="I43" s="584"/>
      <c r="J43" s="585">
        <v>30.475966346995509</v>
      </c>
      <c r="K43" s="585">
        <v>36.764884200311329</v>
      </c>
      <c r="L43" s="585">
        <v>24.548571428569833</v>
      </c>
      <c r="M43" s="582">
        <f t="shared" si="0"/>
        <v>0.66771790425935718</v>
      </c>
    </row>
    <row r="44" spans="1:13" ht="15.75" customHeight="1" x14ac:dyDescent="0.25">
      <c r="A44" s="61" t="s">
        <v>14</v>
      </c>
      <c r="B44" s="583">
        <v>17301.975417388439</v>
      </c>
      <c r="C44" s="583">
        <v>8399.5727538225037</v>
      </c>
      <c r="D44" s="583">
        <v>8902.4026635672108</v>
      </c>
      <c r="E44" s="583"/>
      <c r="F44" s="583">
        <v>6138.6644187234224</v>
      </c>
      <c r="G44" s="583">
        <v>3766.963052663642</v>
      </c>
      <c r="H44" s="583">
        <v>2371.7013660596849</v>
      </c>
      <c r="I44" s="584"/>
      <c r="J44" s="585">
        <v>35.479558088804218</v>
      </c>
      <c r="K44" s="585">
        <v>44.847079286850416</v>
      </c>
      <c r="L44" s="585">
        <v>26.641137855576808</v>
      </c>
      <c r="M44" s="582">
        <f t="shared" si="0"/>
        <v>0.59404398857671514</v>
      </c>
    </row>
    <row r="45" spans="1:13" ht="15.75" customHeight="1" x14ac:dyDescent="0.25">
      <c r="A45" s="61" t="s">
        <v>15</v>
      </c>
      <c r="B45" s="583">
        <v>12802.073852216839</v>
      </c>
      <c r="C45" s="583">
        <v>6639.0593167986635</v>
      </c>
      <c r="D45" s="583">
        <v>6163.0145354180813</v>
      </c>
      <c r="E45" s="583"/>
      <c r="F45" s="583">
        <v>5066.0417783236962</v>
      </c>
      <c r="G45" s="583">
        <v>3371.2736563754343</v>
      </c>
      <c r="H45" s="583">
        <v>1694.7681219481667</v>
      </c>
      <c r="I45" s="584"/>
      <c r="J45" s="585">
        <v>39.572039942937423</v>
      </c>
      <c r="K45" s="585">
        <v>50.779387493119295</v>
      </c>
      <c r="L45" s="585">
        <v>27.499012248120831</v>
      </c>
      <c r="M45" s="582">
        <f t="shared" si="0"/>
        <v>0.54153887247747923</v>
      </c>
    </row>
    <row r="46" spans="1:13" ht="15.75" customHeight="1" x14ac:dyDescent="0.25">
      <c r="A46" s="61" t="s">
        <v>16</v>
      </c>
      <c r="B46" s="583">
        <v>11171.837923740331</v>
      </c>
      <c r="C46" s="583">
        <v>5785.618557100579</v>
      </c>
      <c r="D46" s="583">
        <v>5386.2193666387966</v>
      </c>
      <c r="E46" s="583"/>
      <c r="F46" s="583">
        <v>4206.9208105749849</v>
      </c>
      <c r="G46" s="583">
        <v>2910.448359517226</v>
      </c>
      <c r="H46" s="583">
        <v>1296.4724510576521</v>
      </c>
      <c r="I46" s="584"/>
      <c r="J46" s="585">
        <v>37.65647907972906</v>
      </c>
      <c r="K46" s="585">
        <v>50.30487804878198</v>
      </c>
      <c r="L46" s="585">
        <v>24.070175438597371</v>
      </c>
      <c r="M46" s="582">
        <f t="shared" si="0"/>
        <v>0.47848591174907296</v>
      </c>
    </row>
    <row r="47" spans="1:13" ht="15.75" customHeight="1" x14ac:dyDescent="0.25">
      <c r="A47" s="61" t="s">
        <v>17</v>
      </c>
      <c r="B47" s="583">
        <v>8873.7176606399626</v>
      </c>
      <c r="C47" s="583">
        <v>4451.3480754001766</v>
      </c>
      <c r="D47" s="583">
        <v>4422.369585240489</v>
      </c>
      <c r="E47" s="583"/>
      <c r="F47" s="583">
        <v>3110.777921925574</v>
      </c>
      <c r="G47" s="583">
        <v>2223.784136167857</v>
      </c>
      <c r="H47" s="583">
        <v>886.99378575763126</v>
      </c>
      <c r="I47" s="584"/>
      <c r="J47" s="585">
        <v>35.056084055091311</v>
      </c>
      <c r="K47" s="585">
        <v>49.957543164449</v>
      </c>
      <c r="L47" s="585">
        <v>20.056980056979807</v>
      </c>
      <c r="M47" s="582">
        <f t="shared" si="0"/>
        <v>0.40148051298192822</v>
      </c>
    </row>
    <row r="48" spans="1:13" ht="15.75" customHeight="1" x14ac:dyDescent="0.25">
      <c r="A48" s="61" t="s">
        <v>18</v>
      </c>
      <c r="B48" s="583">
        <v>7481.4901986196928</v>
      </c>
      <c r="C48" s="583">
        <v>3748.3047054389331</v>
      </c>
      <c r="D48" s="583">
        <v>3733.1854931816993</v>
      </c>
      <c r="E48" s="583"/>
      <c r="F48" s="583">
        <v>2334.6583593875716</v>
      </c>
      <c r="G48" s="583">
        <v>1600.116630557043</v>
      </c>
      <c r="H48" s="583">
        <v>734.54172883053741</v>
      </c>
      <c r="I48" s="584"/>
      <c r="J48" s="585">
        <v>31.205793196365509</v>
      </c>
      <c r="K48" s="585">
        <v>42.689075630250954</v>
      </c>
      <c r="L48" s="585">
        <v>19.676004049948826</v>
      </c>
      <c r="M48" s="582">
        <f t="shared" si="0"/>
        <v>0.46091426809920732</v>
      </c>
    </row>
    <row r="49" spans="1:13" ht="15.75" customHeight="1" x14ac:dyDescent="0.25">
      <c r="A49" s="61" t="s">
        <v>19</v>
      </c>
      <c r="B49" s="583">
        <v>5957.0754279176554</v>
      </c>
      <c r="C49" s="583">
        <v>2858.497381234059</v>
      </c>
      <c r="D49" s="583">
        <v>3098.578046683208</v>
      </c>
      <c r="E49" s="583"/>
      <c r="F49" s="583">
        <v>2003.4317599545866</v>
      </c>
      <c r="G49" s="583">
        <v>1360.0628830860551</v>
      </c>
      <c r="H49" s="583">
        <v>643.36887686853652</v>
      </c>
      <c r="I49" s="584"/>
      <c r="J49" s="585">
        <v>33.631129640654578</v>
      </c>
      <c r="K49" s="585">
        <v>47.579644187007347</v>
      </c>
      <c r="L49" s="585">
        <v>20.763358778625104</v>
      </c>
      <c r="M49" s="582">
        <f t="shared" si="0"/>
        <v>0.43639163624294169</v>
      </c>
    </row>
    <row r="50" spans="1:13" ht="15.75" customHeight="1" x14ac:dyDescent="0.25">
      <c r="A50" s="61" t="s">
        <v>20</v>
      </c>
      <c r="B50" s="583">
        <v>4809.8919526187665</v>
      </c>
      <c r="C50" s="583">
        <v>2314.4722279995344</v>
      </c>
      <c r="D50" s="583">
        <v>2495.4197246188437</v>
      </c>
      <c r="E50" s="583"/>
      <c r="F50" s="583">
        <v>1873.3387885289644</v>
      </c>
      <c r="G50" s="583">
        <v>1222.8739314008535</v>
      </c>
      <c r="H50" s="583">
        <v>650.46485712811591</v>
      </c>
      <c r="I50" s="584"/>
      <c r="J50" s="585">
        <v>38.947627243664101</v>
      </c>
      <c r="K50" s="585">
        <v>52.835973428717821</v>
      </c>
      <c r="L50" s="585">
        <v>26.066350710900203</v>
      </c>
      <c r="M50" s="582">
        <f t="shared" si="0"/>
        <v>0.4933447615206123</v>
      </c>
    </row>
    <row r="51" spans="1:13" ht="15.75" customHeight="1" x14ac:dyDescent="0.25">
      <c r="A51" s="61" t="s">
        <v>21</v>
      </c>
      <c r="B51" s="583">
        <v>4086.1019661415298</v>
      </c>
      <c r="C51" s="583">
        <v>1919.4626602162305</v>
      </c>
      <c r="D51" s="583">
        <v>2166.6393059249353</v>
      </c>
      <c r="E51" s="583"/>
      <c r="F51" s="583">
        <v>1852.0508477502262</v>
      </c>
      <c r="G51" s="583">
        <v>1207.4993075050982</v>
      </c>
      <c r="H51" s="583">
        <v>644.55154024513308</v>
      </c>
      <c r="I51" s="584"/>
      <c r="J51" s="585">
        <v>45.325615050646739</v>
      </c>
      <c r="K51" s="585">
        <v>62.908194701172505</v>
      </c>
      <c r="L51" s="585">
        <v>29.748908296943622</v>
      </c>
      <c r="M51" s="582">
        <f t="shared" si="0"/>
        <v>0.47289400750184224</v>
      </c>
    </row>
    <row r="52" spans="1:13" ht="15.75" customHeight="1" x14ac:dyDescent="0.25">
      <c r="A52" s="61" t="s">
        <v>22</v>
      </c>
      <c r="B52" s="583">
        <v>3574.0087240751186</v>
      </c>
      <c r="C52" s="583">
        <v>1743.2458171033422</v>
      </c>
      <c r="D52" s="583">
        <v>1830.7629069714881</v>
      </c>
      <c r="E52" s="583"/>
      <c r="F52" s="583">
        <v>1475.9638939925185</v>
      </c>
      <c r="G52" s="583">
        <v>1012.3598503666649</v>
      </c>
      <c r="H52" s="583">
        <v>463.60404362585859</v>
      </c>
      <c r="I52" s="584"/>
      <c r="J52" s="585">
        <v>41.297154202512232</v>
      </c>
      <c r="K52" s="585">
        <v>58.073270013570117</v>
      </c>
      <c r="L52" s="585">
        <v>25.322997416021135</v>
      </c>
      <c r="M52" s="582">
        <f t="shared" si="0"/>
        <v>0.43605254896278184</v>
      </c>
    </row>
    <row r="53" spans="1:13" ht="15.75" customHeight="1" x14ac:dyDescent="0.25">
      <c r="A53" s="61" t="s">
        <v>23</v>
      </c>
      <c r="B53" s="583">
        <v>2429.386821963687</v>
      </c>
      <c r="C53" s="583">
        <v>1238.3026123614345</v>
      </c>
      <c r="D53" s="583">
        <v>1191.0842096021806</v>
      </c>
      <c r="E53" s="583"/>
      <c r="F53" s="583">
        <v>1078.9405030489527</v>
      </c>
      <c r="G53" s="583">
        <v>720.0806420786231</v>
      </c>
      <c r="H53" s="583">
        <v>358.85986097033094</v>
      </c>
      <c r="I53" s="584"/>
      <c r="J53" s="585">
        <v>44.412050534498121</v>
      </c>
      <c r="K53" s="585">
        <v>58.150619637750339</v>
      </c>
      <c r="L53" s="585">
        <v>30.128840436075699</v>
      </c>
      <c r="M53" s="582">
        <f t="shared" si="0"/>
        <v>0.51811727241710415</v>
      </c>
    </row>
    <row r="54" spans="1:13" ht="15.75" customHeight="1" x14ac:dyDescent="0.25">
      <c r="A54" s="61" t="s">
        <v>24</v>
      </c>
      <c r="B54" s="583">
        <v>2266.4833324442297</v>
      </c>
      <c r="C54" s="583">
        <v>1169.8359283605164</v>
      </c>
      <c r="D54" s="583">
        <v>1096.6474040836729</v>
      </c>
      <c r="E54" s="583"/>
      <c r="F54" s="583">
        <v>903.05195277073187</v>
      </c>
      <c r="G54" s="583">
        <v>602.03463518048841</v>
      </c>
      <c r="H54" s="583">
        <v>301.01731759024494</v>
      </c>
      <c r="I54" s="584"/>
      <c r="J54" s="585">
        <v>39.843749999999268</v>
      </c>
      <c r="K54" s="585">
        <v>51.463168516650043</v>
      </c>
      <c r="L54" s="585">
        <v>27.448869752422336</v>
      </c>
      <c r="M54" s="582">
        <f t="shared" si="0"/>
        <v>0.53336921420883199</v>
      </c>
    </row>
    <row r="55" spans="1:13" ht="15.75" customHeight="1" x14ac:dyDescent="0.25">
      <c r="A55" s="61" t="s">
        <v>25</v>
      </c>
      <c r="B55" s="583">
        <v>1305.5888362933713</v>
      </c>
      <c r="C55" s="583">
        <v>674.04269938835057</v>
      </c>
      <c r="D55" s="583">
        <v>631.54613690502208</v>
      </c>
      <c r="E55" s="583"/>
      <c r="F55" s="583">
        <v>708.27604138880963</v>
      </c>
      <c r="G55" s="583">
        <v>429.68746510921176</v>
      </c>
      <c r="H55" s="583">
        <v>278.58857627959935</v>
      </c>
      <c r="I55" s="584"/>
      <c r="J55" s="585">
        <v>54.249547920434104</v>
      </c>
      <c r="K55" s="585">
        <v>63.747810858144121</v>
      </c>
      <c r="L55" s="585">
        <v>44.112149532710816</v>
      </c>
      <c r="M55" s="582">
        <f t="shared" si="0"/>
        <v>0.69197904898839757</v>
      </c>
    </row>
    <row r="56" spans="1:13" ht="15.75" customHeight="1" x14ac:dyDescent="0.25">
      <c r="A56" s="61" t="s">
        <v>26</v>
      </c>
      <c r="B56" s="583">
        <v>1343.3635585007744</v>
      </c>
      <c r="C56" s="583">
        <v>675.22315945733192</v>
      </c>
      <c r="D56" s="583">
        <v>668.14039904344384</v>
      </c>
      <c r="E56" s="583"/>
      <c r="F56" s="583">
        <v>682.30591987122</v>
      </c>
      <c r="G56" s="583">
        <v>391.91274290180866</v>
      </c>
      <c r="H56" s="583">
        <v>290.39317696941282</v>
      </c>
      <c r="I56" s="584"/>
      <c r="J56" s="585">
        <v>50.790861159929825</v>
      </c>
      <c r="K56" s="585">
        <v>58.041958041958608</v>
      </c>
      <c r="L56" s="585">
        <v>43.462897526502317</v>
      </c>
      <c r="M56" s="582">
        <f t="shared" si="0"/>
        <v>0.74881859593852662</v>
      </c>
    </row>
    <row r="57" spans="1:13" ht="15.75" customHeight="1" x14ac:dyDescent="0.25">
      <c r="A57" s="61" t="s">
        <v>27</v>
      </c>
      <c r="B57" s="583">
        <v>231.37017352034545</v>
      </c>
      <c r="C57" s="583">
        <v>122.76784717406147</v>
      </c>
      <c r="D57" s="583">
        <v>108.60232634628514</v>
      </c>
      <c r="E57" s="583"/>
      <c r="F57" s="583">
        <v>35.413802069440756</v>
      </c>
      <c r="G57" s="583">
        <v>29.511501724533961</v>
      </c>
      <c r="H57" s="583">
        <v>5.902300344906795</v>
      </c>
      <c r="I57" s="584"/>
      <c r="J57" s="585">
        <v>15.306122448979659</v>
      </c>
      <c r="K57" s="585">
        <v>24.038461538461519</v>
      </c>
      <c r="L57" s="585">
        <v>5.4347826086956461</v>
      </c>
      <c r="M57" s="582">
        <f t="shared" si="0"/>
        <v>0.22608695652173907</v>
      </c>
    </row>
    <row r="58" spans="1:13" ht="15.75" customHeight="1" x14ac:dyDescent="0.25">
      <c r="A58" s="61" t="s">
        <v>28</v>
      </c>
      <c r="B58" s="583">
        <v>233.73109365830814</v>
      </c>
      <c r="C58" s="583">
        <v>132.2115277259123</v>
      </c>
      <c r="D58" s="583">
        <v>101.51956593239697</v>
      </c>
      <c r="E58" s="583"/>
      <c r="F58" s="583">
        <v>31.872421862496676</v>
      </c>
      <c r="G58" s="583">
        <v>30.691961793515318</v>
      </c>
      <c r="H58" s="583">
        <v>1.1804600689813589</v>
      </c>
      <c r="I58" s="584"/>
      <c r="J58" s="585">
        <v>13.636363636363695</v>
      </c>
      <c r="K58" s="585">
        <v>23.214285714285705</v>
      </c>
      <c r="L58" s="585">
        <v>1.1627906976744173</v>
      </c>
      <c r="M58" s="582">
        <f t="shared" si="0"/>
        <v>5.0089445438282615E-2</v>
      </c>
    </row>
    <row r="59" spans="1:13" ht="15.75" customHeight="1" x14ac:dyDescent="0.25">
      <c r="A59" s="61" t="s">
        <v>9</v>
      </c>
      <c r="B59" s="583">
        <v>75.549444414807027</v>
      </c>
      <c r="C59" s="583">
        <v>35.413802069440756</v>
      </c>
      <c r="D59" s="583">
        <v>40.1356423453662</v>
      </c>
      <c r="E59" s="583"/>
      <c r="F59" s="583">
        <v>4.7218402759254356</v>
      </c>
      <c r="G59" s="583">
        <v>4.7218402759254356</v>
      </c>
      <c r="H59" s="592">
        <v>0</v>
      </c>
      <c r="I59" s="584"/>
      <c r="J59" s="585">
        <v>6.2499999999999947</v>
      </c>
      <c r="K59" s="585">
        <v>13.333333333333337</v>
      </c>
      <c r="L59" s="585">
        <v>0</v>
      </c>
      <c r="M59" s="582">
        <f t="shared" si="0"/>
        <v>0</v>
      </c>
    </row>
  </sheetData>
  <mergeCells count="6">
    <mergeCell ref="M2:M3"/>
    <mergeCell ref="A1:L1"/>
    <mergeCell ref="A2:A3"/>
    <mergeCell ref="B2:D2"/>
    <mergeCell ref="F2:H2"/>
    <mergeCell ref="J2:L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76D5-4AAE-4EB8-9CCB-5A22376A4FF9}">
  <dimension ref="A1:M43"/>
  <sheetViews>
    <sheetView workbookViewId="0">
      <selection activeCell="A7" sqref="A7"/>
    </sheetView>
  </sheetViews>
  <sheetFormatPr defaultRowHeight="15" x14ac:dyDescent="0.25"/>
  <cols>
    <col min="1" max="1" width="17.140625" style="12" customWidth="1"/>
    <col min="2" max="4" width="12" style="12" bestFit="1" customWidth="1"/>
    <col min="5" max="5" width="1.7109375" style="12" customWidth="1"/>
    <col min="6" max="7" width="12" style="12" bestFit="1" customWidth="1"/>
    <col min="8" max="8" width="11" style="12" bestFit="1" customWidth="1"/>
    <col min="9" max="9" width="1.28515625" style="12" customWidth="1"/>
    <col min="10" max="12" width="9.140625" style="12"/>
    <col min="13" max="13" width="11.140625" style="12" customWidth="1"/>
    <col min="14" max="16384" width="9.140625" style="12"/>
  </cols>
  <sheetData>
    <row r="1" spans="1:13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15.75" customHeight="1" x14ac:dyDescent="0.25">
      <c r="A2" s="1052" t="s">
        <v>176</v>
      </c>
      <c r="B2" s="1052"/>
      <c r="C2" s="1052"/>
      <c r="D2" s="1052"/>
      <c r="E2" s="1052"/>
      <c r="F2" s="1052"/>
      <c r="G2" s="1052"/>
      <c r="H2" s="1052"/>
      <c r="I2" s="1052"/>
      <c r="J2" s="1052"/>
      <c r="K2" s="1052"/>
      <c r="L2" s="1052"/>
      <c r="M2" s="593"/>
    </row>
    <row r="3" spans="1:13" ht="18" customHeight="1" x14ac:dyDescent="0.25">
      <c r="A3" s="1054" t="s">
        <v>549</v>
      </c>
      <c r="B3" s="1053" t="s">
        <v>60</v>
      </c>
      <c r="C3" s="1053"/>
      <c r="D3" s="1053"/>
      <c r="E3" s="594"/>
      <c r="F3" s="1054" t="s">
        <v>57</v>
      </c>
      <c r="G3" s="1054"/>
      <c r="H3" s="1054"/>
      <c r="I3" s="594"/>
      <c r="J3" s="1053" t="s">
        <v>58</v>
      </c>
      <c r="K3" s="1053"/>
      <c r="L3" s="1053"/>
      <c r="M3" s="1049" t="s">
        <v>174</v>
      </c>
    </row>
    <row r="4" spans="1:13" ht="22.5" customHeight="1" x14ac:dyDescent="0.25">
      <c r="A4" s="1055"/>
      <c r="B4" s="615" t="s">
        <v>0</v>
      </c>
      <c r="C4" s="616" t="s">
        <v>1</v>
      </c>
      <c r="D4" s="616" t="s">
        <v>2</v>
      </c>
      <c r="E4" s="544"/>
      <c r="F4" s="615" t="s">
        <v>0</v>
      </c>
      <c r="G4" s="616" t="s">
        <v>1</v>
      </c>
      <c r="H4" s="616" t="s">
        <v>2</v>
      </c>
      <c r="I4" s="544"/>
      <c r="J4" s="615" t="s">
        <v>0</v>
      </c>
      <c r="K4" s="616" t="s">
        <v>1</v>
      </c>
      <c r="L4" s="616" t="s">
        <v>2</v>
      </c>
      <c r="M4" s="1050"/>
    </row>
    <row r="5" spans="1:13" x14ac:dyDescent="0.25">
      <c r="A5" s="611" t="s">
        <v>135</v>
      </c>
      <c r="B5" s="612">
        <v>574252.61198606319</v>
      </c>
      <c r="C5" s="612">
        <v>280847.34573005157</v>
      </c>
      <c r="D5" s="612">
        <v>293405.26625845471</v>
      </c>
      <c r="E5" s="612"/>
      <c r="F5" s="612">
        <v>341522.48671239242</v>
      </c>
      <c r="G5" s="612">
        <v>181838.08044392188</v>
      </c>
      <c r="H5" s="612">
        <v>159684.40626962265</v>
      </c>
      <c r="I5" s="612"/>
      <c r="J5" s="613">
        <v>59.472517770950581</v>
      </c>
      <c r="K5" s="613">
        <v>64.746234282965247</v>
      </c>
      <c r="L5" s="613">
        <v>54.424519472975703</v>
      </c>
      <c r="M5" s="614">
        <f>+L5/K5</f>
        <v>0.84058200566723629</v>
      </c>
    </row>
    <row r="6" spans="1:13" x14ac:dyDescent="0.25">
      <c r="A6" s="758"/>
      <c r="B6" s="759"/>
      <c r="C6" s="759"/>
      <c r="D6" s="759"/>
      <c r="E6" s="759"/>
      <c r="F6" s="759"/>
      <c r="G6" s="759"/>
      <c r="H6" s="759"/>
      <c r="I6" s="759"/>
      <c r="J6" s="760"/>
      <c r="K6" s="760"/>
      <c r="L6" s="760"/>
      <c r="M6" s="761"/>
    </row>
    <row r="7" spans="1:13" x14ac:dyDescent="0.25">
      <c r="A7" s="320" t="s">
        <v>3</v>
      </c>
      <c r="B7" s="587"/>
      <c r="C7" s="587"/>
      <c r="D7" s="587"/>
      <c r="E7" s="587"/>
      <c r="F7" s="587"/>
      <c r="G7" s="587"/>
      <c r="H7" s="587"/>
      <c r="I7" s="755"/>
      <c r="J7" s="756"/>
      <c r="K7" s="756"/>
      <c r="L7" s="756"/>
      <c r="M7" s="757"/>
    </row>
    <row r="8" spans="1:13" x14ac:dyDescent="0.25">
      <c r="A8" s="540" t="s">
        <v>4</v>
      </c>
      <c r="B8" s="583">
        <v>397185.1123476809</v>
      </c>
      <c r="C8" s="583">
        <v>192612.80570522445</v>
      </c>
      <c r="D8" s="583">
        <v>204572.30664453685</v>
      </c>
      <c r="E8" s="583"/>
      <c r="F8" s="583">
        <v>271984.97102363897</v>
      </c>
      <c r="G8" s="583">
        <v>141271.82622478961</v>
      </c>
      <c r="H8" s="583">
        <v>130713.14479879187</v>
      </c>
      <c r="I8" s="542"/>
      <c r="J8" s="602">
        <v>68.478138421649504</v>
      </c>
      <c r="K8" s="602">
        <v>73.34498124752777</v>
      </c>
      <c r="L8" s="602">
        <v>63.895816077380225</v>
      </c>
      <c r="M8" s="599">
        <f t="shared" ref="M8:M42" si="0">+L8/K8</f>
        <v>0.87116821070199613</v>
      </c>
    </row>
    <row r="9" spans="1:13" x14ac:dyDescent="0.25">
      <c r="A9" s="540" t="s">
        <v>5</v>
      </c>
      <c r="B9" s="583">
        <v>177067.49963934874</v>
      </c>
      <c r="C9" s="583">
        <v>88234.540024964648</v>
      </c>
      <c r="D9" s="583">
        <v>88832.959614262407</v>
      </c>
      <c r="E9" s="583"/>
      <c r="F9" s="583">
        <v>69537.515689755426</v>
      </c>
      <c r="G9" s="583">
        <v>40566.254219017108</v>
      </c>
      <c r="H9" s="583">
        <v>28971.261470747988</v>
      </c>
      <c r="I9" s="542"/>
      <c r="J9" s="602">
        <v>39.271755591190875</v>
      </c>
      <c r="K9" s="602">
        <v>45.975481038973328</v>
      </c>
      <c r="L9" s="602">
        <v>32.613189514951721</v>
      </c>
      <c r="M9" s="599">
        <f t="shared" si="0"/>
        <v>0.7093604847180518</v>
      </c>
    </row>
    <row r="10" spans="1:13" ht="12.75" customHeight="1" x14ac:dyDescent="0.25">
      <c r="A10" s="600" t="s">
        <v>3</v>
      </c>
      <c r="B10" s="603"/>
      <c r="C10" s="603"/>
      <c r="D10" s="603"/>
      <c r="E10" s="603"/>
      <c r="F10" s="603"/>
      <c r="G10" s="603"/>
      <c r="H10" s="603"/>
      <c r="I10" s="604"/>
      <c r="J10" s="605"/>
      <c r="K10" s="605"/>
      <c r="L10" s="605"/>
      <c r="M10" s="601"/>
    </row>
    <row r="11" spans="1:13" x14ac:dyDescent="0.25">
      <c r="A11" s="596" t="s">
        <v>136</v>
      </c>
      <c r="B11" s="579">
        <v>359847.04037222784</v>
      </c>
      <c r="C11" s="579">
        <v>174808.56348930806</v>
      </c>
      <c r="D11" s="579">
        <v>185038.47688433592</v>
      </c>
      <c r="E11" s="579"/>
      <c r="F11" s="579">
        <v>253280.22052255491</v>
      </c>
      <c r="G11" s="579">
        <v>131014.71116451533</v>
      </c>
      <c r="H11" s="579">
        <v>122265.50935784086</v>
      </c>
      <c r="I11" s="597"/>
      <c r="J11" s="598">
        <v>70.385522765562143</v>
      </c>
      <c r="K11" s="598">
        <v>74.947536064268604</v>
      </c>
      <c r="L11" s="598">
        <v>66.075721880441776</v>
      </c>
      <c r="M11" s="606">
        <f t="shared" si="0"/>
        <v>0.88162633957413727</v>
      </c>
    </row>
    <row r="12" spans="1:13" x14ac:dyDescent="0.25">
      <c r="A12" s="540" t="s">
        <v>136</v>
      </c>
      <c r="B12" s="583">
        <v>356879.5604253186</v>
      </c>
      <c r="C12" s="583">
        <v>173385.06447150986</v>
      </c>
      <c r="D12" s="583">
        <v>183494.49595519638</v>
      </c>
      <c r="E12" s="583"/>
      <c r="F12" s="583">
        <v>252040.95298190185</v>
      </c>
      <c r="G12" s="583">
        <v>130314.99737743805</v>
      </c>
      <c r="H12" s="583">
        <v>121725.95560426828</v>
      </c>
      <c r="I12" s="542"/>
      <c r="J12" s="602">
        <v>70.623532679027932</v>
      </c>
      <c r="K12" s="602">
        <v>75.159298048370289</v>
      </c>
      <c r="L12" s="602">
        <v>66.337660413555668</v>
      </c>
      <c r="M12" s="599">
        <f t="shared" si="0"/>
        <v>0.88262746108755197</v>
      </c>
    </row>
    <row r="13" spans="1:13" x14ac:dyDescent="0.25">
      <c r="A13" s="540" t="s">
        <v>157</v>
      </c>
      <c r="B13" s="583">
        <v>2967.4799469348904</v>
      </c>
      <c r="C13" s="583">
        <v>1423.4990177943089</v>
      </c>
      <c r="D13" s="583">
        <v>1543.9809291406375</v>
      </c>
      <c r="E13" s="583"/>
      <c r="F13" s="583">
        <v>1239.2675406500232</v>
      </c>
      <c r="G13" s="583">
        <v>699.71378707677616</v>
      </c>
      <c r="H13" s="583">
        <v>539.55375357324135</v>
      </c>
      <c r="I13" s="542"/>
      <c r="J13" s="602">
        <v>41.761614663312606</v>
      </c>
      <c r="K13" s="602">
        <v>49.154497356869435</v>
      </c>
      <c r="L13" s="602">
        <v>34.945622927709621</v>
      </c>
      <c r="M13" s="599">
        <f t="shared" si="0"/>
        <v>0.71093439678568704</v>
      </c>
    </row>
    <row r="14" spans="1:13" x14ac:dyDescent="0.25">
      <c r="A14" s="596" t="s">
        <v>137</v>
      </c>
      <c r="B14" s="579">
        <v>13877.435410418204</v>
      </c>
      <c r="C14" s="579">
        <v>6904.8674645323672</v>
      </c>
      <c r="D14" s="579">
        <v>6972.567945886417</v>
      </c>
      <c r="E14" s="579"/>
      <c r="F14" s="579">
        <v>6899.0383310309408</v>
      </c>
      <c r="G14" s="579">
        <v>3974.2469927670631</v>
      </c>
      <c r="H14" s="579">
        <v>2924.7913382641036</v>
      </c>
      <c r="I14" s="597"/>
      <c r="J14" s="598">
        <v>49.71407271585263</v>
      </c>
      <c r="K14" s="598">
        <v>57.557179962993906</v>
      </c>
      <c r="L14" s="598">
        <v>41.947118492973253</v>
      </c>
      <c r="M14" s="606">
        <f t="shared" si="0"/>
        <v>0.72879037020130133</v>
      </c>
    </row>
    <row r="15" spans="1:13" x14ac:dyDescent="0.25">
      <c r="A15" s="540" t="s">
        <v>137</v>
      </c>
      <c r="B15" s="583">
        <v>8204.98103173044</v>
      </c>
      <c r="C15" s="583">
        <v>4041.7882987582816</v>
      </c>
      <c r="D15" s="583">
        <v>4163.192732972042</v>
      </c>
      <c r="E15" s="583"/>
      <c r="F15" s="583">
        <v>4457.4565996836727</v>
      </c>
      <c r="G15" s="583">
        <v>2525.5838167178131</v>
      </c>
      <c r="H15" s="583">
        <v>1931.8727829659831</v>
      </c>
      <c r="I15" s="542"/>
      <c r="J15" s="602">
        <v>54.326226745021053</v>
      </c>
      <c r="K15" s="602">
        <v>62.486791242718986</v>
      </c>
      <c r="L15" s="602">
        <v>46.403635547922669</v>
      </c>
      <c r="M15" s="599">
        <f t="shared" si="0"/>
        <v>0.7426151131312837</v>
      </c>
    </row>
    <row r="16" spans="1:13" x14ac:dyDescent="0.25">
      <c r="A16" s="540" t="s">
        <v>138</v>
      </c>
      <c r="B16" s="583">
        <v>3046.3429281374338</v>
      </c>
      <c r="C16" s="583">
        <v>1535.6922007596495</v>
      </c>
      <c r="D16" s="583">
        <v>1510.6507273778095</v>
      </c>
      <c r="E16" s="583"/>
      <c r="F16" s="583">
        <v>1352.6480818385255</v>
      </c>
      <c r="G16" s="583">
        <v>808.0635051570514</v>
      </c>
      <c r="H16" s="583">
        <v>544.58457668146991</v>
      </c>
      <c r="I16" s="542"/>
      <c r="J16" s="602">
        <v>44.402357638230527</v>
      </c>
      <c r="K16" s="602">
        <v>52.618845414291322</v>
      </c>
      <c r="L16" s="602">
        <v>36.049668319211953</v>
      </c>
      <c r="M16" s="599">
        <f t="shared" si="0"/>
        <v>0.68510945147840197</v>
      </c>
    </row>
    <row r="17" spans="1:13" x14ac:dyDescent="0.25">
      <c r="A17" s="540" t="s">
        <v>139</v>
      </c>
      <c r="B17" s="583">
        <v>1798.1318838080981</v>
      </c>
      <c r="C17" s="583">
        <v>907.93249551026702</v>
      </c>
      <c r="D17" s="583">
        <v>890.19938829782427</v>
      </c>
      <c r="E17" s="583"/>
      <c r="F17" s="583">
        <v>717.20345925015147</v>
      </c>
      <c r="G17" s="583">
        <v>429.69962263229866</v>
      </c>
      <c r="H17" s="583">
        <v>287.50383661784934</v>
      </c>
      <c r="I17" s="542"/>
      <c r="J17" s="602">
        <v>39.886032037385526</v>
      </c>
      <c r="K17" s="602">
        <v>47.327265491340214</v>
      </c>
      <c r="L17" s="602">
        <v>32.296566409419178</v>
      </c>
      <c r="M17" s="599">
        <f t="shared" si="0"/>
        <v>0.68240930622388685</v>
      </c>
    </row>
    <row r="18" spans="1:13" x14ac:dyDescent="0.25">
      <c r="A18" s="540" t="s">
        <v>140</v>
      </c>
      <c r="B18" s="583">
        <v>827.97956674270779</v>
      </c>
      <c r="C18" s="583">
        <v>419.45446950406517</v>
      </c>
      <c r="D18" s="583">
        <v>408.52509723864222</v>
      </c>
      <c r="E18" s="583"/>
      <c r="F18" s="583">
        <v>371.73019025870349</v>
      </c>
      <c r="G18" s="583">
        <v>210.90004825991747</v>
      </c>
      <c r="H18" s="583">
        <v>160.83014199878306</v>
      </c>
      <c r="I18" s="542"/>
      <c r="J18" s="602">
        <v>44.896058452395863</v>
      </c>
      <c r="K18" s="602">
        <v>50.279604484670827</v>
      </c>
      <c r="L18" s="602">
        <v>39.368485090852097</v>
      </c>
      <c r="M18" s="599">
        <f t="shared" si="0"/>
        <v>0.78299114510446688</v>
      </c>
    </row>
    <row r="19" spans="1:13" x14ac:dyDescent="0.25">
      <c r="A19" s="596" t="s">
        <v>141</v>
      </c>
      <c r="B19" s="579">
        <v>9688.7119703202934</v>
      </c>
      <c r="C19" s="579">
        <v>4938.8788066859779</v>
      </c>
      <c r="D19" s="579">
        <v>4749.8331636344346</v>
      </c>
      <c r="E19" s="579"/>
      <c r="F19" s="579">
        <v>3601.465153770584</v>
      </c>
      <c r="G19" s="579">
        <v>2202.3269992821015</v>
      </c>
      <c r="H19" s="579">
        <v>1399.1381544884546</v>
      </c>
      <c r="I19" s="597"/>
      <c r="J19" s="598">
        <v>37.171764057007628</v>
      </c>
      <c r="K19" s="598">
        <v>44.591638820953861</v>
      </c>
      <c r="L19" s="598">
        <v>29.45657471088656</v>
      </c>
      <c r="M19" s="606">
        <f t="shared" si="0"/>
        <v>0.66058515653936345</v>
      </c>
    </row>
    <row r="20" spans="1:13" x14ac:dyDescent="0.25">
      <c r="A20" s="540" t="s">
        <v>141</v>
      </c>
      <c r="B20" s="583">
        <v>9688.7119703202934</v>
      </c>
      <c r="C20" s="583">
        <v>4938.8788066859779</v>
      </c>
      <c r="D20" s="583">
        <v>4749.8331636344346</v>
      </c>
      <c r="E20" s="583"/>
      <c r="F20" s="583">
        <v>3601.465153770584</v>
      </c>
      <c r="G20" s="583">
        <v>2202.3269992821015</v>
      </c>
      <c r="H20" s="583">
        <v>1399.1381544884546</v>
      </c>
      <c r="I20" s="542"/>
      <c r="J20" s="602">
        <v>37.171764057007628</v>
      </c>
      <c r="K20" s="602">
        <v>44.591638820953861</v>
      </c>
      <c r="L20" s="602">
        <v>29.45657471088656</v>
      </c>
      <c r="M20" s="599">
        <f t="shared" si="0"/>
        <v>0.66058515653936345</v>
      </c>
    </row>
    <row r="21" spans="1:13" x14ac:dyDescent="0.25">
      <c r="A21" s="596" t="s">
        <v>142</v>
      </c>
      <c r="B21" s="579">
        <v>40701.742827507944</v>
      </c>
      <c r="C21" s="579">
        <v>19516.713689894859</v>
      </c>
      <c r="D21" s="579">
        <v>21185.029137616613</v>
      </c>
      <c r="E21" s="579"/>
      <c r="F21" s="579">
        <v>18220.64372906167</v>
      </c>
      <c r="G21" s="579">
        <v>9831.5942416308517</v>
      </c>
      <c r="H21" s="579">
        <v>8389.0494874293818</v>
      </c>
      <c r="I21" s="597"/>
      <c r="J21" s="598">
        <v>44.766249460812034</v>
      </c>
      <c r="K21" s="598">
        <v>50.375254757773689</v>
      </c>
      <c r="L21" s="598">
        <v>39.59895184913033</v>
      </c>
      <c r="M21" s="606">
        <f t="shared" si="0"/>
        <v>0.78607943601554875</v>
      </c>
    </row>
    <row r="22" spans="1:13" x14ac:dyDescent="0.25">
      <c r="A22" s="540" t="s">
        <v>142</v>
      </c>
      <c r="B22" s="583">
        <v>32014.037567018451</v>
      </c>
      <c r="C22" s="583">
        <v>15310.341060535644</v>
      </c>
      <c r="D22" s="583">
        <v>16703.696506486394</v>
      </c>
      <c r="E22" s="583"/>
      <c r="F22" s="583">
        <v>15223.773851433081</v>
      </c>
      <c r="G22" s="583">
        <v>8167.7122850770329</v>
      </c>
      <c r="H22" s="583">
        <v>7056.0615663547451</v>
      </c>
      <c r="I22" s="542"/>
      <c r="J22" s="602">
        <v>47.553432832589131</v>
      </c>
      <c r="K22" s="602">
        <v>53.347683456445161</v>
      </c>
      <c r="L22" s="602">
        <v>42.242515383433883</v>
      </c>
      <c r="M22" s="599">
        <f t="shared" si="0"/>
        <v>0.79183410874667293</v>
      </c>
    </row>
    <row r="23" spans="1:13" x14ac:dyDescent="0.25">
      <c r="A23" s="540" t="s">
        <v>143</v>
      </c>
      <c r="B23" s="583">
        <v>8385.7881553214811</v>
      </c>
      <c r="C23" s="583">
        <v>4057.0335161275138</v>
      </c>
      <c r="D23" s="583">
        <v>4328.7546391939777</v>
      </c>
      <c r="E23" s="583"/>
      <c r="F23" s="583">
        <v>2846.4514905585788</v>
      </c>
      <c r="G23" s="583">
        <v>1574.1808251926498</v>
      </c>
      <c r="H23" s="583">
        <v>1272.2706653659052</v>
      </c>
      <c r="I23" s="542"/>
      <c r="J23" s="602">
        <v>33.943756243736935</v>
      </c>
      <c r="K23" s="602">
        <v>38.801277310994585</v>
      </c>
      <c r="L23" s="602">
        <v>29.391147602738759</v>
      </c>
      <c r="M23" s="599">
        <f t="shared" si="0"/>
        <v>0.75747886769723927</v>
      </c>
    </row>
    <row r="24" spans="1:13" x14ac:dyDescent="0.25">
      <c r="A24" s="540" t="s">
        <v>144</v>
      </c>
      <c r="B24" s="583">
        <v>301.91710516980822</v>
      </c>
      <c r="C24" s="583">
        <v>149.33911323247344</v>
      </c>
      <c r="D24" s="583">
        <v>152.57799193733356</v>
      </c>
      <c r="E24" s="583"/>
      <c r="F24" s="583">
        <v>150.4183870697922</v>
      </c>
      <c r="G24" s="583">
        <v>89.701131360897236</v>
      </c>
      <c r="H24" s="583">
        <v>60.717255708895109</v>
      </c>
      <c r="I24" s="542"/>
      <c r="J24" s="602">
        <v>49.821088137815934</v>
      </c>
      <c r="K24" s="602">
        <v>60.065397081380389</v>
      </c>
      <c r="L24" s="602">
        <v>39.794242235035306</v>
      </c>
      <c r="M24" s="599">
        <f t="shared" si="0"/>
        <v>0.66251526117640669</v>
      </c>
    </row>
    <row r="25" spans="1:13" x14ac:dyDescent="0.25">
      <c r="A25" s="596" t="s">
        <v>145</v>
      </c>
      <c r="B25" s="579">
        <v>17360.117948473184</v>
      </c>
      <c r="C25" s="579">
        <v>8819.3355999897049</v>
      </c>
      <c r="D25" s="579">
        <v>8540.7823484839682</v>
      </c>
      <c r="E25" s="579"/>
      <c r="F25" s="579">
        <v>7259.9470514487666</v>
      </c>
      <c r="G25" s="579">
        <v>4217.2588761269626</v>
      </c>
      <c r="H25" s="579">
        <v>3042.6881753220187</v>
      </c>
      <c r="I25" s="597"/>
      <c r="J25" s="598">
        <v>41.819687360401858</v>
      </c>
      <c r="K25" s="598">
        <v>47.818328583979387</v>
      </c>
      <c r="L25" s="598">
        <v>35.625403518941944</v>
      </c>
      <c r="M25" s="606">
        <f t="shared" si="0"/>
        <v>0.74501565767561251</v>
      </c>
    </row>
    <row r="26" spans="1:13" x14ac:dyDescent="0.25">
      <c r="A26" s="540" t="s">
        <v>145</v>
      </c>
      <c r="B26" s="583">
        <v>17360.117948473184</v>
      </c>
      <c r="C26" s="583">
        <v>8819.3355999897049</v>
      </c>
      <c r="D26" s="583">
        <v>8540.7823484839682</v>
      </c>
      <c r="E26" s="583"/>
      <c r="F26" s="583">
        <v>7259.9470514487666</v>
      </c>
      <c r="G26" s="583">
        <v>4217.2588761269626</v>
      </c>
      <c r="H26" s="583">
        <v>3042.6881753220187</v>
      </c>
      <c r="I26" s="542"/>
      <c r="J26" s="602">
        <v>41.819687360401858</v>
      </c>
      <c r="K26" s="602">
        <v>47.818328583979387</v>
      </c>
      <c r="L26" s="602">
        <v>35.625403518941944</v>
      </c>
      <c r="M26" s="599">
        <f t="shared" si="0"/>
        <v>0.74501565767561251</v>
      </c>
    </row>
    <row r="27" spans="1:13" x14ac:dyDescent="0.25">
      <c r="A27" s="596" t="s">
        <v>146</v>
      </c>
      <c r="B27" s="579">
        <v>2741.4497175166543</v>
      </c>
      <c r="C27" s="579">
        <v>1352.9388634313507</v>
      </c>
      <c r="D27" s="579">
        <v>1388.5108540853344</v>
      </c>
      <c r="E27" s="579"/>
      <c r="F27" s="579">
        <v>892.60023355225997</v>
      </c>
      <c r="G27" s="579">
        <v>518.33375756577971</v>
      </c>
      <c r="H27" s="579">
        <v>374.26647598647736</v>
      </c>
      <c r="I27" s="597"/>
      <c r="J27" s="598">
        <v>32.55942386427639</v>
      </c>
      <c r="K27" s="598">
        <v>38.311691058320733</v>
      </c>
      <c r="L27" s="598">
        <v>26.954522889417312</v>
      </c>
      <c r="M27" s="606">
        <f t="shared" si="0"/>
        <v>0.70355868260644649</v>
      </c>
    </row>
    <row r="28" spans="1:13" x14ac:dyDescent="0.25">
      <c r="A28" s="540" t="s">
        <v>146</v>
      </c>
      <c r="B28" s="583">
        <v>2741.4497175166543</v>
      </c>
      <c r="C28" s="583">
        <v>1352.9388634313507</v>
      </c>
      <c r="D28" s="583">
        <v>1388.5108540853344</v>
      </c>
      <c r="E28" s="583"/>
      <c r="F28" s="583">
        <v>892.60023355225997</v>
      </c>
      <c r="G28" s="583">
        <v>518.33375756577971</v>
      </c>
      <c r="H28" s="583">
        <v>374.26647598647736</v>
      </c>
      <c r="I28" s="542"/>
      <c r="J28" s="602">
        <v>32.55942386427639</v>
      </c>
      <c r="K28" s="602">
        <v>38.311691058320733</v>
      </c>
      <c r="L28" s="602">
        <v>26.954522889417312</v>
      </c>
      <c r="M28" s="599">
        <f t="shared" si="0"/>
        <v>0.70355868260644649</v>
      </c>
    </row>
    <row r="29" spans="1:13" x14ac:dyDescent="0.25">
      <c r="A29" s="596" t="s">
        <v>147</v>
      </c>
      <c r="B29" s="579">
        <v>7915.3201507036056</v>
      </c>
      <c r="C29" s="579">
        <v>3958.5445697555379</v>
      </c>
      <c r="D29" s="579">
        <v>3956.7755809480218</v>
      </c>
      <c r="E29" s="579"/>
      <c r="F29" s="579">
        <v>2866.9343042482706</v>
      </c>
      <c r="G29" s="579">
        <v>1778.3796420678045</v>
      </c>
      <c r="H29" s="579">
        <v>1088.5546621804515</v>
      </c>
      <c r="I29" s="597"/>
      <c r="J29" s="598">
        <v>36.220067535655438</v>
      </c>
      <c r="K29" s="598">
        <v>44.925088267418204</v>
      </c>
      <c r="L29" s="598">
        <v>27.511154977347402</v>
      </c>
      <c r="M29" s="606">
        <f t="shared" si="0"/>
        <v>0.61237842903248763</v>
      </c>
    </row>
    <row r="30" spans="1:13" x14ac:dyDescent="0.25">
      <c r="A30" s="540" t="s">
        <v>147</v>
      </c>
      <c r="B30" s="583">
        <v>7915.3201507036056</v>
      </c>
      <c r="C30" s="583">
        <v>3958.5445697555379</v>
      </c>
      <c r="D30" s="583">
        <v>3956.7755809480218</v>
      </c>
      <c r="E30" s="583"/>
      <c r="F30" s="583">
        <v>2866.9343042482706</v>
      </c>
      <c r="G30" s="583">
        <v>1778.3796420678045</v>
      </c>
      <c r="H30" s="583">
        <v>1088.5546621804515</v>
      </c>
      <c r="I30" s="542"/>
      <c r="J30" s="602">
        <v>36.220067535655438</v>
      </c>
      <c r="K30" s="602">
        <v>44.925088267418204</v>
      </c>
      <c r="L30" s="602">
        <v>27.511154977347402</v>
      </c>
      <c r="M30" s="599">
        <f t="shared" si="0"/>
        <v>0.61237842903248763</v>
      </c>
    </row>
    <row r="31" spans="1:13" x14ac:dyDescent="0.25">
      <c r="A31" s="596" t="s">
        <v>148</v>
      </c>
      <c r="B31" s="579">
        <v>22228.130949866783</v>
      </c>
      <c r="C31" s="579">
        <v>10954.832384122143</v>
      </c>
      <c r="D31" s="579">
        <v>11273.298565745788</v>
      </c>
      <c r="E31" s="579"/>
      <c r="F31" s="579">
        <v>8580.8709185263324</v>
      </c>
      <c r="G31" s="579">
        <v>4872.6540656134239</v>
      </c>
      <c r="H31" s="579">
        <v>3708.2168529134497</v>
      </c>
      <c r="I31" s="597"/>
      <c r="J31" s="598">
        <v>38.603654701690964</v>
      </c>
      <c r="K31" s="598">
        <v>44.479494480224382</v>
      </c>
      <c r="L31" s="598">
        <v>32.893805049933064</v>
      </c>
      <c r="M31" s="606">
        <f t="shared" si="0"/>
        <v>0.7395274032297664</v>
      </c>
    </row>
    <row r="32" spans="1:13" x14ac:dyDescent="0.25">
      <c r="A32" s="540" t="s">
        <v>148</v>
      </c>
      <c r="B32" s="583">
        <v>9939.3253861918347</v>
      </c>
      <c r="C32" s="583">
        <v>4886.9473694439821</v>
      </c>
      <c r="D32" s="583">
        <v>5052.378016747808</v>
      </c>
      <c r="E32" s="583"/>
      <c r="F32" s="583">
        <v>3086.1958897089344</v>
      </c>
      <c r="G32" s="583">
        <v>1698.1392123670496</v>
      </c>
      <c r="H32" s="583">
        <v>1388.0566773418448</v>
      </c>
      <c r="I32" s="542"/>
      <c r="J32" s="602">
        <v>31.05035573134889</v>
      </c>
      <c r="K32" s="602">
        <v>34.74846533000887</v>
      </c>
      <c r="L32" s="602">
        <v>27.473333799265657</v>
      </c>
      <c r="M32" s="599">
        <f t="shared" si="0"/>
        <v>0.79063445071168681</v>
      </c>
    </row>
    <row r="33" spans="1:13" x14ac:dyDescent="0.25">
      <c r="A33" s="540" t="s">
        <v>149</v>
      </c>
      <c r="B33" s="583">
        <v>12288.805563676193</v>
      </c>
      <c r="C33" s="583">
        <v>6067.8850146784052</v>
      </c>
      <c r="D33" s="583">
        <v>6220.9205489981987</v>
      </c>
      <c r="E33" s="583"/>
      <c r="F33" s="583">
        <v>5494.6750288178209</v>
      </c>
      <c r="G33" s="583">
        <v>3174.514853246334</v>
      </c>
      <c r="H33" s="583">
        <v>2320.1601755714855</v>
      </c>
      <c r="I33" s="542"/>
      <c r="J33" s="602">
        <v>44.712848619391231</v>
      </c>
      <c r="K33" s="602">
        <v>52.316661333677864</v>
      </c>
      <c r="L33" s="602">
        <v>37.296090784265672</v>
      </c>
      <c r="M33" s="599">
        <f t="shared" si="0"/>
        <v>0.71289126319414076</v>
      </c>
    </row>
    <row r="34" spans="1:13" x14ac:dyDescent="0.25">
      <c r="A34" s="596" t="s">
        <v>150</v>
      </c>
      <c r="B34" s="579">
        <v>37918.103138930703</v>
      </c>
      <c r="C34" s="579">
        <v>18933.316730168608</v>
      </c>
      <c r="D34" s="579">
        <v>18984.786408764619</v>
      </c>
      <c r="E34" s="579"/>
      <c r="F34" s="579">
        <v>15469.492589338028</v>
      </c>
      <c r="G34" s="579">
        <v>9104.568727758704</v>
      </c>
      <c r="H34" s="579">
        <v>6364.9238615776094</v>
      </c>
      <c r="I34" s="597"/>
      <c r="J34" s="598">
        <v>40.79711617602895</v>
      </c>
      <c r="K34" s="598">
        <v>48.087553055354633</v>
      </c>
      <c r="L34" s="598">
        <v>33.526444409400412</v>
      </c>
      <c r="M34" s="606">
        <f t="shared" si="0"/>
        <v>0.6971958912279731</v>
      </c>
    </row>
    <row r="35" spans="1:13" x14ac:dyDescent="0.25">
      <c r="A35" s="540" t="s">
        <v>150</v>
      </c>
      <c r="B35" s="583">
        <v>23687.063188273278</v>
      </c>
      <c r="C35" s="583">
        <v>11837.867108883825</v>
      </c>
      <c r="D35" s="583">
        <v>11849.196079391737</v>
      </c>
      <c r="E35" s="583"/>
      <c r="F35" s="583">
        <v>10295.080019356361</v>
      </c>
      <c r="G35" s="583">
        <v>6038.4549335398069</v>
      </c>
      <c r="H35" s="583">
        <v>4256.6250858162848</v>
      </c>
      <c r="I35" s="542"/>
      <c r="J35" s="602">
        <v>43.462880719007018</v>
      </c>
      <c r="K35" s="602">
        <v>51.009652988993544</v>
      </c>
      <c r="L35" s="602">
        <v>35.923323888778697</v>
      </c>
      <c r="M35" s="599">
        <f t="shared" si="0"/>
        <v>0.70424560419044502</v>
      </c>
    </row>
    <row r="36" spans="1:13" x14ac:dyDescent="0.25">
      <c r="A36" s="540" t="s">
        <v>151</v>
      </c>
      <c r="B36" s="583">
        <v>14231.039950659588</v>
      </c>
      <c r="C36" s="583">
        <v>7095.4496212858739</v>
      </c>
      <c r="D36" s="583">
        <v>7135.5903293739866</v>
      </c>
      <c r="E36" s="583"/>
      <c r="F36" s="583">
        <v>5174.4125699807219</v>
      </c>
      <c r="G36" s="583">
        <v>3066.1137942191276</v>
      </c>
      <c r="H36" s="583">
        <v>2108.2987757617561</v>
      </c>
      <c r="I36" s="542"/>
      <c r="J36" s="602">
        <v>36.36004528074664</v>
      </c>
      <c r="K36" s="602">
        <v>43.212396082989159</v>
      </c>
      <c r="L36" s="602">
        <v>29.546241844669371</v>
      </c>
      <c r="M36" s="599">
        <f t="shared" si="0"/>
        <v>0.68374458541771166</v>
      </c>
    </row>
    <row r="37" spans="1:13" x14ac:dyDescent="0.25">
      <c r="A37" s="596" t="s">
        <v>152</v>
      </c>
      <c r="B37" s="579">
        <v>9246.4136607369237</v>
      </c>
      <c r="C37" s="579">
        <v>4501.8588368961146</v>
      </c>
      <c r="D37" s="579">
        <v>4744.5548238408164</v>
      </c>
      <c r="E37" s="579"/>
      <c r="F37" s="579">
        <v>2770.9563605479439</v>
      </c>
      <c r="G37" s="579">
        <v>1557.8530895769898</v>
      </c>
      <c r="H37" s="579">
        <v>1213.1032709709511</v>
      </c>
      <c r="I37" s="597"/>
      <c r="J37" s="598">
        <v>29.967903905426763</v>
      </c>
      <c r="K37" s="598">
        <v>34.604663229535277</v>
      </c>
      <c r="L37" s="598">
        <v>25.568326555639263</v>
      </c>
      <c r="M37" s="606">
        <f t="shared" si="0"/>
        <v>0.73886939416351705</v>
      </c>
    </row>
    <row r="38" spans="1:13" x14ac:dyDescent="0.25">
      <c r="A38" s="540" t="s">
        <v>152</v>
      </c>
      <c r="B38" s="583">
        <v>9246.4136607369237</v>
      </c>
      <c r="C38" s="583">
        <v>4501.8588368961146</v>
      </c>
      <c r="D38" s="583">
        <v>4744.5548238408164</v>
      </c>
      <c r="E38" s="583"/>
      <c r="F38" s="583">
        <v>2770.9563605479439</v>
      </c>
      <c r="G38" s="583">
        <v>1557.8530895769898</v>
      </c>
      <c r="H38" s="583">
        <v>1213.1032709709511</v>
      </c>
      <c r="I38" s="542"/>
      <c r="J38" s="602">
        <v>29.967903905426763</v>
      </c>
      <c r="K38" s="602">
        <v>34.604663229535277</v>
      </c>
      <c r="L38" s="602">
        <v>25.568326555639263</v>
      </c>
      <c r="M38" s="599">
        <f t="shared" si="0"/>
        <v>0.73886939416351705</v>
      </c>
    </row>
    <row r="39" spans="1:13" x14ac:dyDescent="0.25">
      <c r="A39" s="596" t="s">
        <v>153</v>
      </c>
      <c r="B39" s="579">
        <v>10644.994046855812</v>
      </c>
      <c r="C39" s="579">
        <v>5231.3135481510544</v>
      </c>
      <c r="D39" s="579">
        <v>5413.6804987049873</v>
      </c>
      <c r="E39" s="579"/>
      <c r="F39" s="579">
        <v>2496.5149593700576</v>
      </c>
      <c r="G39" s="579">
        <v>1228.710521506885</v>
      </c>
      <c r="H39" s="579">
        <v>1267.8044378631669</v>
      </c>
      <c r="I39" s="597"/>
      <c r="J39" s="598">
        <v>23.452478680411584</v>
      </c>
      <c r="K39" s="598">
        <v>23.487609951063963</v>
      </c>
      <c r="L39" s="598">
        <v>23.418530852835435</v>
      </c>
      <c r="M39" s="606">
        <f t="shared" si="0"/>
        <v>0.99705891325799212</v>
      </c>
    </row>
    <row r="40" spans="1:13" x14ac:dyDescent="0.25">
      <c r="A40" s="540" t="s">
        <v>153</v>
      </c>
      <c r="B40" s="583">
        <v>10644.994046855812</v>
      </c>
      <c r="C40" s="583">
        <v>5231.3135481510544</v>
      </c>
      <c r="D40" s="583">
        <v>5413.6804987049873</v>
      </c>
      <c r="E40" s="583"/>
      <c r="F40" s="583">
        <v>2496.5149593700576</v>
      </c>
      <c r="G40" s="583">
        <v>1228.710521506885</v>
      </c>
      <c r="H40" s="583">
        <v>1267.8044378631669</v>
      </c>
      <c r="I40" s="542"/>
      <c r="J40" s="602">
        <v>23.452478680411584</v>
      </c>
      <c r="K40" s="602">
        <v>23.487609951063963</v>
      </c>
      <c r="L40" s="602">
        <v>23.418530852835435</v>
      </c>
      <c r="M40" s="599">
        <f t="shared" si="0"/>
        <v>0.99705891325799212</v>
      </c>
    </row>
    <row r="41" spans="1:13" x14ac:dyDescent="0.25">
      <c r="A41" s="596" t="s">
        <v>154</v>
      </c>
      <c r="B41" s="579">
        <v>42083.151793883932</v>
      </c>
      <c r="C41" s="579">
        <v>20926.181747197948</v>
      </c>
      <c r="D41" s="579">
        <v>21156.970046689894</v>
      </c>
      <c r="E41" s="579"/>
      <c r="F41" s="579">
        <v>19183.80256008538</v>
      </c>
      <c r="G41" s="579">
        <v>11537.442365374025</v>
      </c>
      <c r="H41" s="579">
        <v>7646.3601947103371</v>
      </c>
      <c r="I41" s="597"/>
      <c r="J41" s="598">
        <v>45.585470057100189</v>
      </c>
      <c r="K41" s="598">
        <v>55.134006312059086</v>
      </c>
      <c r="L41" s="598">
        <v>36.141092877836442</v>
      </c>
      <c r="M41" s="606">
        <f>+L41/K41</f>
        <v>0.65551363478426472</v>
      </c>
    </row>
    <row r="42" spans="1:13" x14ac:dyDescent="0.25">
      <c r="A42" s="607" t="s">
        <v>154</v>
      </c>
      <c r="B42" s="591">
        <v>42083.151793883932</v>
      </c>
      <c r="C42" s="591">
        <v>20926.181747197948</v>
      </c>
      <c r="D42" s="591">
        <v>21156.970046689894</v>
      </c>
      <c r="E42" s="591"/>
      <c r="F42" s="591">
        <v>19183.80256008538</v>
      </c>
      <c r="G42" s="591">
        <v>11537.442365374025</v>
      </c>
      <c r="H42" s="591">
        <v>7646.3601947103371</v>
      </c>
      <c r="I42" s="608"/>
      <c r="J42" s="609">
        <v>45.585470057100189</v>
      </c>
      <c r="K42" s="609">
        <v>55.134006312059086</v>
      </c>
      <c r="L42" s="609">
        <v>36.141092877836442</v>
      </c>
      <c r="M42" s="610">
        <f t="shared" si="0"/>
        <v>0.65551363478426472</v>
      </c>
    </row>
    <row r="43" spans="1:13" x14ac:dyDescent="0.25">
      <c r="A43" s="1051"/>
      <c r="B43" s="1051"/>
      <c r="C43" s="1051"/>
      <c r="D43" s="1051"/>
      <c r="E43" s="1051"/>
      <c r="F43" s="1051"/>
      <c r="G43" s="1051"/>
      <c r="H43" s="1051"/>
      <c r="I43" s="1051"/>
      <c r="J43" s="1051"/>
      <c r="K43" s="1051"/>
      <c r="L43" s="1051"/>
      <c r="M43" s="201"/>
    </row>
  </sheetData>
  <mergeCells count="7">
    <mergeCell ref="M3:M4"/>
    <mergeCell ref="A43:L43"/>
    <mergeCell ref="A2:L2"/>
    <mergeCell ref="B3:D3"/>
    <mergeCell ref="F3:H3"/>
    <mergeCell ref="J3:L3"/>
    <mergeCell ref="A3:A4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3CEB-7307-44CE-9A5A-59A77D90727B}">
  <dimension ref="A1:M42"/>
  <sheetViews>
    <sheetView workbookViewId="0">
      <selection activeCell="A2" sqref="A2:A3"/>
    </sheetView>
  </sheetViews>
  <sheetFormatPr defaultRowHeight="15" x14ac:dyDescent="0.25"/>
  <cols>
    <col min="1" max="1" width="19" style="12" customWidth="1"/>
    <col min="2" max="2" width="13.85546875" style="12" customWidth="1"/>
    <col min="3" max="5" width="12" style="12" bestFit="1" customWidth="1"/>
    <col min="6" max="6" width="3.140625" style="12" customWidth="1"/>
    <col min="7" max="7" width="13.140625" style="12" bestFit="1" customWidth="1"/>
    <col min="8" max="9" width="12" style="12" bestFit="1" customWidth="1"/>
    <col min="10" max="10" width="2.140625" style="12" customWidth="1"/>
    <col min="11" max="11" width="13.140625" style="12" bestFit="1" customWidth="1"/>
    <col min="12" max="13" width="12" style="12" bestFit="1" customWidth="1"/>
    <col min="14" max="16384" width="9.140625" style="12"/>
  </cols>
  <sheetData>
    <row r="1" spans="1:13" ht="23.25" customHeight="1" x14ac:dyDescent="0.25">
      <c r="A1" s="1056" t="s">
        <v>61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  <c r="M1" s="1056"/>
    </row>
    <row r="2" spans="1:13" ht="19.5" customHeight="1" x14ac:dyDescent="0.25">
      <c r="A2" s="1054" t="s">
        <v>549</v>
      </c>
      <c r="B2" s="1057" t="s">
        <v>72</v>
      </c>
      <c r="C2" s="1059" t="s">
        <v>63</v>
      </c>
      <c r="D2" s="1059"/>
      <c r="E2" s="1059"/>
      <c r="F2" s="928"/>
      <c r="G2" s="1059" t="s">
        <v>64</v>
      </c>
      <c r="H2" s="1059"/>
      <c r="I2" s="1059"/>
      <c r="J2" s="928"/>
      <c r="K2" s="1059" t="s">
        <v>65</v>
      </c>
      <c r="L2" s="1059"/>
      <c r="M2" s="1059"/>
    </row>
    <row r="3" spans="1:13" ht="17.25" customHeight="1" x14ac:dyDescent="0.25">
      <c r="A3" s="1055"/>
      <c r="B3" s="1058"/>
      <c r="C3" s="617" t="s">
        <v>0</v>
      </c>
      <c r="D3" s="617" t="s">
        <v>1</v>
      </c>
      <c r="E3" s="617" t="s">
        <v>2</v>
      </c>
      <c r="F3" s="618"/>
      <c r="G3" s="617" t="s">
        <v>0</v>
      </c>
      <c r="H3" s="617" t="s">
        <v>1</v>
      </c>
      <c r="I3" s="617" t="s">
        <v>2</v>
      </c>
      <c r="J3" s="618"/>
      <c r="K3" s="617" t="s">
        <v>0</v>
      </c>
      <c r="L3" s="617" t="s">
        <v>1</v>
      </c>
      <c r="M3" s="617" t="s">
        <v>2</v>
      </c>
    </row>
    <row r="4" spans="1:13" ht="13.5" customHeight="1" x14ac:dyDescent="0.25">
      <c r="A4" s="619" t="s">
        <v>135</v>
      </c>
      <c r="B4" s="587">
        <v>494474.55432555953</v>
      </c>
      <c r="C4" s="587">
        <v>189264.55537499662</v>
      </c>
      <c r="D4" s="587">
        <v>96611.922389022875</v>
      </c>
      <c r="E4" s="587">
        <v>92652.632985843142</v>
      </c>
      <c r="F4" s="587"/>
      <c r="G4" s="587">
        <v>146262.00985960642</v>
      </c>
      <c r="H4" s="587">
        <v>78686.504749456333</v>
      </c>
      <c r="I4" s="587">
        <v>67575.505110135724</v>
      </c>
      <c r="J4" s="587"/>
      <c r="K4" s="587">
        <v>158947.98909427712</v>
      </c>
      <c r="L4" s="587">
        <v>66300.035718745916</v>
      </c>
      <c r="M4" s="587">
        <v>92647.953375379031</v>
      </c>
    </row>
    <row r="5" spans="1:13" ht="13.5" customHeight="1" x14ac:dyDescent="0.25">
      <c r="A5" s="620"/>
      <c r="B5" s="579"/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</row>
    <row r="6" spans="1:13" x14ac:dyDescent="0.25">
      <c r="A6" s="619" t="s">
        <v>3</v>
      </c>
      <c r="B6" s="621"/>
      <c r="C6" s="621"/>
      <c r="D6" s="621"/>
      <c r="E6" s="621"/>
      <c r="F6" s="621"/>
      <c r="G6" s="621"/>
      <c r="H6" s="621"/>
      <c r="I6" s="621"/>
      <c r="J6" s="621"/>
      <c r="K6" s="621"/>
      <c r="L6" s="621"/>
      <c r="M6" s="621"/>
    </row>
    <row r="7" spans="1:13" x14ac:dyDescent="0.25">
      <c r="A7" s="622" t="s">
        <v>4</v>
      </c>
      <c r="B7" s="583">
        <v>343569.44962861791</v>
      </c>
      <c r="C7" s="583">
        <v>157117.52470443217</v>
      </c>
      <c r="D7" s="583">
        <v>79256.472874426167</v>
      </c>
      <c r="E7" s="583">
        <v>77861.051829805147</v>
      </c>
      <c r="F7" s="583"/>
      <c r="G7" s="583">
        <v>113386.17100484441</v>
      </c>
      <c r="H7" s="583">
        <v>58575.869444817887</v>
      </c>
      <c r="I7" s="583">
        <v>54810.301560009444</v>
      </c>
      <c r="J7" s="583"/>
      <c r="K7" s="583">
        <v>73065.75392043055</v>
      </c>
      <c r="L7" s="583">
        <v>28497.445901545874</v>
      </c>
      <c r="M7" s="583">
        <v>44568.308018871161</v>
      </c>
    </row>
    <row r="8" spans="1:13" x14ac:dyDescent="0.25">
      <c r="A8" s="622" t="s">
        <v>5</v>
      </c>
      <c r="B8" s="583">
        <v>150905.10469909356</v>
      </c>
      <c r="C8" s="583">
        <v>32147.030670513595</v>
      </c>
      <c r="D8" s="583">
        <v>17355.449514534426</v>
      </c>
      <c r="E8" s="583">
        <v>14791.581155981876</v>
      </c>
      <c r="F8" s="583"/>
      <c r="G8" s="583">
        <v>32875.838854746311</v>
      </c>
      <c r="H8" s="583">
        <v>20110.63530462798</v>
      </c>
      <c r="I8" s="583">
        <v>12765.203550123311</v>
      </c>
      <c r="J8" s="583"/>
      <c r="K8" s="583">
        <v>85882.235173704306</v>
      </c>
      <c r="L8" s="583">
        <v>37802.589817201697</v>
      </c>
      <c r="M8" s="583">
        <v>48079.645356449204</v>
      </c>
    </row>
    <row r="9" spans="1:13" x14ac:dyDescent="0.25">
      <c r="A9" s="623" t="s">
        <v>53</v>
      </c>
      <c r="B9" s="624"/>
      <c r="C9" s="624"/>
      <c r="D9" s="624"/>
      <c r="E9" s="624"/>
      <c r="F9" s="624"/>
      <c r="G9" s="624"/>
      <c r="H9" s="624"/>
      <c r="I9" s="624"/>
      <c r="J9" s="624"/>
      <c r="K9" s="624"/>
      <c r="L9" s="624"/>
      <c r="M9" s="624"/>
    </row>
    <row r="10" spans="1:13" x14ac:dyDescent="0.25">
      <c r="A10" s="620" t="s">
        <v>136</v>
      </c>
      <c r="B10" s="579">
        <v>311716.5291279899</v>
      </c>
      <c r="C10" s="579">
        <v>147593.51825687577</v>
      </c>
      <c r="D10" s="579">
        <v>74096.070699002157</v>
      </c>
      <c r="E10" s="579">
        <v>73497.447557641441</v>
      </c>
      <c r="F10" s="579"/>
      <c r="G10" s="579">
        <v>103823.7822986933</v>
      </c>
      <c r="H10" s="579">
        <v>53672.422056538155</v>
      </c>
      <c r="I10" s="579">
        <v>50151.360242144518</v>
      </c>
      <c r="J10" s="579"/>
      <c r="K10" s="579">
        <v>60299.228573047643</v>
      </c>
      <c r="L10" s="579">
        <v>23330.334188227505</v>
      </c>
      <c r="M10" s="579">
        <v>36968.894384824016</v>
      </c>
    </row>
    <row r="11" spans="1:13" x14ac:dyDescent="0.25">
      <c r="A11" s="622" t="s">
        <v>136</v>
      </c>
      <c r="B11" s="583">
        <v>309265.39831685339</v>
      </c>
      <c r="C11" s="583">
        <v>146938.10509410087</v>
      </c>
      <c r="D11" s="583">
        <v>73778.211541281256</v>
      </c>
      <c r="E11" s="583">
        <v>73159.893552585359</v>
      </c>
      <c r="F11" s="583"/>
      <c r="G11" s="583">
        <v>103341.49301842309</v>
      </c>
      <c r="H11" s="583">
        <v>53367.382885626306</v>
      </c>
      <c r="I11" s="583">
        <v>49974.110132786147</v>
      </c>
      <c r="J11" s="583"/>
      <c r="K11" s="583">
        <v>58985.800204918756</v>
      </c>
      <c r="L11" s="583">
        <v>22782.617604488751</v>
      </c>
      <c r="M11" s="583">
        <v>36203.182600433924</v>
      </c>
    </row>
    <row r="12" spans="1:13" x14ac:dyDescent="0.25">
      <c r="A12" s="622" t="s">
        <v>157</v>
      </c>
      <c r="B12" s="583">
        <v>2451.1308111731378</v>
      </c>
      <c r="C12" s="583">
        <v>655.41316277330623</v>
      </c>
      <c r="D12" s="583">
        <v>317.85915771915336</v>
      </c>
      <c r="E12" s="583">
        <v>337.55400505415281</v>
      </c>
      <c r="F12" s="583"/>
      <c r="G12" s="583">
        <v>482.28928027025813</v>
      </c>
      <c r="H12" s="583">
        <v>305.03917091182285</v>
      </c>
      <c r="I12" s="583">
        <v>177.250109358435</v>
      </c>
      <c r="J12" s="583"/>
      <c r="K12" s="583">
        <v>1313.4283681295797</v>
      </c>
      <c r="L12" s="583">
        <v>547.71658373900698</v>
      </c>
      <c r="M12" s="583">
        <v>765.71178439057064</v>
      </c>
    </row>
    <row r="13" spans="1:13" x14ac:dyDescent="0.25">
      <c r="A13" s="620" t="s">
        <v>137</v>
      </c>
      <c r="B13" s="579">
        <v>11564.445224403511</v>
      </c>
      <c r="C13" s="579">
        <v>3684.3117585450555</v>
      </c>
      <c r="D13" s="579">
        <v>1956.2278580046386</v>
      </c>
      <c r="E13" s="579">
        <v>1728.0839005405992</v>
      </c>
      <c r="F13" s="579"/>
      <c r="G13" s="579">
        <v>2817.4618867277204</v>
      </c>
      <c r="H13" s="579">
        <v>1703.1620831778002</v>
      </c>
      <c r="I13" s="579">
        <v>1114.2998035498767</v>
      </c>
      <c r="J13" s="579"/>
      <c r="K13" s="579">
        <v>5062.6715791308961</v>
      </c>
      <c r="L13" s="579">
        <v>2105.9119102034597</v>
      </c>
      <c r="M13" s="579">
        <v>2956.7596689273946</v>
      </c>
    </row>
    <row r="14" spans="1:13" x14ac:dyDescent="0.25">
      <c r="A14" s="622" t="s">
        <v>137</v>
      </c>
      <c r="B14" s="583">
        <v>6901.4110824302861</v>
      </c>
      <c r="C14" s="583">
        <v>2673.5215862819409</v>
      </c>
      <c r="D14" s="583">
        <v>1391.0871758189905</v>
      </c>
      <c r="E14" s="583">
        <v>1282.4344104629749</v>
      </c>
      <c r="F14" s="583"/>
      <c r="G14" s="583">
        <v>1588.5837505128557</v>
      </c>
      <c r="H14" s="583">
        <v>946.95944087736666</v>
      </c>
      <c r="I14" s="583">
        <v>641.62430963548013</v>
      </c>
      <c r="J14" s="583"/>
      <c r="K14" s="583">
        <v>2639.3057456353395</v>
      </c>
      <c r="L14" s="583">
        <v>1068.8861872728837</v>
      </c>
      <c r="M14" s="583">
        <v>1570.4195583624719</v>
      </c>
    </row>
    <row r="15" spans="1:13" x14ac:dyDescent="0.25">
      <c r="A15" s="622" t="s">
        <v>138</v>
      </c>
      <c r="B15" s="583">
        <v>2523.6452374277287</v>
      </c>
      <c r="C15" s="583">
        <v>602.15524989118478</v>
      </c>
      <c r="D15" s="583">
        <v>334.44475363543563</v>
      </c>
      <c r="E15" s="583">
        <v>267.71049625574943</v>
      </c>
      <c r="F15" s="583"/>
      <c r="G15" s="583">
        <v>649.76701738844656</v>
      </c>
      <c r="H15" s="583">
        <v>383.10474038448035</v>
      </c>
      <c r="I15" s="583">
        <v>266.66227700396593</v>
      </c>
      <c r="J15" s="583"/>
      <c r="K15" s="583">
        <v>1271.7229701481358</v>
      </c>
      <c r="L15" s="583">
        <v>538.80628903253103</v>
      </c>
      <c r="M15" s="583">
        <v>732.9166811156033</v>
      </c>
    </row>
    <row r="16" spans="1:13" x14ac:dyDescent="0.25">
      <c r="A16" s="622" t="s">
        <v>139</v>
      </c>
      <c r="B16" s="583">
        <v>1482.8203213961785</v>
      </c>
      <c r="C16" s="583">
        <v>219.68686037964466</v>
      </c>
      <c r="D16" s="583">
        <v>127.90947568870838</v>
      </c>
      <c r="E16" s="583">
        <v>91.777384690935662</v>
      </c>
      <c r="F16" s="583"/>
      <c r="G16" s="583">
        <v>416.5805397578157</v>
      </c>
      <c r="H16" s="583">
        <v>275.65272074931875</v>
      </c>
      <c r="I16" s="583">
        <v>140.9278190084965</v>
      </c>
      <c r="J16" s="583"/>
      <c r="K16" s="583">
        <v>846.55292125871404</v>
      </c>
      <c r="L16" s="583">
        <v>361.52781274469299</v>
      </c>
      <c r="M16" s="583">
        <v>485.02510851402207</v>
      </c>
    </row>
    <row r="17" spans="1:13" x14ac:dyDescent="0.25">
      <c r="A17" s="622" t="s">
        <v>140</v>
      </c>
      <c r="B17" s="583">
        <v>656.56858314965154</v>
      </c>
      <c r="C17" s="583">
        <v>188.94806199242331</v>
      </c>
      <c r="D17" s="583">
        <v>102.78645286149138</v>
      </c>
      <c r="E17" s="583">
        <v>86.161609130931254</v>
      </c>
      <c r="F17" s="583"/>
      <c r="G17" s="583">
        <v>162.53057906856483</v>
      </c>
      <c r="H17" s="583">
        <v>97.445181166632537</v>
      </c>
      <c r="I17" s="583">
        <v>65.085397901932268</v>
      </c>
      <c r="J17" s="583"/>
      <c r="K17" s="583">
        <v>305.08994208866267</v>
      </c>
      <c r="L17" s="583">
        <v>136.69162115335746</v>
      </c>
      <c r="M17" s="583">
        <v>168.39832093530461</v>
      </c>
    </row>
    <row r="18" spans="1:13" x14ac:dyDescent="0.25">
      <c r="A18" s="620" t="s">
        <v>141</v>
      </c>
      <c r="B18" s="579">
        <v>8336.4697664198648</v>
      </c>
      <c r="C18" s="579">
        <v>1457.6305852014839</v>
      </c>
      <c r="D18" s="579">
        <v>865.85589923009957</v>
      </c>
      <c r="E18" s="579">
        <v>591.77468597137624</v>
      </c>
      <c r="F18" s="579"/>
      <c r="G18" s="579">
        <v>1925.7524384290712</v>
      </c>
      <c r="H18" s="579">
        <v>1194.7061442112972</v>
      </c>
      <c r="I18" s="579">
        <v>731.04629421776133</v>
      </c>
      <c r="J18" s="579"/>
      <c r="K18" s="579">
        <v>4953.0867427891071</v>
      </c>
      <c r="L18" s="579">
        <v>2214.8927711899614</v>
      </c>
      <c r="M18" s="579">
        <v>2738.1939715991493</v>
      </c>
    </row>
    <row r="19" spans="1:13" x14ac:dyDescent="0.25">
      <c r="A19" s="622" t="s">
        <v>141</v>
      </c>
      <c r="B19" s="583">
        <v>8336.4697664198648</v>
      </c>
      <c r="C19" s="583">
        <v>1457.6305852014839</v>
      </c>
      <c r="D19" s="583">
        <v>865.85589923009957</v>
      </c>
      <c r="E19" s="583">
        <v>591.77468597137624</v>
      </c>
      <c r="F19" s="583"/>
      <c r="G19" s="583">
        <v>1925.7524384290712</v>
      </c>
      <c r="H19" s="583">
        <v>1194.7061442112972</v>
      </c>
      <c r="I19" s="583">
        <v>731.04629421776133</v>
      </c>
      <c r="J19" s="583"/>
      <c r="K19" s="583">
        <v>4953.0867427891071</v>
      </c>
      <c r="L19" s="583">
        <v>2214.8927711899614</v>
      </c>
      <c r="M19" s="583">
        <v>2738.1939715991493</v>
      </c>
    </row>
    <row r="20" spans="1:13" x14ac:dyDescent="0.25">
      <c r="A20" s="620" t="s">
        <v>142</v>
      </c>
      <c r="B20" s="579">
        <v>35163.686727963061</v>
      </c>
      <c r="C20" s="579">
        <v>8286.1778197253807</v>
      </c>
      <c r="D20" s="579">
        <v>4291.2888098820813</v>
      </c>
      <c r="E20" s="579">
        <v>3994.8890098424104</v>
      </c>
      <c r="F20" s="579"/>
      <c r="G20" s="579">
        <v>8618.8798917168879</v>
      </c>
      <c r="H20" s="579">
        <v>4601.1856508446681</v>
      </c>
      <c r="I20" s="579">
        <v>4017.6942408722471</v>
      </c>
      <c r="J20" s="579"/>
      <c r="K20" s="579">
        <v>18258.62901652751</v>
      </c>
      <c r="L20" s="579">
        <v>7912.3481739288254</v>
      </c>
      <c r="M20" s="579">
        <v>10346.280842600616</v>
      </c>
    </row>
    <row r="21" spans="1:13" x14ac:dyDescent="0.25">
      <c r="A21" s="622" t="s">
        <v>142</v>
      </c>
      <c r="B21" s="583">
        <v>27850.443613692718</v>
      </c>
      <c r="C21" s="583">
        <v>7263.4189144671964</v>
      </c>
      <c r="D21" s="583">
        <v>3769.5199949323073</v>
      </c>
      <c r="E21" s="583">
        <v>3493.8989195341833</v>
      </c>
      <c r="F21" s="583"/>
      <c r="G21" s="583">
        <v>7313.2942051411828</v>
      </c>
      <c r="H21" s="583">
        <v>3841.4015384643171</v>
      </c>
      <c r="I21" s="583">
        <v>3471.8926666768511</v>
      </c>
      <c r="J21" s="583"/>
      <c r="K21" s="583">
        <v>13273.730494089425</v>
      </c>
      <c r="L21" s="583">
        <v>5689.0437936406652</v>
      </c>
      <c r="M21" s="583">
        <v>7584.6867004495907</v>
      </c>
    </row>
    <row r="22" spans="1:13" x14ac:dyDescent="0.25">
      <c r="A22" s="622" t="s">
        <v>143</v>
      </c>
      <c r="B22" s="583">
        <v>7054.7078012472521</v>
      </c>
      <c r="C22" s="583">
        <v>912.04541080478725</v>
      </c>
      <c r="D22" s="583">
        <v>469.50611491029048</v>
      </c>
      <c r="E22" s="583">
        <v>442.5392958944999</v>
      </c>
      <c r="F22" s="583"/>
      <c r="G22" s="583">
        <v>1236.2160589549039</v>
      </c>
      <c r="H22" s="583">
        <v>717.21048786812935</v>
      </c>
      <c r="I22" s="583">
        <v>519.00557108677356</v>
      </c>
      <c r="J22" s="583"/>
      <c r="K22" s="583">
        <v>4906.4463314873674</v>
      </c>
      <c r="L22" s="583">
        <v>2194.1958113987303</v>
      </c>
      <c r="M22" s="583">
        <v>2712.2505200886367</v>
      </c>
    </row>
    <row r="23" spans="1:13" x14ac:dyDescent="0.25">
      <c r="A23" s="622" t="s">
        <v>144</v>
      </c>
      <c r="B23" s="583">
        <v>258.53531302588709</v>
      </c>
      <c r="C23" s="583">
        <v>110.71349445327348</v>
      </c>
      <c r="D23" s="583">
        <v>52.262700039486084</v>
      </c>
      <c r="E23" s="583">
        <v>58.450794413787456</v>
      </c>
      <c r="F23" s="583"/>
      <c r="G23" s="583">
        <v>69.369627620793906</v>
      </c>
      <c r="H23" s="583">
        <v>42.573624512206536</v>
      </c>
      <c r="I23" s="583">
        <v>26.796003108587382</v>
      </c>
      <c r="J23" s="583"/>
      <c r="K23" s="583">
        <v>78.45219095181875</v>
      </c>
      <c r="L23" s="583">
        <v>29.108568889217459</v>
      </c>
      <c r="M23" s="583">
        <v>49.343622062601334</v>
      </c>
    </row>
    <row r="24" spans="1:13" x14ac:dyDescent="0.25">
      <c r="A24" s="620" t="s">
        <v>145</v>
      </c>
      <c r="B24" s="579">
        <v>15062.99914982822</v>
      </c>
      <c r="C24" s="579">
        <v>3000.3452051895988</v>
      </c>
      <c r="D24" s="579">
        <v>1599.7695564954845</v>
      </c>
      <c r="E24" s="579">
        <v>1400.5756486941816</v>
      </c>
      <c r="F24" s="579"/>
      <c r="G24" s="579">
        <v>3515.126428199474</v>
      </c>
      <c r="H24" s="579">
        <v>2159.9487450044894</v>
      </c>
      <c r="I24" s="579">
        <v>1355.1776831948807</v>
      </c>
      <c r="J24" s="579"/>
      <c r="K24" s="579">
        <v>8547.5275164396098</v>
      </c>
      <c r="L24" s="579">
        <v>3930.632610256429</v>
      </c>
      <c r="M24" s="579">
        <v>4616.8949061830099</v>
      </c>
    </row>
    <row r="25" spans="1:13" x14ac:dyDescent="0.25">
      <c r="A25" s="622" t="s">
        <v>145</v>
      </c>
      <c r="B25" s="583">
        <v>15062.99914982822</v>
      </c>
      <c r="C25" s="583">
        <v>3000.3452051895988</v>
      </c>
      <c r="D25" s="583">
        <v>1599.7695564954845</v>
      </c>
      <c r="E25" s="583">
        <v>1400.5756486941816</v>
      </c>
      <c r="F25" s="583"/>
      <c r="G25" s="583">
        <v>3515.126428199474</v>
      </c>
      <c r="H25" s="583">
        <v>2159.9487450044894</v>
      </c>
      <c r="I25" s="583">
        <v>1355.1776831948807</v>
      </c>
      <c r="J25" s="583"/>
      <c r="K25" s="583">
        <v>8547.5275164396098</v>
      </c>
      <c r="L25" s="583">
        <v>3930.632610256429</v>
      </c>
      <c r="M25" s="583">
        <v>4616.8949061830099</v>
      </c>
    </row>
    <row r="26" spans="1:13" x14ac:dyDescent="0.25">
      <c r="A26" s="620" t="s">
        <v>146</v>
      </c>
      <c r="B26" s="579">
        <v>2239.9138766332831</v>
      </c>
      <c r="C26" s="579">
        <v>340.47585307688172</v>
      </c>
      <c r="D26" s="579">
        <v>192.01252877483273</v>
      </c>
      <c r="E26" s="579">
        <v>148.46332430204814</v>
      </c>
      <c r="F26" s="579"/>
      <c r="G26" s="579">
        <v>207.45056775420764</v>
      </c>
      <c r="H26" s="579">
        <v>168.73703433984363</v>
      </c>
      <c r="I26" s="579">
        <v>38.713533414364022</v>
      </c>
      <c r="J26" s="579"/>
      <c r="K26" s="579">
        <v>1691.9874558022116</v>
      </c>
      <c r="L26" s="579">
        <v>756.23467475338839</v>
      </c>
      <c r="M26" s="579">
        <v>935.75278104881045</v>
      </c>
    </row>
    <row r="27" spans="1:13" x14ac:dyDescent="0.25">
      <c r="A27" s="622" t="s">
        <v>146</v>
      </c>
      <c r="B27" s="583">
        <v>2239.9138766332831</v>
      </c>
      <c r="C27" s="583">
        <v>340.47585307688172</v>
      </c>
      <c r="D27" s="583">
        <v>192.01252877483273</v>
      </c>
      <c r="E27" s="583">
        <v>148.46332430204814</v>
      </c>
      <c r="F27" s="583"/>
      <c r="G27" s="583">
        <v>207.45056775420764</v>
      </c>
      <c r="H27" s="583">
        <v>168.73703433984363</v>
      </c>
      <c r="I27" s="583">
        <v>38.713533414364022</v>
      </c>
      <c r="J27" s="583"/>
      <c r="K27" s="583">
        <v>1691.9874558022116</v>
      </c>
      <c r="L27" s="583">
        <v>756.23467475338839</v>
      </c>
      <c r="M27" s="583">
        <v>935.75278104881045</v>
      </c>
    </row>
    <row r="28" spans="1:13" x14ac:dyDescent="0.25">
      <c r="A28" s="620" t="s">
        <v>147</v>
      </c>
      <c r="B28" s="579">
        <v>6427.6421079147876</v>
      </c>
      <c r="C28" s="579">
        <v>1155.0115737216331</v>
      </c>
      <c r="D28" s="579">
        <v>644.27849683940792</v>
      </c>
      <c r="E28" s="579">
        <v>510.73307688222638</v>
      </c>
      <c r="F28" s="579"/>
      <c r="G28" s="579">
        <v>935.00331214359107</v>
      </c>
      <c r="H28" s="579">
        <v>700.31394923846779</v>
      </c>
      <c r="I28" s="579">
        <v>234.68936290512391</v>
      </c>
      <c r="J28" s="579"/>
      <c r="K28" s="579">
        <v>4337.6272220492701</v>
      </c>
      <c r="L28" s="579">
        <v>1848.9512524568675</v>
      </c>
      <c r="M28" s="579">
        <v>2488.6759695924529</v>
      </c>
    </row>
    <row r="29" spans="1:13" x14ac:dyDescent="0.25">
      <c r="A29" s="622" t="s">
        <v>147</v>
      </c>
      <c r="B29" s="583">
        <v>6427.6421079147876</v>
      </c>
      <c r="C29" s="583">
        <v>1155.0115737216331</v>
      </c>
      <c r="D29" s="583">
        <v>644.27849683940792</v>
      </c>
      <c r="E29" s="583">
        <v>510.73307688222638</v>
      </c>
      <c r="F29" s="583"/>
      <c r="G29" s="583">
        <v>935.00331214359107</v>
      </c>
      <c r="H29" s="583">
        <v>700.31394923846779</v>
      </c>
      <c r="I29" s="583">
        <v>234.68936290512391</v>
      </c>
      <c r="J29" s="583"/>
      <c r="K29" s="583">
        <v>4337.6272220492701</v>
      </c>
      <c r="L29" s="583">
        <v>1848.9512524568675</v>
      </c>
      <c r="M29" s="583">
        <v>2488.6759695924529</v>
      </c>
    </row>
    <row r="30" spans="1:13" x14ac:dyDescent="0.25">
      <c r="A30" s="620" t="s">
        <v>148</v>
      </c>
      <c r="B30" s="579">
        <v>19538.459836943519</v>
      </c>
      <c r="C30" s="579">
        <v>4065.7919345966229</v>
      </c>
      <c r="D30" s="579">
        <v>2156.5601677180666</v>
      </c>
      <c r="E30" s="579">
        <v>1909.2317668784613</v>
      </c>
      <c r="F30" s="579"/>
      <c r="G30" s="579">
        <v>3962.9875710728425</v>
      </c>
      <c r="H30" s="579">
        <v>2347.9586817517957</v>
      </c>
      <c r="I30" s="579">
        <v>1615.0288893209604</v>
      </c>
      <c r="J30" s="579"/>
      <c r="K30" s="579">
        <v>11509.680331275595</v>
      </c>
      <c r="L30" s="579">
        <v>5120.2912730694134</v>
      </c>
      <c r="M30" s="579">
        <v>6389.3890582066842</v>
      </c>
    </row>
    <row r="31" spans="1:13" x14ac:dyDescent="0.25">
      <c r="A31" s="622" t="s">
        <v>148</v>
      </c>
      <c r="B31" s="583">
        <v>8674.9048590705479</v>
      </c>
      <c r="C31" s="583">
        <v>972.39241451248097</v>
      </c>
      <c r="D31" s="583">
        <v>485.85248290349341</v>
      </c>
      <c r="E31" s="583">
        <v>486.53993160899228</v>
      </c>
      <c r="F31" s="583"/>
      <c r="G31" s="583">
        <v>1782.7283733409997</v>
      </c>
      <c r="H31" s="583">
        <v>1022.856394446893</v>
      </c>
      <c r="I31" s="583">
        <v>759.87197889409947</v>
      </c>
      <c r="J31" s="583"/>
      <c r="K31" s="583">
        <v>5919.7840712167799</v>
      </c>
      <c r="L31" s="583">
        <v>2756.0801072003028</v>
      </c>
      <c r="M31" s="583">
        <v>3163.7039640164035</v>
      </c>
    </row>
    <row r="32" spans="1:13" x14ac:dyDescent="0.25">
      <c r="A32" s="622" t="s">
        <v>149</v>
      </c>
      <c r="B32" s="583">
        <v>10863.554977874495</v>
      </c>
      <c r="C32" s="583">
        <v>3093.399520083985</v>
      </c>
      <c r="D32" s="583">
        <v>1670.7076848145657</v>
      </c>
      <c r="E32" s="583">
        <v>1422.691835269474</v>
      </c>
      <c r="F32" s="583"/>
      <c r="G32" s="583">
        <v>2180.2591977317438</v>
      </c>
      <c r="H32" s="583">
        <v>1325.1022873048844</v>
      </c>
      <c r="I32" s="583">
        <v>855.15691042684796</v>
      </c>
      <c r="J32" s="583"/>
      <c r="K32" s="583">
        <v>5589.8962600592495</v>
      </c>
      <c r="L32" s="583">
        <v>2364.2111658690337</v>
      </c>
      <c r="M32" s="583">
        <v>3225.6850941900793</v>
      </c>
    </row>
    <row r="33" spans="1:13" x14ac:dyDescent="0.25">
      <c r="A33" s="620" t="s">
        <v>150</v>
      </c>
      <c r="B33" s="579">
        <v>32421.31264654631</v>
      </c>
      <c r="C33" s="579">
        <v>7059.3901167938511</v>
      </c>
      <c r="D33" s="579">
        <v>3800.3475391255633</v>
      </c>
      <c r="E33" s="579">
        <v>3259.0425776679831</v>
      </c>
      <c r="F33" s="579"/>
      <c r="G33" s="579">
        <v>8061.6048520476361</v>
      </c>
      <c r="H33" s="579">
        <v>4918.5144144636633</v>
      </c>
      <c r="I33" s="579">
        <v>3143.0904375839464</v>
      </c>
      <c r="J33" s="579"/>
      <c r="K33" s="579">
        <v>17300.317677710835</v>
      </c>
      <c r="L33" s="579">
        <v>7518.4351087099012</v>
      </c>
      <c r="M33" s="579">
        <v>9781.8825690027679</v>
      </c>
    </row>
    <row r="34" spans="1:13" x14ac:dyDescent="0.25">
      <c r="A34" s="622" t="s">
        <v>150</v>
      </c>
      <c r="B34" s="583">
        <v>20378.407967931002</v>
      </c>
      <c r="C34" s="583">
        <v>4831.0833252989496</v>
      </c>
      <c r="D34" s="583">
        <v>2612.2800032801433</v>
      </c>
      <c r="E34" s="583">
        <v>2218.8033220188699</v>
      </c>
      <c r="F34" s="583"/>
      <c r="G34" s="583">
        <v>5489.5552049445978</v>
      </c>
      <c r="H34" s="583">
        <v>3311.5402037275335</v>
      </c>
      <c r="I34" s="583">
        <v>2178.0150012170247</v>
      </c>
      <c r="J34" s="583"/>
      <c r="K34" s="583">
        <v>10057.769437689794</v>
      </c>
      <c r="L34" s="583">
        <v>4313.1529625164303</v>
      </c>
      <c r="M34" s="583">
        <v>5744.6164751734459</v>
      </c>
    </row>
    <row r="35" spans="1:13" x14ac:dyDescent="0.25">
      <c r="A35" s="622" t="s">
        <v>151</v>
      </c>
      <c r="B35" s="583">
        <v>12042.904678619994</v>
      </c>
      <c r="C35" s="583">
        <v>2228.3067914946678</v>
      </c>
      <c r="D35" s="583">
        <v>1188.0675358454814</v>
      </c>
      <c r="E35" s="583">
        <v>1040.2392556491682</v>
      </c>
      <c r="F35" s="583"/>
      <c r="G35" s="583">
        <v>2572.0496471029933</v>
      </c>
      <c r="H35" s="583">
        <v>1606.974210736066</v>
      </c>
      <c r="I35" s="583">
        <v>965.0754363668824</v>
      </c>
      <c r="J35" s="583"/>
      <c r="K35" s="583">
        <v>7242.5482400227274</v>
      </c>
      <c r="L35" s="583">
        <v>3205.2821461931144</v>
      </c>
      <c r="M35" s="583">
        <v>4037.2660938293075</v>
      </c>
    </row>
    <row r="36" spans="1:13" x14ac:dyDescent="0.25">
      <c r="A36" s="620" t="s">
        <v>152</v>
      </c>
      <c r="B36" s="579">
        <v>8178.7983370002294</v>
      </c>
      <c r="C36" s="579">
        <v>925.18199406673057</v>
      </c>
      <c r="D36" s="579">
        <v>506.53045034503748</v>
      </c>
      <c r="E36" s="579">
        <v>418.65154372169712</v>
      </c>
      <c r="F36" s="579"/>
      <c r="G36" s="579">
        <v>1295.4276762881434</v>
      </c>
      <c r="H36" s="579">
        <v>794.86780707824062</v>
      </c>
      <c r="I36" s="579">
        <v>500.55986920990165</v>
      </c>
      <c r="J36" s="579"/>
      <c r="K36" s="579">
        <v>5958.1886666451774</v>
      </c>
      <c r="L36" s="579">
        <v>2694.692368624173</v>
      </c>
      <c r="M36" s="579">
        <v>3263.496298020847</v>
      </c>
    </row>
    <row r="37" spans="1:13" x14ac:dyDescent="0.25">
      <c r="A37" s="622" t="s">
        <v>152</v>
      </c>
      <c r="B37" s="583">
        <v>8178.7983370002294</v>
      </c>
      <c r="C37" s="583">
        <v>925.18199406673057</v>
      </c>
      <c r="D37" s="583">
        <v>506.53045034503748</v>
      </c>
      <c r="E37" s="583">
        <v>418.65154372169712</v>
      </c>
      <c r="F37" s="583"/>
      <c r="G37" s="583">
        <v>1295.4276762881434</v>
      </c>
      <c r="H37" s="583">
        <v>794.86780707824062</v>
      </c>
      <c r="I37" s="583">
        <v>500.55986920990165</v>
      </c>
      <c r="J37" s="583"/>
      <c r="K37" s="583">
        <v>5958.1886666451774</v>
      </c>
      <c r="L37" s="583">
        <v>2694.692368624173</v>
      </c>
      <c r="M37" s="583">
        <v>3263.496298020847</v>
      </c>
    </row>
    <row r="38" spans="1:13" ht="15" customHeight="1" x14ac:dyDescent="0.25">
      <c r="A38" s="620" t="s">
        <v>153</v>
      </c>
      <c r="B38" s="579">
        <v>8970.0336331041781</v>
      </c>
      <c r="C38" s="579">
        <v>542.05798910752503</v>
      </c>
      <c r="D38" s="579">
        <v>272.86934413042991</v>
      </c>
      <c r="E38" s="579">
        <v>269.18864497709512</v>
      </c>
      <c r="F38" s="579"/>
      <c r="G38" s="579">
        <v>396.66993847459645</v>
      </c>
      <c r="H38" s="579">
        <v>253.66976691146212</v>
      </c>
      <c r="I38" s="579">
        <v>143.00017156313368</v>
      </c>
      <c r="J38" s="579"/>
      <c r="K38" s="579">
        <v>8031.3057055221952</v>
      </c>
      <c r="L38" s="579">
        <v>3953.5287682753287</v>
      </c>
      <c r="M38" s="579">
        <v>4077.7769372465782</v>
      </c>
    </row>
    <row r="39" spans="1:13" x14ac:dyDescent="0.25">
      <c r="A39" s="622" t="s">
        <v>153</v>
      </c>
      <c r="B39" s="583">
        <v>8970.0336331041781</v>
      </c>
      <c r="C39" s="583">
        <v>542.05798910752503</v>
      </c>
      <c r="D39" s="583">
        <v>272.86934413042991</v>
      </c>
      <c r="E39" s="583">
        <v>269.18864497709512</v>
      </c>
      <c r="F39" s="583"/>
      <c r="G39" s="583">
        <v>396.66993847459645</v>
      </c>
      <c r="H39" s="583">
        <v>253.66976691146212</v>
      </c>
      <c r="I39" s="583">
        <v>143.00017156313368</v>
      </c>
      <c r="J39" s="583"/>
      <c r="K39" s="583">
        <v>8031.3057055221952</v>
      </c>
      <c r="L39" s="583">
        <v>3953.5287682753287</v>
      </c>
      <c r="M39" s="583">
        <v>4077.7769372465782</v>
      </c>
    </row>
    <row r="40" spans="1:13" x14ac:dyDescent="0.25">
      <c r="A40" s="620" t="s">
        <v>154</v>
      </c>
      <c r="B40" s="579">
        <v>34854.26389321751</v>
      </c>
      <c r="C40" s="579">
        <v>11154.662288037367</v>
      </c>
      <c r="D40" s="579">
        <v>6230.1110393902609</v>
      </c>
      <c r="E40" s="579">
        <v>4924.5512486476655</v>
      </c>
      <c r="F40" s="579"/>
      <c r="G40" s="579">
        <v>10701.862998042592</v>
      </c>
      <c r="H40" s="579">
        <v>6171.0184158870497</v>
      </c>
      <c r="I40" s="579">
        <v>4530.8445821554105</v>
      </c>
      <c r="J40" s="579"/>
      <c r="K40" s="579">
        <v>12997.738607145327</v>
      </c>
      <c r="L40" s="579">
        <v>4913.7826190638452</v>
      </c>
      <c r="M40" s="579">
        <v>8083.9559880821689</v>
      </c>
    </row>
    <row r="41" spans="1:13" x14ac:dyDescent="0.25">
      <c r="A41" s="622" t="s">
        <v>154</v>
      </c>
      <c r="B41" s="583">
        <v>34854.26389321751</v>
      </c>
      <c r="C41" s="583">
        <v>11154.662288037367</v>
      </c>
      <c r="D41" s="583">
        <v>6230.1110393902609</v>
      </c>
      <c r="E41" s="583">
        <v>4924.5512486476655</v>
      </c>
      <c r="F41" s="583"/>
      <c r="G41" s="583">
        <v>10701.862998042592</v>
      </c>
      <c r="H41" s="583">
        <v>6171.0184158870497</v>
      </c>
      <c r="I41" s="583">
        <v>4530.8445821554105</v>
      </c>
      <c r="J41" s="583"/>
      <c r="K41" s="583">
        <v>12997.738607145327</v>
      </c>
      <c r="L41" s="583">
        <v>4913.7826190638452</v>
      </c>
      <c r="M41" s="583">
        <v>8083.9559880821689</v>
      </c>
    </row>
    <row r="42" spans="1:13" x14ac:dyDescent="0.25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</row>
  </sheetData>
  <mergeCells count="6">
    <mergeCell ref="A1:M1"/>
    <mergeCell ref="B2:B3"/>
    <mergeCell ref="C2:E2"/>
    <mergeCell ref="G2:I2"/>
    <mergeCell ref="K2:M2"/>
    <mergeCell ref="A2:A3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E82E-4516-4AF5-9CB4-F77E185913E1}">
  <dimension ref="A1:H41"/>
  <sheetViews>
    <sheetView workbookViewId="0">
      <selection activeCell="A2" sqref="A2:A3"/>
    </sheetView>
  </sheetViews>
  <sheetFormatPr defaultRowHeight="15" x14ac:dyDescent="0.25"/>
  <cols>
    <col min="1" max="1" width="19.7109375" style="12" customWidth="1"/>
    <col min="2" max="16384" width="9.140625" style="12"/>
  </cols>
  <sheetData>
    <row r="1" spans="1:8" ht="25.5" customHeight="1" x14ac:dyDescent="0.25">
      <c r="A1" s="1060" t="s">
        <v>66</v>
      </c>
      <c r="B1" s="1060"/>
      <c r="C1" s="1060"/>
      <c r="D1" s="1060"/>
      <c r="E1" s="1060"/>
      <c r="F1" s="1060"/>
      <c r="G1" s="1060"/>
      <c r="H1" s="1060"/>
    </row>
    <row r="2" spans="1:8" ht="22.5" customHeight="1" x14ac:dyDescent="0.25">
      <c r="A2" s="1054" t="s">
        <v>549</v>
      </c>
      <c r="B2" s="1061" t="s">
        <v>177</v>
      </c>
      <c r="C2" s="1061"/>
      <c r="D2" s="1061"/>
      <c r="E2" s="625"/>
      <c r="F2" s="1062" t="s">
        <v>67</v>
      </c>
      <c r="G2" s="1062"/>
      <c r="H2" s="1062"/>
    </row>
    <row r="3" spans="1:8" x14ac:dyDescent="0.25">
      <c r="A3" s="1055"/>
      <c r="B3" s="627" t="s">
        <v>0</v>
      </c>
      <c r="C3" s="627" t="s">
        <v>1</v>
      </c>
      <c r="D3" s="627" t="s">
        <v>2</v>
      </c>
      <c r="E3" s="626"/>
      <c r="F3" s="628" t="s">
        <v>0</v>
      </c>
      <c r="G3" s="628" t="s">
        <v>1</v>
      </c>
      <c r="H3" s="628" t="s">
        <v>2</v>
      </c>
    </row>
    <row r="4" spans="1:8" x14ac:dyDescent="0.25">
      <c r="A4" s="629" t="s">
        <v>135</v>
      </c>
      <c r="B4" s="587">
        <v>110335.18332025103</v>
      </c>
      <c r="C4" s="587">
        <v>54866.525470023633</v>
      </c>
      <c r="D4" s="587">
        <v>55468.657849940508</v>
      </c>
      <c r="E4" s="587"/>
      <c r="F4" s="630">
        <v>44505.388295602148</v>
      </c>
      <c r="G4" s="630">
        <v>22191.923379830696</v>
      </c>
      <c r="H4" s="630">
        <v>22313.46491577688</v>
      </c>
    </row>
    <row r="5" spans="1:8" ht="18" customHeight="1" x14ac:dyDescent="0.25">
      <c r="A5" s="631"/>
      <c r="B5" s="579"/>
      <c r="C5" s="579"/>
      <c r="D5" s="579"/>
      <c r="E5" s="579"/>
      <c r="F5" s="579"/>
      <c r="G5" s="579"/>
      <c r="H5" s="579"/>
    </row>
    <row r="6" spans="1:8" ht="15.75" customHeight="1" x14ac:dyDescent="0.25">
      <c r="A6" s="629" t="s">
        <v>3</v>
      </c>
      <c r="B6" s="624"/>
      <c r="C6" s="624"/>
      <c r="D6" s="624"/>
      <c r="E6" s="624"/>
      <c r="F6" s="624"/>
      <c r="G6" s="624"/>
      <c r="H6" s="624"/>
    </row>
    <row r="7" spans="1:8" x14ac:dyDescent="0.25">
      <c r="A7" s="632" t="s">
        <v>4</v>
      </c>
      <c r="B7" s="583">
        <v>76508.724288255646</v>
      </c>
      <c r="C7" s="583">
        <v>37905.348375735513</v>
      </c>
      <c r="D7" s="583">
        <v>38603.375912453965</v>
      </c>
      <c r="E7" s="583"/>
      <c r="F7" s="583">
        <v>21471.594643856064</v>
      </c>
      <c r="G7" s="583">
        <v>10753.63828133569</v>
      </c>
      <c r="H7" s="583">
        <v>10717.956362525802</v>
      </c>
    </row>
    <row r="8" spans="1:8" x14ac:dyDescent="0.25">
      <c r="A8" s="632" t="s">
        <v>5</v>
      </c>
      <c r="B8" s="583">
        <v>33826.45903178009</v>
      </c>
      <c r="C8" s="583">
        <v>16961.177094293547</v>
      </c>
      <c r="D8" s="583">
        <v>16865.281937491971</v>
      </c>
      <c r="E8" s="583"/>
      <c r="F8" s="583">
        <v>23033.793651751512</v>
      </c>
      <c r="G8" s="583">
        <v>11438.285098500433</v>
      </c>
      <c r="H8" s="583">
        <v>11595.508553256506</v>
      </c>
    </row>
    <row r="9" spans="1:8" ht="15" customHeight="1" x14ac:dyDescent="0.25">
      <c r="A9" s="629" t="s">
        <v>53</v>
      </c>
      <c r="B9" s="621"/>
      <c r="C9" s="621"/>
      <c r="D9" s="621"/>
      <c r="E9" s="621"/>
      <c r="F9" s="621"/>
      <c r="G9" s="621"/>
      <c r="H9" s="621"/>
    </row>
    <row r="10" spans="1:8" ht="13.5" customHeight="1" x14ac:dyDescent="0.25">
      <c r="A10" s="633" t="s">
        <v>136</v>
      </c>
      <c r="B10" s="579">
        <v>69123.682154523267</v>
      </c>
      <c r="C10" s="579">
        <v>34225.650498465722</v>
      </c>
      <c r="D10" s="579">
        <v>34898.031656039566</v>
      </c>
      <c r="E10" s="579"/>
      <c r="F10" s="579">
        <v>18131.990055243026</v>
      </c>
      <c r="G10" s="579">
        <v>9078.8182171965309</v>
      </c>
      <c r="H10" s="579">
        <v>9053.1718380519233</v>
      </c>
    </row>
    <row r="11" spans="1:8" ht="13.5" customHeight="1" x14ac:dyDescent="0.25">
      <c r="A11" s="632" t="s">
        <v>136</v>
      </c>
      <c r="B11" s="583">
        <v>68450.18593698222</v>
      </c>
      <c r="C11" s="583">
        <v>33867.716250404024</v>
      </c>
      <c r="D11" s="583">
        <v>34582.469686564611</v>
      </c>
      <c r="E11" s="583"/>
      <c r="F11" s="583">
        <v>17723.878108854922</v>
      </c>
      <c r="G11" s="583">
        <v>8869.1869441884337</v>
      </c>
      <c r="H11" s="583">
        <v>8854.6911646719163</v>
      </c>
    </row>
    <row r="12" spans="1:8" ht="13.5" customHeight="1" x14ac:dyDescent="0.25">
      <c r="A12" s="632" t="s">
        <v>157</v>
      </c>
      <c r="B12" s="583">
        <v>673.4962175370631</v>
      </c>
      <c r="C12" s="583">
        <v>357.9342480619153</v>
      </c>
      <c r="D12" s="583">
        <v>315.56196947514633</v>
      </c>
      <c r="E12" s="583"/>
      <c r="F12" s="583">
        <v>408.11194638835224</v>
      </c>
      <c r="G12" s="583">
        <v>209.6312730082239</v>
      </c>
      <c r="H12" s="583">
        <v>198.4806733801268</v>
      </c>
    </row>
    <row r="13" spans="1:8" ht="13.5" customHeight="1" x14ac:dyDescent="0.25">
      <c r="A13" s="633" t="s">
        <v>137</v>
      </c>
      <c r="B13" s="579">
        <v>2931.4926422265453</v>
      </c>
      <c r="C13" s="579">
        <v>1419.4713326567589</v>
      </c>
      <c r="D13" s="579">
        <v>1512.0213095699648</v>
      </c>
      <c r="E13" s="579"/>
      <c r="F13" s="579">
        <v>1611.261646260029</v>
      </c>
      <c r="G13" s="579">
        <v>805.07329314860885</v>
      </c>
      <c r="H13" s="579">
        <v>806.18835311141856</v>
      </c>
    </row>
    <row r="14" spans="1:8" ht="13.5" customHeight="1" x14ac:dyDescent="0.25">
      <c r="A14" s="632" t="s">
        <v>137</v>
      </c>
      <c r="B14" s="583">
        <v>1677.0501840658019</v>
      </c>
      <c r="C14" s="583">
        <v>776.0817341155564</v>
      </c>
      <c r="D14" s="583">
        <v>900.96844995024389</v>
      </c>
      <c r="E14" s="583"/>
      <c r="F14" s="583">
        <v>811.76365292546711</v>
      </c>
      <c r="G14" s="583">
        <v>389.15592702058717</v>
      </c>
      <c r="H14" s="583">
        <v>422.60772590487846</v>
      </c>
    </row>
    <row r="15" spans="1:8" ht="13.5" customHeight="1" x14ac:dyDescent="0.25">
      <c r="A15" s="632" t="s">
        <v>138</v>
      </c>
      <c r="B15" s="583">
        <v>627.778759061865</v>
      </c>
      <c r="C15" s="583">
        <v>299.95112999581039</v>
      </c>
      <c r="D15" s="583">
        <v>327.82762906605313</v>
      </c>
      <c r="E15" s="583"/>
      <c r="F15" s="583">
        <v>363.50954787596385</v>
      </c>
      <c r="G15" s="583">
        <v>175.0644141611229</v>
      </c>
      <c r="H15" s="583">
        <v>188.44513371483941</v>
      </c>
    </row>
    <row r="16" spans="1:8" ht="13.5" customHeight="1" x14ac:dyDescent="0.25">
      <c r="A16" s="632" t="s">
        <v>139</v>
      </c>
      <c r="B16" s="583">
        <v>438.2185653842144</v>
      </c>
      <c r="C16" s="583">
        <v>245.31319181813461</v>
      </c>
      <c r="D16" s="583">
        <v>192.90537356607825</v>
      </c>
      <c r="E16" s="583"/>
      <c r="F16" s="583">
        <v>343.43846854538907</v>
      </c>
      <c r="G16" s="583">
        <v>186.21501378922</v>
      </c>
      <c r="H16" s="583">
        <v>157.22345475616754</v>
      </c>
    </row>
    <row r="17" spans="1:8" ht="13.5" customHeight="1" x14ac:dyDescent="0.25">
      <c r="A17" s="632" t="s">
        <v>140</v>
      </c>
      <c r="B17" s="583">
        <v>188.44513371483941</v>
      </c>
      <c r="C17" s="583">
        <v>98.125276727253308</v>
      </c>
      <c r="D17" s="583">
        <v>90.319856987585439</v>
      </c>
      <c r="E17" s="583"/>
      <c r="F17" s="583">
        <v>92.54997691320483</v>
      </c>
      <c r="G17" s="583">
        <v>54.637938177675181</v>
      </c>
      <c r="H17" s="583">
        <v>37.912038735529748</v>
      </c>
    </row>
    <row r="18" spans="1:8" ht="13.5" customHeight="1" x14ac:dyDescent="0.25">
      <c r="A18" s="633" t="s">
        <v>141</v>
      </c>
      <c r="B18" s="579">
        <v>1710.5019829500932</v>
      </c>
      <c r="C18" s="579">
        <v>877.55219073123999</v>
      </c>
      <c r="D18" s="579">
        <v>832.9497922188516</v>
      </c>
      <c r="E18" s="579"/>
      <c r="F18" s="579">
        <v>1287.8942570452132</v>
      </c>
      <c r="G18" s="579">
        <v>651.19501828086891</v>
      </c>
      <c r="H18" s="579">
        <v>636.69923876434268</v>
      </c>
    </row>
    <row r="19" spans="1:8" ht="13.5" customHeight="1" x14ac:dyDescent="0.25">
      <c r="A19" s="632" t="s">
        <v>141</v>
      </c>
      <c r="B19" s="583">
        <v>1710.5019829500932</v>
      </c>
      <c r="C19" s="583">
        <v>877.55219073123999</v>
      </c>
      <c r="D19" s="583">
        <v>832.9497922188516</v>
      </c>
      <c r="E19" s="583"/>
      <c r="F19" s="583">
        <v>1287.8942570452132</v>
      </c>
      <c r="G19" s="583">
        <v>651.19501828086891</v>
      </c>
      <c r="H19" s="583">
        <v>636.69923876434268</v>
      </c>
    </row>
    <row r="20" spans="1:8" ht="13.5" customHeight="1" x14ac:dyDescent="0.25">
      <c r="A20" s="633" t="s">
        <v>142</v>
      </c>
      <c r="B20" s="579">
        <v>7806.5347996311157</v>
      </c>
      <c r="C20" s="579">
        <v>3861.4526512096536</v>
      </c>
      <c r="D20" s="579">
        <v>3945.0821484203648</v>
      </c>
      <c r="E20" s="579"/>
      <c r="F20" s="579">
        <v>4901.8035965112294</v>
      </c>
      <c r="G20" s="579">
        <v>2453.1319181812773</v>
      </c>
      <c r="H20" s="579">
        <v>2448.6716783300394</v>
      </c>
    </row>
    <row r="21" spans="1:8" ht="13.5" customHeight="1" x14ac:dyDescent="0.25">
      <c r="A21" s="632" t="s">
        <v>142</v>
      </c>
      <c r="B21" s="583">
        <v>6084.8822170525727</v>
      </c>
      <c r="C21" s="583">
        <v>2989.4757602926384</v>
      </c>
      <c r="D21" s="583">
        <v>3095.4064567595392</v>
      </c>
      <c r="E21" s="583"/>
      <c r="F21" s="583">
        <v>3562.6165811767123</v>
      </c>
      <c r="G21" s="583">
        <v>1764.0248611649592</v>
      </c>
      <c r="H21" s="583">
        <v>1798.5917200120603</v>
      </c>
    </row>
    <row r="22" spans="1:8" ht="13.5" customHeight="1" x14ac:dyDescent="0.25">
      <c r="A22" s="632" t="s">
        <v>143</v>
      </c>
      <c r="B22" s="583">
        <v>1651.4038049211786</v>
      </c>
      <c r="C22" s="583">
        <v>835.17991214447102</v>
      </c>
      <c r="D22" s="583">
        <v>816.22389277670595</v>
      </c>
      <c r="E22" s="583"/>
      <c r="F22" s="583">
        <v>1322.4611158923142</v>
      </c>
      <c r="G22" s="583">
        <v>676.84139742549223</v>
      </c>
      <c r="H22" s="583">
        <v>645.61971846682036</v>
      </c>
    </row>
    <row r="23" spans="1:8" ht="13.5" customHeight="1" x14ac:dyDescent="0.25">
      <c r="A23" s="632" t="s">
        <v>144</v>
      </c>
      <c r="B23" s="583">
        <v>70.248777657010919</v>
      </c>
      <c r="C23" s="583">
        <v>36.796978772720053</v>
      </c>
      <c r="D23" s="583">
        <v>33.451798884290966</v>
      </c>
      <c r="E23" s="583"/>
      <c r="F23" s="583">
        <v>16.725899442145483</v>
      </c>
      <c r="G23" s="583">
        <v>12.265659590906688</v>
      </c>
      <c r="H23" s="583">
        <v>4.4602398512387955</v>
      </c>
    </row>
    <row r="24" spans="1:8" ht="13.5" customHeight="1" x14ac:dyDescent="0.25">
      <c r="A24" s="633" t="s">
        <v>145</v>
      </c>
      <c r="B24" s="579">
        <v>2873.5095241604522</v>
      </c>
      <c r="C24" s="579">
        <v>1479.6845706484833</v>
      </c>
      <c r="D24" s="579">
        <v>1393.8249535121356</v>
      </c>
      <c r="E24" s="579"/>
      <c r="F24" s="579">
        <v>1857.6898980409749</v>
      </c>
      <c r="G24" s="579">
        <v>953.37626820230025</v>
      </c>
      <c r="H24" s="579">
        <v>904.31362983867302</v>
      </c>
    </row>
    <row r="25" spans="1:8" ht="13.5" customHeight="1" x14ac:dyDescent="0.25">
      <c r="A25" s="632" t="s">
        <v>145</v>
      </c>
      <c r="B25" s="583">
        <v>2873.5095241604522</v>
      </c>
      <c r="C25" s="583">
        <v>1479.6845706484833</v>
      </c>
      <c r="D25" s="583">
        <v>1393.8249535121356</v>
      </c>
      <c r="E25" s="583"/>
      <c r="F25" s="583">
        <v>1857.6898980409749</v>
      </c>
      <c r="G25" s="583">
        <v>953.37626820230025</v>
      </c>
      <c r="H25" s="583">
        <v>904.31362983867302</v>
      </c>
    </row>
    <row r="26" spans="1:8" ht="13.5" customHeight="1" x14ac:dyDescent="0.25">
      <c r="A26" s="633" t="s">
        <v>146</v>
      </c>
      <c r="B26" s="579">
        <v>606.59261976848052</v>
      </c>
      <c r="C26" s="579">
        <v>304.41136984704923</v>
      </c>
      <c r="D26" s="579">
        <v>302.18124992142981</v>
      </c>
      <c r="E26" s="579"/>
      <c r="F26" s="579">
        <v>483.9360238594125</v>
      </c>
      <c r="G26" s="579">
        <v>243.08307189251519</v>
      </c>
      <c r="H26" s="579">
        <v>240.85295196689577</v>
      </c>
    </row>
    <row r="27" spans="1:8" ht="13.5" customHeight="1" x14ac:dyDescent="0.25">
      <c r="A27" s="632" t="s">
        <v>146</v>
      </c>
      <c r="B27" s="583">
        <v>606.59261976848052</v>
      </c>
      <c r="C27" s="583">
        <v>304.41136984704923</v>
      </c>
      <c r="D27" s="583">
        <v>302.18124992142981</v>
      </c>
      <c r="E27" s="583"/>
      <c r="F27" s="583">
        <v>483.9360238594125</v>
      </c>
      <c r="G27" s="583">
        <v>243.08307189251519</v>
      </c>
      <c r="H27" s="583">
        <v>240.85295196689577</v>
      </c>
    </row>
    <row r="28" spans="1:8" ht="13.5" customHeight="1" x14ac:dyDescent="0.25">
      <c r="A28" s="633" t="s">
        <v>147</v>
      </c>
      <c r="B28" s="579">
        <v>1709.3869229872835</v>
      </c>
      <c r="C28" s="579">
        <v>850.79075162380695</v>
      </c>
      <c r="D28" s="579">
        <v>858.59617136347492</v>
      </c>
      <c r="E28" s="579"/>
      <c r="F28" s="579">
        <v>1363.7183345162734</v>
      </c>
      <c r="G28" s="579">
        <v>671.26609761144368</v>
      </c>
      <c r="H28" s="579">
        <v>692.45223690482817</v>
      </c>
    </row>
    <row r="29" spans="1:8" ht="13.5" customHeight="1" x14ac:dyDescent="0.25">
      <c r="A29" s="632" t="s">
        <v>147</v>
      </c>
      <c r="B29" s="583">
        <v>1709.3869229872835</v>
      </c>
      <c r="C29" s="583">
        <v>850.79075162380695</v>
      </c>
      <c r="D29" s="583">
        <v>858.59617136347492</v>
      </c>
      <c r="E29" s="583"/>
      <c r="F29" s="583">
        <v>1363.7183345162734</v>
      </c>
      <c r="G29" s="583">
        <v>671.26609761144368</v>
      </c>
      <c r="H29" s="583">
        <v>692.45223690482817</v>
      </c>
    </row>
    <row r="30" spans="1:8" ht="13.5" customHeight="1" x14ac:dyDescent="0.25">
      <c r="A30" s="633" t="s">
        <v>148</v>
      </c>
      <c r="B30" s="579">
        <v>3986.3393670443156</v>
      </c>
      <c r="C30" s="579">
        <v>1922.363375883938</v>
      </c>
      <c r="D30" s="579">
        <v>2063.975991160768</v>
      </c>
      <c r="E30" s="579"/>
      <c r="F30" s="579">
        <v>3036.3082787306366</v>
      </c>
      <c r="G30" s="579">
        <v>1442.8875918757628</v>
      </c>
      <c r="H30" s="579">
        <v>1593.4206868550737</v>
      </c>
    </row>
    <row r="31" spans="1:8" ht="13.5" customHeight="1" x14ac:dyDescent="0.25">
      <c r="A31" s="632" t="s">
        <v>148</v>
      </c>
      <c r="B31" s="583">
        <v>1888.9115769996467</v>
      </c>
      <c r="C31" s="583">
        <v>902.0835099130536</v>
      </c>
      <c r="D31" s="583">
        <v>986.82806708659155</v>
      </c>
      <c r="E31" s="583"/>
      <c r="F31" s="583">
        <v>1613.4917661856484</v>
      </c>
      <c r="G31" s="583">
        <v>777.19679407836611</v>
      </c>
      <c r="H31" s="583">
        <v>836.29497210728073</v>
      </c>
    </row>
    <row r="32" spans="1:8" ht="13.5" customHeight="1" x14ac:dyDescent="0.25">
      <c r="A32" s="632" t="s">
        <v>149</v>
      </c>
      <c r="B32" s="583">
        <v>2097.4277900450525</v>
      </c>
      <c r="C32" s="583">
        <v>1020.2798659708828</v>
      </c>
      <c r="D32" s="583">
        <v>1077.147924074178</v>
      </c>
      <c r="E32" s="583"/>
      <c r="F32" s="583">
        <v>1422.8165125451881</v>
      </c>
      <c r="G32" s="583">
        <v>665.69079779739513</v>
      </c>
      <c r="H32" s="583">
        <v>757.12571474779133</v>
      </c>
    </row>
    <row r="33" spans="1:8" ht="13.5" customHeight="1" x14ac:dyDescent="0.25">
      <c r="A33" s="633" t="s">
        <v>150</v>
      </c>
      <c r="B33" s="579">
        <v>7082.8608837674665</v>
      </c>
      <c r="C33" s="579">
        <v>3609.4490996147106</v>
      </c>
      <c r="D33" s="579">
        <v>3473.4117841519537</v>
      </c>
      <c r="E33" s="579"/>
      <c r="F33" s="579">
        <v>4655.3753447302333</v>
      </c>
      <c r="G33" s="579">
        <v>2385.1132604498989</v>
      </c>
      <c r="H33" s="579">
        <v>2270.2620842805222</v>
      </c>
    </row>
    <row r="34" spans="1:8" ht="13.5" customHeight="1" x14ac:dyDescent="0.25">
      <c r="A34" s="632" t="s">
        <v>150</v>
      </c>
      <c r="B34" s="583">
        <v>4290.7507368913839</v>
      </c>
      <c r="C34" s="583">
        <v>2183.2874071813826</v>
      </c>
      <c r="D34" s="583">
        <v>2107.4633297103378</v>
      </c>
      <c r="E34" s="583"/>
      <c r="F34" s="583">
        <v>2570.213214276273</v>
      </c>
      <c r="G34" s="583">
        <v>1322.4611158923142</v>
      </c>
      <c r="H34" s="583">
        <v>1247.7520983840636</v>
      </c>
    </row>
    <row r="35" spans="1:8" ht="13.5" customHeight="1" x14ac:dyDescent="0.25">
      <c r="A35" s="632" t="s">
        <v>151</v>
      </c>
      <c r="B35" s="583">
        <v>2792.11014687536</v>
      </c>
      <c r="C35" s="583">
        <v>1426.1616924336172</v>
      </c>
      <c r="D35" s="583">
        <v>1365.9484544418929</v>
      </c>
      <c r="E35" s="583"/>
      <c r="F35" s="583">
        <v>2085.1621304541482</v>
      </c>
      <c r="G35" s="583">
        <v>1062.6521445576518</v>
      </c>
      <c r="H35" s="583">
        <v>1022.5099858965023</v>
      </c>
    </row>
    <row r="36" spans="1:8" ht="13.5" customHeight="1" x14ac:dyDescent="0.25">
      <c r="A36" s="633" t="s">
        <v>152</v>
      </c>
      <c r="B36" s="579">
        <v>1729.4580023178582</v>
      </c>
      <c r="C36" s="579">
        <v>877.55219073123999</v>
      </c>
      <c r="D36" s="579">
        <v>851.90581158661666</v>
      </c>
      <c r="E36" s="579"/>
      <c r="F36" s="579">
        <v>1444.0026518385725</v>
      </c>
      <c r="G36" s="579">
        <v>724.78897582630975</v>
      </c>
      <c r="H36" s="579">
        <v>719.2136760122612</v>
      </c>
    </row>
    <row r="37" spans="1:8" ht="13.5" customHeight="1" x14ac:dyDescent="0.25">
      <c r="A37" s="632" t="s">
        <v>152</v>
      </c>
      <c r="B37" s="583">
        <v>1729.4580023178582</v>
      </c>
      <c r="C37" s="583">
        <v>877.55219073123999</v>
      </c>
      <c r="D37" s="583">
        <v>851.90581158661666</v>
      </c>
      <c r="E37" s="583"/>
      <c r="F37" s="583">
        <v>1444.0026518385725</v>
      </c>
      <c r="G37" s="583">
        <v>724.78897582630975</v>
      </c>
      <c r="H37" s="583">
        <v>719.2136760122612</v>
      </c>
    </row>
    <row r="38" spans="1:8" ht="13.5" customHeight="1" x14ac:dyDescent="0.25">
      <c r="A38" s="633" t="s">
        <v>153</v>
      </c>
      <c r="B38" s="579">
        <v>1971.4260142475653</v>
      </c>
      <c r="C38" s="579">
        <v>963.41180786758764</v>
      </c>
      <c r="D38" s="579">
        <v>1008.014206379976</v>
      </c>
      <c r="E38" s="579"/>
      <c r="F38" s="579">
        <v>1833.1585788591613</v>
      </c>
      <c r="G38" s="579">
        <v>895.39315013619535</v>
      </c>
      <c r="H38" s="579">
        <v>937.76542872296432</v>
      </c>
    </row>
    <row r="39" spans="1:8" ht="13.5" customHeight="1" x14ac:dyDescent="0.25">
      <c r="A39" s="632" t="s">
        <v>153</v>
      </c>
      <c r="B39" s="583">
        <v>1971.4260142475653</v>
      </c>
      <c r="C39" s="583">
        <v>963.41180786758764</v>
      </c>
      <c r="D39" s="583">
        <v>1008.014206379976</v>
      </c>
      <c r="E39" s="583"/>
      <c r="F39" s="583">
        <v>1833.1585788591613</v>
      </c>
      <c r="G39" s="583">
        <v>895.39315013619535</v>
      </c>
      <c r="H39" s="583">
        <v>937.76542872296432</v>
      </c>
    </row>
    <row r="40" spans="1:8" ht="13.5" customHeight="1" x14ac:dyDescent="0.25">
      <c r="A40" s="633" t="s">
        <v>154</v>
      </c>
      <c r="B40" s="579">
        <v>8803.3984063827011</v>
      </c>
      <c r="C40" s="579">
        <v>4474.7356307550235</v>
      </c>
      <c r="D40" s="579">
        <v>4328.6627756269218</v>
      </c>
      <c r="E40" s="579"/>
      <c r="F40" s="579">
        <v>3898.2496299823665</v>
      </c>
      <c r="G40" s="579">
        <v>1887.796517036837</v>
      </c>
      <c r="H40" s="579">
        <v>2010.4531129459051</v>
      </c>
    </row>
    <row r="41" spans="1:8" ht="13.5" customHeight="1" x14ac:dyDescent="0.25">
      <c r="A41" s="634" t="s">
        <v>154</v>
      </c>
      <c r="B41" s="591">
        <v>8803.3984063827011</v>
      </c>
      <c r="C41" s="591">
        <v>4474.7356307550235</v>
      </c>
      <c r="D41" s="591">
        <v>4328.6627756269218</v>
      </c>
      <c r="E41" s="591"/>
      <c r="F41" s="591">
        <v>3898.2496299823665</v>
      </c>
      <c r="G41" s="591">
        <v>1887.796517036837</v>
      </c>
      <c r="H41" s="591">
        <v>2010.4531129459051</v>
      </c>
    </row>
  </sheetData>
  <mergeCells count="4">
    <mergeCell ref="A1:H1"/>
    <mergeCell ref="B2:D2"/>
    <mergeCell ref="F2:H2"/>
    <mergeCell ref="A2:A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0948-4714-4344-8CB2-05D81D2D3192}">
  <dimension ref="A1:H41"/>
  <sheetViews>
    <sheetView workbookViewId="0">
      <selection activeCell="A2" sqref="A2:A3"/>
    </sheetView>
  </sheetViews>
  <sheetFormatPr defaultRowHeight="15" x14ac:dyDescent="0.25"/>
  <cols>
    <col min="1" max="1" width="18.5703125" style="12" customWidth="1"/>
    <col min="2" max="4" width="9.140625" style="12"/>
    <col min="5" max="5" width="6.5703125" style="12" customWidth="1"/>
    <col min="6" max="16384" width="9.140625" style="12"/>
  </cols>
  <sheetData>
    <row r="1" spans="1:8" ht="24.75" customHeight="1" x14ac:dyDescent="0.25">
      <c r="A1" s="1064" t="s">
        <v>68</v>
      </c>
      <c r="B1" s="1064"/>
      <c r="C1" s="1064"/>
      <c r="D1" s="1064"/>
      <c r="E1" s="1064"/>
      <c r="F1" s="1064"/>
      <c r="G1" s="1064"/>
      <c r="H1" s="1064"/>
    </row>
    <row r="2" spans="1:8" ht="24" customHeight="1" x14ac:dyDescent="0.25">
      <c r="A2" s="1054" t="s">
        <v>549</v>
      </c>
      <c r="B2" s="1065" t="s">
        <v>69</v>
      </c>
      <c r="C2" s="1065"/>
      <c r="D2" s="1065"/>
      <c r="E2" s="635"/>
      <c r="F2" s="1065" t="s">
        <v>178</v>
      </c>
      <c r="G2" s="1065"/>
      <c r="H2" s="1065"/>
    </row>
    <row r="3" spans="1:8" ht="17.25" customHeight="1" x14ac:dyDescent="0.25">
      <c r="A3" s="1055"/>
      <c r="B3" s="636" t="s">
        <v>0</v>
      </c>
      <c r="C3" s="636" t="s">
        <v>1</v>
      </c>
      <c r="D3" s="636" t="s">
        <v>2</v>
      </c>
      <c r="E3" s="637"/>
      <c r="F3" s="636" t="s">
        <v>0</v>
      </c>
      <c r="G3" s="636" t="s">
        <v>1</v>
      </c>
      <c r="H3" s="636" t="s">
        <v>2</v>
      </c>
    </row>
    <row r="4" spans="1:8" x14ac:dyDescent="0.25">
      <c r="A4" s="638" t="s">
        <v>135</v>
      </c>
      <c r="B4" s="587">
        <v>45435.348304584877</v>
      </c>
      <c r="C4" s="587">
        <v>22766.179260677345</v>
      </c>
      <c r="D4" s="587">
        <v>22669.16904391296</v>
      </c>
      <c r="E4" s="587"/>
      <c r="F4" s="587">
        <v>15095.681776514044</v>
      </c>
      <c r="G4" s="587">
        <v>7327.0590156228427</v>
      </c>
      <c r="H4" s="587">
        <v>7768.6227608955778</v>
      </c>
    </row>
    <row r="5" spans="1:8" x14ac:dyDescent="0.25">
      <c r="A5" s="639"/>
      <c r="B5" s="583"/>
      <c r="C5" s="583"/>
      <c r="D5" s="583"/>
      <c r="E5" s="583"/>
      <c r="F5" s="583"/>
      <c r="G5" s="583"/>
      <c r="H5" s="583"/>
    </row>
    <row r="6" spans="1:8" ht="13.5" customHeight="1" x14ac:dyDescent="0.25">
      <c r="A6" s="1063" t="s">
        <v>3</v>
      </c>
      <c r="B6" s="1063"/>
      <c r="C6" s="624"/>
      <c r="D6" s="624"/>
      <c r="E6" s="624"/>
      <c r="F6" s="624"/>
      <c r="G6" s="624"/>
      <c r="H6" s="624"/>
    </row>
    <row r="7" spans="1:8" x14ac:dyDescent="0.25">
      <c r="A7" s="640" t="s">
        <v>4</v>
      </c>
      <c r="B7" s="583">
        <v>32617.734032095104</v>
      </c>
      <c r="C7" s="583">
        <v>16224.12245887678</v>
      </c>
      <c r="D7" s="583">
        <v>16393.611573223752</v>
      </c>
      <c r="E7" s="583"/>
      <c r="F7" s="583">
        <v>7206.6325396393695</v>
      </c>
      <c r="G7" s="583">
        <v>3483.4473238172391</v>
      </c>
      <c r="H7" s="583">
        <v>3723.1852158212778</v>
      </c>
    </row>
    <row r="8" spans="1:8" x14ac:dyDescent="0.25">
      <c r="A8" s="640" t="s">
        <v>5</v>
      </c>
      <c r="B8" s="583">
        <v>12817.614272495201</v>
      </c>
      <c r="C8" s="583">
        <v>6542.056801804647</v>
      </c>
      <c r="D8" s="583">
        <v>6275.557470693072</v>
      </c>
      <c r="E8" s="583"/>
      <c r="F8" s="583">
        <v>7889.049236879051</v>
      </c>
      <c r="G8" s="583">
        <v>3843.6116918047019</v>
      </c>
      <c r="H8" s="583">
        <v>4045.4375450732182</v>
      </c>
    </row>
    <row r="9" spans="1:8" ht="13.5" customHeight="1" x14ac:dyDescent="0.25">
      <c r="A9" s="641" t="s">
        <v>53</v>
      </c>
      <c r="B9" s="624"/>
      <c r="C9" s="624"/>
      <c r="D9" s="624"/>
      <c r="E9" s="624"/>
      <c r="F9" s="624"/>
      <c r="G9" s="624"/>
      <c r="H9" s="624"/>
    </row>
    <row r="10" spans="1:8" ht="12" customHeight="1" x14ac:dyDescent="0.25">
      <c r="A10" s="642" t="s">
        <v>136</v>
      </c>
      <c r="B10" s="579">
        <v>29410.821579056341</v>
      </c>
      <c r="C10" s="579">
        <v>14646.312611502006</v>
      </c>
      <c r="D10" s="579">
        <v>14764.508967559763</v>
      </c>
      <c r="E10" s="579"/>
      <c r="F10" s="579">
        <v>6032.4743988005057</v>
      </c>
      <c r="G10" s="579">
        <v>2945.9884217430686</v>
      </c>
      <c r="H10" s="579">
        <v>3086.4859770570633</v>
      </c>
    </row>
    <row r="11" spans="1:8" ht="12" customHeight="1" x14ac:dyDescent="0.25">
      <c r="A11" s="640" t="s">
        <v>136</v>
      </c>
      <c r="B11" s="583">
        <v>29167.738507163973</v>
      </c>
      <c r="C11" s="583">
        <v>14537.036735146721</v>
      </c>
      <c r="D11" s="583">
        <v>14630.70177202268</v>
      </c>
      <c r="E11" s="583"/>
      <c r="F11" s="583">
        <v>5918.7382825938921</v>
      </c>
      <c r="G11" s="583">
        <v>2890.2354236025944</v>
      </c>
      <c r="H11" s="583">
        <v>3028.5028589909703</v>
      </c>
    </row>
    <row r="12" spans="1:8" ht="12" customHeight="1" x14ac:dyDescent="0.25">
      <c r="A12" s="640" t="s">
        <v>157</v>
      </c>
      <c r="B12" s="583">
        <v>243.08307189251519</v>
      </c>
      <c r="C12" s="583">
        <v>109.27587635535026</v>
      </c>
      <c r="D12" s="583">
        <v>133.80719553716364</v>
      </c>
      <c r="E12" s="583"/>
      <c r="F12" s="583">
        <v>113.73611620658905</v>
      </c>
      <c r="G12" s="583">
        <v>55.752998140484877</v>
      </c>
      <c r="H12" s="583">
        <v>57.983118066104268</v>
      </c>
    </row>
    <row r="13" spans="1:8" ht="12" customHeight="1" x14ac:dyDescent="0.25">
      <c r="A13" s="642" t="s">
        <v>137</v>
      </c>
      <c r="B13" s="579">
        <v>1125.0955024749956</v>
      </c>
      <c r="C13" s="579">
        <v>586.52154043790574</v>
      </c>
      <c r="D13" s="579">
        <v>538.57396203708822</v>
      </c>
      <c r="E13" s="579"/>
      <c r="F13" s="579">
        <v>502.89204322717757</v>
      </c>
      <c r="G13" s="579">
        <v>243.08307189251519</v>
      </c>
      <c r="H13" s="579">
        <v>259.80897133466084</v>
      </c>
    </row>
    <row r="14" spans="1:8" ht="12" customHeight="1" x14ac:dyDescent="0.25">
      <c r="A14" s="640" t="s">
        <v>137</v>
      </c>
      <c r="B14" s="583">
        <v>654.54019816929804</v>
      </c>
      <c r="C14" s="583">
        <v>331.17280895448226</v>
      </c>
      <c r="D14" s="583">
        <v>323.3673892148143</v>
      </c>
      <c r="E14" s="583"/>
      <c r="F14" s="583">
        <v>245.31319181813461</v>
      </c>
      <c r="G14" s="583">
        <v>113.73611620658905</v>
      </c>
      <c r="H14" s="583">
        <v>131.57707561154422</v>
      </c>
    </row>
    <row r="15" spans="1:8" ht="12" customHeight="1" x14ac:dyDescent="0.25">
      <c r="A15" s="640" t="s">
        <v>138</v>
      </c>
      <c r="B15" s="583">
        <v>250.88849163218316</v>
      </c>
      <c r="C15" s="583">
        <v>140.49755531402189</v>
      </c>
      <c r="D15" s="583">
        <v>110.39093631815996</v>
      </c>
      <c r="E15" s="583"/>
      <c r="F15" s="583">
        <v>130.46201564873451</v>
      </c>
      <c r="G15" s="583">
        <v>69.133717694201223</v>
      </c>
      <c r="H15" s="583">
        <v>61.328297954533355</v>
      </c>
    </row>
    <row r="16" spans="1:8" ht="12" customHeight="1" x14ac:dyDescent="0.25">
      <c r="A16" s="640" t="s">
        <v>139</v>
      </c>
      <c r="B16" s="583">
        <v>153.87827486773841</v>
      </c>
      <c r="C16" s="583">
        <v>79.169257359488483</v>
      </c>
      <c r="D16" s="583">
        <v>74.709017508249701</v>
      </c>
      <c r="E16" s="583"/>
      <c r="F16" s="583">
        <v>102.58551657849209</v>
      </c>
      <c r="G16" s="583">
        <v>50.177698326436399</v>
      </c>
      <c r="H16" s="583">
        <v>52.40781825205579</v>
      </c>
    </row>
    <row r="17" spans="1:8" ht="12" customHeight="1" x14ac:dyDescent="0.25">
      <c r="A17" s="640" t="s">
        <v>140</v>
      </c>
      <c r="B17" s="583">
        <v>65.788537805772137</v>
      </c>
      <c r="C17" s="583">
        <v>35.681918809910357</v>
      </c>
      <c r="D17" s="583">
        <v>30.106618995861872</v>
      </c>
      <c r="E17" s="583"/>
      <c r="F17" s="583">
        <v>24.531319181813377</v>
      </c>
      <c r="G17" s="583">
        <v>10.03553966528729</v>
      </c>
      <c r="H17" s="583">
        <v>14.495779516526087</v>
      </c>
    </row>
    <row r="18" spans="1:8" ht="12" customHeight="1" x14ac:dyDescent="0.25">
      <c r="A18" s="642" t="s">
        <v>141</v>
      </c>
      <c r="B18" s="579">
        <v>705.83295645854469</v>
      </c>
      <c r="C18" s="579">
        <v>386.92580709496775</v>
      </c>
      <c r="D18" s="579">
        <v>318.90714936357546</v>
      </c>
      <c r="E18" s="579"/>
      <c r="F18" s="579">
        <v>469.44024434288627</v>
      </c>
      <c r="G18" s="579">
        <v>239.73789200408606</v>
      </c>
      <c r="H18" s="579">
        <v>229.70235233879868</v>
      </c>
    </row>
    <row r="19" spans="1:8" ht="12" customHeight="1" x14ac:dyDescent="0.25">
      <c r="A19" s="640" t="s">
        <v>141</v>
      </c>
      <c r="B19" s="583">
        <v>705.83295645854469</v>
      </c>
      <c r="C19" s="583">
        <v>386.92580709496775</v>
      </c>
      <c r="D19" s="583">
        <v>318.90714936357546</v>
      </c>
      <c r="E19" s="583"/>
      <c r="F19" s="583">
        <v>469.44024434288627</v>
      </c>
      <c r="G19" s="583">
        <v>239.73789200408606</v>
      </c>
      <c r="H19" s="583">
        <v>229.70235233879868</v>
      </c>
    </row>
    <row r="20" spans="1:8" ht="12" customHeight="1" x14ac:dyDescent="0.25">
      <c r="A20" s="642" t="s">
        <v>142</v>
      </c>
      <c r="B20" s="579">
        <v>3128.8582556438237</v>
      </c>
      <c r="C20" s="579">
        <v>1566.6592477476406</v>
      </c>
      <c r="D20" s="579">
        <v>1562.1990078964018</v>
      </c>
      <c r="E20" s="579"/>
      <c r="F20" s="579">
        <v>1670.3598242889436</v>
      </c>
      <c r="G20" s="579">
        <v>811.76365292546711</v>
      </c>
      <c r="H20" s="579">
        <v>858.59617136347492</v>
      </c>
    </row>
    <row r="21" spans="1:8" ht="12" customHeight="1" x14ac:dyDescent="0.25">
      <c r="A21" s="640" t="s">
        <v>142</v>
      </c>
      <c r="B21" s="583">
        <v>2513.3451561729894</v>
      </c>
      <c r="C21" s="583">
        <v>1273.398477528687</v>
      </c>
      <c r="D21" s="583">
        <v>1239.9466786443957</v>
      </c>
      <c r="E21" s="583"/>
      <c r="F21" s="583">
        <v>1252.2123382353025</v>
      </c>
      <c r="G21" s="583">
        <v>614.39803950814849</v>
      </c>
      <c r="H21" s="583">
        <v>637.81429872715239</v>
      </c>
    </row>
    <row r="22" spans="1:8" ht="12" customHeight="1" x14ac:dyDescent="0.25">
      <c r="A22" s="640" t="s">
        <v>143</v>
      </c>
      <c r="B22" s="583">
        <v>588.75166036352516</v>
      </c>
      <c r="C22" s="583">
        <v>277.6499307396162</v>
      </c>
      <c r="D22" s="583">
        <v>311.10172962390749</v>
      </c>
      <c r="E22" s="583"/>
      <c r="F22" s="583">
        <v>414.8023061652105</v>
      </c>
      <c r="G22" s="583">
        <v>196.25055345450738</v>
      </c>
      <c r="H22" s="583">
        <v>218.55175271070158</v>
      </c>
    </row>
    <row r="23" spans="1:8" ht="12" customHeight="1" x14ac:dyDescent="0.25">
      <c r="A23" s="640" t="s">
        <v>144</v>
      </c>
      <c r="B23" s="583">
        <v>26.761439107432775</v>
      </c>
      <c r="C23" s="583">
        <v>15.610839479335786</v>
      </c>
      <c r="D23" s="583">
        <v>11.150599628096989</v>
      </c>
      <c r="E23" s="583"/>
      <c r="F23" s="583">
        <v>3.3451798884290964</v>
      </c>
      <c r="G23" s="583">
        <v>1.1150599628096989</v>
      </c>
      <c r="H23" s="583">
        <v>2.2301199256193978</v>
      </c>
    </row>
    <row r="24" spans="1:8" ht="12" customHeight="1" x14ac:dyDescent="0.25">
      <c r="A24" s="642" t="s">
        <v>145</v>
      </c>
      <c r="B24" s="579">
        <v>1134.0159821774732</v>
      </c>
      <c r="C24" s="579">
        <v>566.45046110733097</v>
      </c>
      <c r="D24" s="579">
        <v>567.56552107014068</v>
      </c>
      <c r="E24" s="579"/>
      <c r="F24" s="579">
        <v>690.22211697920875</v>
      </c>
      <c r="G24" s="579">
        <v>335.6330488057211</v>
      </c>
      <c r="H24" s="579">
        <v>354.58906817348617</v>
      </c>
    </row>
    <row r="25" spans="1:8" ht="12" customHeight="1" x14ac:dyDescent="0.25">
      <c r="A25" s="640" t="s">
        <v>145</v>
      </c>
      <c r="B25" s="583">
        <v>1134.0159821774732</v>
      </c>
      <c r="C25" s="583">
        <v>566.45046110733097</v>
      </c>
      <c r="D25" s="583">
        <v>567.56552107014068</v>
      </c>
      <c r="E25" s="583"/>
      <c r="F25" s="583">
        <v>690.22211697920875</v>
      </c>
      <c r="G25" s="583">
        <v>335.6330488057211</v>
      </c>
      <c r="H25" s="583">
        <v>354.58906817348617</v>
      </c>
    </row>
    <row r="26" spans="1:8" ht="12" customHeight="1" x14ac:dyDescent="0.25">
      <c r="A26" s="642" t="s">
        <v>146</v>
      </c>
      <c r="B26" s="579">
        <v>239.73789200408606</v>
      </c>
      <c r="C26" s="579">
        <v>118.19635605782783</v>
      </c>
      <c r="D26" s="579">
        <v>121.54153594625691</v>
      </c>
      <c r="E26" s="579"/>
      <c r="F26" s="579">
        <v>183.98489386360058</v>
      </c>
      <c r="G26" s="579">
        <v>90.319856987585439</v>
      </c>
      <c r="H26" s="579">
        <v>93.665036876014526</v>
      </c>
    </row>
    <row r="27" spans="1:8" ht="12" customHeight="1" x14ac:dyDescent="0.25">
      <c r="A27" s="640" t="s">
        <v>146</v>
      </c>
      <c r="B27" s="583">
        <v>239.73789200408606</v>
      </c>
      <c r="C27" s="583">
        <v>118.19635605782783</v>
      </c>
      <c r="D27" s="583">
        <v>121.54153594625691</v>
      </c>
      <c r="E27" s="583"/>
      <c r="F27" s="583">
        <v>183.98489386360058</v>
      </c>
      <c r="G27" s="583">
        <v>90.319856987585439</v>
      </c>
      <c r="H27" s="583">
        <v>93.665036876014526</v>
      </c>
    </row>
    <row r="28" spans="1:8" ht="12" customHeight="1" x14ac:dyDescent="0.25">
      <c r="A28" s="642" t="s">
        <v>147</v>
      </c>
      <c r="B28" s="579">
        <v>673.4962175370631</v>
      </c>
      <c r="C28" s="579">
        <v>337.86316873134052</v>
      </c>
      <c r="D28" s="579">
        <v>335.6330488057211</v>
      </c>
      <c r="E28" s="579"/>
      <c r="F28" s="579">
        <v>483.9360238594125</v>
      </c>
      <c r="G28" s="579">
        <v>234.16259219003751</v>
      </c>
      <c r="H28" s="579">
        <v>249.77343166937345</v>
      </c>
    </row>
    <row r="29" spans="1:8" ht="12" customHeight="1" x14ac:dyDescent="0.25">
      <c r="A29" s="640" t="s">
        <v>147</v>
      </c>
      <c r="B29" s="583">
        <v>673.4962175370631</v>
      </c>
      <c r="C29" s="583">
        <v>337.86316873134052</v>
      </c>
      <c r="D29" s="583">
        <v>335.6330488057211</v>
      </c>
      <c r="E29" s="583"/>
      <c r="F29" s="583">
        <v>483.9360238594125</v>
      </c>
      <c r="G29" s="583">
        <v>234.16259219003751</v>
      </c>
      <c r="H29" s="583">
        <v>249.77343166937345</v>
      </c>
    </row>
    <row r="30" spans="1:8" ht="12" customHeight="1" x14ac:dyDescent="0.25">
      <c r="A30" s="642" t="s">
        <v>148</v>
      </c>
      <c r="B30" s="579">
        <v>1469.6490309831959</v>
      </c>
      <c r="C30" s="579">
        <v>712.52331623540294</v>
      </c>
      <c r="D30" s="579">
        <v>757.12571474779133</v>
      </c>
      <c r="E30" s="579"/>
      <c r="F30" s="579">
        <v>1014.7045661568343</v>
      </c>
      <c r="G30" s="579">
        <v>472.7854242313154</v>
      </c>
      <c r="H30" s="579">
        <v>541.91914192551735</v>
      </c>
    </row>
    <row r="31" spans="1:8" ht="12" customHeight="1" x14ac:dyDescent="0.25">
      <c r="A31" s="640" t="s">
        <v>148</v>
      </c>
      <c r="B31" s="583">
        <v>672.38115757425339</v>
      </c>
      <c r="C31" s="583">
        <v>317.79208940076575</v>
      </c>
      <c r="D31" s="583">
        <v>354.58906817348617</v>
      </c>
      <c r="E31" s="583"/>
      <c r="F31" s="583">
        <v>529.65348233461054</v>
      </c>
      <c r="G31" s="583">
        <v>246.42825178094432</v>
      </c>
      <c r="H31" s="583">
        <v>283.22523055366474</v>
      </c>
    </row>
    <row r="32" spans="1:8" ht="12" customHeight="1" x14ac:dyDescent="0.25">
      <c r="A32" s="640" t="s">
        <v>149</v>
      </c>
      <c r="B32" s="583">
        <v>797.26787340894089</v>
      </c>
      <c r="C32" s="583">
        <v>394.73122683463572</v>
      </c>
      <c r="D32" s="583">
        <v>402.53664657430369</v>
      </c>
      <c r="E32" s="583"/>
      <c r="F32" s="583">
        <v>485.05108382222221</v>
      </c>
      <c r="G32" s="583">
        <v>226.35717245036955</v>
      </c>
      <c r="H32" s="583">
        <v>258.69391137185113</v>
      </c>
    </row>
    <row r="33" spans="1:8" ht="12" customHeight="1" x14ac:dyDescent="0.25">
      <c r="A33" s="642" t="s">
        <v>150</v>
      </c>
      <c r="B33" s="579">
        <v>2737.4722086976954</v>
      </c>
      <c r="C33" s="579">
        <v>1392.7098935493259</v>
      </c>
      <c r="D33" s="579">
        <v>1344.7623151485084</v>
      </c>
      <c r="E33" s="579"/>
      <c r="F33" s="579">
        <v>1566.6592477476406</v>
      </c>
      <c r="G33" s="579">
        <v>770.50643430150785</v>
      </c>
      <c r="H33" s="579">
        <v>796.15281344613118</v>
      </c>
    </row>
    <row r="34" spans="1:8" ht="12" customHeight="1" x14ac:dyDescent="0.25">
      <c r="A34" s="640" t="s">
        <v>150</v>
      </c>
      <c r="B34" s="583">
        <v>1747.2989617228136</v>
      </c>
      <c r="C34" s="583">
        <v>895.39315013619535</v>
      </c>
      <c r="D34" s="583">
        <v>851.90581158661666</v>
      </c>
      <c r="E34" s="583"/>
      <c r="F34" s="583">
        <v>880.89737061966912</v>
      </c>
      <c r="G34" s="583">
        <v>435.98844545859498</v>
      </c>
      <c r="H34" s="583">
        <v>444.90892516107266</v>
      </c>
    </row>
    <row r="35" spans="1:8" ht="12" customHeight="1" x14ac:dyDescent="0.25">
      <c r="A35" s="640" t="s">
        <v>151</v>
      </c>
      <c r="B35" s="583">
        <v>990.17324697502067</v>
      </c>
      <c r="C35" s="583">
        <v>497.31674341312902</v>
      </c>
      <c r="D35" s="583">
        <v>492.85650356189018</v>
      </c>
      <c r="E35" s="583"/>
      <c r="F35" s="583">
        <v>685.76187712796991</v>
      </c>
      <c r="G35" s="583">
        <v>334.51798884291139</v>
      </c>
      <c r="H35" s="583">
        <v>351.24388828505704</v>
      </c>
    </row>
    <row r="36" spans="1:8" ht="12" customHeight="1" x14ac:dyDescent="0.25">
      <c r="A36" s="642" t="s">
        <v>152</v>
      </c>
      <c r="B36" s="579">
        <v>709.17813634697382</v>
      </c>
      <c r="C36" s="579">
        <v>354.58906817348617</v>
      </c>
      <c r="D36" s="579">
        <v>354.58906817348617</v>
      </c>
      <c r="E36" s="579"/>
      <c r="F36" s="579">
        <v>546.37938177675619</v>
      </c>
      <c r="G36" s="579">
        <v>266.4993311115191</v>
      </c>
      <c r="H36" s="579">
        <v>279.88005066523561</v>
      </c>
    </row>
    <row r="37" spans="1:8" ht="12" customHeight="1" x14ac:dyDescent="0.25">
      <c r="A37" s="640" t="s">
        <v>152</v>
      </c>
      <c r="B37" s="583">
        <v>709.17813634697382</v>
      </c>
      <c r="C37" s="583">
        <v>354.58906817348617</v>
      </c>
      <c r="D37" s="583">
        <v>354.58906817348617</v>
      </c>
      <c r="E37" s="583"/>
      <c r="F37" s="583">
        <v>546.37938177675619</v>
      </c>
      <c r="G37" s="583">
        <v>266.4993311115191</v>
      </c>
      <c r="H37" s="583">
        <v>279.88005066523561</v>
      </c>
    </row>
    <row r="38" spans="1:8" ht="12" customHeight="1" x14ac:dyDescent="0.25">
      <c r="A38" s="642" t="s">
        <v>153</v>
      </c>
      <c r="B38" s="579">
        <v>766.04619445026901</v>
      </c>
      <c r="C38" s="579">
        <v>376.89026742968036</v>
      </c>
      <c r="D38" s="579">
        <v>389.15592702058717</v>
      </c>
      <c r="E38" s="579"/>
      <c r="F38" s="579">
        <v>706.9480164213544</v>
      </c>
      <c r="G38" s="579">
        <v>343.43846854538907</v>
      </c>
      <c r="H38" s="579">
        <v>363.50954787596385</v>
      </c>
    </row>
    <row r="39" spans="1:8" ht="12" customHeight="1" x14ac:dyDescent="0.25">
      <c r="A39" s="640" t="s">
        <v>153</v>
      </c>
      <c r="B39" s="583">
        <v>766.04619445026901</v>
      </c>
      <c r="C39" s="583">
        <v>376.89026742968036</v>
      </c>
      <c r="D39" s="583">
        <v>389.15592702058717</v>
      </c>
      <c r="E39" s="583"/>
      <c r="F39" s="583">
        <v>706.9480164213544</v>
      </c>
      <c r="G39" s="583">
        <v>343.43846854538907</v>
      </c>
      <c r="H39" s="583">
        <v>363.50954787596385</v>
      </c>
    </row>
    <row r="40" spans="1:8" ht="12" customHeight="1" x14ac:dyDescent="0.25">
      <c r="A40" s="642" t="s">
        <v>154</v>
      </c>
      <c r="B40" s="579">
        <v>3335.1443487635779</v>
      </c>
      <c r="C40" s="579">
        <v>1720.5375226153806</v>
      </c>
      <c r="D40" s="579">
        <v>1614.6068261484581</v>
      </c>
      <c r="E40" s="579"/>
      <c r="F40" s="579">
        <v>1227.6810190534889</v>
      </c>
      <c r="G40" s="579">
        <v>573.14082088418922</v>
      </c>
      <c r="H40" s="579">
        <v>654.54019816929804</v>
      </c>
    </row>
    <row r="41" spans="1:8" ht="12" customHeight="1" x14ac:dyDescent="0.25">
      <c r="A41" s="640" t="s">
        <v>154</v>
      </c>
      <c r="B41" s="583">
        <v>3335.1443487635779</v>
      </c>
      <c r="C41" s="583">
        <v>1720.5375226153806</v>
      </c>
      <c r="D41" s="583">
        <v>1614.6068261484581</v>
      </c>
      <c r="E41" s="583"/>
      <c r="F41" s="583">
        <v>1227.6810190534889</v>
      </c>
      <c r="G41" s="583">
        <v>573.14082088418922</v>
      </c>
      <c r="H41" s="583">
        <v>654.54019816929804</v>
      </c>
    </row>
  </sheetData>
  <mergeCells count="5">
    <mergeCell ref="A6:B6"/>
    <mergeCell ref="A1:H1"/>
    <mergeCell ref="B2:D2"/>
    <mergeCell ref="F2:H2"/>
    <mergeCell ref="A2:A3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4349-EDD5-40A4-8805-B4928D477F0E}">
  <dimension ref="A1:H41"/>
  <sheetViews>
    <sheetView workbookViewId="0">
      <selection activeCell="F2" sqref="F2:H2"/>
    </sheetView>
  </sheetViews>
  <sheetFormatPr defaultRowHeight="15" x14ac:dyDescent="0.25"/>
  <cols>
    <col min="1" max="1" width="19" style="12" customWidth="1"/>
    <col min="2" max="2" width="10" style="12" customWidth="1"/>
    <col min="3" max="4" width="11" style="12" bestFit="1" customWidth="1"/>
    <col min="5" max="5" width="3.28515625" style="12" customWidth="1"/>
    <col min="6" max="6" width="11" style="12" bestFit="1" customWidth="1"/>
    <col min="7" max="7" width="10.85546875" style="12" customWidth="1"/>
    <col min="8" max="8" width="11.85546875" style="12" customWidth="1"/>
    <col min="9" max="16384" width="9.140625" style="12"/>
  </cols>
  <sheetData>
    <row r="1" spans="1:8" ht="26.25" customHeight="1" x14ac:dyDescent="0.25">
      <c r="A1" s="1066" t="s">
        <v>70</v>
      </c>
      <c r="B1" s="1066"/>
      <c r="C1" s="1066"/>
      <c r="D1" s="1066"/>
      <c r="E1" s="1066"/>
      <c r="F1" s="1066"/>
      <c r="G1" s="1066"/>
      <c r="H1" s="1066"/>
    </row>
    <row r="2" spans="1:8" ht="24" customHeight="1" x14ac:dyDescent="0.25">
      <c r="A2" s="1054" t="s">
        <v>549</v>
      </c>
      <c r="B2" s="1067" t="s">
        <v>179</v>
      </c>
      <c r="C2" s="1067"/>
      <c r="D2" s="1067"/>
      <c r="E2" s="643"/>
      <c r="F2" s="1068" t="s">
        <v>180</v>
      </c>
      <c r="G2" s="1068"/>
      <c r="H2" s="1068"/>
    </row>
    <row r="3" spans="1:8" x14ac:dyDescent="0.25">
      <c r="A3" s="1055"/>
      <c r="B3" s="636" t="s">
        <v>0</v>
      </c>
      <c r="C3" s="636" t="s">
        <v>1</v>
      </c>
      <c r="D3" s="636" t="s">
        <v>2</v>
      </c>
      <c r="E3" s="644"/>
      <c r="F3" s="636" t="s">
        <v>0</v>
      </c>
      <c r="G3" s="636" t="s">
        <v>1</v>
      </c>
      <c r="H3" s="636" t="s">
        <v>2</v>
      </c>
    </row>
    <row r="4" spans="1:8" x14ac:dyDescent="0.25">
      <c r="A4" s="645" t="s">
        <v>135</v>
      </c>
      <c r="B4" s="587">
        <v>59467.528792505298</v>
      </c>
      <c r="C4" s="587">
        <v>29019.542030947199</v>
      </c>
      <c r="D4" s="587">
        <v>30447.986761638116</v>
      </c>
      <c r="E4" s="587"/>
      <c r="F4" s="587">
        <v>24450.909595214409</v>
      </c>
      <c r="G4" s="587">
        <v>10755.770449167687</v>
      </c>
      <c r="H4" s="587">
        <v>13695.139146045482</v>
      </c>
    </row>
    <row r="5" spans="1:8" ht="10.5" customHeight="1" x14ac:dyDescent="0.25">
      <c r="A5" s="646"/>
      <c r="B5" s="583"/>
      <c r="C5" s="583"/>
      <c r="D5" s="583"/>
      <c r="E5" s="583"/>
      <c r="F5" s="583"/>
      <c r="G5" s="583"/>
      <c r="H5" s="583"/>
    </row>
    <row r="6" spans="1:8" ht="18" customHeight="1" x14ac:dyDescent="0.25">
      <c r="A6" s="645" t="s">
        <v>3</v>
      </c>
      <c r="B6" s="621"/>
      <c r="C6" s="621"/>
      <c r="D6" s="621"/>
      <c r="E6" s="621"/>
      <c r="F6" s="621"/>
      <c r="G6" s="621"/>
      <c r="H6" s="621"/>
    </row>
    <row r="7" spans="1:8" x14ac:dyDescent="0.25">
      <c r="A7" s="647" t="s">
        <v>4</v>
      </c>
      <c r="B7" s="583">
        <v>42962.118883450778</v>
      </c>
      <c r="C7" s="583">
        <v>20970.046787037045</v>
      </c>
      <c r="D7" s="583">
        <v>21992.072096443517</v>
      </c>
      <c r="E7" s="583"/>
      <c r="F7" s="583">
        <v>12508.155365647088</v>
      </c>
      <c r="G7" s="583">
        <v>5424.5039229070271</v>
      </c>
      <c r="H7" s="583">
        <v>7083.6514427388202</v>
      </c>
    </row>
    <row r="8" spans="1:8" x14ac:dyDescent="0.25">
      <c r="A8" s="647" t="s">
        <v>5</v>
      </c>
      <c r="B8" s="583">
        <v>16505.40990910351</v>
      </c>
      <c r="C8" s="583">
        <v>8049.4952439089129</v>
      </c>
      <c r="D8" s="583">
        <v>8455.914665193357</v>
      </c>
      <c r="E8" s="583"/>
      <c r="F8" s="583">
        <v>11942.754229566081</v>
      </c>
      <c r="G8" s="583">
        <v>5331.2665262594192</v>
      </c>
      <c r="H8" s="583">
        <v>6611.4877033054208</v>
      </c>
    </row>
    <row r="9" spans="1:8" x14ac:dyDescent="0.25">
      <c r="A9" s="856" t="s">
        <v>537</v>
      </c>
      <c r="B9" s="587"/>
      <c r="C9" s="587"/>
      <c r="D9" s="587"/>
      <c r="E9" s="587"/>
      <c r="F9" s="587"/>
      <c r="G9" s="587"/>
      <c r="H9" s="587"/>
    </row>
    <row r="10" spans="1:8" x14ac:dyDescent="0.25">
      <c r="A10" s="648" t="s">
        <v>136</v>
      </c>
      <c r="B10" s="579">
        <v>38889.557211945219</v>
      </c>
      <c r="C10" s="579">
        <v>18986.959081416768</v>
      </c>
      <c r="D10" s="579">
        <v>19902.598130545841</v>
      </c>
      <c r="E10" s="579"/>
      <c r="F10" s="579">
        <v>10699.588940931308</v>
      </c>
      <c r="G10" s="579">
        <v>4658.2837786619411</v>
      </c>
      <c r="H10" s="579">
        <v>6041.305162268126</v>
      </c>
    </row>
    <row r="11" spans="1:8" x14ac:dyDescent="0.25">
      <c r="A11" s="647" t="s">
        <v>136</v>
      </c>
      <c r="B11" s="583">
        <v>38642.119505458089</v>
      </c>
      <c r="C11" s="583">
        <v>18885.354226095656</v>
      </c>
      <c r="D11" s="583">
        <v>19756.765279379069</v>
      </c>
      <c r="E11" s="583"/>
      <c r="F11" s="583">
        <v>10553.756089764536</v>
      </c>
      <c r="G11" s="583">
        <v>4603.2976216646339</v>
      </c>
      <c r="H11" s="583">
        <v>5950.4584680986618</v>
      </c>
    </row>
    <row r="12" spans="1:8" ht="15.75" customHeight="1" x14ac:dyDescent="0.25">
      <c r="A12" s="647" t="s">
        <v>157</v>
      </c>
      <c r="B12" s="583">
        <v>247.43770648782373</v>
      </c>
      <c r="C12" s="583">
        <v>101.60485532108699</v>
      </c>
      <c r="D12" s="583">
        <v>145.83285116673665</v>
      </c>
      <c r="E12" s="583"/>
      <c r="F12" s="583">
        <v>145.83285116673665</v>
      </c>
      <c r="G12" s="583">
        <v>54.986156997294096</v>
      </c>
      <c r="H12" s="583">
        <v>90.846694169442472</v>
      </c>
    </row>
    <row r="13" spans="1:8" x14ac:dyDescent="0.25">
      <c r="A13" s="648" t="s">
        <v>137</v>
      </c>
      <c r="B13" s="579">
        <v>1384.2167348449202</v>
      </c>
      <c r="C13" s="579">
        <v>669.39669388009554</v>
      </c>
      <c r="D13" s="579">
        <v>714.82004096481467</v>
      </c>
      <c r="E13" s="579"/>
      <c r="F13" s="579">
        <v>753.07128061510446</v>
      </c>
      <c r="G13" s="579">
        <v>297.64245852883147</v>
      </c>
      <c r="H13" s="579">
        <v>455.42882208628436</v>
      </c>
    </row>
    <row r="14" spans="1:8" x14ac:dyDescent="0.25">
      <c r="A14" s="647" t="s">
        <v>137</v>
      </c>
      <c r="B14" s="583">
        <v>860.65289213154449</v>
      </c>
      <c r="C14" s="583">
        <v>415.98223119692113</v>
      </c>
      <c r="D14" s="583">
        <v>444.67066093463984</v>
      </c>
      <c r="E14" s="583"/>
      <c r="F14" s="583">
        <v>394.4659088936321</v>
      </c>
      <c r="G14" s="583">
        <v>153.00495860116632</v>
      </c>
      <c r="H14" s="583">
        <v>241.46095029246567</v>
      </c>
    </row>
    <row r="15" spans="1:8" x14ac:dyDescent="0.25">
      <c r="A15" s="647" t="s">
        <v>138</v>
      </c>
      <c r="B15" s="583">
        <v>288.07964861625857</v>
      </c>
      <c r="C15" s="583">
        <v>139.85609497137858</v>
      </c>
      <c r="D15" s="583">
        <v>148.22355364487987</v>
      </c>
      <c r="E15" s="583"/>
      <c r="F15" s="583">
        <v>193.64690072960116</v>
      </c>
      <c r="G15" s="583">
        <v>74.111776822439893</v>
      </c>
      <c r="H15" s="583">
        <v>119.53512390716118</v>
      </c>
    </row>
    <row r="16" spans="1:8" x14ac:dyDescent="0.25">
      <c r="A16" s="647" t="s">
        <v>139</v>
      </c>
      <c r="B16" s="583">
        <v>167.34917347002568</v>
      </c>
      <c r="C16" s="583">
        <v>78.893181778726344</v>
      </c>
      <c r="D16" s="583">
        <v>88.455991691299246</v>
      </c>
      <c r="E16" s="583"/>
      <c r="F16" s="583">
        <v>126.70723134159086</v>
      </c>
      <c r="G16" s="583">
        <v>56.181508236365708</v>
      </c>
      <c r="H16" s="583">
        <v>70.525723105225055</v>
      </c>
    </row>
    <row r="17" spans="1:8" x14ac:dyDescent="0.25">
      <c r="A17" s="647" t="s">
        <v>140</v>
      </c>
      <c r="B17" s="583">
        <v>68.135020627081829</v>
      </c>
      <c r="C17" s="583">
        <v>34.665185933076678</v>
      </c>
      <c r="D17" s="583">
        <v>33.469834694005066</v>
      </c>
      <c r="E17" s="583"/>
      <c r="F17" s="583">
        <v>38.251239650291517</v>
      </c>
      <c r="G17" s="583">
        <v>14.344214868859313</v>
      </c>
      <c r="H17" s="583">
        <v>23.907024781432188</v>
      </c>
    </row>
    <row r="18" spans="1:8" x14ac:dyDescent="0.25">
      <c r="A18" s="648" t="s">
        <v>141</v>
      </c>
      <c r="B18" s="579">
        <v>944.32747886655341</v>
      </c>
      <c r="C18" s="579">
        <v>496.07076421471919</v>
      </c>
      <c r="D18" s="579">
        <v>448.25671465185468</v>
      </c>
      <c r="E18" s="579"/>
      <c r="F18" s="579">
        <v>694.49906990059822</v>
      </c>
      <c r="G18" s="579">
        <v>319.1587808321205</v>
      </c>
      <c r="H18" s="579">
        <v>375.3402890684863</v>
      </c>
    </row>
    <row r="19" spans="1:8" x14ac:dyDescent="0.25">
      <c r="A19" s="647" t="s">
        <v>141</v>
      </c>
      <c r="B19" s="583">
        <v>944.32747886655341</v>
      </c>
      <c r="C19" s="583">
        <v>496.07076421471919</v>
      </c>
      <c r="D19" s="583">
        <v>448.25671465185468</v>
      </c>
      <c r="E19" s="583"/>
      <c r="F19" s="583">
        <v>694.49906990059822</v>
      </c>
      <c r="G19" s="583">
        <v>319.1587808321205</v>
      </c>
      <c r="H19" s="583">
        <v>375.3402890684863</v>
      </c>
    </row>
    <row r="20" spans="1:8" x14ac:dyDescent="0.25">
      <c r="A20" s="648" t="s">
        <v>142</v>
      </c>
      <c r="B20" s="579">
        <v>4267.4039234854308</v>
      </c>
      <c r="C20" s="579">
        <v>2012.9714865966184</v>
      </c>
      <c r="D20" s="579">
        <v>2254.4324368890566</v>
      </c>
      <c r="E20" s="579"/>
      <c r="F20" s="579">
        <v>2648.8983457826325</v>
      </c>
      <c r="G20" s="579">
        <v>1146.341838269658</v>
      </c>
      <c r="H20" s="579">
        <v>1502.5565075130155</v>
      </c>
    </row>
    <row r="21" spans="1:8" ht="15.75" customHeight="1" x14ac:dyDescent="0.25">
      <c r="A21" s="647" t="s">
        <v>142</v>
      </c>
      <c r="B21" s="583">
        <v>3422.2905974618557</v>
      </c>
      <c r="C21" s="583">
        <v>1608.9427677903941</v>
      </c>
      <c r="D21" s="583">
        <v>1813.3478296716496</v>
      </c>
      <c r="E21" s="583"/>
      <c r="F21" s="583">
        <v>2001.0179742059017</v>
      </c>
      <c r="G21" s="583">
        <v>857.06683841432982</v>
      </c>
      <c r="H21" s="583">
        <v>1143.9511357915146</v>
      </c>
    </row>
    <row r="22" spans="1:8" ht="10.5" customHeight="1" x14ac:dyDescent="0.25">
      <c r="A22" s="647" t="s">
        <v>143</v>
      </c>
      <c r="B22" s="583">
        <v>814.03419380775381</v>
      </c>
      <c r="C22" s="583">
        <v>392.07520641548888</v>
      </c>
      <c r="D22" s="583">
        <v>421.9589873922792</v>
      </c>
      <c r="E22" s="583"/>
      <c r="F22" s="583">
        <v>637.12221042516353</v>
      </c>
      <c r="G22" s="583">
        <v>284.49359489904373</v>
      </c>
      <c r="H22" s="583">
        <v>352.62861552612566</v>
      </c>
    </row>
    <row r="23" spans="1:8" x14ac:dyDescent="0.25">
      <c r="A23" s="647" t="s">
        <v>144</v>
      </c>
      <c r="B23" s="583">
        <v>31.079132215861843</v>
      </c>
      <c r="C23" s="583">
        <v>11.953512390716094</v>
      </c>
      <c r="D23" s="583">
        <v>19.125619825145751</v>
      </c>
      <c r="E23" s="583"/>
      <c r="F23" s="583">
        <v>10.758161151644485</v>
      </c>
      <c r="G23" s="583">
        <v>4.7814049562864378</v>
      </c>
      <c r="H23" s="583">
        <v>5.976756195358047</v>
      </c>
    </row>
    <row r="24" spans="1:8" x14ac:dyDescent="0.25">
      <c r="A24" s="648" t="s">
        <v>145</v>
      </c>
      <c r="B24" s="579">
        <v>1498.9704537958005</v>
      </c>
      <c r="C24" s="579">
        <v>737.53171450717423</v>
      </c>
      <c r="D24" s="579">
        <v>761.43873928860535</v>
      </c>
      <c r="E24" s="579"/>
      <c r="F24" s="579">
        <v>1057.8858465783544</v>
      </c>
      <c r="G24" s="579">
        <v>496.07076421471919</v>
      </c>
      <c r="H24" s="579">
        <v>561.81508236365551</v>
      </c>
    </row>
    <row r="25" spans="1:8" x14ac:dyDescent="0.25">
      <c r="A25" s="647" t="s">
        <v>145</v>
      </c>
      <c r="B25" s="583">
        <v>1498.9704537958005</v>
      </c>
      <c r="C25" s="583">
        <v>737.53171450717423</v>
      </c>
      <c r="D25" s="583">
        <v>761.43873928860535</v>
      </c>
      <c r="E25" s="583"/>
      <c r="F25" s="583">
        <v>1057.8858465783544</v>
      </c>
      <c r="G25" s="583">
        <v>496.07076421471919</v>
      </c>
      <c r="H25" s="583">
        <v>561.81508236365551</v>
      </c>
    </row>
    <row r="26" spans="1:8" x14ac:dyDescent="0.25">
      <c r="A26" s="648" t="s">
        <v>146</v>
      </c>
      <c r="B26" s="579">
        <v>280.90754118182889</v>
      </c>
      <c r="C26" s="579">
        <v>138.66074373230697</v>
      </c>
      <c r="D26" s="579">
        <v>142.24679744952181</v>
      </c>
      <c r="E26" s="579"/>
      <c r="F26" s="579">
        <v>229.50743790174954</v>
      </c>
      <c r="G26" s="579">
        <v>103.99555779923021</v>
      </c>
      <c r="H26" s="579">
        <v>125.51188010251924</v>
      </c>
    </row>
    <row r="27" spans="1:8" x14ac:dyDescent="0.25">
      <c r="A27" s="647" t="s">
        <v>146</v>
      </c>
      <c r="B27" s="583">
        <v>280.90754118182889</v>
      </c>
      <c r="C27" s="583">
        <v>138.66074373230697</v>
      </c>
      <c r="D27" s="583">
        <v>142.24679744952181</v>
      </c>
      <c r="E27" s="583"/>
      <c r="F27" s="583">
        <v>229.50743790174954</v>
      </c>
      <c r="G27" s="583">
        <v>103.99555779923021</v>
      </c>
      <c r="H27" s="583">
        <v>125.51188010251924</v>
      </c>
    </row>
    <row r="28" spans="1:8" x14ac:dyDescent="0.25">
      <c r="A28" s="649" t="s">
        <v>147</v>
      </c>
      <c r="B28" s="579">
        <v>816.42489628589692</v>
      </c>
      <c r="C28" s="579">
        <v>406.41942128434823</v>
      </c>
      <c r="D28" s="579">
        <v>410.00547500156307</v>
      </c>
      <c r="E28" s="579"/>
      <c r="F28" s="579">
        <v>597.67561953580218</v>
      </c>
      <c r="G28" s="579">
        <v>286.88429737718695</v>
      </c>
      <c r="H28" s="579">
        <v>310.79132215861921</v>
      </c>
    </row>
    <row r="29" spans="1:8" x14ac:dyDescent="0.25">
      <c r="A29" s="647" t="s">
        <v>147</v>
      </c>
      <c r="B29" s="583">
        <v>816.42489628589692</v>
      </c>
      <c r="C29" s="583">
        <v>406.41942128434823</v>
      </c>
      <c r="D29" s="583">
        <v>410.00547500156307</v>
      </c>
      <c r="E29" s="583"/>
      <c r="F29" s="583">
        <v>597.67561953580218</v>
      </c>
      <c r="G29" s="583">
        <v>286.88429737718695</v>
      </c>
      <c r="H29" s="583">
        <v>310.79132215861921</v>
      </c>
    </row>
    <row r="30" spans="1:8" x14ac:dyDescent="0.25">
      <c r="A30" s="648" t="s">
        <v>148</v>
      </c>
      <c r="B30" s="579">
        <v>1936.4690072960316</v>
      </c>
      <c r="C30" s="579">
        <v>919.22510284605073</v>
      </c>
      <c r="D30" s="579">
        <v>1017.2439044499183</v>
      </c>
      <c r="E30" s="579"/>
      <c r="F30" s="579">
        <v>1558.738015749384</v>
      </c>
      <c r="G30" s="579">
        <v>698.08512361781288</v>
      </c>
      <c r="H30" s="579">
        <v>860.65289213154449</v>
      </c>
    </row>
    <row r="31" spans="1:8" x14ac:dyDescent="0.25">
      <c r="A31" s="647" t="s">
        <v>148</v>
      </c>
      <c r="B31" s="583">
        <v>980.18801603870008</v>
      </c>
      <c r="C31" s="583">
        <v>455.42882208628436</v>
      </c>
      <c r="D31" s="583">
        <v>524.75919395243727</v>
      </c>
      <c r="E31" s="583"/>
      <c r="F31" s="583">
        <v>814.03419380775381</v>
      </c>
      <c r="G31" s="583">
        <v>365.7774791559134</v>
      </c>
      <c r="H31" s="583">
        <v>448.25671465185468</v>
      </c>
    </row>
    <row r="32" spans="1:8" x14ac:dyDescent="0.25">
      <c r="A32" s="647" t="s">
        <v>149</v>
      </c>
      <c r="B32" s="583">
        <v>956.28099125726897</v>
      </c>
      <c r="C32" s="583">
        <v>463.79628075978565</v>
      </c>
      <c r="D32" s="583">
        <v>492.48471049750435</v>
      </c>
      <c r="E32" s="583"/>
      <c r="F32" s="583">
        <v>744.70382194160356</v>
      </c>
      <c r="G32" s="583">
        <v>332.30764446190824</v>
      </c>
      <c r="H32" s="583">
        <v>412.3961774797063</v>
      </c>
    </row>
    <row r="33" spans="1:8" x14ac:dyDescent="0.25">
      <c r="A33" s="648" t="s">
        <v>150</v>
      </c>
      <c r="B33" s="579">
        <v>3464.1278908293561</v>
      </c>
      <c r="C33" s="579">
        <v>1718.9150817849877</v>
      </c>
      <c r="D33" s="579">
        <v>1745.2128090445644</v>
      </c>
      <c r="E33" s="579"/>
      <c r="F33" s="579">
        <v>2354.8419409710577</v>
      </c>
      <c r="G33" s="579">
        <v>1097.3324374677195</v>
      </c>
      <c r="H33" s="579">
        <v>1257.5095035033232</v>
      </c>
    </row>
    <row r="34" spans="1:8" x14ac:dyDescent="0.25">
      <c r="A34" s="647" t="s">
        <v>150</v>
      </c>
      <c r="B34" s="583">
        <v>2235.3068170639135</v>
      </c>
      <c r="C34" s="583">
        <v>1120.0441110100812</v>
      </c>
      <c r="D34" s="583">
        <v>1115.2627060537945</v>
      </c>
      <c r="E34" s="583"/>
      <c r="F34" s="583">
        <v>1378.2399786495619</v>
      </c>
      <c r="G34" s="583">
        <v>641.90361538144975</v>
      </c>
      <c r="H34" s="583">
        <v>736.33636326810267</v>
      </c>
    </row>
    <row r="35" spans="1:8" x14ac:dyDescent="0.25">
      <c r="A35" s="647" t="s">
        <v>151</v>
      </c>
      <c r="B35" s="583">
        <v>1228.8210737656032</v>
      </c>
      <c r="C35" s="583">
        <v>598.87097077487374</v>
      </c>
      <c r="D35" s="583">
        <v>629.95010299073419</v>
      </c>
      <c r="E35" s="583"/>
      <c r="F35" s="583">
        <v>976.60196232148542</v>
      </c>
      <c r="G35" s="583">
        <v>455.42882208628436</v>
      </c>
      <c r="H35" s="583">
        <v>521.1731402352226</v>
      </c>
    </row>
    <row r="36" spans="1:8" x14ac:dyDescent="0.25">
      <c r="A36" s="648" t="s">
        <v>152</v>
      </c>
      <c r="B36" s="579">
        <v>929.98326399769473</v>
      </c>
      <c r="C36" s="579">
        <v>431.5217973048521</v>
      </c>
      <c r="D36" s="579">
        <v>498.46146669286242</v>
      </c>
      <c r="E36" s="579"/>
      <c r="F36" s="579">
        <v>766.22014424489157</v>
      </c>
      <c r="G36" s="579">
        <v>346.65185933076759</v>
      </c>
      <c r="H36" s="579">
        <v>419.56828491413597</v>
      </c>
    </row>
    <row r="37" spans="1:8" x14ac:dyDescent="0.25">
      <c r="A37" s="647" t="s">
        <v>152</v>
      </c>
      <c r="B37" s="583">
        <v>929.98326399769473</v>
      </c>
      <c r="C37" s="583">
        <v>431.5217973048521</v>
      </c>
      <c r="D37" s="583">
        <v>498.46146669286242</v>
      </c>
      <c r="E37" s="583"/>
      <c r="F37" s="583">
        <v>766.22014424489157</v>
      </c>
      <c r="G37" s="583">
        <v>346.65185933076759</v>
      </c>
      <c r="H37" s="583">
        <v>419.56828491413597</v>
      </c>
    </row>
    <row r="38" spans="1:8" x14ac:dyDescent="0.25">
      <c r="A38" s="648" t="s">
        <v>153</v>
      </c>
      <c r="B38" s="579">
        <v>873.80175576133161</v>
      </c>
      <c r="C38" s="579">
        <v>424.34968987042242</v>
      </c>
      <c r="D38" s="579">
        <v>449.45206589092629</v>
      </c>
      <c r="E38" s="579"/>
      <c r="F38" s="579">
        <v>829.57375991568404</v>
      </c>
      <c r="G38" s="579">
        <v>405.22407004527662</v>
      </c>
      <c r="H38" s="579">
        <v>424.34968987042242</v>
      </c>
    </row>
    <row r="39" spans="1:8" x14ac:dyDescent="0.25">
      <c r="A39" s="647" t="s">
        <v>153</v>
      </c>
      <c r="B39" s="583">
        <v>873.80175576133161</v>
      </c>
      <c r="C39" s="583">
        <v>424.34968987042242</v>
      </c>
      <c r="D39" s="583">
        <v>449.45206589092629</v>
      </c>
      <c r="E39" s="583"/>
      <c r="F39" s="583">
        <v>829.57375991568404</v>
      </c>
      <c r="G39" s="583">
        <v>405.22407004527662</v>
      </c>
      <c r="H39" s="583">
        <v>424.34968987042242</v>
      </c>
    </row>
    <row r="40" spans="1:8" x14ac:dyDescent="0.25">
      <c r="A40" s="648" t="s">
        <v>154</v>
      </c>
      <c r="B40" s="579">
        <v>4181.3386342722542</v>
      </c>
      <c r="C40" s="579">
        <v>2077.5204535064831</v>
      </c>
      <c r="D40" s="579">
        <v>2103.8181807660549</v>
      </c>
      <c r="E40" s="579"/>
      <c r="F40" s="579">
        <v>2260.4091930844138</v>
      </c>
      <c r="G40" s="579">
        <v>900.09948302090584</v>
      </c>
      <c r="H40" s="579">
        <v>1360.3097100634868</v>
      </c>
    </row>
    <row r="41" spans="1:8" x14ac:dyDescent="0.25">
      <c r="A41" s="647" t="s">
        <v>154</v>
      </c>
      <c r="B41" s="583">
        <v>4181.3386342722542</v>
      </c>
      <c r="C41" s="583">
        <v>2077.5204535064831</v>
      </c>
      <c r="D41" s="583">
        <v>2103.8181807660549</v>
      </c>
      <c r="E41" s="583"/>
      <c r="F41" s="583">
        <v>2260.4091930844138</v>
      </c>
      <c r="G41" s="583">
        <v>900.09948302090584</v>
      </c>
      <c r="H41" s="583">
        <v>1360.3097100634868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9A20-8B7C-4F82-9F13-3EC6B9530AD0}">
  <dimension ref="A1:M47"/>
  <sheetViews>
    <sheetView workbookViewId="0">
      <selection activeCell="C2" sqref="C2:M2"/>
    </sheetView>
  </sheetViews>
  <sheetFormatPr defaultRowHeight="15" x14ac:dyDescent="0.25"/>
  <cols>
    <col min="1" max="1" width="13.28515625" style="12" customWidth="1"/>
    <col min="2" max="2" width="11" style="12" customWidth="1"/>
    <col min="3" max="5" width="9.140625" style="12"/>
    <col min="6" max="6" width="3.42578125" style="12" customWidth="1"/>
    <col min="7" max="9" width="9.140625" style="12"/>
    <col min="10" max="10" width="2.42578125" style="12" customWidth="1"/>
    <col min="11" max="16384" width="9.140625" style="12"/>
  </cols>
  <sheetData>
    <row r="1" spans="1:13" ht="15.75" customHeight="1" x14ac:dyDescent="0.25">
      <c r="A1" s="1069" t="s">
        <v>71</v>
      </c>
      <c r="B1" s="1069"/>
      <c r="C1" s="1069"/>
      <c r="D1" s="1069"/>
      <c r="E1" s="1069"/>
      <c r="F1" s="1069"/>
      <c r="G1" s="1069"/>
      <c r="H1" s="1069"/>
      <c r="I1" s="1069"/>
      <c r="J1" s="1069"/>
      <c r="K1" s="1069"/>
      <c r="L1" s="1069"/>
      <c r="M1" s="1069"/>
    </row>
    <row r="2" spans="1:13" ht="14.25" customHeight="1" x14ac:dyDescent="0.25">
      <c r="A2" s="1048" t="s">
        <v>550</v>
      </c>
      <c r="B2" s="1070" t="s">
        <v>62</v>
      </c>
      <c r="C2" s="1073" t="s">
        <v>181</v>
      </c>
      <c r="D2" s="1073"/>
      <c r="E2" s="1073"/>
      <c r="F2" s="1073"/>
      <c r="G2" s="1073"/>
      <c r="H2" s="1073"/>
      <c r="I2" s="1073"/>
      <c r="J2" s="1073"/>
      <c r="K2" s="1073"/>
      <c r="L2" s="1073"/>
      <c r="M2" s="1073"/>
    </row>
    <row r="3" spans="1:13" ht="12.75" customHeight="1" x14ac:dyDescent="0.25">
      <c r="A3" s="1075"/>
      <c r="B3" s="1071"/>
      <c r="C3" s="1074" t="s">
        <v>63</v>
      </c>
      <c r="D3" s="1074"/>
      <c r="E3" s="1074"/>
      <c r="F3" s="650"/>
      <c r="G3" s="1074" t="s">
        <v>64</v>
      </c>
      <c r="H3" s="1074"/>
      <c r="I3" s="1074"/>
      <c r="J3" s="650"/>
      <c r="K3" s="1074" t="s">
        <v>65</v>
      </c>
      <c r="L3" s="1074"/>
      <c r="M3" s="1074"/>
    </row>
    <row r="4" spans="1:13" x14ac:dyDescent="0.25">
      <c r="A4" s="1076"/>
      <c r="B4" s="1072"/>
      <c r="C4" s="636" t="s">
        <v>0</v>
      </c>
      <c r="D4" s="636" t="s">
        <v>1</v>
      </c>
      <c r="E4" s="636" t="s">
        <v>2</v>
      </c>
      <c r="F4" s="651"/>
      <c r="G4" s="636" t="s">
        <v>0</v>
      </c>
      <c r="H4" s="636" t="s">
        <v>1</v>
      </c>
      <c r="I4" s="636" t="s">
        <v>2</v>
      </c>
      <c r="J4" s="651"/>
      <c r="K4" s="636" t="s">
        <v>0</v>
      </c>
      <c r="L4" s="636" t="s">
        <v>1</v>
      </c>
      <c r="M4" s="636" t="s">
        <v>2</v>
      </c>
    </row>
    <row r="5" spans="1:13" x14ac:dyDescent="0.25">
      <c r="A5" s="652" t="s">
        <v>135</v>
      </c>
      <c r="B5" s="579">
        <v>494474.55432555953</v>
      </c>
      <c r="C5" s="579">
        <v>189264.55537499662</v>
      </c>
      <c r="D5" s="579">
        <v>96611.922389022875</v>
      </c>
      <c r="E5" s="579">
        <v>92652.632985843142</v>
      </c>
      <c r="F5" s="579"/>
      <c r="G5" s="579">
        <v>146262.00985960642</v>
      </c>
      <c r="H5" s="579">
        <v>78686.504749456333</v>
      </c>
      <c r="I5" s="579">
        <v>67575.505110135724</v>
      </c>
      <c r="J5" s="579"/>
      <c r="K5" s="579">
        <v>158947.98909427712</v>
      </c>
      <c r="L5" s="579">
        <v>66300.035718745916</v>
      </c>
      <c r="M5" s="579">
        <v>92647.953375379031</v>
      </c>
    </row>
    <row r="6" spans="1:13" ht="12" customHeight="1" x14ac:dyDescent="0.25">
      <c r="A6" s="653" t="s">
        <v>38</v>
      </c>
      <c r="B6" s="621"/>
      <c r="C6" s="621"/>
      <c r="D6" s="621"/>
      <c r="E6" s="621"/>
      <c r="F6" s="621"/>
      <c r="G6" s="621"/>
      <c r="H6" s="621"/>
      <c r="I6" s="621"/>
      <c r="J6" s="621"/>
      <c r="K6" s="621"/>
      <c r="L6" s="621"/>
      <c r="M6" s="621"/>
    </row>
    <row r="7" spans="1:13" ht="13.5" customHeight="1" x14ac:dyDescent="0.25">
      <c r="A7" s="654" t="s">
        <v>11</v>
      </c>
      <c r="B7" s="583">
        <v>79313.100094738649</v>
      </c>
      <c r="C7" s="583">
        <v>45127.591754849585</v>
      </c>
      <c r="D7" s="583">
        <v>22385.943813359467</v>
      </c>
      <c r="E7" s="583">
        <v>22741.647941495547</v>
      </c>
      <c r="F7" s="583"/>
      <c r="G7" s="583">
        <v>3839.1514519534639</v>
      </c>
      <c r="H7" s="583">
        <v>1926.8236157351769</v>
      </c>
      <c r="I7" s="583">
        <v>1912.3278362186506</v>
      </c>
      <c r="J7" s="583"/>
      <c r="K7" s="583">
        <v>30346.356887853115</v>
      </c>
      <c r="L7" s="583">
        <v>15117.982975770225</v>
      </c>
      <c r="M7" s="583">
        <v>15228.373912088318</v>
      </c>
    </row>
    <row r="8" spans="1:13" ht="13.5" customHeight="1" x14ac:dyDescent="0.25">
      <c r="A8" s="654" t="s">
        <v>12</v>
      </c>
      <c r="B8" s="583">
        <v>76457.431529966096</v>
      </c>
      <c r="C8" s="583">
        <v>51041.869797588668</v>
      </c>
      <c r="D8" s="583">
        <v>25727.778521898123</v>
      </c>
      <c r="E8" s="583">
        <v>25314.091275695973</v>
      </c>
      <c r="F8" s="583"/>
      <c r="G8" s="583">
        <v>5802.7720464616586</v>
      </c>
      <c r="H8" s="583">
        <v>2814.4113461315496</v>
      </c>
      <c r="I8" s="583">
        <v>2988.3607003298289</v>
      </c>
      <c r="J8" s="583"/>
      <c r="K8" s="583">
        <v>19612.789685853415</v>
      </c>
      <c r="L8" s="583">
        <v>9659.7644578200343</v>
      </c>
      <c r="M8" s="583">
        <v>9953.0252280388086</v>
      </c>
    </row>
    <row r="9" spans="1:13" ht="13.5" customHeight="1" x14ac:dyDescent="0.25">
      <c r="A9" s="654" t="s">
        <v>13</v>
      </c>
      <c r="B9" s="583">
        <v>72867.416182505112</v>
      </c>
      <c r="C9" s="583">
        <v>41091.394194308952</v>
      </c>
      <c r="D9" s="583">
        <v>21478.071063642601</v>
      </c>
      <c r="E9" s="583">
        <v>19613.323130690442</v>
      </c>
      <c r="F9" s="583"/>
      <c r="G9" s="583">
        <v>13759.688112955364</v>
      </c>
      <c r="H9" s="583">
        <v>5878.737393754348</v>
      </c>
      <c r="I9" s="583">
        <v>7880.9507191997754</v>
      </c>
      <c r="J9" s="583"/>
      <c r="K9" s="583">
        <v>18016.333875290387</v>
      </c>
      <c r="L9" s="583">
        <v>7959.8439009785207</v>
      </c>
      <c r="M9" s="583">
        <v>10056.489974310627</v>
      </c>
    </row>
    <row r="10" spans="1:13" ht="13.5" customHeight="1" x14ac:dyDescent="0.25">
      <c r="A10" s="654" t="s">
        <v>14</v>
      </c>
      <c r="B10" s="583">
        <v>58939.457459436482</v>
      </c>
      <c r="C10" s="583">
        <v>17830.372949661749</v>
      </c>
      <c r="D10" s="583">
        <v>9189.7340405641862</v>
      </c>
      <c r="E10" s="583">
        <v>8640.6389090996272</v>
      </c>
      <c r="F10" s="583"/>
      <c r="G10" s="583">
        <v>23975.124897549751</v>
      </c>
      <c r="H10" s="583">
        <v>11118.263282781174</v>
      </c>
      <c r="I10" s="583">
        <v>12856.861614779822</v>
      </c>
      <c r="J10" s="583"/>
      <c r="K10" s="583">
        <v>17133.959612195544</v>
      </c>
      <c r="L10" s="583">
        <v>7133.3666857002399</v>
      </c>
      <c r="M10" s="583">
        <v>10000.592926496329</v>
      </c>
    </row>
    <row r="11" spans="1:13" ht="13.5" customHeight="1" x14ac:dyDescent="0.25">
      <c r="A11" s="654" t="s">
        <v>15</v>
      </c>
      <c r="B11" s="583">
        <v>45246.169336174571</v>
      </c>
      <c r="C11" s="583">
        <v>8414.1828238392991</v>
      </c>
      <c r="D11" s="583">
        <v>4352.5833591701894</v>
      </c>
      <c r="E11" s="583">
        <v>4061.5994646690151</v>
      </c>
      <c r="F11" s="583"/>
      <c r="G11" s="583">
        <v>24115.138068543831</v>
      </c>
      <c r="H11" s="583">
        <v>12522.047510228262</v>
      </c>
      <c r="I11" s="583">
        <v>11593.090558327023</v>
      </c>
      <c r="J11" s="583"/>
      <c r="K11" s="583">
        <v>12716.848443785533</v>
      </c>
      <c r="L11" s="583">
        <v>5123.2645525561447</v>
      </c>
      <c r="M11" s="583">
        <v>7593.5838912292938</v>
      </c>
    </row>
    <row r="12" spans="1:13" ht="13.5" customHeight="1" x14ac:dyDescent="0.25">
      <c r="A12" s="654" t="s">
        <v>16</v>
      </c>
      <c r="B12" s="583">
        <v>38325.943137742055</v>
      </c>
      <c r="C12" s="583">
        <v>5465.5952309892455</v>
      </c>
      <c r="D12" s="583">
        <v>2883.9897380670668</v>
      </c>
      <c r="E12" s="583">
        <v>2581.6054929223906</v>
      </c>
      <c r="F12" s="583"/>
      <c r="G12" s="583">
        <v>20757.418494830028</v>
      </c>
      <c r="H12" s="583">
        <v>11431.384400822939</v>
      </c>
      <c r="I12" s="583">
        <v>9326.0340940023707</v>
      </c>
      <c r="J12" s="583"/>
      <c r="K12" s="583">
        <v>12102.929411915316</v>
      </c>
      <c r="L12" s="583">
        <v>4630.2587537773788</v>
      </c>
      <c r="M12" s="583">
        <v>7472.6706581363096</v>
      </c>
    </row>
    <row r="13" spans="1:13" ht="13.5" customHeight="1" x14ac:dyDescent="0.25">
      <c r="A13" s="654" t="s">
        <v>17</v>
      </c>
      <c r="B13" s="583">
        <v>29181.339590821841</v>
      </c>
      <c r="C13" s="583">
        <v>3574.4337644807442</v>
      </c>
      <c r="D13" s="583">
        <v>1940.2989063447424</v>
      </c>
      <c r="E13" s="583">
        <v>1634.1348581358129</v>
      </c>
      <c r="F13" s="583"/>
      <c r="G13" s="583">
        <v>15346.00044109314</v>
      </c>
      <c r="H13" s="583">
        <v>8982.0720151501773</v>
      </c>
      <c r="I13" s="583">
        <v>6363.9284259395636</v>
      </c>
      <c r="J13" s="583"/>
      <c r="K13" s="583">
        <v>10260.905385241665</v>
      </c>
      <c r="L13" s="583">
        <v>3490.0181627111888</v>
      </c>
      <c r="M13" s="583">
        <v>6770.8872225299601</v>
      </c>
    </row>
    <row r="14" spans="1:13" ht="13.5" customHeight="1" x14ac:dyDescent="0.25">
      <c r="A14" s="654" t="s">
        <v>18</v>
      </c>
      <c r="B14" s="583">
        <v>22900.566832293694</v>
      </c>
      <c r="C14" s="583">
        <v>2745.3969590424235</v>
      </c>
      <c r="D14" s="583">
        <v>1423.725820889347</v>
      </c>
      <c r="E14" s="583">
        <v>1321.6711381530372</v>
      </c>
      <c r="F14" s="583"/>
      <c r="G14" s="583">
        <v>10703.142343765914</v>
      </c>
      <c r="H14" s="583">
        <v>6468.502977385393</v>
      </c>
      <c r="I14" s="583">
        <v>4234.6393663799035</v>
      </c>
      <c r="J14" s="583"/>
      <c r="K14" s="583">
        <v>9452.0275294793646</v>
      </c>
      <c r="L14" s="583">
        <v>3490.0181627111888</v>
      </c>
      <c r="M14" s="583">
        <v>5962.0093667682431</v>
      </c>
    </row>
    <row r="15" spans="1:13" ht="13.5" customHeight="1" x14ac:dyDescent="0.25">
      <c r="A15" s="654" t="s">
        <v>19</v>
      </c>
      <c r="B15" s="583">
        <v>17246.780020903676</v>
      </c>
      <c r="C15" s="583">
        <v>2139.4380482632091</v>
      </c>
      <c r="D15" s="583">
        <v>1134.1741781561111</v>
      </c>
      <c r="E15" s="583">
        <v>1005.2638701070855</v>
      </c>
      <c r="F15" s="583"/>
      <c r="G15" s="583">
        <v>7991.2564356641387</v>
      </c>
      <c r="H15" s="583">
        <v>4690.4429515824904</v>
      </c>
      <c r="I15" s="583">
        <v>3300.8134840812595</v>
      </c>
      <c r="J15" s="583"/>
      <c r="K15" s="583">
        <v>7116.0855369825122</v>
      </c>
      <c r="L15" s="583">
        <v>2412.6332882570682</v>
      </c>
      <c r="M15" s="583">
        <v>4703.4522487250551</v>
      </c>
    </row>
    <row r="16" spans="1:13" ht="13.5" customHeight="1" x14ac:dyDescent="0.25">
      <c r="A16" s="654" t="s">
        <v>20</v>
      </c>
      <c r="B16" s="583">
        <v>13430.325304628759</v>
      </c>
      <c r="C16" s="583">
        <v>1990.4224628120244</v>
      </c>
      <c r="D16" s="583">
        <v>1031.2824643922099</v>
      </c>
      <c r="E16" s="583">
        <v>959.13999841981945</v>
      </c>
      <c r="F16" s="583"/>
      <c r="G16" s="583">
        <v>6257.4719255732407</v>
      </c>
      <c r="H16" s="583">
        <v>3754.9562206944279</v>
      </c>
      <c r="I16" s="583">
        <v>2502.5157048784245</v>
      </c>
      <c r="J16" s="583"/>
      <c r="K16" s="583">
        <v>5182.4309162467562</v>
      </c>
      <c r="L16" s="583">
        <v>1779.9083817778358</v>
      </c>
      <c r="M16" s="583">
        <v>3402.5225344685837</v>
      </c>
    </row>
    <row r="17" spans="1:13" ht="13.5" customHeight="1" x14ac:dyDescent="0.25">
      <c r="A17" s="654" t="s">
        <v>21</v>
      </c>
      <c r="B17" s="583">
        <v>11126.497047019979</v>
      </c>
      <c r="C17" s="583">
        <v>1951.3945713843377</v>
      </c>
      <c r="D17" s="583">
        <v>1038.3784446517893</v>
      </c>
      <c r="E17" s="583">
        <v>913.0161267325534</v>
      </c>
      <c r="F17" s="583"/>
      <c r="G17" s="583">
        <v>5290.0532835170643</v>
      </c>
      <c r="H17" s="583">
        <v>3150.6152352534668</v>
      </c>
      <c r="I17" s="583">
        <v>2139.4380482632091</v>
      </c>
      <c r="J17" s="583"/>
      <c r="K17" s="583">
        <v>3885.0491921200751</v>
      </c>
      <c r="L17" s="583">
        <v>1149.5488020518665</v>
      </c>
      <c r="M17" s="583">
        <v>2735.5003900679926</v>
      </c>
    </row>
    <row r="18" spans="1:13" ht="13.5" customHeight="1" x14ac:dyDescent="0.25">
      <c r="A18" s="654" t="s">
        <v>22</v>
      </c>
      <c r="B18" s="583">
        <v>9522.8055083559611</v>
      </c>
      <c r="C18" s="583">
        <v>1850.8681843736297</v>
      </c>
      <c r="D18" s="583">
        <v>952.04401816024006</v>
      </c>
      <c r="E18" s="583">
        <v>898.82416621339462</v>
      </c>
      <c r="F18" s="583"/>
      <c r="G18" s="583">
        <v>3720.6589827731209</v>
      </c>
      <c r="H18" s="583">
        <v>2485.9584176060694</v>
      </c>
      <c r="I18" s="583">
        <v>1234.7005651668192</v>
      </c>
      <c r="J18" s="583"/>
      <c r="K18" s="583">
        <v>3951.2783412094955</v>
      </c>
      <c r="L18" s="583">
        <v>1208.6819708816947</v>
      </c>
      <c r="M18" s="583">
        <v>2742.5963703275734</v>
      </c>
    </row>
    <row r="19" spans="1:13" ht="13.5" customHeight="1" x14ac:dyDescent="0.25">
      <c r="A19" s="654" t="s">
        <v>41</v>
      </c>
      <c r="B19" s="583">
        <v>19916.722283856077</v>
      </c>
      <c r="C19" s="583">
        <v>6041.5946330465549</v>
      </c>
      <c r="D19" s="583">
        <v>3073.9180196276266</v>
      </c>
      <c r="E19" s="583">
        <v>2967.6766134192849</v>
      </c>
      <c r="F19" s="583"/>
      <c r="G19" s="583">
        <v>4704.1333748909465</v>
      </c>
      <c r="H19" s="583">
        <v>3462.2893823225645</v>
      </c>
      <c r="I19" s="583">
        <v>1241.8439925683786</v>
      </c>
      <c r="J19" s="583"/>
      <c r="K19" s="583">
        <v>9170.9942759155037</v>
      </c>
      <c r="L19" s="583">
        <v>3144.745623766521</v>
      </c>
      <c r="M19" s="583">
        <v>6026.2486521498004</v>
      </c>
    </row>
    <row r="20" spans="1:13" ht="13.5" customHeight="1" x14ac:dyDescent="0.25">
      <c r="A20" s="655" t="s">
        <v>4</v>
      </c>
      <c r="B20" s="587">
        <v>343569.44962861791</v>
      </c>
      <c r="C20" s="587">
        <v>157117.52470443217</v>
      </c>
      <c r="D20" s="587">
        <v>79256.472874426167</v>
      </c>
      <c r="E20" s="587">
        <v>77861.051829805147</v>
      </c>
      <c r="F20" s="587"/>
      <c r="G20" s="587">
        <v>113386.17100484441</v>
      </c>
      <c r="H20" s="587">
        <v>58575.869444817887</v>
      </c>
      <c r="I20" s="587">
        <v>54810.301560009444</v>
      </c>
      <c r="J20" s="587"/>
      <c r="K20" s="587">
        <v>73065.75392043055</v>
      </c>
      <c r="L20" s="587">
        <v>28497.445901545874</v>
      </c>
      <c r="M20" s="587">
        <v>44568.308018871161</v>
      </c>
    </row>
    <row r="21" spans="1:13" ht="13.5" customHeight="1" x14ac:dyDescent="0.25">
      <c r="A21" s="654" t="s">
        <v>11</v>
      </c>
      <c r="B21" s="583">
        <v>54412.696065160359</v>
      </c>
      <c r="C21" s="583">
        <v>37810.568278896746</v>
      </c>
      <c r="D21" s="583">
        <v>18680.599556945068</v>
      </c>
      <c r="E21" s="583">
        <v>19129.968721957106</v>
      </c>
      <c r="F21" s="583"/>
      <c r="G21" s="583">
        <v>2777.6143673588367</v>
      </c>
      <c r="H21" s="583">
        <v>1378.2141140327997</v>
      </c>
      <c r="I21" s="583">
        <v>1399.4002533261842</v>
      </c>
      <c r="J21" s="583"/>
      <c r="K21" s="583">
        <v>13824.513418911753</v>
      </c>
      <c r="L21" s="583">
        <v>6934.5579087137448</v>
      </c>
      <c r="M21" s="583">
        <v>6889.9555102013474</v>
      </c>
    </row>
    <row r="22" spans="1:13" ht="13.5" customHeight="1" x14ac:dyDescent="0.25">
      <c r="A22" s="654" t="s">
        <v>12</v>
      </c>
      <c r="B22" s="583">
        <v>54713.762255118796</v>
      </c>
      <c r="C22" s="583">
        <v>42637.662857897027</v>
      </c>
      <c r="D22" s="583">
        <v>21211.785672521561</v>
      </c>
      <c r="E22" s="583">
        <v>21425.877185380894</v>
      </c>
      <c r="F22" s="583"/>
      <c r="G22" s="583">
        <v>4181.4748605360101</v>
      </c>
      <c r="H22" s="583">
        <v>2042.7898518673867</v>
      </c>
      <c r="I22" s="583">
        <v>2138.6850086690033</v>
      </c>
      <c r="J22" s="583"/>
      <c r="K22" s="583">
        <v>7894.6245366931007</v>
      </c>
      <c r="L22" s="583">
        <v>3881.5237305402243</v>
      </c>
      <c r="M22" s="583">
        <v>4013.1008061517432</v>
      </c>
    </row>
    <row r="23" spans="1:13" ht="13.5" customHeight="1" x14ac:dyDescent="0.25">
      <c r="A23" s="654" t="s">
        <v>13</v>
      </c>
      <c r="B23" s="583">
        <v>52550.031172017283</v>
      </c>
      <c r="C23" s="583">
        <v>35842.606903560227</v>
      </c>
      <c r="D23" s="583">
        <v>18334.297304883512</v>
      </c>
      <c r="E23" s="583">
        <v>17508.309598684831</v>
      </c>
      <c r="F23" s="583"/>
      <c r="G23" s="583">
        <v>9669.1961728513324</v>
      </c>
      <c r="H23" s="583">
        <v>4047.45929549622</v>
      </c>
      <c r="I23" s="583">
        <v>5621.7368773538901</v>
      </c>
      <c r="J23" s="583"/>
      <c r="K23" s="583">
        <v>7038.2280956540881</v>
      </c>
      <c r="L23" s="583">
        <v>3076.8340893702089</v>
      </c>
      <c r="M23" s="583">
        <v>3961.3940062830761</v>
      </c>
    </row>
    <row r="24" spans="1:13" ht="13.5" customHeight="1" x14ac:dyDescent="0.25">
      <c r="A24" s="654" t="s">
        <v>14</v>
      </c>
      <c r="B24" s="583">
        <v>41637.482042020725</v>
      </c>
      <c r="C24" s="583">
        <v>15804.443240668286</v>
      </c>
      <c r="D24" s="583">
        <v>8033.1034975678876</v>
      </c>
      <c r="E24" s="583">
        <v>7771.3397431003041</v>
      </c>
      <c r="F24" s="583"/>
      <c r="G24" s="583">
        <v>18311.287754380544</v>
      </c>
      <c r="H24" s="583">
        <v>7980.7507466743709</v>
      </c>
      <c r="I24" s="583">
        <v>10330.537007708957</v>
      </c>
      <c r="J24" s="583"/>
      <c r="K24" s="583">
        <v>7521.75104698005</v>
      </c>
      <c r="L24" s="583">
        <v>3027.9370109807433</v>
      </c>
      <c r="M24" s="583">
        <v>4493.8140359992112</v>
      </c>
    </row>
    <row r="25" spans="1:13" ht="13.5" customHeight="1" x14ac:dyDescent="0.25">
      <c r="A25" s="654" t="s">
        <v>15</v>
      </c>
      <c r="B25" s="583">
        <v>32444.095483939476</v>
      </c>
      <c r="C25" s="583">
        <v>6958.0458454986956</v>
      </c>
      <c r="D25" s="583">
        <v>3551.4645199159104</v>
      </c>
      <c r="E25" s="583">
        <v>3406.5813255826897</v>
      </c>
      <c r="F25" s="583"/>
      <c r="G25" s="583">
        <v>19504.44347241705</v>
      </c>
      <c r="H25" s="583">
        <v>9626.8186352333141</v>
      </c>
      <c r="I25" s="583">
        <v>9877.6248371883012</v>
      </c>
      <c r="J25" s="583"/>
      <c r="K25" s="583">
        <v>5981.6061660428722</v>
      </c>
      <c r="L25" s="583">
        <v>2180.5529500066123</v>
      </c>
      <c r="M25" s="583">
        <v>3801.0532160361645</v>
      </c>
    </row>
    <row r="26" spans="1:13" ht="13.5" customHeight="1" x14ac:dyDescent="0.25">
      <c r="A26" s="654" t="s">
        <v>16</v>
      </c>
      <c r="B26" s="583">
        <v>27154.105213997009</v>
      </c>
      <c r="C26" s="583">
        <v>4344.2536552448091</v>
      </c>
      <c r="D26" s="583">
        <v>2283.0010508420228</v>
      </c>
      <c r="E26" s="583">
        <v>2061.2526044025935</v>
      </c>
      <c r="F26" s="583"/>
      <c r="G26" s="583">
        <v>16845.322323269367</v>
      </c>
      <c r="H26" s="583">
        <v>8839.6994330611742</v>
      </c>
      <c r="I26" s="583">
        <v>8005.6228902036091</v>
      </c>
      <c r="J26" s="583"/>
      <c r="K26" s="583">
        <v>5964.5292354777812</v>
      </c>
      <c r="L26" s="583">
        <v>2037.3138516619751</v>
      </c>
      <c r="M26" s="583">
        <v>3927.2153838161998</v>
      </c>
    </row>
    <row r="27" spans="1:13" ht="13.5" customHeight="1" x14ac:dyDescent="0.25">
      <c r="A27" s="654" t="s">
        <v>17</v>
      </c>
      <c r="B27" s="583">
        <v>20307.62193017716</v>
      </c>
      <c r="C27" s="583">
        <v>2710.118797108878</v>
      </c>
      <c r="D27" s="583">
        <v>1457.7440484681169</v>
      </c>
      <c r="E27" s="583">
        <v>1252.3747486407281</v>
      </c>
      <c r="F27" s="583"/>
      <c r="G27" s="583">
        <v>12527.527289472786</v>
      </c>
      <c r="H27" s="583">
        <v>7011.5346842908448</v>
      </c>
      <c r="I27" s="583">
        <v>5515.9926051800066</v>
      </c>
      <c r="J27" s="583"/>
      <c r="K27" s="583">
        <v>5069.9758435917702</v>
      </c>
      <c r="L27" s="583">
        <v>1491.7622760468869</v>
      </c>
      <c r="M27" s="583">
        <v>3578.2135675450527</v>
      </c>
    </row>
    <row r="28" spans="1:13" ht="13.5" customHeight="1" x14ac:dyDescent="0.25">
      <c r="A28" s="654" t="s">
        <v>18</v>
      </c>
      <c r="B28" s="583">
        <v>15419.076633669796</v>
      </c>
      <c r="C28" s="583">
        <v>1990.6962805355126</v>
      </c>
      <c r="D28" s="583">
        <v>1029.3663678465696</v>
      </c>
      <c r="E28" s="583">
        <v>961.32991268902413</v>
      </c>
      <c r="F28" s="583"/>
      <c r="G28" s="583">
        <v>8611.6513148478152</v>
      </c>
      <c r="H28" s="583">
        <v>5022.098338110547</v>
      </c>
      <c r="I28" s="583">
        <v>3589.552976737978</v>
      </c>
      <c r="J28" s="583"/>
      <c r="K28" s="583">
        <v>4816.7290382831952</v>
      </c>
      <c r="L28" s="583">
        <v>1582.4775495902734</v>
      </c>
      <c r="M28" s="583">
        <v>3234.2514886929835</v>
      </c>
    </row>
    <row r="29" spans="1:13" ht="13.5" customHeight="1" x14ac:dyDescent="0.25">
      <c r="A29" s="654" t="s">
        <v>19</v>
      </c>
      <c r="B29" s="583">
        <v>11289.704592990211</v>
      </c>
      <c r="C29" s="583">
        <v>1440.4839926946215</v>
      </c>
      <c r="D29" s="583">
        <v>767.54853141117587</v>
      </c>
      <c r="E29" s="583">
        <v>672.93546128345065</v>
      </c>
      <c r="F29" s="583"/>
      <c r="G29" s="583">
        <v>6274.0292128455958</v>
      </c>
      <c r="H29" s="583">
        <v>3543.259476283602</v>
      </c>
      <c r="I29" s="583">
        <v>2730.7697365616054</v>
      </c>
      <c r="J29" s="583"/>
      <c r="K29" s="583">
        <v>3575.1913874517154</v>
      </c>
      <c r="L29" s="583">
        <v>1067.9450290667035</v>
      </c>
      <c r="M29" s="583">
        <v>2507.2463583848116</v>
      </c>
    </row>
    <row r="30" spans="1:13" ht="13.5" customHeight="1" x14ac:dyDescent="0.25">
      <c r="A30" s="654" t="s">
        <v>20</v>
      </c>
      <c r="B30" s="583">
        <v>8620.4333520133023</v>
      </c>
      <c r="C30" s="583">
        <v>1348.2362493200894</v>
      </c>
      <c r="D30" s="583">
        <v>719.0593329707167</v>
      </c>
      <c r="E30" s="583">
        <v>629.17691634937773</v>
      </c>
      <c r="F30" s="583"/>
      <c r="G30" s="583">
        <v>4730.6535063867814</v>
      </c>
      <c r="H30" s="583">
        <v>2772.1629547424932</v>
      </c>
      <c r="I30" s="583">
        <v>1958.4905516439171</v>
      </c>
      <c r="J30" s="583"/>
      <c r="K30" s="583">
        <v>2541.5435963061186</v>
      </c>
      <c r="L30" s="583">
        <v>760.45255115159648</v>
      </c>
      <c r="M30" s="583">
        <v>1781.0910451544323</v>
      </c>
    </row>
    <row r="31" spans="1:13" ht="13.5" customHeight="1" x14ac:dyDescent="0.25">
      <c r="A31" s="654" t="s">
        <v>21</v>
      </c>
      <c r="B31" s="583">
        <v>7040.3950808803174</v>
      </c>
      <c r="C31" s="583">
        <v>1279.6417734774886</v>
      </c>
      <c r="D31" s="583">
        <v>685.94475842601287</v>
      </c>
      <c r="E31" s="583">
        <v>593.69701505148078</v>
      </c>
      <c r="F31" s="583"/>
      <c r="G31" s="583">
        <v>3901.6064793924302</v>
      </c>
      <c r="H31" s="583">
        <v>2241.1470986505333</v>
      </c>
      <c r="I31" s="583">
        <v>1660.4593807415827</v>
      </c>
      <c r="J31" s="583"/>
      <c r="K31" s="583">
        <v>1859.1468280098056</v>
      </c>
      <c r="L31" s="583">
        <v>491.98796466417616</v>
      </c>
      <c r="M31" s="583">
        <v>1367.1588633456345</v>
      </c>
    </row>
    <row r="32" spans="1:13" ht="13.5" customHeight="1" x14ac:dyDescent="0.25">
      <c r="A32" s="654" t="s">
        <v>22</v>
      </c>
      <c r="B32" s="583">
        <v>5948.7967842814778</v>
      </c>
      <c r="C32" s="583">
        <v>1222.8739314008535</v>
      </c>
      <c r="D32" s="583">
        <v>624.44626284299147</v>
      </c>
      <c r="E32" s="583">
        <v>598.42766855786704</v>
      </c>
      <c r="F32" s="583"/>
      <c r="G32" s="583">
        <v>2709.4817957828632</v>
      </c>
      <c r="H32" s="583">
        <v>1744.4284804799388</v>
      </c>
      <c r="I32" s="583">
        <v>965.05331530280228</v>
      </c>
      <c r="J32" s="583"/>
      <c r="K32" s="583">
        <v>2016.4410570971488</v>
      </c>
      <c r="L32" s="583">
        <v>534.56384622165251</v>
      </c>
      <c r="M32" s="583">
        <v>1481.8772108755013</v>
      </c>
    </row>
    <row r="33" spans="1:13" ht="13.5" customHeight="1" x14ac:dyDescent="0.25">
      <c r="A33" s="654" t="s">
        <v>41</v>
      </c>
      <c r="B33" s="583">
        <v>12031.249023056756</v>
      </c>
      <c r="C33" s="583">
        <v>3727.8928978434187</v>
      </c>
      <c r="D33" s="583">
        <v>1878.1119697493245</v>
      </c>
      <c r="E33" s="583">
        <v>1849.7809280937722</v>
      </c>
      <c r="F33" s="583"/>
      <c r="G33" s="583">
        <v>3341.8824552864439</v>
      </c>
      <c r="H33" s="583">
        <v>2325.5063358933085</v>
      </c>
      <c r="I33" s="583">
        <v>1016.3761193929412</v>
      </c>
      <c r="J33" s="583"/>
      <c r="K33" s="583">
        <v>4961.4736699288305</v>
      </c>
      <c r="L33" s="583">
        <v>1429.5371435364127</v>
      </c>
      <c r="M33" s="583">
        <v>3531.9365263924774</v>
      </c>
    </row>
    <row r="34" spans="1:13" ht="13.5" customHeight="1" x14ac:dyDescent="0.25">
      <c r="A34" s="655" t="s">
        <v>5</v>
      </c>
      <c r="B34" s="587">
        <v>150905.10469909356</v>
      </c>
      <c r="C34" s="587">
        <v>32147.030670513595</v>
      </c>
      <c r="D34" s="587">
        <v>17355.449514534426</v>
      </c>
      <c r="E34" s="587">
        <v>14791.581155981876</v>
      </c>
      <c r="F34" s="587"/>
      <c r="G34" s="587">
        <v>32875.838854746311</v>
      </c>
      <c r="H34" s="587">
        <v>20110.63530462798</v>
      </c>
      <c r="I34" s="587">
        <v>12765.203550123311</v>
      </c>
      <c r="J34" s="587"/>
      <c r="K34" s="587">
        <v>85882.235173704306</v>
      </c>
      <c r="L34" s="587">
        <v>37802.589817201697</v>
      </c>
      <c r="M34" s="587">
        <v>48079.645356449204</v>
      </c>
    </row>
    <row r="35" spans="1:13" ht="13.5" customHeight="1" x14ac:dyDescent="0.25">
      <c r="A35" s="654" t="s">
        <v>11</v>
      </c>
      <c r="B35" s="583">
        <v>24900.404029493824</v>
      </c>
      <c r="C35" s="583">
        <v>7317.0234759575533</v>
      </c>
      <c r="D35" s="583">
        <v>3705.3442564163261</v>
      </c>
      <c r="E35" s="583">
        <v>3611.6792195403295</v>
      </c>
      <c r="F35" s="583"/>
      <c r="G35" s="583">
        <v>1061.5370845948421</v>
      </c>
      <c r="H35" s="583">
        <v>548.60950170237561</v>
      </c>
      <c r="I35" s="583">
        <v>512.9275828924649</v>
      </c>
      <c r="J35" s="583"/>
      <c r="K35" s="583">
        <v>16521.84346894679</v>
      </c>
      <c r="L35" s="583">
        <v>8183.4250670608744</v>
      </c>
      <c r="M35" s="583">
        <v>8338.4184018913365</v>
      </c>
    </row>
    <row r="36" spans="1:13" ht="13.5" customHeight="1" x14ac:dyDescent="0.25">
      <c r="A36" s="654" t="s">
        <v>12</v>
      </c>
      <c r="B36" s="583">
        <v>21743.669274781467</v>
      </c>
      <c r="C36" s="583">
        <v>8404.2069396970692</v>
      </c>
      <c r="D36" s="583">
        <v>4515.9928493789912</v>
      </c>
      <c r="E36" s="583">
        <v>3888.2140903170812</v>
      </c>
      <c r="F36" s="583"/>
      <c r="G36" s="583">
        <v>1621.2971859253164</v>
      </c>
      <c r="H36" s="583">
        <v>771.62149426431756</v>
      </c>
      <c r="I36" s="583">
        <v>849.67569166099724</v>
      </c>
      <c r="J36" s="583"/>
      <c r="K36" s="583">
        <v>11718.165149165499</v>
      </c>
      <c r="L36" s="583">
        <v>5778.24072727984</v>
      </c>
      <c r="M36" s="583">
        <v>5939.9244218872809</v>
      </c>
    </row>
    <row r="37" spans="1:13" ht="13.5" customHeight="1" x14ac:dyDescent="0.25">
      <c r="A37" s="654" t="s">
        <v>13</v>
      </c>
      <c r="B37" s="583">
        <v>20317.385010503789</v>
      </c>
      <c r="C37" s="583">
        <v>5248.7872907634583</v>
      </c>
      <c r="D37" s="583">
        <v>3143.7737587582096</v>
      </c>
      <c r="E37" s="583">
        <v>2105.0135320051263</v>
      </c>
      <c r="F37" s="583"/>
      <c r="G37" s="583">
        <v>4090.4919401027919</v>
      </c>
      <c r="H37" s="583">
        <v>1831.2780982577247</v>
      </c>
      <c r="I37" s="583">
        <v>2259.2138418453424</v>
      </c>
      <c r="J37" s="583"/>
      <c r="K37" s="583">
        <v>10978.10577963506</v>
      </c>
      <c r="L37" s="583">
        <v>4883.0098116074578</v>
      </c>
      <c r="M37" s="583">
        <v>6095.0959680263613</v>
      </c>
    </row>
    <row r="38" spans="1:13" ht="13.5" customHeight="1" x14ac:dyDescent="0.25">
      <c r="A38" s="654" t="s">
        <v>14</v>
      </c>
      <c r="B38" s="583">
        <v>17301.975417388439</v>
      </c>
      <c r="C38" s="583">
        <v>2025.9297089955282</v>
      </c>
      <c r="D38" s="583">
        <v>1156.6305429962042</v>
      </c>
      <c r="E38" s="583">
        <v>869.2991659992432</v>
      </c>
      <c r="F38" s="583"/>
      <c r="G38" s="583">
        <v>5663.8371431775731</v>
      </c>
      <c r="H38" s="583">
        <v>3137.5125361067085</v>
      </c>
      <c r="I38" s="583">
        <v>2526.3246070707692</v>
      </c>
      <c r="J38" s="583"/>
      <c r="K38" s="583">
        <v>9612.2085652165188</v>
      </c>
      <c r="L38" s="583">
        <v>4105.4296747194012</v>
      </c>
      <c r="M38" s="583">
        <v>5506.778890497023</v>
      </c>
    </row>
    <row r="39" spans="1:13" ht="13.5" customHeight="1" x14ac:dyDescent="0.25">
      <c r="A39" s="654" t="s">
        <v>15</v>
      </c>
      <c r="B39" s="583">
        <v>12802.073852216839</v>
      </c>
      <c r="C39" s="583">
        <v>1456.1369783405091</v>
      </c>
      <c r="D39" s="583">
        <v>801.11883925420454</v>
      </c>
      <c r="E39" s="583">
        <v>655.01813908626457</v>
      </c>
      <c r="F39" s="583"/>
      <c r="G39" s="583">
        <v>4610.6945961335741</v>
      </c>
      <c r="H39" s="583">
        <v>2895.228874994852</v>
      </c>
      <c r="I39" s="583">
        <v>1715.4657211386268</v>
      </c>
      <c r="J39" s="583"/>
      <c r="K39" s="583">
        <v>6735.2422777425663</v>
      </c>
      <c r="L39" s="583">
        <v>2942.711602549437</v>
      </c>
      <c r="M39" s="583">
        <v>3792.5306751930339</v>
      </c>
    </row>
    <row r="40" spans="1:13" ht="13.5" customHeight="1" x14ac:dyDescent="0.25">
      <c r="A40" s="654" t="s">
        <v>16</v>
      </c>
      <c r="B40" s="583">
        <v>11171.837923740331</v>
      </c>
      <c r="C40" s="583">
        <v>1121.3415757447253</v>
      </c>
      <c r="D40" s="583">
        <v>600.98868722498412</v>
      </c>
      <c r="E40" s="583">
        <v>520.3528885197444</v>
      </c>
      <c r="F40" s="583"/>
      <c r="G40" s="583">
        <v>3912.096171558966</v>
      </c>
      <c r="H40" s="583">
        <v>2591.6849677605464</v>
      </c>
      <c r="I40" s="583">
        <v>1320.4112037982679</v>
      </c>
      <c r="J40" s="583"/>
      <c r="K40" s="583">
        <v>6138.4001764359073</v>
      </c>
      <c r="L40" s="583">
        <v>2592.9449021153159</v>
      </c>
      <c r="M40" s="583">
        <v>3545.4552743210461</v>
      </c>
    </row>
    <row r="41" spans="1:13" ht="13.5" customHeight="1" x14ac:dyDescent="0.25">
      <c r="A41" s="654" t="s">
        <v>17</v>
      </c>
      <c r="B41" s="583">
        <v>8873.7176606399626</v>
      </c>
      <c r="C41" s="583">
        <v>864.31496737178259</v>
      </c>
      <c r="D41" s="583">
        <v>482.55485787666328</v>
      </c>
      <c r="E41" s="583">
        <v>381.76010949511362</v>
      </c>
      <c r="F41" s="583"/>
      <c r="G41" s="583">
        <v>2818.4731516190536</v>
      </c>
      <c r="H41" s="583">
        <v>1970.5373308592045</v>
      </c>
      <c r="I41" s="583">
        <v>847.93582075978077</v>
      </c>
      <c r="J41" s="583"/>
      <c r="K41" s="583">
        <v>5190.929541649597</v>
      </c>
      <c r="L41" s="583">
        <v>1998.2558866641282</v>
      </c>
      <c r="M41" s="583">
        <v>3192.6736549855905</v>
      </c>
    </row>
    <row r="42" spans="1:13" ht="13.5" customHeight="1" x14ac:dyDescent="0.25">
      <c r="A42" s="654" t="s">
        <v>18</v>
      </c>
      <c r="B42" s="583">
        <v>7481.4901986196928</v>
      </c>
      <c r="C42" s="583">
        <v>754.70067850684734</v>
      </c>
      <c r="D42" s="583">
        <v>394.35945304280733</v>
      </c>
      <c r="E42" s="583">
        <v>360.34122546403432</v>
      </c>
      <c r="F42" s="583"/>
      <c r="G42" s="583">
        <v>2091.4910289170612</v>
      </c>
      <c r="H42" s="583">
        <v>1446.4046392751936</v>
      </c>
      <c r="I42" s="583">
        <v>645.08638964191209</v>
      </c>
      <c r="J42" s="583"/>
      <c r="K42" s="583">
        <v>4635.298491196455</v>
      </c>
      <c r="L42" s="583">
        <v>1907.5406131207417</v>
      </c>
      <c r="M42" s="583">
        <v>2727.7578780756508</v>
      </c>
    </row>
    <row r="43" spans="1:13" ht="13.5" customHeight="1" x14ac:dyDescent="0.25">
      <c r="A43" s="654" t="s">
        <v>19</v>
      </c>
      <c r="B43" s="583">
        <v>5957.0754279176554</v>
      </c>
      <c r="C43" s="583">
        <v>698.95405556857509</v>
      </c>
      <c r="D43" s="583">
        <v>366.62564674494024</v>
      </c>
      <c r="E43" s="583">
        <v>332.32840882363985</v>
      </c>
      <c r="F43" s="583"/>
      <c r="G43" s="583">
        <v>1717.2272228182178</v>
      </c>
      <c r="H43" s="583">
        <v>1147.1834752986733</v>
      </c>
      <c r="I43" s="583">
        <v>570.04374751954947</v>
      </c>
      <c r="J43" s="583"/>
      <c r="K43" s="583">
        <v>3540.8941495304084</v>
      </c>
      <c r="L43" s="583">
        <v>1344.6882591902997</v>
      </c>
      <c r="M43" s="583">
        <v>2196.2058903398552</v>
      </c>
    </row>
    <row r="44" spans="1:13" ht="13.5" customHeight="1" x14ac:dyDescent="0.25">
      <c r="A44" s="654" t="s">
        <v>20</v>
      </c>
      <c r="B44" s="583">
        <v>4809.8919526187665</v>
      </c>
      <c r="C44" s="583">
        <v>642.18621349193995</v>
      </c>
      <c r="D44" s="583">
        <v>312.22313142149824</v>
      </c>
      <c r="E44" s="583">
        <v>329.96308207044672</v>
      </c>
      <c r="F44" s="583"/>
      <c r="G44" s="583">
        <v>1526.8184191861708</v>
      </c>
      <c r="H44" s="583">
        <v>982.79326595175075</v>
      </c>
      <c r="I44" s="583">
        <v>544.02515323442503</v>
      </c>
      <c r="J44" s="583"/>
      <c r="K44" s="583">
        <v>2640.8873199402492</v>
      </c>
      <c r="L44" s="583">
        <v>1019.4558306262443</v>
      </c>
      <c r="M44" s="583">
        <v>1621.431489313896</v>
      </c>
    </row>
    <row r="45" spans="1:13" ht="13.5" customHeight="1" x14ac:dyDescent="0.25">
      <c r="A45" s="654" t="s">
        <v>21</v>
      </c>
      <c r="B45" s="583">
        <v>4086.1019661415298</v>
      </c>
      <c r="C45" s="583">
        <v>671.75279790685408</v>
      </c>
      <c r="D45" s="583">
        <v>352.43368622578146</v>
      </c>
      <c r="E45" s="583">
        <v>319.31911168107763</v>
      </c>
      <c r="F45" s="583"/>
      <c r="G45" s="583">
        <v>1388.4468041243726</v>
      </c>
      <c r="H45" s="583">
        <v>909.46813660276371</v>
      </c>
      <c r="I45" s="583">
        <v>478.97866752161394</v>
      </c>
      <c r="J45" s="583"/>
      <c r="K45" s="583">
        <v>2025.9023641099213</v>
      </c>
      <c r="L45" s="583">
        <v>657.5608373876953</v>
      </c>
      <c r="M45" s="583">
        <v>1368.341526722231</v>
      </c>
    </row>
    <row r="46" spans="1:13" ht="13.5" customHeight="1" x14ac:dyDescent="0.25">
      <c r="A46" s="654" t="s">
        <v>22</v>
      </c>
      <c r="B46" s="583">
        <v>3574.0087240751186</v>
      </c>
      <c r="C46" s="583">
        <v>627.99425297278117</v>
      </c>
      <c r="D46" s="583">
        <v>327.59775531725359</v>
      </c>
      <c r="E46" s="583">
        <v>300.39649765553258</v>
      </c>
      <c r="F46" s="583"/>
      <c r="G46" s="583">
        <v>1011.1771869900683</v>
      </c>
      <c r="H46" s="583">
        <v>741.52993712605144</v>
      </c>
      <c r="I46" s="583">
        <v>269.64724986402189</v>
      </c>
      <c r="J46" s="583"/>
      <c r="K46" s="583">
        <v>1934.8372841119858</v>
      </c>
      <c r="L46" s="583">
        <v>674.11812466004722</v>
      </c>
      <c r="M46" s="583">
        <v>1260.7191594519436</v>
      </c>
    </row>
    <row r="47" spans="1:13" ht="13.5" customHeight="1" x14ac:dyDescent="0.25">
      <c r="A47" s="656" t="s">
        <v>41</v>
      </c>
      <c r="B47" s="591">
        <v>7885.4732607950637</v>
      </c>
      <c r="C47" s="591">
        <v>2313.7017352034927</v>
      </c>
      <c r="D47" s="591">
        <v>1195.806049878106</v>
      </c>
      <c r="E47" s="591">
        <v>1117.8956853253371</v>
      </c>
      <c r="F47" s="591"/>
      <c r="G47" s="591">
        <v>1362.2509196044759</v>
      </c>
      <c r="H47" s="591">
        <v>1136.7830464290387</v>
      </c>
      <c r="I47" s="591">
        <v>225.46787317543871</v>
      </c>
      <c r="J47" s="591"/>
      <c r="K47" s="591">
        <v>4209.5206059878574</v>
      </c>
      <c r="L47" s="591">
        <v>1715.2084802298987</v>
      </c>
      <c r="M47" s="591">
        <v>2494.3121257576736</v>
      </c>
    </row>
  </sheetData>
  <mergeCells count="7">
    <mergeCell ref="A1:M1"/>
    <mergeCell ref="B2:B4"/>
    <mergeCell ref="C2:M2"/>
    <mergeCell ref="C3:E3"/>
    <mergeCell ref="G3:I3"/>
    <mergeCell ref="K3:M3"/>
    <mergeCell ref="A2:A4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39CE-460B-41C8-B13E-CA6C2301A2DD}">
  <dimension ref="A1:H42"/>
  <sheetViews>
    <sheetView workbookViewId="0">
      <selection activeCell="C22" sqref="C22"/>
    </sheetView>
  </sheetViews>
  <sheetFormatPr defaultRowHeight="15" x14ac:dyDescent="0.25"/>
  <cols>
    <col min="1" max="1" width="19" style="12" customWidth="1"/>
    <col min="2" max="16384" width="9.140625" style="12"/>
  </cols>
  <sheetData>
    <row r="1" spans="1:8" ht="19.5" customHeight="1" x14ac:dyDescent="0.25">
      <c r="A1" s="46"/>
      <c r="B1" s="46"/>
      <c r="C1" s="46"/>
      <c r="D1" s="46"/>
      <c r="E1" s="46"/>
      <c r="F1" s="46"/>
      <c r="G1" s="46"/>
      <c r="H1" s="46"/>
    </row>
    <row r="2" spans="1:8" ht="9.75" customHeight="1" x14ac:dyDescent="0.25">
      <c r="A2" s="1077" t="s">
        <v>74</v>
      </c>
      <c r="B2" s="1077"/>
      <c r="C2" s="1077"/>
      <c r="D2" s="1077"/>
      <c r="E2" s="1077"/>
      <c r="F2" s="1077"/>
      <c r="G2" s="1077"/>
      <c r="H2" s="1077"/>
    </row>
    <row r="3" spans="1:8" ht="29.25" customHeight="1" x14ac:dyDescent="0.25">
      <c r="A3" s="1054" t="s">
        <v>549</v>
      </c>
      <c r="B3" s="1078" t="s">
        <v>113</v>
      </c>
      <c r="C3" s="1078"/>
      <c r="D3" s="1078"/>
      <c r="E3" s="657"/>
      <c r="F3" s="1078" t="s">
        <v>182</v>
      </c>
      <c r="G3" s="1078"/>
      <c r="H3" s="1078"/>
    </row>
    <row r="4" spans="1:8" x14ac:dyDescent="0.25">
      <c r="A4" s="1055"/>
      <c r="B4" s="636" t="s">
        <v>0</v>
      </c>
      <c r="C4" s="636" t="s">
        <v>1</v>
      </c>
      <c r="D4" s="636" t="s">
        <v>2</v>
      </c>
      <c r="E4" s="658"/>
      <c r="F4" s="636" t="s">
        <v>0</v>
      </c>
      <c r="G4" s="636" t="s">
        <v>1</v>
      </c>
      <c r="H4" s="636" t="s">
        <v>2</v>
      </c>
    </row>
    <row r="5" spans="1:8" x14ac:dyDescent="0.25">
      <c r="A5" s="659" t="s">
        <v>135</v>
      </c>
      <c r="B5" s="587">
        <v>215238.06041766179</v>
      </c>
      <c r="C5" s="587">
        <v>106652.24676184457</v>
      </c>
      <c r="D5" s="587">
        <v>108585.81365569626</v>
      </c>
      <c r="E5" s="587"/>
      <c r="F5" s="587">
        <v>84051.97966739902</v>
      </c>
      <c r="G5" s="587">
        <v>40274.752844610004</v>
      </c>
      <c r="H5" s="587">
        <v>43777.226822701625</v>
      </c>
    </row>
    <row r="6" spans="1:8" ht="14.25" customHeight="1" x14ac:dyDescent="0.25">
      <c r="A6" s="660"/>
      <c r="B6" s="583"/>
      <c r="C6" s="583"/>
      <c r="D6" s="583"/>
      <c r="E6" s="583"/>
      <c r="F6" s="583"/>
      <c r="G6" s="583"/>
      <c r="H6" s="583"/>
    </row>
    <row r="7" spans="1:8" ht="15" customHeight="1" x14ac:dyDescent="0.25">
      <c r="A7" s="659" t="s">
        <v>3</v>
      </c>
      <c r="B7" s="621"/>
      <c r="C7" s="621"/>
      <c r="D7" s="621"/>
      <c r="E7" s="621"/>
      <c r="F7" s="621"/>
      <c r="G7" s="621"/>
      <c r="H7" s="621"/>
    </row>
    <row r="8" spans="1:8" x14ac:dyDescent="0.25">
      <c r="A8" s="661" t="s">
        <v>4</v>
      </c>
      <c r="B8" s="583">
        <v>152088.57720413696</v>
      </c>
      <c r="C8" s="583">
        <v>75099.517621668172</v>
      </c>
      <c r="D8" s="583">
        <v>76989.059582149392</v>
      </c>
      <c r="E8" s="583"/>
      <c r="F8" s="583">
        <v>41186.382549129907</v>
      </c>
      <c r="G8" s="583">
        <v>19661.589528057502</v>
      </c>
      <c r="H8" s="583">
        <v>21524.793021083075</v>
      </c>
    </row>
    <row r="9" spans="1:8" x14ac:dyDescent="0.25">
      <c r="A9" s="661" t="s">
        <v>5</v>
      </c>
      <c r="B9" s="583">
        <v>63149.483213348904</v>
      </c>
      <c r="C9" s="583">
        <v>31552.729140002466</v>
      </c>
      <c r="D9" s="583">
        <v>31596.754073373962</v>
      </c>
      <c r="E9" s="583"/>
      <c r="F9" s="583">
        <v>42865.59711818197</v>
      </c>
      <c r="G9" s="583">
        <v>20613.163316562095</v>
      </c>
      <c r="H9" s="583">
        <v>22252.433801632367</v>
      </c>
    </row>
    <row r="10" spans="1:8" ht="15" customHeight="1" x14ac:dyDescent="0.25">
      <c r="A10" s="662" t="s">
        <v>53</v>
      </c>
      <c r="B10" s="621"/>
      <c r="C10" s="621"/>
      <c r="D10" s="621"/>
      <c r="E10" s="621"/>
      <c r="F10" s="621"/>
      <c r="G10" s="621"/>
      <c r="H10" s="621"/>
    </row>
    <row r="11" spans="1:8" ht="12.75" customHeight="1" x14ac:dyDescent="0.25">
      <c r="A11" s="663" t="s">
        <v>136</v>
      </c>
      <c r="B11" s="579">
        <v>137424.06094586584</v>
      </c>
      <c r="C11" s="579">
        <v>67858.922191362741</v>
      </c>
      <c r="D11" s="579">
        <v>69565.138754132058</v>
      </c>
      <c r="E11" s="579"/>
      <c r="F11" s="579">
        <v>34864.053394968854</v>
      </c>
      <c r="G11" s="579">
        <v>16683.090417599316</v>
      </c>
      <c r="H11" s="579">
        <v>18180.962977374515</v>
      </c>
    </row>
    <row r="12" spans="1:8" ht="12.75" customHeight="1" x14ac:dyDescent="0.25">
      <c r="A12" s="661" t="s">
        <v>136</v>
      </c>
      <c r="B12" s="583">
        <v>136260.04394994504</v>
      </c>
      <c r="C12" s="583">
        <v>67290.107211621405</v>
      </c>
      <c r="D12" s="583">
        <v>68969.936737949887</v>
      </c>
      <c r="E12" s="583"/>
      <c r="F12" s="583">
        <v>34196.372481208055</v>
      </c>
      <c r="G12" s="583">
        <v>16362.719989453433</v>
      </c>
      <c r="H12" s="583">
        <v>17833.652491758963</v>
      </c>
    </row>
    <row r="13" spans="1:8" ht="12.75" customHeight="1" x14ac:dyDescent="0.25">
      <c r="A13" s="661" t="s">
        <v>157</v>
      </c>
      <c r="B13" s="583">
        <v>1164.016995917402</v>
      </c>
      <c r="C13" s="583">
        <v>568.81497973835417</v>
      </c>
      <c r="D13" s="583">
        <v>595.2020161790482</v>
      </c>
      <c r="E13" s="583"/>
      <c r="F13" s="583">
        <v>667.68091376167877</v>
      </c>
      <c r="G13" s="583">
        <v>320.37042814600386</v>
      </c>
      <c r="H13" s="583">
        <v>347.31048561567485</v>
      </c>
    </row>
    <row r="14" spans="1:8" ht="12.75" customHeight="1" x14ac:dyDescent="0.25">
      <c r="A14" s="663" t="s">
        <v>137</v>
      </c>
      <c r="B14" s="579">
        <v>5440.8048795465575</v>
      </c>
      <c r="C14" s="579">
        <v>2675.3895669746598</v>
      </c>
      <c r="D14" s="579">
        <v>2765.4153125717517</v>
      </c>
      <c r="E14" s="579"/>
      <c r="F14" s="579">
        <v>2867.2249701021783</v>
      </c>
      <c r="G14" s="579">
        <v>1345.7988235699556</v>
      </c>
      <c r="H14" s="579">
        <v>1521.4261465323661</v>
      </c>
    </row>
    <row r="15" spans="1:8" ht="12.75" customHeight="1" x14ac:dyDescent="0.25">
      <c r="A15" s="661" t="s">
        <v>137</v>
      </c>
      <c r="B15" s="583">
        <v>3192.2432743664499</v>
      </c>
      <c r="C15" s="583">
        <v>1523.2367742669626</v>
      </c>
      <c r="D15" s="583">
        <v>1669.0065000997031</v>
      </c>
      <c r="E15" s="583"/>
      <c r="F15" s="583">
        <v>1451.5427536372338</v>
      </c>
      <c r="G15" s="583">
        <v>655.89700182834281</v>
      </c>
      <c r="H15" s="583">
        <v>795.6457518088863</v>
      </c>
    </row>
    <row r="16" spans="1:8" ht="12.75" customHeight="1" x14ac:dyDescent="0.25">
      <c r="A16" s="661" t="s">
        <v>138</v>
      </c>
      <c r="B16" s="583">
        <v>1166.7468993103041</v>
      </c>
      <c r="C16" s="583">
        <v>580.30478028121206</v>
      </c>
      <c r="D16" s="583">
        <v>586.44211902909387</v>
      </c>
      <c r="E16" s="583"/>
      <c r="F16" s="583">
        <v>687.61846425429962</v>
      </c>
      <c r="G16" s="583">
        <v>318.30990867776524</v>
      </c>
      <c r="H16" s="583">
        <v>369.30855557653518</v>
      </c>
    </row>
    <row r="17" spans="1:8" ht="12.75" customHeight="1" x14ac:dyDescent="0.25">
      <c r="A17" s="661" t="s">
        <v>139</v>
      </c>
      <c r="B17" s="583">
        <v>759.44601372197769</v>
      </c>
      <c r="C17" s="583">
        <v>403.37563095635073</v>
      </c>
      <c r="D17" s="583">
        <v>356.07038276562849</v>
      </c>
      <c r="E17" s="583"/>
      <c r="F17" s="583">
        <v>572.73121646547315</v>
      </c>
      <c r="G17" s="583">
        <v>292.57422035202302</v>
      </c>
      <c r="H17" s="583">
        <v>280.15699611344945</v>
      </c>
    </row>
    <row r="18" spans="1:8" ht="12.75" customHeight="1" x14ac:dyDescent="0.25">
      <c r="A18" s="661" t="s">
        <v>140</v>
      </c>
      <c r="B18" s="583">
        <v>322.36869214769473</v>
      </c>
      <c r="C18" s="583">
        <v>168.47238147024072</v>
      </c>
      <c r="D18" s="583">
        <v>153.89631067745259</v>
      </c>
      <c r="E18" s="583"/>
      <c r="F18" s="583">
        <v>155.33253574530994</v>
      </c>
      <c r="G18" s="583">
        <v>79.017692711821738</v>
      </c>
      <c r="H18" s="583">
        <v>76.314843033487932</v>
      </c>
    </row>
    <row r="19" spans="1:8" ht="12.75" customHeight="1" x14ac:dyDescent="0.25">
      <c r="A19" s="663" t="s">
        <v>141</v>
      </c>
      <c r="B19" s="579">
        <v>3360.6624182749692</v>
      </c>
      <c r="C19" s="579">
        <v>1760.5487620409335</v>
      </c>
      <c r="D19" s="579">
        <v>1600.1136562342865</v>
      </c>
      <c r="E19" s="579"/>
      <c r="F19" s="579">
        <v>2451.8335712886415</v>
      </c>
      <c r="G19" s="579">
        <v>1210.0916911170739</v>
      </c>
      <c r="H19" s="579">
        <v>1241.7418801716274</v>
      </c>
    </row>
    <row r="20" spans="1:8" ht="12.75" customHeight="1" x14ac:dyDescent="0.25">
      <c r="A20" s="661" t="s">
        <v>141</v>
      </c>
      <c r="B20" s="583">
        <v>3360.6624182749692</v>
      </c>
      <c r="C20" s="583">
        <v>1760.5487620409335</v>
      </c>
      <c r="D20" s="583">
        <v>1600.1136562342865</v>
      </c>
      <c r="E20" s="583"/>
      <c r="F20" s="583">
        <v>2451.8335712886415</v>
      </c>
      <c r="G20" s="583">
        <v>1210.0916911170739</v>
      </c>
      <c r="H20" s="583">
        <v>1241.7418801716274</v>
      </c>
    </row>
    <row r="21" spans="1:8" ht="12.75" customHeight="1" x14ac:dyDescent="0.25">
      <c r="A21" s="664" t="s">
        <v>142</v>
      </c>
      <c r="B21" s="579">
        <v>15202.79697875833</v>
      </c>
      <c r="C21" s="579">
        <v>7441.0833855545989</v>
      </c>
      <c r="D21" s="579">
        <v>7761.7135932066249</v>
      </c>
      <c r="E21" s="579"/>
      <c r="F21" s="579">
        <v>9221.0617665831996</v>
      </c>
      <c r="G21" s="579">
        <v>4411.2374093761937</v>
      </c>
      <c r="H21" s="579">
        <v>4809.8243572063957</v>
      </c>
    </row>
    <row r="22" spans="1:8" ht="12.75" customHeight="1" x14ac:dyDescent="0.25">
      <c r="A22" s="661" t="s">
        <v>142</v>
      </c>
      <c r="B22" s="583">
        <v>12020.517970686777</v>
      </c>
      <c r="C22" s="583">
        <v>5871.8170056119134</v>
      </c>
      <c r="D22" s="583">
        <v>6148.7009650758509</v>
      </c>
      <c r="E22" s="583"/>
      <c r="F22" s="583">
        <v>6815.8468936184154</v>
      </c>
      <c r="G22" s="583">
        <v>3235.4897390872397</v>
      </c>
      <c r="H22" s="583">
        <v>3580.3571545304712</v>
      </c>
    </row>
    <row r="23" spans="1:8" ht="12.75" customHeight="1" x14ac:dyDescent="0.25">
      <c r="A23" s="661" t="s">
        <v>143</v>
      </c>
      <c r="B23" s="583">
        <v>3054.1896590922884</v>
      </c>
      <c r="C23" s="583">
        <v>1504.9050492995775</v>
      </c>
      <c r="D23" s="583">
        <v>1549.2846097928939</v>
      </c>
      <c r="E23" s="583"/>
      <c r="F23" s="583">
        <v>2374.3856324826374</v>
      </c>
      <c r="G23" s="583">
        <v>1157.5855457790399</v>
      </c>
      <c r="H23" s="583">
        <v>1216.800086703646</v>
      </c>
    </row>
    <row r="24" spans="1:8" ht="12.75" customHeight="1" x14ac:dyDescent="0.25">
      <c r="A24" s="661" t="s">
        <v>144</v>
      </c>
      <c r="B24" s="583">
        <v>128.08934898030546</v>
      </c>
      <c r="C24" s="583">
        <v>64.361330642771875</v>
      </c>
      <c r="D24" s="583">
        <v>63.728018337533648</v>
      </c>
      <c r="E24" s="583"/>
      <c r="F24" s="583">
        <v>30.82924048221907</v>
      </c>
      <c r="G24" s="583">
        <v>18.162124510002826</v>
      </c>
      <c r="H24" s="583">
        <v>12.667115972216241</v>
      </c>
    </row>
    <row r="25" spans="1:8" ht="12.75" customHeight="1" x14ac:dyDescent="0.25">
      <c r="A25" s="663" t="s">
        <v>145</v>
      </c>
      <c r="B25" s="579">
        <v>5506.4959601338242</v>
      </c>
      <c r="C25" s="579">
        <v>2783.6667462628725</v>
      </c>
      <c r="D25" s="579">
        <v>2722.8292138707766</v>
      </c>
      <c r="E25" s="579"/>
      <c r="F25" s="579">
        <v>3605.7978615982815</v>
      </c>
      <c r="G25" s="579">
        <v>1785.0800812227478</v>
      </c>
      <c r="H25" s="579">
        <v>1820.7177803758238</v>
      </c>
    </row>
    <row r="26" spans="1:8" ht="12.75" customHeight="1" x14ac:dyDescent="0.25">
      <c r="A26" s="661" t="s">
        <v>145</v>
      </c>
      <c r="B26" s="583">
        <v>5506.4959601338242</v>
      </c>
      <c r="C26" s="583">
        <v>2783.6667462628725</v>
      </c>
      <c r="D26" s="583">
        <v>2722.8292138707766</v>
      </c>
      <c r="E26" s="583"/>
      <c r="F26" s="583">
        <v>3605.7978615982815</v>
      </c>
      <c r="G26" s="583">
        <v>1785.0800812227478</v>
      </c>
      <c r="H26" s="583">
        <v>1820.7177803758238</v>
      </c>
    </row>
    <row r="27" spans="1:8" ht="12.75" customHeight="1" x14ac:dyDescent="0.25">
      <c r="A27" s="663" t="s">
        <v>146</v>
      </c>
      <c r="B27" s="579">
        <v>1127.2380529543923</v>
      </c>
      <c r="C27" s="579">
        <v>561.2684696371856</v>
      </c>
      <c r="D27" s="583">
        <v>565.96958331720975</v>
      </c>
      <c r="E27" s="583"/>
      <c r="F27" s="579">
        <v>897.42835562475989</v>
      </c>
      <c r="G27" s="579">
        <v>437.39848667933239</v>
      </c>
      <c r="H27" s="579">
        <v>460.02986894543108</v>
      </c>
    </row>
    <row r="28" spans="1:8" ht="12.75" customHeight="1" x14ac:dyDescent="0.25">
      <c r="A28" s="661" t="s">
        <v>146</v>
      </c>
      <c r="B28" s="583">
        <v>1127.2380529543923</v>
      </c>
      <c r="C28" s="583">
        <v>561.2684696371856</v>
      </c>
      <c r="D28" s="583">
        <v>565.96958331720975</v>
      </c>
      <c r="E28" s="583"/>
      <c r="F28" s="583">
        <v>897.42835562475989</v>
      </c>
      <c r="G28" s="583">
        <v>437.39848667933239</v>
      </c>
      <c r="H28" s="583">
        <v>460.02986894543108</v>
      </c>
    </row>
    <row r="29" spans="1:8" ht="12.75" customHeight="1" x14ac:dyDescent="0.25">
      <c r="A29" s="663" t="s">
        <v>147</v>
      </c>
      <c r="B29" s="579">
        <v>3199.3080368100482</v>
      </c>
      <c r="C29" s="579">
        <v>1595.073341639496</v>
      </c>
      <c r="D29" s="579">
        <v>1604.2346951707607</v>
      </c>
      <c r="E29" s="579"/>
      <c r="F29" s="579">
        <v>2445.3299779114236</v>
      </c>
      <c r="G29" s="579">
        <v>1192.3129871786671</v>
      </c>
      <c r="H29" s="579">
        <v>1253.01699073282</v>
      </c>
    </row>
    <row r="30" spans="1:8" ht="12.75" customHeight="1" x14ac:dyDescent="0.25">
      <c r="A30" s="661" t="s">
        <v>147</v>
      </c>
      <c r="B30" s="583">
        <v>3199.3080368100482</v>
      </c>
      <c r="C30" s="583">
        <v>1595.073341639496</v>
      </c>
      <c r="D30" s="583">
        <v>1604.2346951707607</v>
      </c>
      <c r="E30" s="583"/>
      <c r="F30" s="583">
        <v>2445.3299779114236</v>
      </c>
      <c r="G30" s="583">
        <v>1192.3129871786671</v>
      </c>
      <c r="H30" s="583">
        <v>1253.01699073282</v>
      </c>
    </row>
    <row r="31" spans="1:8" ht="12.75" customHeight="1" x14ac:dyDescent="0.25">
      <c r="A31" s="663" t="s">
        <v>148</v>
      </c>
      <c r="B31" s="579">
        <v>7392.4574053242432</v>
      </c>
      <c r="C31" s="579">
        <v>3554.1117949651339</v>
      </c>
      <c r="D31" s="579">
        <v>3838.3456103581761</v>
      </c>
      <c r="E31" s="579"/>
      <c r="F31" s="579">
        <v>5609.7508606370047</v>
      </c>
      <c r="G31" s="579">
        <v>2613.7581397248009</v>
      </c>
      <c r="H31" s="579">
        <v>2995.9927209119851</v>
      </c>
    </row>
    <row r="32" spans="1:8" ht="12.75" customHeight="1" x14ac:dyDescent="0.25">
      <c r="A32" s="661" t="s">
        <v>148</v>
      </c>
      <c r="B32" s="583">
        <v>3541.4807506123507</v>
      </c>
      <c r="C32" s="583">
        <v>1675.3044214001063</v>
      </c>
      <c r="D32" s="583">
        <v>1866.1763292125227</v>
      </c>
      <c r="E32" s="583"/>
      <c r="F32" s="583">
        <v>2957.1794423278652</v>
      </c>
      <c r="G32" s="583">
        <v>1389.4025250152226</v>
      </c>
      <c r="H32" s="583">
        <v>1567.7769173128036</v>
      </c>
    </row>
    <row r="33" spans="1:8" ht="12.75" customHeight="1" x14ac:dyDescent="0.25">
      <c r="A33" s="661" t="s">
        <v>149</v>
      </c>
      <c r="B33" s="583">
        <v>3850.9766547109616</v>
      </c>
      <c r="C33" s="583">
        <v>1878.8073735653086</v>
      </c>
      <c r="D33" s="583">
        <v>1972.1692811459918</v>
      </c>
      <c r="E33" s="583"/>
      <c r="F33" s="583">
        <v>2652.5714183089167</v>
      </c>
      <c r="G33" s="583">
        <v>1224.3556147096706</v>
      </c>
      <c r="H33" s="583">
        <v>1428.2158035993496</v>
      </c>
    </row>
    <row r="34" spans="1:8" ht="12.75" customHeight="1" x14ac:dyDescent="0.25">
      <c r="A34" s="663" t="s">
        <v>150</v>
      </c>
      <c r="B34" s="579">
        <v>13284.460983293098</v>
      </c>
      <c r="C34" s="579">
        <v>6721.074074949518</v>
      </c>
      <c r="D34" s="579">
        <v>6563.3869083454556</v>
      </c>
      <c r="E34" s="579"/>
      <c r="F34" s="579">
        <v>8576.8765334495965</v>
      </c>
      <c r="G34" s="579">
        <v>4252.9521322188712</v>
      </c>
      <c r="H34" s="579">
        <v>4323.9244012297104</v>
      </c>
    </row>
    <row r="35" spans="1:8" ht="12.75" customHeight="1" x14ac:dyDescent="0.25">
      <c r="A35" s="661" t="s">
        <v>150</v>
      </c>
      <c r="B35" s="583">
        <v>8273.3565156789664</v>
      </c>
      <c r="C35" s="583">
        <v>4198.7246683273561</v>
      </c>
      <c r="D35" s="583">
        <v>4074.6318473504093</v>
      </c>
      <c r="E35" s="583"/>
      <c r="F35" s="583">
        <v>4829.350563545403</v>
      </c>
      <c r="G35" s="583">
        <v>2400.3531767323066</v>
      </c>
      <c r="H35" s="583">
        <v>2428.9973868131879</v>
      </c>
    </row>
    <row r="36" spans="1:8" ht="12.75" customHeight="1" x14ac:dyDescent="0.25">
      <c r="A36" s="661" t="s">
        <v>151</v>
      </c>
      <c r="B36" s="583">
        <v>5011.1044676159672</v>
      </c>
      <c r="C36" s="583">
        <v>2522.3494066215408</v>
      </c>
      <c r="D36" s="583">
        <v>2488.7550609944474</v>
      </c>
      <c r="E36" s="583"/>
      <c r="F36" s="583">
        <v>3747.5259699033227</v>
      </c>
      <c r="G36" s="583">
        <v>1852.5989554868522</v>
      </c>
      <c r="H36" s="583">
        <v>1894.9270144167874</v>
      </c>
    </row>
    <row r="37" spans="1:8" ht="12.75" customHeight="1" x14ac:dyDescent="0.25">
      <c r="A37" s="663" t="s">
        <v>152</v>
      </c>
      <c r="B37" s="579">
        <v>3368.6194026623093</v>
      </c>
      <c r="C37" s="579">
        <v>1663.663056209582</v>
      </c>
      <c r="D37" s="579">
        <v>1704.9563464529706</v>
      </c>
      <c r="E37" s="579"/>
      <c r="F37" s="579">
        <v>2756.6021778601094</v>
      </c>
      <c r="G37" s="579">
        <v>1337.9401662685962</v>
      </c>
      <c r="H37" s="579">
        <v>1418.6620115916335</v>
      </c>
    </row>
    <row r="38" spans="1:8" ht="12.75" customHeight="1" x14ac:dyDescent="0.25">
      <c r="A38" s="661" t="s">
        <v>152</v>
      </c>
      <c r="B38" s="583">
        <v>3368.6194026623093</v>
      </c>
      <c r="C38" s="583">
        <v>1663.663056209582</v>
      </c>
      <c r="D38" s="583">
        <v>1704.9563464529706</v>
      </c>
      <c r="E38" s="583"/>
      <c r="F38" s="583">
        <v>2756.6021778601094</v>
      </c>
      <c r="G38" s="583">
        <v>1337.9401662685962</v>
      </c>
      <c r="H38" s="583">
        <v>1418.6620115916335</v>
      </c>
    </row>
    <row r="39" spans="1:8" ht="12.75" customHeight="1" x14ac:dyDescent="0.25">
      <c r="A39" s="663" t="s">
        <v>153</v>
      </c>
      <c r="B39" s="579">
        <v>3611.2739644588969</v>
      </c>
      <c r="C39" s="579">
        <v>1764.6517651676968</v>
      </c>
      <c r="D39" s="579">
        <v>1846.6221992914964</v>
      </c>
      <c r="E39" s="579"/>
      <c r="F39" s="579">
        <v>3369.6803551959742</v>
      </c>
      <c r="G39" s="579">
        <v>1644.0556887268651</v>
      </c>
      <c r="H39" s="579">
        <v>1725.6246664693545</v>
      </c>
    </row>
    <row r="40" spans="1:8" ht="12.75" customHeight="1" x14ac:dyDescent="0.25">
      <c r="A40" s="661" t="s">
        <v>153</v>
      </c>
      <c r="B40" s="583">
        <v>3611.2739644588969</v>
      </c>
      <c r="C40" s="583">
        <v>1764.6517651676968</v>
      </c>
      <c r="D40" s="583">
        <v>1846.6221992914964</v>
      </c>
      <c r="E40" s="583"/>
      <c r="F40" s="583">
        <v>3369.6803551959742</v>
      </c>
      <c r="G40" s="583">
        <v>1644.0556887268651</v>
      </c>
      <c r="H40" s="583">
        <v>1725.6246664693545</v>
      </c>
    </row>
    <row r="41" spans="1:8" ht="12.75" customHeight="1" x14ac:dyDescent="0.25">
      <c r="A41" s="663" t="s">
        <v>154</v>
      </c>
      <c r="B41" s="579">
        <v>16319.88138941632</v>
      </c>
      <c r="C41" s="579">
        <v>8272.7936068776635</v>
      </c>
      <c r="D41" s="579">
        <v>8047.0877825422558</v>
      </c>
      <c r="E41" s="579"/>
      <c r="F41" s="579">
        <v>7386.3398421209922</v>
      </c>
      <c r="G41" s="579">
        <v>3361.0368209417134</v>
      </c>
      <c r="H41" s="579">
        <v>4025.3030211783444</v>
      </c>
    </row>
    <row r="42" spans="1:8" ht="12.75" customHeight="1" x14ac:dyDescent="0.25">
      <c r="A42" s="665" t="s">
        <v>154</v>
      </c>
      <c r="B42" s="591">
        <v>16319.88138941632</v>
      </c>
      <c r="C42" s="591">
        <v>8272.7936068776635</v>
      </c>
      <c r="D42" s="591">
        <v>8047.0877825422558</v>
      </c>
      <c r="E42" s="591"/>
      <c r="F42" s="591">
        <v>7386.3398421209922</v>
      </c>
      <c r="G42" s="591">
        <v>3361.0368209417134</v>
      </c>
      <c r="H42" s="591">
        <v>4025.3030211783444</v>
      </c>
    </row>
  </sheetData>
  <mergeCells count="4">
    <mergeCell ref="A2:H2"/>
    <mergeCell ref="A3:A4"/>
    <mergeCell ref="B3:D3"/>
    <mergeCell ref="F3:H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84C2-26B9-4DE8-8941-627404E2E1FD}">
  <dimension ref="A1:N42"/>
  <sheetViews>
    <sheetView workbookViewId="0">
      <selection activeCell="A2" sqref="A2:A4"/>
    </sheetView>
  </sheetViews>
  <sheetFormatPr defaultRowHeight="12" x14ac:dyDescent="0.2"/>
  <cols>
    <col min="1" max="1" width="17.7109375" style="217" customWidth="1"/>
    <col min="2" max="2" width="13.7109375" style="217" customWidth="1"/>
    <col min="3" max="3" width="12" style="217" bestFit="1" customWidth="1"/>
    <col min="4" max="5" width="11" style="217" bestFit="1" customWidth="1"/>
    <col min="6" max="6" width="1.28515625" style="217" customWidth="1"/>
    <col min="7" max="7" width="11" style="217" bestFit="1" customWidth="1"/>
    <col min="8" max="8" width="10" style="217" bestFit="1" customWidth="1"/>
    <col min="9" max="9" width="11" style="217" bestFit="1" customWidth="1"/>
    <col min="10" max="10" width="1.28515625" style="217" customWidth="1"/>
    <col min="11" max="13" width="11" style="217" bestFit="1" customWidth="1"/>
    <col min="14" max="16384" width="9.140625" style="217"/>
  </cols>
  <sheetData>
    <row r="1" spans="1:14" ht="15.75" customHeight="1" x14ac:dyDescent="0.2">
      <c r="A1" s="1079" t="s">
        <v>114</v>
      </c>
      <c r="B1" s="1079"/>
      <c r="C1" s="1079"/>
      <c r="D1" s="1079"/>
      <c r="E1" s="1079"/>
      <c r="F1" s="1079"/>
      <c r="G1" s="1079"/>
      <c r="H1" s="1079"/>
      <c r="I1" s="1079"/>
      <c r="J1" s="1079"/>
      <c r="K1" s="1079"/>
      <c r="L1" s="1079"/>
      <c r="M1" s="1079"/>
      <c r="N1" s="937"/>
    </row>
    <row r="2" spans="1:14" ht="15" customHeight="1" x14ac:dyDescent="0.2">
      <c r="A2" s="1080" t="s">
        <v>549</v>
      </c>
      <c r="B2" s="1080" t="s">
        <v>113</v>
      </c>
      <c r="C2" s="1083" t="s">
        <v>181</v>
      </c>
      <c r="D2" s="1083"/>
      <c r="E2" s="1083"/>
      <c r="F2" s="1083"/>
      <c r="G2" s="1083"/>
      <c r="H2" s="1083"/>
      <c r="I2" s="1083"/>
      <c r="J2" s="1083"/>
      <c r="K2" s="1083"/>
      <c r="L2" s="1083"/>
      <c r="M2" s="1083"/>
      <c r="N2" s="937"/>
    </row>
    <row r="3" spans="1:14" ht="15" customHeight="1" x14ac:dyDescent="0.2">
      <c r="A3" s="1081"/>
      <c r="B3" s="1081"/>
      <c r="C3" s="1084" t="s">
        <v>63</v>
      </c>
      <c r="D3" s="1084"/>
      <c r="E3" s="1084"/>
      <c r="F3" s="929"/>
      <c r="G3" s="1084" t="s">
        <v>64</v>
      </c>
      <c r="H3" s="1084"/>
      <c r="I3" s="1084"/>
      <c r="J3" s="929"/>
      <c r="K3" s="930"/>
      <c r="L3" s="1085" t="s">
        <v>65</v>
      </c>
      <c r="M3" s="1085"/>
      <c r="N3" s="937"/>
    </row>
    <row r="4" spans="1:14" x14ac:dyDescent="0.2">
      <c r="A4" s="1082"/>
      <c r="B4" s="1082"/>
      <c r="C4" s="932" t="s">
        <v>0</v>
      </c>
      <c r="D4" s="932" t="s">
        <v>1</v>
      </c>
      <c r="E4" s="932" t="s">
        <v>2</v>
      </c>
      <c r="F4" s="931"/>
      <c r="G4" s="932" t="s">
        <v>0</v>
      </c>
      <c r="H4" s="932" t="s">
        <v>1</v>
      </c>
      <c r="I4" s="932" t="s">
        <v>2</v>
      </c>
      <c r="J4" s="931"/>
      <c r="K4" s="932" t="s">
        <v>0</v>
      </c>
      <c r="L4" s="932" t="s">
        <v>1</v>
      </c>
      <c r="M4" s="932" t="s">
        <v>2</v>
      </c>
      <c r="N4" s="937"/>
    </row>
    <row r="5" spans="1:14" x14ac:dyDescent="0.2">
      <c r="A5" s="933" t="s">
        <v>135</v>
      </c>
      <c r="B5" s="587">
        <v>215238.06041766179</v>
      </c>
      <c r="C5" s="587">
        <v>131186.08075014345</v>
      </c>
      <c r="D5" s="587">
        <v>66377.493917006854</v>
      </c>
      <c r="E5" s="587">
        <v>64808.586832752168</v>
      </c>
      <c r="F5" s="587"/>
      <c r="G5" s="587">
        <v>19560.948080230406</v>
      </c>
      <c r="H5" s="587">
        <v>8977.5597531370531</v>
      </c>
      <c r="I5" s="587">
        <v>10583.388327095357</v>
      </c>
      <c r="J5" s="587"/>
      <c r="K5" s="587">
        <v>64491.031587073565</v>
      </c>
      <c r="L5" s="587">
        <v>31297.193091481615</v>
      </c>
      <c r="M5" s="587">
        <v>33193.838495618722</v>
      </c>
      <c r="N5" s="937"/>
    </row>
    <row r="6" spans="1:14" x14ac:dyDescent="0.2">
      <c r="A6" s="934"/>
      <c r="B6" s="579"/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937"/>
    </row>
    <row r="7" spans="1:14" x14ac:dyDescent="0.2">
      <c r="A7" s="933" t="s">
        <v>3</v>
      </c>
      <c r="B7" s="621"/>
      <c r="C7" s="621"/>
      <c r="D7" s="621"/>
      <c r="E7" s="621"/>
      <c r="F7" s="621"/>
      <c r="G7" s="621"/>
      <c r="H7" s="621"/>
      <c r="I7" s="621"/>
      <c r="J7" s="621"/>
      <c r="K7" s="621"/>
      <c r="L7" s="621"/>
      <c r="M7" s="621"/>
      <c r="N7" s="937"/>
    </row>
    <row r="8" spans="1:14" x14ac:dyDescent="0.2">
      <c r="A8" s="935" t="s">
        <v>4</v>
      </c>
      <c r="B8" s="583">
        <v>152088.57720413696</v>
      </c>
      <c r="C8" s="583">
        <v>110902.19465484605</v>
      </c>
      <c r="D8" s="583">
        <v>55437.928093569542</v>
      </c>
      <c r="E8" s="583">
        <v>55464.266561016797</v>
      </c>
      <c r="F8" s="583"/>
      <c r="G8" s="583">
        <v>13849.093769903791</v>
      </c>
      <c r="H8" s="583">
        <v>6348.4191503867132</v>
      </c>
      <c r="I8" s="583">
        <v>7500.6746195180212</v>
      </c>
      <c r="J8" s="583"/>
      <c r="K8" s="583">
        <v>27337.288779236242</v>
      </c>
      <c r="L8" s="583">
        <v>13313.170377672992</v>
      </c>
      <c r="M8" s="583">
        <v>14024.118401567375</v>
      </c>
      <c r="N8" s="937"/>
    </row>
    <row r="9" spans="1:14" ht="15.75" customHeight="1" x14ac:dyDescent="0.2">
      <c r="A9" s="935" t="s">
        <v>5</v>
      </c>
      <c r="B9" s="583">
        <v>63149.483213348904</v>
      </c>
      <c r="C9" s="583">
        <v>20283.886095185666</v>
      </c>
      <c r="D9" s="583">
        <v>10939.565823444145</v>
      </c>
      <c r="E9" s="583">
        <v>9344.3202717455697</v>
      </c>
      <c r="F9" s="583"/>
      <c r="G9" s="583">
        <v>5711.8543103276479</v>
      </c>
      <c r="H9" s="583">
        <v>2629.1406027500238</v>
      </c>
      <c r="I9" s="583">
        <v>3082.713707577353</v>
      </c>
      <c r="J9" s="583"/>
      <c r="K9" s="583">
        <v>37153.742807861272</v>
      </c>
      <c r="L9" s="583">
        <v>17984.022713812716</v>
      </c>
      <c r="M9" s="583">
        <v>19169.720094055538</v>
      </c>
      <c r="N9" s="937"/>
    </row>
    <row r="10" spans="1:14" ht="15.75" customHeight="1" x14ac:dyDescent="0.2">
      <c r="A10" s="933" t="s">
        <v>53</v>
      </c>
      <c r="B10" s="621"/>
      <c r="C10" s="621"/>
      <c r="D10" s="621"/>
      <c r="E10" s="621"/>
      <c r="F10" s="621"/>
      <c r="G10" s="621"/>
      <c r="H10" s="621"/>
      <c r="I10" s="621"/>
      <c r="J10" s="621"/>
      <c r="K10" s="621"/>
      <c r="L10" s="621"/>
      <c r="M10" s="621"/>
      <c r="N10" s="937"/>
    </row>
    <row r="11" spans="1:14" x14ac:dyDescent="0.2">
      <c r="A11" s="934" t="s">
        <v>136</v>
      </c>
      <c r="B11" s="579">
        <v>137424.06094586584</v>
      </c>
      <c r="C11" s="579">
        <v>102560.00755072478</v>
      </c>
      <c r="D11" s="579">
        <v>51175.831773766447</v>
      </c>
      <c r="E11" s="579">
        <v>51384.175776752156</v>
      </c>
      <c r="F11" s="579"/>
      <c r="G11" s="579">
        <v>12380.484176174999</v>
      </c>
      <c r="H11" s="579">
        <v>5674.2166074379575</v>
      </c>
      <c r="I11" s="579">
        <v>6706.267568737404</v>
      </c>
      <c r="J11" s="579"/>
      <c r="K11" s="579">
        <v>22483.569218798195</v>
      </c>
      <c r="L11" s="579">
        <v>11008.873810163193</v>
      </c>
      <c r="M11" s="579">
        <v>11474.695408639187</v>
      </c>
      <c r="N11" s="937"/>
    </row>
    <row r="12" spans="1:14" x14ac:dyDescent="0.2">
      <c r="A12" s="935" t="s">
        <v>136</v>
      </c>
      <c r="B12" s="583">
        <v>136260.04394994504</v>
      </c>
      <c r="C12" s="583">
        <v>102063.67146856636</v>
      </c>
      <c r="D12" s="583">
        <v>50927.387222174344</v>
      </c>
      <c r="E12" s="583">
        <v>51136.28424618904</v>
      </c>
      <c r="F12" s="583"/>
      <c r="G12" s="583">
        <v>12287.273833241998</v>
      </c>
      <c r="H12" s="583">
        <v>5635.0199082822282</v>
      </c>
      <c r="I12" s="583">
        <v>6652.2539249600986</v>
      </c>
      <c r="J12" s="583"/>
      <c r="K12" s="583">
        <v>21909.098647969782</v>
      </c>
      <c r="L12" s="583">
        <v>10727.700081173041</v>
      </c>
      <c r="M12" s="583">
        <v>11181.398566800919</v>
      </c>
      <c r="N12" s="937"/>
    </row>
    <row r="13" spans="1:14" ht="13.5" customHeight="1" x14ac:dyDescent="0.2">
      <c r="A13" s="935" t="s">
        <v>157</v>
      </c>
      <c r="B13" s="583">
        <v>1164.016995917402</v>
      </c>
      <c r="C13" s="583">
        <v>496.33608215572332</v>
      </c>
      <c r="D13" s="583">
        <v>248.44455159234923</v>
      </c>
      <c r="E13" s="583">
        <v>247.89153056337281</v>
      </c>
      <c r="F13" s="583"/>
      <c r="G13" s="583">
        <v>93.210342933014346</v>
      </c>
      <c r="H13" s="583">
        <v>39.196699155720324</v>
      </c>
      <c r="I13" s="583">
        <v>54.013643777294028</v>
      </c>
      <c r="J13" s="583"/>
      <c r="K13" s="583">
        <v>574.47057082866422</v>
      </c>
      <c r="L13" s="583">
        <v>281.17372899028322</v>
      </c>
      <c r="M13" s="583">
        <v>293.29684183838037</v>
      </c>
      <c r="N13" s="937"/>
    </row>
    <row r="14" spans="1:14" x14ac:dyDescent="0.2">
      <c r="A14" s="934" t="s">
        <v>137</v>
      </c>
      <c r="B14" s="579">
        <v>5440.8048795465575</v>
      </c>
      <c r="C14" s="579">
        <v>2573.5799094442282</v>
      </c>
      <c r="D14" s="579">
        <v>1329.5907434048083</v>
      </c>
      <c r="E14" s="579">
        <v>1243.9891660395092</v>
      </c>
      <c r="F14" s="579"/>
      <c r="G14" s="579">
        <v>490.59205175174463</v>
      </c>
      <c r="H14" s="579">
        <v>230.14889824439325</v>
      </c>
      <c r="I14" s="579">
        <v>260.44315350735025</v>
      </c>
      <c r="J14" s="579"/>
      <c r="K14" s="579">
        <v>2376.6329183505218</v>
      </c>
      <c r="L14" s="579">
        <v>1115.6499253255595</v>
      </c>
      <c r="M14" s="579">
        <v>1260.9829930250114</v>
      </c>
      <c r="N14" s="937"/>
    </row>
    <row r="15" spans="1:14" x14ac:dyDescent="0.2">
      <c r="A15" s="935" t="s">
        <v>137</v>
      </c>
      <c r="B15" s="583">
        <v>3192.2432743664499</v>
      </c>
      <c r="C15" s="583">
        <v>1740.7005207294303</v>
      </c>
      <c r="D15" s="583">
        <v>867.3397724386117</v>
      </c>
      <c r="E15" s="583">
        <v>873.36074829080462</v>
      </c>
      <c r="F15" s="583"/>
      <c r="G15" s="583">
        <v>226.4293156892258</v>
      </c>
      <c r="H15" s="583">
        <v>92.577030627776153</v>
      </c>
      <c r="I15" s="583">
        <v>133.85228506144915</v>
      </c>
      <c r="J15" s="583"/>
      <c r="K15" s="583">
        <v>1225.1134379480061</v>
      </c>
      <c r="L15" s="583">
        <v>563.31997120056712</v>
      </c>
      <c r="M15" s="583">
        <v>661.79346674743886</v>
      </c>
      <c r="N15" s="937"/>
    </row>
    <row r="16" spans="1:14" x14ac:dyDescent="0.2">
      <c r="A16" s="935" t="s">
        <v>138</v>
      </c>
      <c r="B16" s="583">
        <v>1166.7468993103041</v>
      </c>
      <c r="C16" s="583">
        <v>479.12843505600603</v>
      </c>
      <c r="D16" s="583">
        <v>261.99487160344637</v>
      </c>
      <c r="E16" s="583">
        <v>217.13356345255829</v>
      </c>
      <c r="F16" s="583"/>
      <c r="G16" s="583">
        <v>92.336156798990388</v>
      </c>
      <c r="H16" s="583">
        <v>39.990594013482372</v>
      </c>
      <c r="I16" s="583">
        <v>52.345562785508044</v>
      </c>
      <c r="J16" s="583"/>
      <c r="K16" s="583">
        <v>595.28230745530993</v>
      </c>
      <c r="L16" s="583">
        <v>278.3193146642825</v>
      </c>
      <c r="M16" s="583">
        <v>316.96299279102675</v>
      </c>
      <c r="N16" s="937"/>
    </row>
    <row r="17" spans="1:14" x14ac:dyDescent="0.2">
      <c r="A17" s="935" t="s">
        <v>139</v>
      </c>
      <c r="B17" s="583">
        <v>759.44601372197769</v>
      </c>
      <c r="C17" s="583">
        <v>186.71479725650553</v>
      </c>
      <c r="D17" s="583">
        <v>110.80141060432665</v>
      </c>
      <c r="E17" s="583">
        <v>75.913386652178431</v>
      </c>
      <c r="F17" s="583"/>
      <c r="G17" s="583">
        <v>148.72246724471364</v>
      </c>
      <c r="H17" s="583">
        <v>90.7303312737521</v>
      </c>
      <c r="I17" s="583">
        <v>57.992135970961343</v>
      </c>
      <c r="J17" s="583"/>
      <c r="K17" s="583">
        <v>424.00874922075877</v>
      </c>
      <c r="L17" s="583">
        <v>201.84388907827002</v>
      </c>
      <c r="M17" s="583">
        <v>222.16486014248753</v>
      </c>
      <c r="N17" s="937"/>
    </row>
    <row r="18" spans="1:14" x14ac:dyDescent="0.2">
      <c r="A18" s="935" t="s">
        <v>140</v>
      </c>
      <c r="B18" s="583">
        <v>322.36869214769473</v>
      </c>
      <c r="C18" s="583">
        <v>167.03615640238337</v>
      </c>
      <c r="D18" s="583">
        <v>89.45468875841857</v>
      </c>
      <c r="E18" s="583">
        <v>77.581467643964388</v>
      </c>
      <c r="F18" s="583"/>
      <c r="G18" s="583">
        <v>23.104112018813087</v>
      </c>
      <c r="H18" s="583">
        <v>6.8509423293820149</v>
      </c>
      <c r="I18" s="583">
        <v>16.253169689431072</v>
      </c>
      <c r="J18" s="583"/>
      <c r="K18" s="583">
        <v>132.22842372649663</v>
      </c>
      <c r="L18" s="583">
        <v>72.166750382439744</v>
      </c>
      <c r="M18" s="583">
        <v>60.061673344056899</v>
      </c>
      <c r="N18" s="937"/>
    </row>
    <row r="19" spans="1:14" x14ac:dyDescent="0.2">
      <c r="A19" s="934" t="s">
        <v>141</v>
      </c>
      <c r="B19" s="579">
        <v>3360.6624182749692</v>
      </c>
      <c r="C19" s="579">
        <v>908.82884698649991</v>
      </c>
      <c r="D19" s="579">
        <v>550.45707092384998</v>
      </c>
      <c r="E19" s="579">
        <v>358.371776062653</v>
      </c>
      <c r="F19" s="579"/>
      <c r="G19" s="579">
        <v>333.02939608081437</v>
      </c>
      <c r="H19" s="579">
        <v>159.57895548233427</v>
      </c>
      <c r="I19" s="579">
        <v>173.4504405984793</v>
      </c>
      <c r="J19" s="579"/>
      <c r="K19" s="579">
        <v>2118.8041752078871</v>
      </c>
      <c r="L19" s="579">
        <v>1050.5127356347375</v>
      </c>
      <c r="M19" s="579">
        <v>1068.2914395731443</v>
      </c>
      <c r="N19" s="937"/>
    </row>
    <row r="20" spans="1:14" x14ac:dyDescent="0.2">
      <c r="A20" s="935" t="s">
        <v>141</v>
      </c>
      <c r="B20" s="583">
        <v>3360.6624182749692</v>
      </c>
      <c r="C20" s="583">
        <v>908.82884698649991</v>
      </c>
      <c r="D20" s="583">
        <v>550.45707092384998</v>
      </c>
      <c r="E20" s="583">
        <v>358.371776062653</v>
      </c>
      <c r="F20" s="583"/>
      <c r="G20" s="583">
        <v>333.02939608081437</v>
      </c>
      <c r="H20" s="583">
        <v>159.57895548233427</v>
      </c>
      <c r="I20" s="583">
        <v>173.4504405984793</v>
      </c>
      <c r="J20" s="583"/>
      <c r="K20" s="583">
        <v>2118.8041752078871</v>
      </c>
      <c r="L20" s="583">
        <v>1050.5127356347375</v>
      </c>
      <c r="M20" s="583">
        <v>1068.2914395731443</v>
      </c>
      <c r="N20" s="937"/>
    </row>
    <row r="21" spans="1:14" x14ac:dyDescent="0.2">
      <c r="A21" s="934" t="s">
        <v>142</v>
      </c>
      <c r="B21" s="579">
        <v>15202.79697875833</v>
      </c>
      <c r="C21" s="579">
        <v>5981.7352121773829</v>
      </c>
      <c r="D21" s="579">
        <v>3029.8459761775812</v>
      </c>
      <c r="E21" s="579">
        <v>2951.8892359994366</v>
      </c>
      <c r="F21" s="579"/>
      <c r="G21" s="579">
        <v>1142.8867037880518</v>
      </c>
      <c r="H21" s="579">
        <v>479.058031552052</v>
      </c>
      <c r="I21" s="579">
        <v>663.82867223600647</v>
      </c>
      <c r="J21" s="579"/>
      <c r="K21" s="579">
        <v>8078.1750627955216</v>
      </c>
      <c r="L21" s="579">
        <v>3932.1793778241004</v>
      </c>
      <c r="M21" s="579">
        <v>4145.9956849702376</v>
      </c>
      <c r="N21" s="937"/>
    </row>
    <row r="22" spans="1:14" x14ac:dyDescent="0.2">
      <c r="A22" s="935" t="s">
        <v>142</v>
      </c>
      <c r="B22" s="583">
        <v>12020.517970686777</v>
      </c>
      <c r="C22" s="583">
        <v>5204.6710770693526</v>
      </c>
      <c r="D22" s="583">
        <v>2636.3272665243521</v>
      </c>
      <c r="E22" s="583">
        <v>2568.3438105449468</v>
      </c>
      <c r="F22" s="583"/>
      <c r="G22" s="583">
        <v>987.76798815695395</v>
      </c>
      <c r="H22" s="583">
        <v>406.32022433092129</v>
      </c>
      <c r="I22" s="583">
        <v>581.44776382604323</v>
      </c>
      <c r="J22" s="583"/>
      <c r="K22" s="583">
        <v>5828.0789054612233</v>
      </c>
      <c r="L22" s="583">
        <v>2829.169514756391</v>
      </c>
      <c r="M22" s="583">
        <v>2998.9093907045303</v>
      </c>
      <c r="N22" s="937"/>
    </row>
    <row r="23" spans="1:14" x14ac:dyDescent="0.2">
      <c r="A23" s="935" t="s">
        <v>143</v>
      </c>
      <c r="B23" s="583">
        <v>3054.1896590922884</v>
      </c>
      <c r="C23" s="583">
        <v>679.80402660977495</v>
      </c>
      <c r="D23" s="583">
        <v>347.31950352053167</v>
      </c>
      <c r="E23" s="583">
        <v>332.48452308924374</v>
      </c>
      <c r="F23" s="583"/>
      <c r="G23" s="583">
        <v>151.61295319014252</v>
      </c>
      <c r="H23" s="583">
        <v>71.542455982058627</v>
      </c>
      <c r="I23" s="583">
        <v>80.070497208083736</v>
      </c>
      <c r="J23" s="583"/>
      <c r="K23" s="583">
        <v>2222.7726792925232</v>
      </c>
      <c r="L23" s="583">
        <v>1086.0430897969807</v>
      </c>
      <c r="M23" s="583">
        <v>1136.729589495561</v>
      </c>
      <c r="N23" s="937"/>
    </row>
    <row r="24" spans="1:14" x14ac:dyDescent="0.2">
      <c r="A24" s="935" t="s">
        <v>144</v>
      </c>
      <c r="B24" s="583">
        <v>128.08934898030546</v>
      </c>
      <c r="C24" s="583">
        <v>97.260108498086439</v>
      </c>
      <c r="D24" s="583">
        <v>46.199206132769092</v>
      </c>
      <c r="E24" s="583">
        <v>51.060902365317425</v>
      </c>
      <c r="F24" s="583"/>
      <c r="G24" s="583">
        <v>3.5057624409529176</v>
      </c>
      <c r="H24" s="583">
        <v>1.1953512390716095</v>
      </c>
      <c r="I24" s="583">
        <v>2.3104112018813083</v>
      </c>
      <c r="J24" s="583"/>
      <c r="K24" s="583">
        <v>27.323478041266149</v>
      </c>
      <c r="L24" s="583">
        <v>16.966773270931217</v>
      </c>
      <c r="M24" s="583">
        <v>10.356704770334932</v>
      </c>
      <c r="N24" s="937"/>
    </row>
    <row r="25" spans="1:14" x14ac:dyDescent="0.2">
      <c r="A25" s="934" t="s">
        <v>145</v>
      </c>
      <c r="B25" s="579">
        <v>5506.4959601338242</v>
      </c>
      <c r="C25" s="579">
        <v>1900.6980985353409</v>
      </c>
      <c r="D25" s="579">
        <v>998.58666504025098</v>
      </c>
      <c r="E25" s="579">
        <v>902.11143349507006</v>
      </c>
      <c r="F25" s="579"/>
      <c r="G25" s="579">
        <v>523.67846587415409</v>
      </c>
      <c r="H25" s="579">
        <v>257.89186847668321</v>
      </c>
      <c r="I25" s="579">
        <v>265.78659739747025</v>
      </c>
      <c r="J25" s="579"/>
      <c r="K25" s="579">
        <v>3082.1193957242208</v>
      </c>
      <c r="L25" s="579">
        <v>1527.1882127460603</v>
      </c>
      <c r="M25" s="579">
        <v>1554.931182978348</v>
      </c>
      <c r="N25" s="937"/>
    </row>
    <row r="26" spans="1:14" x14ac:dyDescent="0.2">
      <c r="A26" s="935" t="s">
        <v>145</v>
      </c>
      <c r="B26" s="583">
        <v>5506.4959601338242</v>
      </c>
      <c r="C26" s="583">
        <v>1900.6980985353409</v>
      </c>
      <c r="D26" s="583">
        <v>998.58666504025098</v>
      </c>
      <c r="E26" s="583">
        <v>902.11143349507006</v>
      </c>
      <c r="F26" s="583"/>
      <c r="G26" s="583">
        <v>523.67846587415409</v>
      </c>
      <c r="H26" s="583">
        <v>257.89186847668321</v>
      </c>
      <c r="I26" s="583">
        <v>265.78659739747025</v>
      </c>
      <c r="J26" s="583"/>
      <c r="K26" s="583">
        <v>3082.1193957242208</v>
      </c>
      <c r="L26" s="583">
        <v>1527.1882127460603</v>
      </c>
      <c r="M26" s="583">
        <v>1554.931182978348</v>
      </c>
      <c r="N26" s="937"/>
    </row>
    <row r="27" spans="1:14" x14ac:dyDescent="0.2">
      <c r="A27" s="934" t="s">
        <v>146</v>
      </c>
      <c r="B27" s="579">
        <v>1127.2380529543923</v>
      </c>
      <c r="C27" s="579">
        <v>229.80969732963169</v>
      </c>
      <c r="D27" s="579">
        <v>123.86998295785247</v>
      </c>
      <c r="E27" s="579">
        <v>105.93971437177831</v>
      </c>
      <c r="F27" s="579"/>
      <c r="G27" s="579">
        <v>24.460045810408516</v>
      </c>
      <c r="H27" s="579">
        <v>15.057818450359461</v>
      </c>
      <c r="I27" s="579">
        <v>9.4022273600490536</v>
      </c>
      <c r="J27" s="579"/>
      <c r="K27" s="579">
        <v>872.96830981435153</v>
      </c>
      <c r="L27" s="579">
        <v>422.34066822897285</v>
      </c>
      <c r="M27" s="579">
        <v>450.62764158538198</v>
      </c>
      <c r="N27" s="937"/>
    </row>
    <row r="28" spans="1:14" x14ac:dyDescent="0.2">
      <c r="A28" s="935" t="s">
        <v>146</v>
      </c>
      <c r="B28" s="583">
        <v>1127.2380529543923</v>
      </c>
      <c r="C28" s="583">
        <v>229.80969732963169</v>
      </c>
      <c r="D28" s="583">
        <v>123.86998295785247</v>
      </c>
      <c r="E28" s="583">
        <v>105.93971437177831</v>
      </c>
      <c r="F28" s="583"/>
      <c r="G28" s="583">
        <v>24.460045810408516</v>
      </c>
      <c r="H28" s="583">
        <v>15.057818450359461</v>
      </c>
      <c r="I28" s="583">
        <v>9.4022273600490536</v>
      </c>
      <c r="J28" s="583"/>
      <c r="K28" s="583">
        <v>872.96830981435153</v>
      </c>
      <c r="L28" s="583">
        <v>422.34066822897285</v>
      </c>
      <c r="M28" s="583">
        <v>450.62764158538198</v>
      </c>
      <c r="N28" s="937"/>
    </row>
    <row r="29" spans="1:14" x14ac:dyDescent="0.2">
      <c r="A29" s="934" t="s">
        <v>147</v>
      </c>
      <c r="B29" s="579">
        <v>3199.3080368100482</v>
      </c>
      <c r="C29" s="579">
        <v>753.97805889876224</v>
      </c>
      <c r="D29" s="579">
        <v>402.76035446082653</v>
      </c>
      <c r="E29" s="579">
        <v>351.21770443793702</v>
      </c>
      <c r="F29" s="579"/>
      <c r="G29" s="579">
        <v>152.55841269557135</v>
      </c>
      <c r="H29" s="579">
        <v>91.372661483847409</v>
      </c>
      <c r="I29" s="579">
        <v>61.185751211723677</v>
      </c>
      <c r="J29" s="579"/>
      <c r="K29" s="579">
        <v>2292.7715652158804</v>
      </c>
      <c r="L29" s="579">
        <v>1100.9403256948181</v>
      </c>
      <c r="M29" s="579">
        <v>1191.8312395210953</v>
      </c>
      <c r="N29" s="937"/>
    </row>
    <row r="30" spans="1:14" x14ac:dyDescent="0.2">
      <c r="A30" s="935" t="s">
        <v>147</v>
      </c>
      <c r="B30" s="583">
        <v>3199.3080368100482</v>
      </c>
      <c r="C30" s="583">
        <v>753.97805889876224</v>
      </c>
      <c r="D30" s="583">
        <v>402.76035446082653</v>
      </c>
      <c r="E30" s="583">
        <v>351.21770443793702</v>
      </c>
      <c r="F30" s="583"/>
      <c r="G30" s="583">
        <v>152.55841269557135</v>
      </c>
      <c r="H30" s="583">
        <v>91.372661483847409</v>
      </c>
      <c r="I30" s="583">
        <v>61.185751211723677</v>
      </c>
      <c r="J30" s="583"/>
      <c r="K30" s="583">
        <v>2292.7715652158804</v>
      </c>
      <c r="L30" s="583">
        <v>1100.9403256948181</v>
      </c>
      <c r="M30" s="583">
        <v>1191.8312395210953</v>
      </c>
      <c r="N30" s="937"/>
    </row>
    <row r="31" spans="1:14" x14ac:dyDescent="0.2">
      <c r="A31" s="934" t="s">
        <v>148</v>
      </c>
      <c r="B31" s="579">
        <v>7392.4574053242432</v>
      </c>
      <c r="C31" s="579">
        <v>1782.7065446868655</v>
      </c>
      <c r="D31" s="579">
        <v>940.35365524050565</v>
      </c>
      <c r="E31" s="579">
        <v>842.35288944634931</v>
      </c>
      <c r="F31" s="579"/>
      <c r="G31" s="579">
        <v>766.23557045225846</v>
      </c>
      <c r="H31" s="579">
        <v>345.26800195714992</v>
      </c>
      <c r="I31" s="579">
        <v>420.96756849511422</v>
      </c>
      <c r="J31" s="579"/>
      <c r="K31" s="579">
        <v>4843.5152901845704</v>
      </c>
      <c r="L31" s="579">
        <v>2268.4901377677138</v>
      </c>
      <c r="M31" s="579">
        <v>2575.0251524169448</v>
      </c>
      <c r="N31" s="937"/>
    </row>
    <row r="32" spans="1:14" x14ac:dyDescent="0.2">
      <c r="A32" s="935" t="s">
        <v>148</v>
      </c>
      <c r="B32" s="583">
        <v>3541.4807506123507</v>
      </c>
      <c r="C32" s="583">
        <v>584.30130828459346</v>
      </c>
      <c r="D32" s="583">
        <v>285.90189638487874</v>
      </c>
      <c r="E32" s="583">
        <v>298.39941189971432</v>
      </c>
      <c r="F32" s="583"/>
      <c r="G32" s="583">
        <v>398.5590242480871</v>
      </c>
      <c r="H32" s="583">
        <v>182.58474041517147</v>
      </c>
      <c r="I32" s="583">
        <v>215.97428383291484</v>
      </c>
      <c r="J32" s="583"/>
      <c r="K32" s="583">
        <v>2558.6204180798509</v>
      </c>
      <c r="L32" s="583">
        <v>1206.8177846000485</v>
      </c>
      <c r="M32" s="583">
        <v>1351.8026334798842</v>
      </c>
      <c r="N32" s="937"/>
    </row>
    <row r="33" spans="1:14" x14ac:dyDescent="0.2">
      <c r="A33" s="935" t="s">
        <v>149</v>
      </c>
      <c r="B33" s="583">
        <v>3850.9766547109616</v>
      </c>
      <c r="C33" s="583">
        <v>1198.4052364022641</v>
      </c>
      <c r="D33" s="583">
        <v>654.45175885562901</v>
      </c>
      <c r="E33" s="583">
        <v>543.95347754663578</v>
      </c>
      <c r="F33" s="583"/>
      <c r="G33" s="583">
        <v>367.67654620417704</v>
      </c>
      <c r="H33" s="583">
        <v>162.68326154197766</v>
      </c>
      <c r="I33" s="583">
        <v>204.99328466219862</v>
      </c>
      <c r="J33" s="583"/>
      <c r="K33" s="583">
        <v>2284.8948721048087</v>
      </c>
      <c r="L33" s="583">
        <v>1061.6723531676914</v>
      </c>
      <c r="M33" s="583">
        <v>1223.2225189371466</v>
      </c>
      <c r="N33" s="937"/>
    </row>
    <row r="34" spans="1:14" x14ac:dyDescent="0.2">
      <c r="A34" s="934" t="s">
        <v>150</v>
      </c>
      <c r="B34" s="579">
        <v>13284.460983293098</v>
      </c>
      <c r="C34" s="579">
        <v>4707.584449845137</v>
      </c>
      <c r="D34" s="579">
        <v>2468.1219427300425</v>
      </c>
      <c r="E34" s="579">
        <v>2239.4625071152395</v>
      </c>
      <c r="F34" s="579"/>
      <c r="G34" s="579">
        <v>1340.4219176627587</v>
      </c>
      <c r="H34" s="579">
        <v>674.05999620579462</v>
      </c>
      <c r="I34" s="579">
        <v>666.36192145695941</v>
      </c>
      <c r="J34" s="579"/>
      <c r="K34" s="579">
        <v>7236.4546157867762</v>
      </c>
      <c r="L34" s="579">
        <v>3578.8921360131312</v>
      </c>
      <c r="M34" s="579">
        <v>3657.5624797727751</v>
      </c>
      <c r="N34" s="937"/>
    </row>
    <row r="35" spans="1:14" x14ac:dyDescent="0.2">
      <c r="A35" s="935" t="s">
        <v>150</v>
      </c>
      <c r="B35" s="583">
        <v>8273.3565156789664</v>
      </c>
      <c r="C35" s="583">
        <v>3444.0059521326157</v>
      </c>
      <c r="D35" s="583">
        <v>1798.3714915953435</v>
      </c>
      <c r="E35" s="583">
        <v>1645.6344605375323</v>
      </c>
      <c r="F35" s="583"/>
      <c r="G35" s="583">
        <v>903.68292713577875</v>
      </c>
      <c r="H35" s="583">
        <v>449.71825369938114</v>
      </c>
      <c r="I35" s="583">
        <v>453.96467343640523</v>
      </c>
      <c r="J35" s="583"/>
      <c r="K35" s="583">
        <v>3925.6676364094824</v>
      </c>
      <c r="L35" s="583">
        <v>1950.6349230329886</v>
      </c>
      <c r="M35" s="583">
        <v>1975.0327133768503</v>
      </c>
      <c r="N35" s="937"/>
    </row>
    <row r="36" spans="1:14" x14ac:dyDescent="0.2">
      <c r="A36" s="935" t="s">
        <v>151</v>
      </c>
      <c r="B36" s="583">
        <v>5011.1044676159672</v>
      </c>
      <c r="C36" s="583">
        <v>1263.5784977125129</v>
      </c>
      <c r="D36" s="583">
        <v>669.75045113477404</v>
      </c>
      <c r="E36" s="583">
        <v>593.82804657773841</v>
      </c>
      <c r="F36" s="583"/>
      <c r="G36" s="583">
        <v>436.73899052697402</v>
      </c>
      <c r="H36" s="583">
        <v>224.3417425064163</v>
      </c>
      <c r="I36" s="583">
        <v>212.39724802055713</v>
      </c>
      <c r="J36" s="583"/>
      <c r="K36" s="583">
        <v>3310.7869793764271</v>
      </c>
      <c r="L36" s="583">
        <v>1628.2572129804325</v>
      </c>
      <c r="M36" s="583">
        <v>1682.5297663962274</v>
      </c>
      <c r="N36" s="937"/>
    </row>
    <row r="37" spans="1:14" x14ac:dyDescent="0.2">
      <c r="A37" s="934" t="s">
        <v>152</v>
      </c>
      <c r="B37" s="579">
        <v>3368.6194026623093</v>
      </c>
      <c r="C37" s="579">
        <v>612.0172248023116</v>
      </c>
      <c r="D37" s="579">
        <v>325.72288994098062</v>
      </c>
      <c r="E37" s="579">
        <v>286.29433486133127</v>
      </c>
      <c r="F37" s="579"/>
      <c r="G37" s="579">
        <v>198.85594591431681</v>
      </c>
      <c r="H37" s="579">
        <v>98.946225299586686</v>
      </c>
      <c r="I37" s="579">
        <v>99.90972061472965</v>
      </c>
      <c r="J37" s="579"/>
      <c r="K37" s="579">
        <v>2557.7462319458277</v>
      </c>
      <c r="L37" s="579">
        <v>1238.9939409690085</v>
      </c>
      <c r="M37" s="579">
        <v>1318.7522909769016</v>
      </c>
      <c r="N37" s="937"/>
    </row>
    <row r="38" spans="1:14" x14ac:dyDescent="0.2">
      <c r="A38" s="935" t="s">
        <v>152</v>
      </c>
      <c r="B38" s="583">
        <v>3368.6194026623093</v>
      </c>
      <c r="C38" s="583">
        <v>612.0172248023116</v>
      </c>
      <c r="D38" s="583">
        <v>325.72288994098062</v>
      </c>
      <c r="E38" s="583">
        <v>286.29433486133127</v>
      </c>
      <c r="F38" s="583"/>
      <c r="G38" s="583">
        <v>198.85594591431681</v>
      </c>
      <c r="H38" s="583">
        <v>98.946225299586686</v>
      </c>
      <c r="I38" s="583">
        <v>99.90972061472965</v>
      </c>
      <c r="J38" s="583"/>
      <c r="K38" s="583">
        <v>2557.7462319458277</v>
      </c>
      <c r="L38" s="583">
        <v>1238.9939409690085</v>
      </c>
      <c r="M38" s="583">
        <v>1318.7522909769016</v>
      </c>
      <c r="N38" s="937"/>
    </row>
    <row r="39" spans="1:14" x14ac:dyDescent="0.2">
      <c r="A39" s="934" t="s">
        <v>153</v>
      </c>
      <c r="B39" s="579">
        <v>3611.2739644588969</v>
      </c>
      <c r="C39" s="579">
        <v>241.59360926296708</v>
      </c>
      <c r="D39" s="579">
        <v>120.59607644082817</v>
      </c>
      <c r="E39" s="579">
        <v>120.99753282213773</v>
      </c>
      <c r="F39" s="579"/>
      <c r="G39" s="579">
        <v>54.968121187579932</v>
      </c>
      <c r="H39" s="579">
        <v>33.380525512886109</v>
      </c>
      <c r="I39" s="579">
        <v>21.587595674693834</v>
      </c>
      <c r="J39" s="579"/>
      <c r="K39" s="579">
        <v>3314.7122340084043</v>
      </c>
      <c r="L39" s="579">
        <v>1610.6751632139778</v>
      </c>
      <c r="M39" s="579">
        <v>1704.0370707946597</v>
      </c>
      <c r="N39" s="937"/>
    </row>
    <row r="40" spans="1:14" x14ac:dyDescent="0.2">
      <c r="A40" s="935" t="s">
        <v>153</v>
      </c>
      <c r="B40" s="583">
        <v>3611.2739644588969</v>
      </c>
      <c r="C40" s="583">
        <v>241.59360926296708</v>
      </c>
      <c r="D40" s="583">
        <v>120.59607644082817</v>
      </c>
      <c r="E40" s="583">
        <v>120.99753282213773</v>
      </c>
      <c r="F40" s="583"/>
      <c r="G40" s="583">
        <v>54.968121187579932</v>
      </c>
      <c r="H40" s="583">
        <v>33.380525512886109</v>
      </c>
      <c r="I40" s="583">
        <v>21.587595674693834</v>
      </c>
      <c r="J40" s="583"/>
      <c r="K40" s="583">
        <v>3314.7122340084043</v>
      </c>
      <c r="L40" s="583">
        <v>1610.6751632139778</v>
      </c>
      <c r="M40" s="583">
        <v>1704.0370707946597</v>
      </c>
      <c r="N40" s="937"/>
    </row>
    <row r="41" spans="1:14" x14ac:dyDescent="0.2">
      <c r="A41" s="934" t="s">
        <v>154</v>
      </c>
      <c r="B41" s="579">
        <v>16319.88138941632</v>
      </c>
      <c r="C41" s="579">
        <v>8933.5415472984951</v>
      </c>
      <c r="D41" s="579">
        <v>4911.7567859350502</v>
      </c>
      <c r="E41" s="579">
        <v>4021.7847613627123</v>
      </c>
      <c r="F41" s="579"/>
      <c r="G41" s="579">
        <v>2152.7772728389791</v>
      </c>
      <c r="H41" s="579">
        <v>918.58016303361296</v>
      </c>
      <c r="I41" s="579">
        <v>1234.1971098053543</v>
      </c>
      <c r="J41" s="579"/>
      <c r="K41" s="579">
        <v>5233.5625692815211</v>
      </c>
      <c r="L41" s="579">
        <v>2442.456657908258</v>
      </c>
      <c r="M41" s="579">
        <v>2791.1059113732003</v>
      </c>
      <c r="N41" s="937"/>
    </row>
    <row r="42" spans="1:14" x14ac:dyDescent="0.2">
      <c r="A42" s="936" t="s">
        <v>154</v>
      </c>
      <c r="B42" s="591">
        <v>16319.88138941632</v>
      </c>
      <c r="C42" s="591">
        <v>8933.5415472984951</v>
      </c>
      <c r="D42" s="591">
        <v>4911.7567859350502</v>
      </c>
      <c r="E42" s="591">
        <v>4021.7847613627123</v>
      </c>
      <c r="F42" s="591"/>
      <c r="G42" s="591">
        <v>2152.7772728389791</v>
      </c>
      <c r="H42" s="591">
        <v>918.58016303361296</v>
      </c>
      <c r="I42" s="591">
        <v>1234.1971098053543</v>
      </c>
      <c r="J42" s="591"/>
      <c r="K42" s="591">
        <v>5233.5625692815211</v>
      </c>
      <c r="L42" s="591">
        <v>2442.456657908258</v>
      </c>
      <c r="M42" s="591">
        <v>2791.1059113732003</v>
      </c>
      <c r="N42" s="937"/>
    </row>
  </sheetData>
  <mergeCells count="7">
    <mergeCell ref="A1:M1"/>
    <mergeCell ref="A2:A4"/>
    <mergeCell ref="B2:B4"/>
    <mergeCell ref="C2:M2"/>
    <mergeCell ref="C3:E3"/>
    <mergeCell ref="G3:I3"/>
    <mergeCell ref="L3:M3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6D91-0F5E-4DE8-A585-3999F90D1F55}">
  <dimension ref="A1:N42"/>
  <sheetViews>
    <sheetView workbookViewId="0">
      <selection activeCell="A2" sqref="A2:A4"/>
    </sheetView>
  </sheetViews>
  <sheetFormatPr defaultRowHeight="12" x14ac:dyDescent="0.2"/>
  <cols>
    <col min="1" max="1" width="18.5703125" style="217" customWidth="1"/>
    <col min="2" max="2" width="12.5703125" style="217" customWidth="1"/>
    <col min="3" max="5" width="10" style="217" bestFit="1" customWidth="1"/>
    <col min="6" max="6" width="2.28515625" style="217" customWidth="1"/>
    <col min="7" max="9" width="9.28515625" style="217" bestFit="1" customWidth="1"/>
    <col min="10" max="10" width="1.5703125" style="217" customWidth="1"/>
    <col min="11" max="13" width="10" style="217" bestFit="1" customWidth="1"/>
    <col min="14" max="16384" width="9.140625" style="217"/>
  </cols>
  <sheetData>
    <row r="1" spans="1:14" ht="15.75" customHeight="1" x14ac:dyDescent="0.2">
      <c r="A1" s="1086" t="s">
        <v>115</v>
      </c>
      <c r="B1" s="1086"/>
      <c r="C1" s="1087"/>
      <c r="D1" s="1087"/>
      <c r="E1" s="1087"/>
      <c r="F1" s="1087"/>
      <c r="G1" s="1087"/>
      <c r="H1" s="1087"/>
      <c r="I1" s="1087"/>
      <c r="J1" s="1087"/>
      <c r="K1" s="1087"/>
      <c r="L1" s="1087"/>
      <c r="M1" s="1087"/>
      <c r="N1" s="945"/>
    </row>
    <row r="2" spans="1:14" ht="14.25" customHeight="1" x14ac:dyDescent="0.2">
      <c r="A2" s="1080" t="s">
        <v>549</v>
      </c>
      <c r="B2" s="1088" t="s">
        <v>183</v>
      </c>
      <c r="C2" s="1091" t="s">
        <v>181</v>
      </c>
      <c r="D2" s="1091"/>
      <c r="E2" s="1091"/>
      <c r="F2" s="1091"/>
      <c r="G2" s="1091"/>
      <c r="H2" s="1091"/>
      <c r="I2" s="1091"/>
      <c r="J2" s="1091"/>
      <c r="K2" s="1091"/>
      <c r="L2" s="1091"/>
      <c r="M2" s="1091"/>
      <c r="N2" s="945"/>
    </row>
    <row r="3" spans="1:14" ht="15" customHeight="1" x14ac:dyDescent="0.2">
      <c r="A3" s="1081"/>
      <c r="B3" s="1089"/>
      <c r="C3" s="1088" t="s">
        <v>63</v>
      </c>
      <c r="D3" s="1088"/>
      <c r="E3" s="1088"/>
      <c r="F3" s="938"/>
      <c r="G3" s="1092" t="s">
        <v>64</v>
      </c>
      <c r="H3" s="1092"/>
      <c r="I3" s="1092"/>
      <c r="J3" s="938"/>
      <c r="K3" s="1092" t="s">
        <v>65</v>
      </c>
      <c r="L3" s="1092"/>
      <c r="M3" s="1092"/>
      <c r="N3" s="945"/>
    </row>
    <row r="4" spans="1:14" x14ac:dyDescent="0.2">
      <c r="A4" s="1082"/>
      <c r="B4" s="1090"/>
      <c r="C4" s="636" t="s">
        <v>0</v>
      </c>
      <c r="D4" s="636" t="s">
        <v>1</v>
      </c>
      <c r="E4" s="636" t="s">
        <v>2</v>
      </c>
      <c r="F4" s="939"/>
      <c r="G4" s="636" t="s">
        <v>0</v>
      </c>
      <c r="H4" s="636" t="s">
        <v>1</v>
      </c>
      <c r="I4" s="636" t="s">
        <v>2</v>
      </c>
      <c r="J4" s="939"/>
      <c r="K4" s="636" t="s">
        <v>0</v>
      </c>
      <c r="L4" s="636" t="s">
        <v>1</v>
      </c>
      <c r="M4" s="636" t="s">
        <v>2</v>
      </c>
      <c r="N4" s="945"/>
    </row>
    <row r="5" spans="1:14" ht="14.25" customHeight="1" x14ac:dyDescent="0.2">
      <c r="A5" s="940" t="s">
        <v>135</v>
      </c>
      <c r="B5" s="587">
        <v>110335.18332025103</v>
      </c>
      <c r="C5" s="587">
        <v>65829.795024363906</v>
      </c>
      <c r="D5" s="587">
        <v>32674.602090198365</v>
      </c>
      <c r="E5" s="587">
        <v>33155.192934169056</v>
      </c>
      <c r="F5" s="587"/>
      <c r="G5" s="587">
        <v>5876.3660040071145</v>
      </c>
      <c r="H5" s="587">
        <v>2922.5721625240694</v>
      </c>
      <c r="I5" s="587">
        <v>2953.7938414827349</v>
      </c>
      <c r="J5" s="587"/>
      <c r="K5" s="587">
        <v>38629.022291598572</v>
      </c>
      <c r="L5" s="587">
        <v>19269.351217308234</v>
      </c>
      <c r="M5" s="587">
        <v>19359.671074295766</v>
      </c>
      <c r="N5" s="945"/>
    </row>
    <row r="6" spans="1:14" ht="11.25" customHeight="1" x14ac:dyDescent="0.2">
      <c r="A6" s="4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945"/>
    </row>
    <row r="7" spans="1:14" x14ac:dyDescent="0.2">
      <c r="A7" s="940" t="s">
        <v>3</v>
      </c>
      <c r="B7" s="621"/>
      <c r="C7" s="621"/>
      <c r="D7" s="621"/>
      <c r="E7" s="621"/>
      <c r="F7" s="621"/>
      <c r="G7" s="621"/>
      <c r="H7" s="621"/>
      <c r="I7" s="621"/>
      <c r="J7" s="621"/>
      <c r="K7" s="621"/>
      <c r="L7" s="621"/>
      <c r="M7" s="621"/>
      <c r="N7" s="945"/>
    </row>
    <row r="8" spans="1:14" x14ac:dyDescent="0.2">
      <c r="A8" s="941" t="s">
        <v>4</v>
      </c>
      <c r="B8" s="583">
        <v>76508.724288255646</v>
      </c>
      <c r="C8" s="583">
        <v>55037.129644333414</v>
      </c>
      <c r="D8" s="583">
        <v>27151.710094405251</v>
      </c>
      <c r="E8" s="583">
        <v>27885.419549933591</v>
      </c>
      <c r="F8" s="583"/>
      <c r="G8" s="583">
        <v>4251.7236381930361</v>
      </c>
      <c r="H8" s="583">
        <v>2107.4633297103378</v>
      </c>
      <c r="I8" s="583">
        <v>2144.2603084830507</v>
      </c>
      <c r="J8" s="583"/>
      <c r="K8" s="583">
        <v>17219.871005665242</v>
      </c>
      <c r="L8" s="583">
        <v>8646.1749516266282</v>
      </c>
      <c r="M8" s="583">
        <v>8573.6960540440414</v>
      </c>
      <c r="N8" s="945"/>
    </row>
    <row r="9" spans="1:14" x14ac:dyDescent="0.2">
      <c r="A9" s="941" t="s">
        <v>5</v>
      </c>
      <c r="B9" s="583">
        <v>33826.45903178009</v>
      </c>
      <c r="C9" s="583">
        <v>10792.665380034006</v>
      </c>
      <c r="D9" s="583">
        <v>5522.8919957963644</v>
      </c>
      <c r="E9" s="583">
        <v>5269.7733842385087</v>
      </c>
      <c r="F9" s="583"/>
      <c r="G9" s="583">
        <v>1624.6423658137455</v>
      </c>
      <c r="H9" s="583">
        <v>815.10883281389624</v>
      </c>
      <c r="I9" s="583">
        <v>809.53353299984769</v>
      </c>
      <c r="J9" s="583"/>
      <c r="K9" s="583">
        <v>21409.151285938759</v>
      </c>
      <c r="L9" s="583">
        <v>10623.176265687034</v>
      </c>
      <c r="M9" s="583">
        <v>10785.975020257152</v>
      </c>
      <c r="N9" s="945"/>
    </row>
    <row r="10" spans="1:14" x14ac:dyDescent="0.2">
      <c r="A10" s="942" t="s">
        <v>53</v>
      </c>
      <c r="B10" s="621"/>
      <c r="C10" s="621"/>
      <c r="D10" s="621"/>
      <c r="E10" s="621"/>
      <c r="F10" s="621"/>
      <c r="G10" s="621"/>
      <c r="H10" s="621"/>
      <c r="I10" s="621"/>
      <c r="J10" s="621"/>
      <c r="K10" s="621"/>
      <c r="L10" s="621"/>
      <c r="M10" s="621"/>
      <c r="N10" s="945"/>
    </row>
    <row r="11" spans="1:14" x14ac:dyDescent="0.2">
      <c r="A11" s="943" t="s">
        <v>136</v>
      </c>
      <c r="B11" s="579">
        <v>69123.682154523267</v>
      </c>
      <c r="C11" s="579">
        <v>50991.692099262262</v>
      </c>
      <c r="D11" s="579">
        <v>25146.832281274619</v>
      </c>
      <c r="E11" s="579">
        <v>25844.85981799307</v>
      </c>
      <c r="F11" s="579"/>
      <c r="G11" s="579">
        <v>3802.354473180751</v>
      </c>
      <c r="H11" s="579">
        <v>1843.1941185244486</v>
      </c>
      <c r="I11" s="579">
        <v>1959.1603546566585</v>
      </c>
      <c r="J11" s="579"/>
      <c r="K11" s="579">
        <v>14329.635582064242</v>
      </c>
      <c r="L11" s="579">
        <v>7235.6240986724279</v>
      </c>
      <c r="M11" s="579">
        <v>7094.0114833955658</v>
      </c>
      <c r="N11" s="945"/>
    </row>
    <row r="12" spans="1:14" x14ac:dyDescent="0.2">
      <c r="A12" s="941" t="s">
        <v>136</v>
      </c>
      <c r="B12" s="583">
        <v>68450.18593698222</v>
      </c>
      <c r="C12" s="583">
        <v>50726.307828113713</v>
      </c>
      <c r="D12" s="583">
        <v>24998.529306221018</v>
      </c>
      <c r="E12" s="583">
        <v>25727.778521898123</v>
      </c>
      <c r="F12" s="583"/>
      <c r="G12" s="583">
        <v>3770.017734259276</v>
      </c>
      <c r="H12" s="583">
        <v>1832.0435188963515</v>
      </c>
      <c r="I12" s="583">
        <v>1937.974215363274</v>
      </c>
      <c r="J12" s="583"/>
      <c r="K12" s="583">
        <v>13953.8603745976</v>
      </c>
      <c r="L12" s="583">
        <v>7037.1434252922591</v>
      </c>
      <c r="M12" s="583">
        <v>6916.7169493087858</v>
      </c>
      <c r="N12" s="945"/>
    </row>
    <row r="13" spans="1:14" x14ac:dyDescent="0.2">
      <c r="A13" s="941" t="s">
        <v>157</v>
      </c>
      <c r="B13" s="583">
        <v>673.4962175370631</v>
      </c>
      <c r="C13" s="583">
        <v>265.38427114870939</v>
      </c>
      <c r="D13" s="583">
        <v>148.30297505368986</v>
      </c>
      <c r="E13" s="583">
        <v>117.08129609501813</v>
      </c>
      <c r="F13" s="583"/>
      <c r="G13" s="583">
        <v>32.33673892148127</v>
      </c>
      <c r="H13" s="583">
        <v>11.150599628096989</v>
      </c>
      <c r="I13" s="583">
        <v>21.186139293384279</v>
      </c>
      <c r="J13" s="583"/>
      <c r="K13" s="583">
        <v>375.77520746687065</v>
      </c>
      <c r="L13" s="583">
        <v>198.4806733801268</v>
      </c>
      <c r="M13" s="583">
        <v>177.29453408674232</v>
      </c>
      <c r="N13" s="945"/>
    </row>
    <row r="14" spans="1:14" x14ac:dyDescent="0.2">
      <c r="A14" s="943" t="s">
        <v>137</v>
      </c>
      <c r="B14" s="579">
        <v>2931.4926422265453</v>
      </c>
      <c r="C14" s="579">
        <v>1320.2309959666948</v>
      </c>
      <c r="D14" s="579">
        <v>614.39803950814849</v>
      </c>
      <c r="E14" s="579">
        <v>705.83295645854469</v>
      </c>
      <c r="F14" s="579"/>
      <c r="G14" s="579">
        <v>156.10839479335783</v>
      </c>
      <c r="H14" s="579">
        <v>89.204797024775743</v>
      </c>
      <c r="I14" s="579">
        <v>66.903597768581832</v>
      </c>
      <c r="J14" s="579"/>
      <c r="K14" s="579">
        <v>1455.1532514666696</v>
      </c>
      <c r="L14" s="579">
        <v>715.86849612383207</v>
      </c>
      <c r="M14" s="579">
        <v>739.28475534283598</v>
      </c>
      <c r="N14" s="945"/>
    </row>
    <row r="15" spans="1:14" x14ac:dyDescent="0.2">
      <c r="A15" s="941" t="s">
        <v>137</v>
      </c>
      <c r="B15" s="583">
        <v>1677.0501840658019</v>
      </c>
      <c r="C15" s="583">
        <v>865.28653114033318</v>
      </c>
      <c r="D15" s="583">
        <v>386.92580709496775</v>
      </c>
      <c r="E15" s="583">
        <v>478.36072404536395</v>
      </c>
      <c r="F15" s="583"/>
      <c r="G15" s="583">
        <v>50.177698326436399</v>
      </c>
      <c r="H15" s="583">
        <v>22.301199256193978</v>
      </c>
      <c r="I15" s="583">
        <v>27.876499070242474</v>
      </c>
      <c r="J15" s="583"/>
      <c r="K15" s="583">
        <v>761.58595459903017</v>
      </c>
      <c r="L15" s="583">
        <v>366.85472776439298</v>
      </c>
      <c r="M15" s="583">
        <v>394.73122683463572</v>
      </c>
      <c r="N15" s="945"/>
    </row>
    <row r="16" spans="1:14" x14ac:dyDescent="0.2">
      <c r="A16" s="941" t="s">
        <v>138</v>
      </c>
      <c r="B16" s="583">
        <v>627.778759061865</v>
      </c>
      <c r="C16" s="583">
        <v>264.26921118589968</v>
      </c>
      <c r="D16" s="583">
        <v>124.886715834686</v>
      </c>
      <c r="E16" s="583">
        <v>139.38249535121219</v>
      </c>
      <c r="F16" s="583"/>
      <c r="G16" s="583">
        <v>24.531319181813377</v>
      </c>
      <c r="H16" s="583">
        <v>13.380719553716387</v>
      </c>
      <c r="I16" s="583">
        <v>11.150599628096989</v>
      </c>
      <c r="J16" s="583"/>
      <c r="K16" s="583">
        <v>338.97822869415023</v>
      </c>
      <c r="L16" s="583">
        <v>161.68369460740638</v>
      </c>
      <c r="M16" s="583">
        <v>177.29453408674232</v>
      </c>
      <c r="N16" s="945"/>
    </row>
    <row r="17" spans="1:14" x14ac:dyDescent="0.2">
      <c r="A17" s="941" t="s">
        <v>139</v>
      </c>
      <c r="B17" s="583">
        <v>438.2185653842144</v>
      </c>
      <c r="C17" s="583">
        <v>94.780096838824221</v>
      </c>
      <c r="D17" s="583">
        <v>59.098178028913964</v>
      </c>
      <c r="E17" s="583">
        <v>35.681918809910357</v>
      </c>
      <c r="F17" s="583"/>
      <c r="G17" s="583">
        <v>75.824077471059397</v>
      </c>
      <c r="H17" s="583">
        <v>49.062638363626704</v>
      </c>
      <c r="I17" s="583">
        <v>26.761439107432775</v>
      </c>
      <c r="J17" s="583"/>
      <c r="K17" s="583">
        <v>267.61439107432881</v>
      </c>
      <c r="L17" s="583">
        <v>137.15237542559277</v>
      </c>
      <c r="M17" s="583">
        <v>130.46201564873451</v>
      </c>
      <c r="N17" s="945"/>
    </row>
    <row r="18" spans="1:14" x14ac:dyDescent="0.2">
      <c r="A18" s="941" t="s">
        <v>140</v>
      </c>
      <c r="B18" s="583">
        <v>188.44513371483941</v>
      </c>
      <c r="C18" s="583">
        <v>95.895156801633917</v>
      </c>
      <c r="D18" s="583">
        <v>43.487338549578226</v>
      </c>
      <c r="E18" s="583">
        <v>52.40781825205579</v>
      </c>
      <c r="F18" s="583"/>
      <c r="G18" s="583">
        <v>5.5752998140484946</v>
      </c>
      <c r="H18" s="583">
        <v>4.4602398512387955</v>
      </c>
      <c r="I18" s="583">
        <v>1.1150599628096989</v>
      </c>
      <c r="J18" s="583"/>
      <c r="K18" s="583">
        <v>86.974677099156352</v>
      </c>
      <c r="L18" s="583">
        <v>50.177698326436399</v>
      </c>
      <c r="M18" s="583">
        <v>36.796978772720053</v>
      </c>
      <c r="N18" s="945"/>
    </row>
    <row r="19" spans="1:14" x14ac:dyDescent="0.2">
      <c r="A19" s="943" t="s">
        <v>141</v>
      </c>
      <c r="B19" s="579">
        <v>1710.5019829500932</v>
      </c>
      <c r="C19" s="579">
        <v>422.60772590487846</v>
      </c>
      <c r="D19" s="579">
        <v>226.35717245036955</v>
      </c>
      <c r="E19" s="579">
        <v>196.25055345450738</v>
      </c>
      <c r="F19" s="579"/>
      <c r="G19" s="579">
        <v>73.593957545440006</v>
      </c>
      <c r="H19" s="579">
        <v>43.487338549578226</v>
      </c>
      <c r="I19" s="579">
        <v>30.106618995861872</v>
      </c>
      <c r="J19" s="579"/>
      <c r="K19" s="579">
        <v>1214.3002994997723</v>
      </c>
      <c r="L19" s="579">
        <v>607.70767973129023</v>
      </c>
      <c r="M19" s="579">
        <v>606.59261976848052</v>
      </c>
      <c r="N19" s="945"/>
    </row>
    <row r="20" spans="1:14" x14ac:dyDescent="0.2">
      <c r="A20" s="941" t="s">
        <v>141</v>
      </c>
      <c r="B20" s="583">
        <v>1710.5019829500932</v>
      </c>
      <c r="C20" s="583">
        <v>422.60772590487846</v>
      </c>
      <c r="D20" s="583">
        <v>226.35717245036955</v>
      </c>
      <c r="E20" s="583">
        <v>196.25055345450738</v>
      </c>
      <c r="F20" s="583"/>
      <c r="G20" s="583">
        <v>73.593957545440006</v>
      </c>
      <c r="H20" s="583">
        <v>43.487338549578226</v>
      </c>
      <c r="I20" s="583">
        <v>30.106618995861872</v>
      </c>
      <c r="J20" s="583"/>
      <c r="K20" s="583">
        <v>1214.3002994997723</v>
      </c>
      <c r="L20" s="583">
        <v>607.70767973129023</v>
      </c>
      <c r="M20" s="583">
        <v>606.59261976848052</v>
      </c>
      <c r="N20" s="945"/>
    </row>
    <row r="21" spans="1:14" x14ac:dyDescent="0.2">
      <c r="A21" s="941" t="s">
        <v>142</v>
      </c>
      <c r="B21" s="583">
        <v>7806.5347996311157</v>
      </c>
      <c r="C21" s="583">
        <v>2904.7312031191177</v>
      </c>
      <c r="D21" s="583">
        <v>1408.3207330286618</v>
      </c>
      <c r="E21" s="583">
        <v>1496.4104700906289</v>
      </c>
      <c r="F21" s="583"/>
      <c r="G21" s="583">
        <v>291.03065029333271</v>
      </c>
      <c r="H21" s="583">
        <v>134.92225549997335</v>
      </c>
      <c r="I21" s="583">
        <v>156.10839479335783</v>
      </c>
      <c r="J21" s="583"/>
      <c r="K21" s="583">
        <v>4610.7729462178359</v>
      </c>
      <c r="L21" s="583">
        <v>2318.20966268133</v>
      </c>
      <c r="M21" s="583">
        <v>2292.5632835367119</v>
      </c>
      <c r="N21" s="945"/>
    </row>
    <row r="22" spans="1:14" x14ac:dyDescent="0.2">
      <c r="A22" s="941" t="s">
        <v>142</v>
      </c>
      <c r="B22" s="583">
        <v>6084.8822170525727</v>
      </c>
      <c r="C22" s="583">
        <v>2522.2656358754653</v>
      </c>
      <c r="D22" s="583">
        <v>1225.4508991278694</v>
      </c>
      <c r="E22" s="583">
        <v>1296.8147367476909</v>
      </c>
      <c r="F22" s="583"/>
      <c r="G22" s="583">
        <v>246.42825178094432</v>
      </c>
      <c r="H22" s="583">
        <v>108.16081639254057</v>
      </c>
      <c r="I22" s="583">
        <v>138.26743538840248</v>
      </c>
      <c r="J22" s="583"/>
      <c r="K22" s="583">
        <v>3316.1883293958167</v>
      </c>
      <c r="L22" s="583">
        <v>1655.8640447724174</v>
      </c>
      <c r="M22" s="583">
        <v>1660.3242846236562</v>
      </c>
      <c r="N22" s="945"/>
    </row>
    <row r="23" spans="1:14" x14ac:dyDescent="0.2">
      <c r="A23" s="941" t="s">
        <v>143</v>
      </c>
      <c r="B23" s="583">
        <v>1651.4038049211786</v>
      </c>
      <c r="C23" s="583">
        <v>328.94268902886284</v>
      </c>
      <c r="D23" s="583">
        <v>158.33851471897725</v>
      </c>
      <c r="E23" s="583">
        <v>170.60417430988406</v>
      </c>
      <c r="F23" s="583"/>
      <c r="G23" s="583">
        <v>44.602398512387921</v>
      </c>
      <c r="H23" s="583">
        <v>26.761439107432775</v>
      </c>
      <c r="I23" s="583">
        <v>17.840959404955182</v>
      </c>
      <c r="J23" s="583"/>
      <c r="K23" s="583">
        <v>1277.8587173799258</v>
      </c>
      <c r="L23" s="583">
        <v>650.0799583180592</v>
      </c>
      <c r="M23" s="583">
        <v>627.778759061865</v>
      </c>
      <c r="N23" s="945"/>
    </row>
    <row r="24" spans="1:14" x14ac:dyDescent="0.2">
      <c r="A24" s="941" t="s">
        <v>144</v>
      </c>
      <c r="B24" s="583">
        <v>70.248777657010919</v>
      </c>
      <c r="C24" s="583">
        <v>53.522878214865486</v>
      </c>
      <c r="D24" s="583">
        <v>24.531319181813377</v>
      </c>
      <c r="E24" s="583">
        <v>28.991559033052173</v>
      </c>
      <c r="F24" s="583"/>
      <c r="G24" s="583">
        <v>0</v>
      </c>
      <c r="H24" s="583">
        <v>0</v>
      </c>
      <c r="I24" s="583">
        <v>0</v>
      </c>
      <c r="J24" s="583"/>
      <c r="K24" s="583">
        <v>16.725899442145483</v>
      </c>
      <c r="L24" s="583">
        <v>12.265659590906688</v>
      </c>
      <c r="M24" s="583">
        <v>4.4602398512387955</v>
      </c>
      <c r="N24" s="945"/>
    </row>
    <row r="25" spans="1:14" x14ac:dyDescent="0.2">
      <c r="A25" s="943" t="s">
        <v>145</v>
      </c>
      <c r="B25" s="579">
        <v>2873.5095241604522</v>
      </c>
      <c r="C25" s="579">
        <v>1015.819626119644</v>
      </c>
      <c r="D25" s="579">
        <v>526.30830244618141</v>
      </c>
      <c r="E25" s="579">
        <v>489.51132367346105</v>
      </c>
      <c r="F25" s="579"/>
      <c r="G25" s="579">
        <v>141.6126152768316</v>
      </c>
      <c r="H25" s="579">
        <v>81.399377285107875</v>
      </c>
      <c r="I25" s="579">
        <v>60.213237991723659</v>
      </c>
      <c r="J25" s="579"/>
      <c r="K25" s="579">
        <v>1716.0772827641417</v>
      </c>
      <c r="L25" s="579">
        <v>871.97689091719144</v>
      </c>
      <c r="M25" s="579">
        <v>844.1003918469487</v>
      </c>
      <c r="N25" s="945"/>
    </row>
    <row r="26" spans="1:14" x14ac:dyDescent="0.2">
      <c r="A26" s="941" t="s">
        <v>145</v>
      </c>
      <c r="B26" s="583">
        <v>2873.5095241604522</v>
      </c>
      <c r="C26" s="583">
        <v>1015.819626119644</v>
      </c>
      <c r="D26" s="583">
        <v>526.30830244618141</v>
      </c>
      <c r="E26" s="583">
        <v>489.51132367346105</v>
      </c>
      <c r="F26" s="583"/>
      <c r="G26" s="583">
        <v>141.6126152768316</v>
      </c>
      <c r="H26" s="583">
        <v>81.399377285107875</v>
      </c>
      <c r="I26" s="583">
        <v>60.213237991723659</v>
      </c>
      <c r="J26" s="583"/>
      <c r="K26" s="583">
        <v>1716.0772827641417</v>
      </c>
      <c r="L26" s="583">
        <v>871.97689091719144</v>
      </c>
      <c r="M26" s="583">
        <v>844.1003918469487</v>
      </c>
      <c r="N26" s="945"/>
    </row>
    <row r="27" spans="1:14" x14ac:dyDescent="0.2">
      <c r="A27" s="943" t="s">
        <v>146</v>
      </c>
      <c r="B27" s="579">
        <v>606.59261976848052</v>
      </c>
      <c r="C27" s="579">
        <v>122.65659590906661</v>
      </c>
      <c r="D27" s="579">
        <v>61.328297954533355</v>
      </c>
      <c r="E27" s="579">
        <v>61.328297954533355</v>
      </c>
      <c r="F27" s="579"/>
      <c r="G27" s="579">
        <v>5.5752998140484946</v>
      </c>
      <c r="H27" s="579">
        <v>4.4602398512387955</v>
      </c>
      <c r="I27" s="579">
        <v>1.1150599628096989</v>
      </c>
      <c r="J27" s="579"/>
      <c r="K27" s="579">
        <v>478.36072404536395</v>
      </c>
      <c r="L27" s="579">
        <v>238.62283204127635</v>
      </c>
      <c r="M27" s="579">
        <v>239.73789200408606</v>
      </c>
      <c r="N27" s="945"/>
    </row>
    <row r="28" spans="1:14" x14ac:dyDescent="0.2">
      <c r="A28" s="941" t="s">
        <v>146</v>
      </c>
      <c r="B28" s="583">
        <v>606.59261976848052</v>
      </c>
      <c r="C28" s="583">
        <v>122.65659590906661</v>
      </c>
      <c r="D28" s="583">
        <v>61.328297954533355</v>
      </c>
      <c r="E28" s="583">
        <v>61.328297954533355</v>
      </c>
      <c r="F28" s="583"/>
      <c r="G28" s="583">
        <v>5.5752998140484946</v>
      </c>
      <c r="H28" s="583">
        <v>4.4602398512387955</v>
      </c>
      <c r="I28" s="583">
        <v>1.1150599628096989</v>
      </c>
      <c r="J28" s="583"/>
      <c r="K28" s="583">
        <v>478.36072404536395</v>
      </c>
      <c r="L28" s="583">
        <v>238.62283204127635</v>
      </c>
      <c r="M28" s="583">
        <v>239.73789200408606</v>
      </c>
      <c r="N28" s="945"/>
    </row>
    <row r="29" spans="1:14" x14ac:dyDescent="0.2">
      <c r="A29" s="943" t="s">
        <v>147</v>
      </c>
      <c r="B29" s="579">
        <v>1709.3869229872835</v>
      </c>
      <c r="C29" s="579">
        <v>345.66858847100849</v>
      </c>
      <c r="D29" s="579">
        <v>179.52465401236174</v>
      </c>
      <c r="E29" s="579">
        <v>166.14393445864522</v>
      </c>
      <c r="F29" s="579"/>
      <c r="G29" s="579">
        <v>44.602398512387921</v>
      </c>
      <c r="H29" s="579">
        <v>31.221678958671571</v>
      </c>
      <c r="I29" s="579">
        <v>13.380719553716387</v>
      </c>
      <c r="J29" s="579"/>
      <c r="K29" s="579">
        <v>1319.1159360038851</v>
      </c>
      <c r="L29" s="579">
        <v>640.04441865277181</v>
      </c>
      <c r="M29" s="579">
        <v>679.07151735111165</v>
      </c>
      <c r="N29" s="945"/>
    </row>
    <row r="30" spans="1:14" x14ac:dyDescent="0.2">
      <c r="A30" s="941" t="s">
        <v>147</v>
      </c>
      <c r="B30" s="583">
        <v>1709.3869229872835</v>
      </c>
      <c r="C30" s="583">
        <v>345.66858847100849</v>
      </c>
      <c r="D30" s="583">
        <v>179.52465401236174</v>
      </c>
      <c r="E30" s="583">
        <v>166.14393445864522</v>
      </c>
      <c r="F30" s="583"/>
      <c r="G30" s="583">
        <v>44.602398512387921</v>
      </c>
      <c r="H30" s="583">
        <v>31.221678958671571</v>
      </c>
      <c r="I30" s="583">
        <v>13.380719553716387</v>
      </c>
      <c r="J30" s="583"/>
      <c r="K30" s="583">
        <v>1319.1159360038851</v>
      </c>
      <c r="L30" s="583">
        <v>640.04441865277181</v>
      </c>
      <c r="M30" s="583">
        <v>679.07151735111165</v>
      </c>
      <c r="N30" s="945"/>
    </row>
    <row r="31" spans="1:14" x14ac:dyDescent="0.2">
      <c r="A31" s="943" t="s">
        <v>148</v>
      </c>
      <c r="B31" s="579">
        <v>3986.3393670443156</v>
      </c>
      <c r="C31" s="579">
        <v>950.03108831387112</v>
      </c>
      <c r="D31" s="579">
        <v>479.47578400817366</v>
      </c>
      <c r="E31" s="579">
        <v>470.55530430569598</v>
      </c>
      <c r="F31" s="579"/>
      <c r="G31" s="579">
        <v>267.61439107432881</v>
      </c>
      <c r="H31" s="579">
        <v>126.0017757974957</v>
      </c>
      <c r="I31" s="579">
        <v>141.6126152768316</v>
      </c>
      <c r="J31" s="579"/>
      <c r="K31" s="579">
        <v>2768.6938876563609</v>
      </c>
      <c r="L31" s="579">
        <v>1316.8858160782656</v>
      </c>
      <c r="M31" s="579">
        <v>1451.8080715782405</v>
      </c>
      <c r="N31" s="945"/>
    </row>
    <row r="32" spans="1:14" x14ac:dyDescent="0.2">
      <c r="A32" s="941" t="s">
        <v>148</v>
      </c>
      <c r="B32" s="583">
        <v>1888.9115769996467</v>
      </c>
      <c r="C32" s="583">
        <v>275.41981081399678</v>
      </c>
      <c r="D32" s="583">
        <v>124.886715834686</v>
      </c>
      <c r="E32" s="583">
        <v>150.53309497930928</v>
      </c>
      <c r="F32" s="583"/>
      <c r="G32" s="583">
        <v>162.79875457021609</v>
      </c>
      <c r="H32" s="583">
        <v>82.51443724791757</v>
      </c>
      <c r="I32" s="583">
        <v>80.284317322298179</v>
      </c>
      <c r="J32" s="583"/>
      <c r="K32" s="583">
        <v>1450.6930116154308</v>
      </c>
      <c r="L32" s="583">
        <v>694.68235683044759</v>
      </c>
      <c r="M32" s="583">
        <v>756.01065478498163</v>
      </c>
      <c r="N32" s="945"/>
    </row>
    <row r="33" spans="1:14" x14ac:dyDescent="0.2">
      <c r="A33" s="941" t="s">
        <v>149</v>
      </c>
      <c r="B33" s="583">
        <v>2097.4277900450525</v>
      </c>
      <c r="C33" s="583">
        <v>674.61127749987281</v>
      </c>
      <c r="D33" s="583">
        <v>354.58906817348617</v>
      </c>
      <c r="E33" s="583">
        <v>320.02220932638517</v>
      </c>
      <c r="F33" s="583"/>
      <c r="G33" s="583">
        <v>104.81563650411148</v>
      </c>
      <c r="H33" s="583">
        <v>43.487338549578226</v>
      </c>
      <c r="I33" s="583">
        <v>61.328297954533355</v>
      </c>
      <c r="J33" s="583"/>
      <c r="K33" s="583">
        <v>1318.0008760410753</v>
      </c>
      <c r="L33" s="583">
        <v>622.20345924781645</v>
      </c>
      <c r="M33" s="583">
        <v>695.7974167932573</v>
      </c>
      <c r="N33" s="945"/>
    </row>
    <row r="34" spans="1:14" x14ac:dyDescent="0.2">
      <c r="A34" s="943" t="s">
        <v>150</v>
      </c>
      <c r="B34" s="579">
        <v>7082.8608837674665</v>
      </c>
      <c r="C34" s="579">
        <v>2427.4855390366592</v>
      </c>
      <c r="D34" s="579">
        <v>1224.3358391650597</v>
      </c>
      <c r="E34" s="579">
        <v>1203.1496998716752</v>
      </c>
      <c r="F34" s="579"/>
      <c r="G34" s="579">
        <v>424.83784583049788</v>
      </c>
      <c r="H34" s="579">
        <v>238.62283204127635</v>
      </c>
      <c r="I34" s="579">
        <v>186.21501378922</v>
      </c>
      <c r="J34" s="579"/>
      <c r="K34" s="579">
        <v>4230.5374988996473</v>
      </c>
      <c r="L34" s="579">
        <v>2146.4904284086697</v>
      </c>
      <c r="M34" s="579">
        <v>2084.0470704913387</v>
      </c>
      <c r="N34" s="945"/>
    </row>
    <row r="35" spans="1:14" x14ac:dyDescent="0.2">
      <c r="A35" s="941" t="s">
        <v>150</v>
      </c>
      <c r="B35" s="583">
        <v>4290.7507368913839</v>
      </c>
      <c r="C35" s="583">
        <v>1720.5375226153806</v>
      </c>
      <c r="D35" s="583">
        <v>860.82629128909434</v>
      </c>
      <c r="E35" s="583">
        <v>859.71123132628463</v>
      </c>
      <c r="F35" s="583"/>
      <c r="G35" s="583">
        <v>286.57041044209387</v>
      </c>
      <c r="H35" s="583">
        <v>158.33851471897725</v>
      </c>
      <c r="I35" s="583">
        <v>128.23189572311509</v>
      </c>
      <c r="J35" s="583"/>
      <c r="K35" s="583">
        <v>2283.642803834236</v>
      </c>
      <c r="L35" s="583">
        <v>1164.1226011733354</v>
      </c>
      <c r="M35" s="583">
        <v>1119.520202660947</v>
      </c>
      <c r="N35" s="945"/>
    </row>
    <row r="36" spans="1:14" x14ac:dyDescent="0.2">
      <c r="A36" s="941" t="s">
        <v>151</v>
      </c>
      <c r="B36" s="583">
        <v>2792.11014687536</v>
      </c>
      <c r="C36" s="583">
        <v>706.9480164213544</v>
      </c>
      <c r="D36" s="583">
        <v>363.50954787596385</v>
      </c>
      <c r="E36" s="583">
        <v>343.43846854538907</v>
      </c>
      <c r="F36" s="583"/>
      <c r="G36" s="583">
        <v>138.26743538840248</v>
      </c>
      <c r="H36" s="583">
        <v>80.284317322298179</v>
      </c>
      <c r="I36" s="583">
        <v>57.983118066104268</v>
      </c>
      <c r="J36" s="583"/>
      <c r="K36" s="583">
        <v>1946.8946950657516</v>
      </c>
      <c r="L36" s="583">
        <v>982.36782723535271</v>
      </c>
      <c r="M36" s="583">
        <v>964.52686783039735</v>
      </c>
      <c r="N36" s="945"/>
    </row>
    <row r="37" spans="1:14" x14ac:dyDescent="0.2">
      <c r="A37" s="943" t="s">
        <v>152</v>
      </c>
      <c r="B37" s="579">
        <v>1729.4580023178582</v>
      </c>
      <c r="C37" s="579">
        <v>285.45535047928416</v>
      </c>
      <c r="D37" s="579">
        <v>152.7632149049287</v>
      </c>
      <c r="E37" s="579">
        <v>132.69213557435393</v>
      </c>
      <c r="F37" s="579"/>
      <c r="G37" s="579">
        <v>59.098178028913964</v>
      </c>
      <c r="H37" s="579">
        <v>39.027098698339444</v>
      </c>
      <c r="I37" s="579">
        <v>20.07107933057458</v>
      </c>
      <c r="J37" s="579"/>
      <c r="K37" s="579">
        <v>1384.9044738096579</v>
      </c>
      <c r="L37" s="579">
        <v>685.76187712796991</v>
      </c>
      <c r="M37" s="579">
        <v>699.14259668168643</v>
      </c>
      <c r="N37" s="945"/>
    </row>
    <row r="38" spans="1:14" x14ac:dyDescent="0.2">
      <c r="A38" s="941" t="s">
        <v>152</v>
      </c>
      <c r="B38" s="583">
        <v>1729.4580023178582</v>
      </c>
      <c r="C38" s="583">
        <v>285.45535047928416</v>
      </c>
      <c r="D38" s="583">
        <v>152.7632149049287</v>
      </c>
      <c r="E38" s="583">
        <v>132.69213557435393</v>
      </c>
      <c r="F38" s="583"/>
      <c r="G38" s="583">
        <v>59.098178028913964</v>
      </c>
      <c r="H38" s="583">
        <v>39.027098698339444</v>
      </c>
      <c r="I38" s="583">
        <v>20.07107933057458</v>
      </c>
      <c r="J38" s="583"/>
      <c r="K38" s="583">
        <v>1384.9044738096579</v>
      </c>
      <c r="L38" s="583">
        <v>685.76187712796991</v>
      </c>
      <c r="M38" s="583">
        <v>699.14259668168643</v>
      </c>
      <c r="N38" s="945"/>
    </row>
    <row r="39" spans="1:14" x14ac:dyDescent="0.2">
      <c r="A39" s="943" t="s">
        <v>153</v>
      </c>
      <c r="B39" s="579">
        <v>1971.4260142475653</v>
      </c>
      <c r="C39" s="579">
        <v>138.26743538840248</v>
      </c>
      <c r="D39" s="579">
        <v>68.018657731391528</v>
      </c>
      <c r="E39" s="579">
        <v>70.248777657010919</v>
      </c>
      <c r="F39" s="579"/>
      <c r="G39" s="579">
        <v>20.07107933057458</v>
      </c>
      <c r="H39" s="579">
        <v>10.03553966528729</v>
      </c>
      <c r="I39" s="579">
        <v>10.03553966528729</v>
      </c>
      <c r="J39" s="579"/>
      <c r="K39" s="579">
        <v>1813.0874995285865</v>
      </c>
      <c r="L39" s="579">
        <v>885.35761047090796</v>
      </c>
      <c r="M39" s="579">
        <v>927.72988905767693</v>
      </c>
      <c r="N39" s="945"/>
    </row>
    <row r="40" spans="1:14" ht="15.75" customHeight="1" x14ac:dyDescent="0.2">
      <c r="A40" s="941" t="s">
        <v>153</v>
      </c>
      <c r="B40" s="583">
        <v>1971.4260142475653</v>
      </c>
      <c r="C40" s="583">
        <v>138.26743538840248</v>
      </c>
      <c r="D40" s="583">
        <v>68.018657731391528</v>
      </c>
      <c r="E40" s="583">
        <v>70.248777657010919</v>
      </c>
      <c r="F40" s="583"/>
      <c r="G40" s="583">
        <v>20.07107933057458</v>
      </c>
      <c r="H40" s="583">
        <v>10.03553966528729</v>
      </c>
      <c r="I40" s="583">
        <v>10.03553966528729</v>
      </c>
      <c r="J40" s="583"/>
      <c r="K40" s="583">
        <v>1813.0874995285865</v>
      </c>
      <c r="L40" s="583">
        <v>885.35761047090796</v>
      </c>
      <c r="M40" s="583">
        <v>927.72988905767693</v>
      </c>
      <c r="N40" s="945"/>
    </row>
    <row r="41" spans="1:14" x14ac:dyDescent="0.2">
      <c r="A41" s="943" t="s">
        <v>154</v>
      </c>
      <c r="B41" s="579">
        <v>8803.3984063827011</v>
      </c>
      <c r="C41" s="579">
        <v>4905.1487763996593</v>
      </c>
      <c r="D41" s="579">
        <v>2586.9391137184152</v>
      </c>
      <c r="E41" s="579">
        <v>2318.20966268133</v>
      </c>
      <c r="F41" s="579"/>
      <c r="G41" s="579">
        <v>589.86672032633487</v>
      </c>
      <c r="H41" s="579">
        <v>280.99511062804532</v>
      </c>
      <c r="I41" s="579">
        <v>308.87160969828807</v>
      </c>
      <c r="J41" s="579"/>
      <c r="K41" s="579">
        <v>3308.3829096561503</v>
      </c>
      <c r="L41" s="579">
        <v>1606.8014064087902</v>
      </c>
      <c r="M41" s="579">
        <v>1701.5815032476155</v>
      </c>
      <c r="N41" s="945"/>
    </row>
    <row r="42" spans="1:14" x14ac:dyDescent="0.2">
      <c r="A42" s="944" t="s">
        <v>154</v>
      </c>
      <c r="B42" s="591">
        <v>8803.3984063827011</v>
      </c>
      <c r="C42" s="591">
        <v>4905.1487763996593</v>
      </c>
      <c r="D42" s="591">
        <v>2586.9391137184152</v>
      </c>
      <c r="E42" s="591">
        <v>2318.20966268133</v>
      </c>
      <c r="F42" s="591"/>
      <c r="G42" s="591">
        <v>589.86672032633487</v>
      </c>
      <c r="H42" s="591">
        <v>280.99511062804532</v>
      </c>
      <c r="I42" s="591">
        <v>308.87160969828807</v>
      </c>
      <c r="J42" s="591"/>
      <c r="K42" s="591">
        <v>3308.3829096561503</v>
      </c>
      <c r="L42" s="591">
        <v>1606.8014064087902</v>
      </c>
      <c r="M42" s="591">
        <v>1701.5815032476155</v>
      </c>
      <c r="N42" s="945"/>
    </row>
  </sheetData>
  <mergeCells count="7">
    <mergeCell ref="A1:M1"/>
    <mergeCell ref="B2:B4"/>
    <mergeCell ref="C2:M2"/>
    <mergeCell ref="C3:E3"/>
    <mergeCell ref="G3:I3"/>
    <mergeCell ref="K3:M3"/>
    <mergeCell ref="A2:A4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986B-B093-477E-90DA-C66966C99996}">
  <dimension ref="A1:V42"/>
  <sheetViews>
    <sheetView workbookViewId="0">
      <selection activeCell="A2" sqref="A2:A4"/>
    </sheetView>
  </sheetViews>
  <sheetFormatPr defaultRowHeight="15" x14ac:dyDescent="0.25"/>
  <cols>
    <col min="1" max="1" width="20.28515625" style="286" customWidth="1"/>
    <col min="2" max="2" width="17" style="286" customWidth="1"/>
    <col min="3" max="3" width="2.28515625" style="286" customWidth="1"/>
    <col min="4" max="6" width="9.140625" style="286"/>
    <col min="7" max="7" width="3" style="286" customWidth="1"/>
    <col min="8" max="10" width="9.140625" style="286"/>
    <col min="11" max="11" width="2.42578125" style="286" customWidth="1"/>
    <col min="12" max="14" width="9.140625" style="286"/>
    <col min="15" max="15" width="2" style="286" customWidth="1"/>
    <col min="16" max="18" width="9.140625" style="286"/>
    <col min="19" max="19" width="2.42578125" style="286" customWidth="1"/>
    <col min="20" max="22" width="9.140625" style="286"/>
    <col min="23" max="16384" width="9.140625" style="12"/>
  </cols>
  <sheetData>
    <row r="1" spans="1:22" x14ac:dyDescent="0.25">
      <c r="A1" s="1093" t="s">
        <v>122</v>
      </c>
      <c r="B1" s="1093"/>
      <c r="C1" s="1093"/>
      <c r="D1" s="1093"/>
      <c r="E1" s="1093"/>
      <c r="F1" s="1093"/>
      <c r="G1" s="1093"/>
      <c r="H1" s="1093"/>
      <c r="I1" s="1093"/>
      <c r="J1" s="1093"/>
      <c r="K1" s="1093"/>
      <c r="L1" s="1093"/>
      <c r="M1" s="1093"/>
      <c r="N1" s="1093"/>
      <c r="O1" s="1093"/>
      <c r="P1" s="1093"/>
      <c r="Q1" s="1093"/>
      <c r="R1" s="1093"/>
      <c r="S1" s="1093"/>
      <c r="T1" s="1093"/>
      <c r="U1" s="1093"/>
      <c r="V1" s="1093"/>
    </row>
    <row r="2" spans="1:22" ht="15" customHeight="1" x14ac:dyDescent="0.25">
      <c r="A2" s="1080" t="s">
        <v>549</v>
      </c>
      <c r="B2" s="1094" t="s">
        <v>121</v>
      </c>
      <c r="C2" s="666"/>
      <c r="D2" s="1094" t="s">
        <v>184</v>
      </c>
      <c r="E2" s="1094"/>
      <c r="F2" s="1094"/>
      <c r="G2" s="1094"/>
      <c r="H2" s="1094"/>
      <c r="I2" s="1094"/>
      <c r="J2" s="1094"/>
      <c r="K2" s="1094"/>
      <c r="L2" s="1094"/>
      <c r="M2" s="1094"/>
      <c r="N2" s="1094"/>
      <c r="O2" s="1094"/>
      <c r="P2" s="1094"/>
      <c r="Q2" s="1094"/>
      <c r="R2" s="1094"/>
      <c r="S2" s="1094"/>
      <c r="T2" s="1094"/>
      <c r="U2" s="1094"/>
      <c r="V2" s="1094"/>
    </row>
    <row r="3" spans="1:22" x14ac:dyDescent="0.25">
      <c r="A3" s="1081"/>
      <c r="B3" s="1095"/>
      <c r="C3" s="667"/>
      <c r="D3" s="1098" t="s">
        <v>120</v>
      </c>
      <c r="E3" s="1098"/>
      <c r="F3" s="1098"/>
      <c r="G3" s="669"/>
      <c r="H3" s="668"/>
      <c r="I3" s="1097" t="s">
        <v>119</v>
      </c>
      <c r="J3" s="1097"/>
      <c r="K3" s="669"/>
      <c r="L3" s="1098" t="s">
        <v>118</v>
      </c>
      <c r="M3" s="1098"/>
      <c r="N3" s="1098"/>
      <c r="O3" s="669"/>
      <c r="P3" s="1098" t="s">
        <v>117</v>
      </c>
      <c r="Q3" s="1098"/>
      <c r="R3" s="1098"/>
      <c r="S3" s="669"/>
      <c r="T3" s="1098" t="s">
        <v>116</v>
      </c>
      <c r="U3" s="1098"/>
      <c r="V3" s="1098"/>
    </row>
    <row r="4" spans="1:22" x14ac:dyDescent="0.25">
      <c r="A4" s="1082"/>
      <c r="B4" s="1096"/>
      <c r="C4" s="670"/>
      <c r="D4" s="674" t="s">
        <v>0</v>
      </c>
      <c r="E4" s="674" t="s">
        <v>1</v>
      </c>
      <c r="F4" s="674" t="s">
        <v>2</v>
      </c>
      <c r="G4" s="670"/>
      <c r="H4" s="674" t="s">
        <v>0</v>
      </c>
      <c r="I4" s="674" t="s">
        <v>1</v>
      </c>
      <c r="J4" s="674" t="s">
        <v>2</v>
      </c>
      <c r="K4" s="670"/>
      <c r="L4" s="674" t="s">
        <v>0</v>
      </c>
      <c r="M4" s="674" t="s">
        <v>1</v>
      </c>
      <c r="N4" s="674" t="s">
        <v>2</v>
      </c>
      <c r="O4" s="670"/>
      <c r="P4" s="674" t="s">
        <v>0</v>
      </c>
      <c r="Q4" s="674" t="s">
        <v>1</v>
      </c>
      <c r="R4" s="674" t="s">
        <v>2</v>
      </c>
      <c r="S4" s="670"/>
      <c r="T4" s="674" t="s">
        <v>0</v>
      </c>
      <c r="U4" s="674" t="s">
        <v>1</v>
      </c>
      <c r="V4" s="674" t="s">
        <v>2</v>
      </c>
    </row>
    <row r="5" spans="1:22" x14ac:dyDescent="0.25">
      <c r="A5" s="671" t="s">
        <v>135</v>
      </c>
      <c r="B5" s="587">
        <v>189264.55537499662</v>
      </c>
      <c r="C5" s="587"/>
      <c r="D5" s="587">
        <v>7785.2151647506071</v>
      </c>
      <c r="E5" s="587">
        <v>3886.2232412278531</v>
      </c>
      <c r="F5" s="587">
        <v>3898.9919235217076</v>
      </c>
      <c r="G5" s="587"/>
      <c r="H5" s="587">
        <v>85789.515076112672</v>
      </c>
      <c r="I5" s="587">
        <v>43290.219577728123</v>
      </c>
      <c r="J5" s="587">
        <v>42499.295498272346</v>
      </c>
      <c r="K5" s="587"/>
      <c r="L5" s="587">
        <v>58959.1164572692</v>
      </c>
      <c r="M5" s="587">
        <v>30192.896043125751</v>
      </c>
      <c r="N5" s="587">
        <v>28766.220414169748</v>
      </c>
      <c r="O5" s="587"/>
      <c r="P5" s="587">
        <v>29399.297075320719</v>
      </c>
      <c r="Q5" s="587">
        <v>15389.507419284733</v>
      </c>
      <c r="R5" s="587">
        <v>14009.789656043342</v>
      </c>
      <c r="S5" s="587"/>
      <c r="T5" s="587">
        <v>7331.4116012875711</v>
      </c>
      <c r="U5" s="587">
        <v>3853.0761075482233</v>
      </c>
      <c r="V5" s="587">
        <v>3478.3354937394747</v>
      </c>
    </row>
    <row r="6" spans="1:22" x14ac:dyDescent="0.25">
      <c r="A6" s="762"/>
      <c r="B6" s="753"/>
      <c r="C6" s="753"/>
      <c r="D6" s="753"/>
      <c r="E6" s="753"/>
      <c r="F6" s="753"/>
      <c r="G6" s="753"/>
      <c r="H6" s="753"/>
      <c r="I6" s="753"/>
      <c r="J6" s="753"/>
      <c r="K6" s="753"/>
      <c r="L6" s="753"/>
      <c r="M6" s="753"/>
      <c r="N6" s="753"/>
      <c r="O6" s="753"/>
      <c r="P6" s="753"/>
      <c r="Q6" s="753"/>
      <c r="R6" s="753"/>
      <c r="S6" s="753"/>
      <c r="T6" s="753"/>
      <c r="U6" s="753"/>
      <c r="V6" s="753"/>
    </row>
    <row r="7" spans="1:22" ht="16.5" customHeight="1" x14ac:dyDescent="0.25">
      <c r="A7" s="671" t="s">
        <v>3</v>
      </c>
      <c r="B7" s="763"/>
      <c r="C7" s="763"/>
      <c r="D7" s="763"/>
      <c r="E7" s="763"/>
      <c r="F7" s="763"/>
      <c r="G7" s="763"/>
      <c r="H7" s="763"/>
      <c r="I7" s="763"/>
      <c r="J7" s="763"/>
      <c r="K7" s="763"/>
      <c r="L7" s="763"/>
      <c r="M7" s="763"/>
      <c r="N7" s="763"/>
      <c r="O7" s="763"/>
      <c r="P7" s="763"/>
      <c r="Q7" s="763"/>
      <c r="R7" s="763"/>
      <c r="S7" s="763"/>
      <c r="T7" s="763"/>
      <c r="U7" s="763"/>
      <c r="V7" s="763"/>
    </row>
    <row r="8" spans="1:22" x14ac:dyDescent="0.25">
      <c r="A8" s="673" t="s">
        <v>4</v>
      </c>
      <c r="B8" s="583">
        <v>157117.52470443217</v>
      </c>
      <c r="C8" s="583"/>
      <c r="D8" s="583">
        <v>5580.7629688549032</v>
      </c>
      <c r="E8" s="583">
        <v>2821.7021182085155</v>
      </c>
      <c r="F8" s="583">
        <v>2759.0608506461986</v>
      </c>
      <c r="G8" s="583"/>
      <c r="H8" s="583">
        <v>69196.146680015692</v>
      </c>
      <c r="I8" s="583">
        <v>34259.543594850766</v>
      </c>
      <c r="J8" s="583">
        <v>34936.603085153911</v>
      </c>
      <c r="K8" s="583"/>
      <c r="L8" s="583">
        <v>47508.828778814946</v>
      </c>
      <c r="M8" s="583">
        <v>24147.419106373229</v>
      </c>
      <c r="N8" s="583">
        <v>23361.409672459649</v>
      </c>
      <c r="O8" s="583"/>
      <c r="P8" s="583">
        <v>27812.265180369272</v>
      </c>
      <c r="Q8" s="583">
        <v>14376.25723480355</v>
      </c>
      <c r="R8" s="583">
        <v>13436.007945571881</v>
      </c>
      <c r="S8" s="583"/>
      <c r="T8" s="583">
        <v>7019.5210960879649</v>
      </c>
      <c r="U8" s="583">
        <v>3651.5508201502066</v>
      </c>
      <c r="V8" s="583">
        <v>3367.9702759378642</v>
      </c>
    </row>
    <row r="9" spans="1:22" x14ac:dyDescent="0.25">
      <c r="A9" s="673" t="s">
        <v>5</v>
      </c>
      <c r="B9" s="583">
        <v>32147.030670513595</v>
      </c>
      <c r="C9" s="583"/>
      <c r="D9" s="583">
        <v>2204.4521958952378</v>
      </c>
      <c r="E9" s="583">
        <v>1064.5211230195455</v>
      </c>
      <c r="F9" s="583">
        <v>1139.9310728757205</v>
      </c>
      <c r="G9" s="583"/>
      <c r="H9" s="583">
        <v>16593.368396007067</v>
      </c>
      <c r="I9" s="583">
        <v>9030.6759828856975</v>
      </c>
      <c r="J9" s="583">
        <v>7562.692413125179</v>
      </c>
      <c r="K9" s="583"/>
      <c r="L9" s="583">
        <v>11450.28767846287</v>
      </c>
      <c r="M9" s="583">
        <v>6045.4769367529134</v>
      </c>
      <c r="N9" s="583">
        <v>5404.8107417103656</v>
      </c>
      <c r="O9" s="583"/>
      <c r="P9" s="583">
        <v>1587.0318949523701</v>
      </c>
      <c r="Q9" s="583">
        <v>1013.2501844809896</v>
      </c>
      <c r="R9" s="583">
        <v>573.78171047135413</v>
      </c>
      <c r="S9" s="583"/>
      <c r="T9" s="583">
        <v>311.89050519960216</v>
      </c>
      <c r="U9" s="583">
        <v>201.52528739799988</v>
      </c>
      <c r="V9" s="583">
        <v>110.36521780160201</v>
      </c>
    </row>
    <row r="10" spans="1:22" ht="12" customHeight="1" x14ac:dyDescent="0.25">
      <c r="A10" s="671" t="s">
        <v>53</v>
      </c>
      <c r="B10" s="624"/>
      <c r="C10" s="624"/>
      <c r="D10" s="624"/>
      <c r="E10" s="624"/>
      <c r="F10" s="624"/>
      <c r="G10" s="624"/>
      <c r="H10" s="624"/>
      <c r="I10" s="624"/>
      <c r="J10" s="624"/>
      <c r="K10" s="624"/>
      <c r="L10" s="624"/>
      <c r="M10" s="624"/>
      <c r="N10" s="624"/>
      <c r="O10" s="624"/>
      <c r="P10" s="624"/>
      <c r="Q10" s="624"/>
      <c r="R10" s="624"/>
      <c r="S10" s="624"/>
      <c r="T10" s="624"/>
      <c r="U10" s="624"/>
      <c r="V10" s="624"/>
    </row>
    <row r="11" spans="1:22" ht="14.25" customHeight="1" x14ac:dyDescent="0.25">
      <c r="A11" s="672" t="s">
        <v>136</v>
      </c>
      <c r="B11" s="579">
        <v>147593.51825687577</v>
      </c>
      <c r="C11" s="579"/>
      <c r="D11" s="579">
        <v>5117.3277853453646</v>
      </c>
      <c r="E11" s="579">
        <v>2571.4310257133352</v>
      </c>
      <c r="F11" s="579">
        <v>2545.8967596320258</v>
      </c>
      <c r="G11" s="579"/>
      <c r="H11" s="579">
        <v>63217.308520657258</v>
      </c>
      <c r="I11" s="579">
        <v>31349.544627377796</v>
      </c>
      <c r="J11" s="579">
        <v>31867.763893289779</v>
      </c>
      <c r="K11" s="579"/>
      <c r="L11" s="579">
        <v>45459.602473554107</v>
      </c>
      <c r="M11" s="579">
        <v>22889.45429738882</v>
      </c>
      <c r="N11" s="579">
        <v>22570.148176180548</v>
      </c>
      <c r="O11" s="579"/>
      <c r="P11" s="579">
        <v>26822.83377098056</v>
      </c>
      <c r="Q11" s="579">
        <v>13703.636997915515</v>
      </c>
      <c r="R11" s="579">
        <v>13119.196773070338</v>
      </c>
      <c r="S11" s="579"/>
      <c r="T11" s="579">
        <v>6976.4457060503419</v>
      </c>
      <c r="U11" s="579">
        <v>3582.003750593743</v>
      </c>
      <c r="V11" s="579">
        <v>3394.4419554566848</v>
      </c>
    </row>
    <row r="12" spans="1:22" ht="14.25" customHeight="1" x14ac:dyDescent="0.25">
      <c r="A12" s="673" t="s">
        <v>136</v>
      </c>
      <c r="B12" s="583">
        <v>146938.10509410087</v>
      </c>
      <c r="C12" s="583"/>
      <c r="D12" s="583">
        <v>5079.4157466098286</v>
      </c>
      <c r="E12" s="583">
        <v>2545.7846465687171</v>
      </c>
      <c r="F12" s="583">
        <v>2533.6311000411215</v>
      </c>
      <c r="G12" s="583"/>
      <c r="H12" s="583">
        <v>62859.446838029406</v>
      </c>
      <c r="I12" s="583">
        <v>31167.371052047365</v>
      </c>
      <c r="J12" s="583">
        <v>31692.075785992365</v>
      </c>
      <c r="K12" s="583"/>
      <c r="L12" s="583">
        <v>45236.392066118911</v>
      </c>
      <c r="M12" s="583">
        <v>22804.954920064702</v>
      </c>
      <c r="N12" s="583">
        <v>22431.437146069162</v>
      </c>
      <c r="O12" s="583"/>
      <c r="P12" s="583">
        <v>26790.142111550664</v>
      </c>
      <c r="Q12" s="583">
        <v>13681.834546539912</v>
      </c>
      <c r="R12" s="583">
        <v>13108.307565016012</v>
      </c>
      <c r="S12" s="583"/>
      <c r="T12" s="583">
        <v>6972.7083315060709</v>
      </c>
      <c r="U12" s="583">
        <v>3578.2663760494715</v>
      </c>
      <c r="V12" s="583">
        <v>3394.4419554566848</v>
      </c>
    </row>
    <row r="13" spans="1:22" ht="14.25" customHeight="1" x14ac:dyDescent="0.25">
      <c r="A13" s="673" t="s">
        <v>157</v>
      </c>
      <c r="B13" s="583">
        <v>655.41316277330623</v>
      </c>
      <c r="C13" s="583"/>
      <c r="D13" s="583">
        <v>37.912038735529748</v>
      </c>
      <c r="E13" s="583">
        <v>25.646379144623076</v>
      </c>
      <c r="F13" s="583">
        <v>12.265659590906688</v>
      </c>
      <c r="G13" s="583"/>
      <c r="H13" s="583">
        <v>357.86168262805108</v>
      </c>
      <c r="I13" s="583">
        <v>182.17357533053078</v>
      </c>
      <c r="J13" s="583">
        <v>175.68810729751883</v>
      </c>
      <c r="K13" s="583"/>
      <c r="L13" s="583">
        <v>223.21040743552862</v>
      </c>
      <c r="M13" s="583">
        <v>84.499377324127948</v>
      </c>
      <c r="N13" s="583">
        <v>138.71103011140028</v>
      </c>
      <c r="O13" s="583"/>
      <c r="P13" s="583">
        <v>32.69165942992489</v>
      </c>
      <c r="Q13" s="583">
        <v>21.802451375598984</v>
      </c>
      <c r="R13" s="583">
        <v>10.889208054325906</v>
      </c>
      <c r="S13" s="583"/>
      <c r="T13" s="583">
        <v>3.7373745442715292</v>
      </c>
      <c r="U13" s="583">
        <v>3.7373745442715292</v>
      </c>
      <c r="V13" s="592">
        <v>0</v>
      </c>
    </row>
    <row r="14" spans="1:22" ht="14.25" customHeight="1" x14ac:dyDescent="0.25">
      <c r="A14" s="672" t="s">
        <v>137</v>
      </c>
      <c r="B14" s="579">
        <v>3684.3117585450555</v>
      </c>
      <c r="C14" s="579"/>
      <c r="D14" s="579">
        <v>290.45567967641421</v>
      </c>
      <c r="E14" s="579">
        <v>130.68718131695607</v>
      </c>
      <c r="F14" s="579">
        <v>159.76849835945666</v>
      </c>
      <c r="G14" s="579"/>
      <c r="H14" s="579">
        <v>1984.7772205928022</v>
      </c>
      <c r="I14" s="579">
        <v>1028.6799802697906</v>
      </c>
      <c r="J14" s="579">
        <v>956.09724032300187</v>
      </c>
      <c r="K14" s="579"/>
      <c r="L14" s="579">
        <v>1185.330135414082</v>
      </c>
      <c r="M14" s="579">
        <v>634.29137415822424</v>
      </c>
      <c r="N14" s="579">
        <v>551.038761255861</v>
      </c>
      <c r="O14" s="579"/>
      <c r="P14" s="579">
        <v>198.95156278120064</v>
      </c>
      <c r="Q14" s="579">
        <v>146.46441710220552</v>
      </c>
      <c r="R14" s="579">
        <v>52.487145678995219</v>
      </c>
      <c r="S14" s="579"/>
      <c r="T14" s="579">
        <v>24.797160080722602</v>
      </c>
      <c r="U14" s="579">
        <v>16.104905157446709</v>
      </c>
      <c r="V14" s="579">
        <v>8.6922549232758968</v>
      </c>
    </row>
    <row r="15" spans="1:22" ht="14.25" customHeight="1" x14ac:dyDescent="0.25">
      <c r="A15" s="673" t="s">
        <v>137</v>
      </c>
      <c r="B15" s="583">
        <v>2673.5215862819409</v>
      </c>
      <c r="C15" s="583"/>
      <c r="D15" s="583">
        <v>190.10028302354036</v>
      </c>
      <c r="E15" s="583">
        <v>81.624542953329438</v>
      </c>
      <c r="F15" s="583">
        <v>108.47574007021025</v>
      </c>
      <c r="G15" s="583"/>
      <c r="H15" s="583">
        <v>1265.9289436773697</v>
      </c>
      <c r="I15" s="583">
        <v>627.25311261807246</v>
      </c>
      <c r="J15" s="583">
        <v>638.67583105929396</v>
      </c>
      <c r="K15" s="583"/>
      <c r="L15" s="583">
        <v>1017.0073578584896</v>
      </c>
      <c r="M15" s="583">
        <v>536.81827062491925</v>
      </c>
      <c r="N15" s="583">
        <v>480.18908723357663</v>
      </c>
      <c r="O15" s="583"/>
      <c r="P15" s="583">
        <v>181.9450848956491</v>
      </c>
      <c r="Q15" s="583">
        <v>133.06614752953001</v>
      </c>
      <c r="R15" s="583">
        <v>48.878937366119153</v>
      </c>
      <c r="S15" s="583"/>
      <c r="T15" s="583">
        <v>18.539916826912382</v>
      </c>
      <c r="U15" s="583">
        <v>12.325102093138671</v>
      </c>
      <c r="V15" s="583">
        <v>6.2148147337737116</v>
      </c>
    </row>
    <row r="16" spans="1:22" ht="14.25" customHeight="1" x14ac:dyDescent="0.25">
      <c r="A16" s="673" t="s">
        <v>138</v>
      </c>
      <c r="B16" s="583">
        <v>602.15524989118478</v>
      </c>
      <c r="C16" s="583"/>
      <c r="D16" s="583">
        <v>72.47889758263031</v>
      </c>
      <c r="E16" s="583">
        <v>36.796978772720053</v>
      </c>
      <c r="F16" s="583">
        <v>35.681918809910357</v>
      </c>
      <c r="G16" s="583"/>
      <c r="H16" s="583">
        <v>402.88655481666086</v>
      </c>
      <c r="I16" s="583">
        <v>224.77176295605815</v>
      </c>
      <c r="J16" s="583">
        <v>178.11479186060149</v>
      </c>
      <c r="K16" s="583"/>
      <c r="L16" s="583">
        <v>113.36937332355723</v>
      </c>
      <c r="M16" s="583">
        <v>63.085950646857498</v>
      </c>
      <c r="N16" s="583">
        <v>50.2834226766998</v>
      </c>
      <c r="O16" s="583"/>
      <c r="P16" s="583">
        <v>12.202918333603911</v>
      </c>
      <c r="Q16" s="583">
        <v>9.7900612597994652</v>
      </c>
      <c r="R16" s="583">
        <v>2.4128570738044468</v>
      </c>
      <c r="S16" s="583"/>
      <c r="T16" s="583">
        <v>1.2175058347328376</v>
      </c>
      <c r="U16" s="592">
        <v>0</v>
      </c>
      <c r="V16" s="583">
        <v>1.2175058347328376</v>
      </c>
    </row>
    <row r="17" spans="1:22" ht="14.25" customHeight="1" x14ac:dyDescent="0.25">
      <c r="A17" s="673" t="s">
        <v>139</v>
      </c>
      <c r="B17" s="583">
        <v>219.68686037964466</v>
      </c>
      <c r="C17" s="583"/>
      <c r="D17" s="583">
        <v>18.956019367764881</v>
      </c>
      <c r="E17" s="583">
        <v>10.03553966528729</v>
      </c>
      <c r="F17" s="583">
        <v>8.920479702477591</v>
      </c>
      <c r="G17" s="583"/>
      <c r="H17" s="583">
        <v>166.86150253997116</v>
      </c>
      <c r="I17" s="583">
        <v>97.346846209445445</v>
      </c>
      <c r="J17" s="583">
        <v>69.514656330525497</v>
      </c>
      <c r="K17" s="583"/>
      <c r="L17" s="583">
        <v>28.872029572867465</v>
      </c>
      <c r="M17" s="583">
        <v>16.789715269704203</v>
      </c>
      <c r="N17" s="583">
        <v>12.082314303163272</v>
      </c>
      <c r="O17" s="583"/>
      <c r="P17" s="583">
        <v>1.2175058347328376</v>
      </c>
      <c r="Q17" s="583">
        <v>1.2175058347328376</v>
      </c>
      <c r="R17" s="592">
        <v>0</v>
      </c>
      <c r="S17" s="583"/>
      <c r="T17" s="583">
        <v>3.7798030643080365</v>
      </c>
      <c r="U17" s="583">
        <v>2.5198687095386911</v>
      </c>
      <c r="V17" s="583">
        <v>1.2599343547693456</v>
      </c>
    </row>
    <row r="18" spans="1:22" ht="14.25" customHeight="1" x14ac:dyDescent="0.25">
      <c r="A18" s="673" t="s">
        <v>140</v>
      </c>
      <c r="B18" s="583">
        <v>188.94806199242331</v>
      </c>
      <c r="C18" s="583"/>
      <c r="D18" s="583">
        <v>8.920479702477591</v>
      </c>
      <c r="E18" s="583">
        <v>2.2301199256193978</v>
      </c>
      <c r="F18" s="583">
        <v>6.6903597768581937</v>
      </c>
      <c r="G18" s="583"/>
      <c r="H18" s="583">
        <v>149.10021955879492</v>
      </c>
      <c r="I18" s="583">
        <v>79.308258486214982</v>
      </c>
      <c r="J18" s="583">
        <v>69.791961072579781</v>
      </c>
      <c r="K18" s="583"/>
      <c r="L18" s="583">
        <v>26.081374659166201</v>
      </c>
      <c r="M18" s="583">
        <v>17.597437616744486</v>
      </c>
      <c r="N18" s="583">
        <v>8.4839370424217151</v>
      </c>
      <c r="O18" s="583"/>
      <c r="P18" s="583">
        <v>3.5860537172148286</v>
      </c>
      <c r="Q18" s="583">
        <v>2.3907024781432189</v>
      </c>
      <c r="R18" s="583">
        <v>1.1953512390716095</v>
      </c>
      <c r="S18" s="583"/>
      <c r="T18" s="583">
        <v>1.2599343547693456</v>
      </c>
      <c r="U18" s="583">
        <v>1.2599343547693456</v>
      </c>
      <c r="V18" s="592">
        <v>0</v>
      </c>
    </row>
    <row r="19" spans="1:22" ht="14.25" customHeight="1" x14ac:dyDescent="0.25">
      <c r="A19" s="672" t="s">
        <v>141</v>
      </c>
      <c r="B19" s="579">
        <v>1457.6305852014839</v>
      </c>
      <c r="C19" s="579"/>
      <c r="D19" s="579">
        <v>62.44335791734305</v>
      </c>
      <c r="E19" s="579">
        <v>33.451798884290966</v>
      </c>
      <c r="F19" s="579">
        <v>28.991559033052173</v>
      </c>
      <c r="G19" s="579"/>
      <c r="H19" s="579">
        <v>792.17232984480222</v>
      </c>
      <c r="I19" s="579">
        <v>487.87477719175234</v>
      </c>
      <c r="J19" s="579">
        <v>304.29755265305181</v>
      </c>
      <c r="K19" s="579"/>
      <c r="L19" s="579">
        <v>539.938023431072</v>
      </c>
      <c r="M19" s="579">
        <v>294.77854954087826</v>
      </c>
      <c r="N19" s="579">
        <v>245.15947389019453</v>
      </c>
      <c r="O19" s="579"/>
      <c r="P19" s="579">
        <v>56.946916314558798</v>
      </c>
      <c r="Q19" s="579">
        <v>44.838321754214093</v>
      </c>
      <c r="R19" s="579">
        <v>12.108594560344688</v>
      </c>
      <c r="S19" s="579"/>
      <c r="T19" s="579">
        <v>6.1299576937006961</v>
      </c>
      <c r="U19" s="579">
        <v>4.9124518589678585</v>
      </c>
      <c r="V19" s="579">
        <v>1.2175058347328376</v>
      </c>
    </row>
    <row r="20" spans="1:22" ht="14.25" customHeight="1" x14ac:dyDescent="0.25">
      <c r="A20" s="673" t="s">
        <v>141</v>
      </c>
      <c r="B20" s="583">
        <v>1457.6305852014839</v>
      </c>
      <c r="C20" s="583"/>
      <c r="D20" s="583">
        <v>62.44335791734305</v>
      </c>
      <c r="E20" s="583">
        <v>33.451798884290966</v>
      </c>
      <c r="F20" s="583">
        <v>28.991559033052173</v>
      </c>
      <c r="G20" s="583"/>
      <c r="H20" s="583">
        <v>792.17232984480222</v>
      </c>
      <c r="I20" s="583">
        <v>487.87477719175234</v>
      </c>
      <c r="J20" s="583">
        <v>304.29755265305181</v>
      </c>
      <c r="K20" s="583"/>
      <c r="L20" s="583">
        <v>539.938023431072</v>
      </c>
      <c r="M20" s="583">
        <v>294.77854954087826</v>
      </c>
      <c r="N20" s="583">
        <v>245.15947389019453</v>
      </c>
      <c r="O20" s="583"/>
      <c r="P20" s="583">
        <v>56.946916314558798</v>
      </c>
      <c r="Q20" s="583">
        <v>44.838321754214093</v>
      </c>
      <c r="R20" s="583">
        <v>12.108594560344688</v>
      </c>
      <c r="S20" s="583"/>
      <c r="T20" s="583">
        <v>6.1299576937006961</v>
      </c>
      <c r="U20" s="583">
        <v>4.9124518589678585</v>
      </c>
      <c r="V20" s="583">
        <v>1.2175058347328376</v>
      </c>
    </row>
    <row r="21" spans="1:22" ht="14.25" customHeight="1" x14ac:dyDescent="0.25">
      <c r="A21" s="672" t="s">
        <v>142</v>
      </c>
      <c r="B21" s="579">
        <v>8286.1778197253807</v>
      </c>
      <c r="C21" s="579"/>
      <c r="D21" s="579">
        <v>481.7345946697144</v>
      </c>
      <c r="E21" s="579">
        <v>227.6144588457139</v>
      </c>
      <c r="F21" s="579">
        <v>254.12013582399899</v>
      </c>
      <c r="G21" s="579"/>
      <c r="H21" s="579">
        <v>4460.6048885479731</v>
      </c>
      <c r="I21" s="579">
        <v>2250.4351179625319</v>
      </c>
      <c r="J21" s="579">
        <v>2210.1697705856877</v>
      </c>
      <c r="K21" s="579"/>
      <c r="L21" s="579">
        <v>2535.3129841898385</v>
      </c>
      <c r="M21" s="579">
        <v>1328.9711845704194</v>
      </c>
      <c r="N21" s="579">
        <v>1206.341799619398</v>
      </c>
      <c r="O21" s="579"/>
      <c r="P21" s="579">
        <v>730.9505525524396</v>
      </c>
      <c r="Q21" s="579">
        <v>424.03533006543211</v>
      </c>
      <c r="R21" s="579">
        <v>306.91522248701102</v>
      </c>
      <c r="S21" s="579"/>
      <c r="T21" s="579">
        <v>77.574799764639195</v>
      </c>
      <c r="U21" s="579">
        <v>60.232718438123968</v>
      </c>
      <c r="V21" s="579">
        <v>17.342081326515281</v>
      </c>
    </row>
    <row r="22" spans="1:22" ht="14.25" customHeight="1" x14ac:dyDescent="0.25">
      <c r="A22" s="673" t="s">
        <v>142</v>
      </c>
      <c r="B22" s="583">
        <v>7263.4189144671964</v>
      </c>
      <c r="C22" s="583"/>
      <c r="D22" s="583">
        <v>344.10047158654868</v>
      </c>
      <c r="E22" s="583">
        <v>170.42523563737109</v>
      </c>
      <c r="F22" s="583">
        <v>173.67523594917608</v>
      </c>
      <c r="G22" s="583"/>
      <c r="H22" s="583">
        <v>3853.0669738892598</v>
      </c>
      <c r="I22" s="583">
        <v>1937.2452242209642</v>
      </c>
      <c r="J22" s="583">
        <v>1915.8217496686289</v>
      </c>
      <c r="K22" s="583"/>
      <c r="L22" s="583">
        <v>2295.3182811445167</v>
      </c>
      <c r="M22" s="583">
        <v>1196.9932354680361</v>
      </c>
      <c r="N22" s="583">
        <v>1098.3250456764592</v>
      </c>
      <c r="O22" s="583"/>
      <c r="P22" s="583">
        <v>694.61832243630886</v>
      </c>
      <c r="Q22" s="583">
        <v>404.62358116797634</v>
      </c>
      <c r="R22" s="583">
        <v>289.9947412683357</v>
      </c>
      <c r="S22" s="583"/>
      <c r="T22" s="583">
        <v>76.314865409869853</v>
      </c>
      <c r="U22" s="583">
        <v>60.232718438123968</v>
      </c>
      <c r="V22" s="583">
        <v>16.082146971745935</v>
      </c>
    </row>
    <row r="23" spans="1:22" ht="14.25" customHeight="1" x14ac:dyDescent="0.25">
      <c r="A23" s="673" t="s">
        <v>143</v>
      </c>
      <c r="B23" s="583">
        <v>912.04541080478725</v>
      </c>
      <c r="C23" s="583"/>
      <c r="D23" s="583">
        <v>100.8371443104442</v>
      </c>
      <c r="E23" s="583">
        <v>40.46332376619678</v>
      </c>
      <c r="F23" s="583">
        <v>60.373820544247486</v>
      </c>
      <c r="G23" s="583"/>
      <c r="H23" s="583">
        <v>536.09883916763056</v>
      </c>
      <c r="I23" s="583">
        <v>277.65309314425679</v>
      </c>
      <c r="J23" s="583">
        <v>258.44574602337281</v>
      </c>
      <c r="K23" s="583"/>
      <c r="L23" s="583">
        <v>238.77719721058401</v>
      </c>
      <c r="M23" s="583">
        <v>131.97794910238053</v>
      </c>
      <c r="N23" s="583">
        <v>106.79924810820349</v>
      </c>
      <c r="O23" s="583"/>
      <c r="P23" s="583">
        <v>36.332230116131122</v>
      </c>
      <c r="Q23" s="583">
        <v>19.411748897455762</v>
      </c>
      <c r="R23" s="583">
        <v>16.920481218675356</v>
      </c>
      <c r="S23" s="583"/>
      <c r="T23" s="592">
        <v>0</v>
      </c>
      <c r="U23" s="592">
        <v>0</v>
      </c>
      <c r="V23" s="592">
        <v>0</v>
      </c>
    </row>
    <row r="24" spans="1:22" ht="14.25" customHeight="1" x14ac:dyDescent="0.25">
      <c r="A24" s="673" t="s">
        <v>144</v>
      </c>
      <c r="B24" s="583">
        <v>110.71349445327348</v>
      </c>
      <c r="C24" s="583"/>
      <c r="D24" s="583">
        <v>36.796978772720053</v>
      </c>
      <c r="E24" s="583">
        <v>16.725899442145483</v>
      </c>
      <c r="F24" s="583">
        <v>20.07107933057458</v>
      </c>
      <c r="G24" s="583"/>
      <c r="H24" s="583">
        <v>71.439075491051341</v>
      </c>
      <c r="I24" s="583">
        <v>35.536800597340637</v>
      </c>
      <c r="J24" s="583">
        <v>35.902274893710739</v>
      </c>
      <c r="K24" s="583"/>
      <c r="L24" s="583">
        <v>1.2175058347328376</v>
      </c>
      <c r="M24" s="592">
        <v>0</v>
      </c>
      <c r="N24" s="583">
        <v>1.2175058347328376</v>
      </c>
      <c r="O24" s="583"/>
      <c r="P24" s="592">
        <v>0</v>
      </c>
      <c r="Q24" s="592">
        <v>0</v>
      </c>
      <c r="R24" s="592">
        <v>0</v>
      </c>
      <c r="S24" s="583"/>
      <c r="T24" s="583">
        <v>1.2599343547693456</v>
      </c>
      <c r="U24" s="592">
        <v>0</v>
      </c>
      <c r="V24" s="583">
        <v>1.2599343547693456</v>
      </c>
    </row>
    <row r="25" spans="1:22" ht="14.25" customHeight="1" x14ac:dyDescent="0.25">
      <c r="A25" s="672" t="s">
        <v>145</v>
      </c>
      <c r="B25" s="579">
        <v>3000.3452051895988</v>
      </c>
      <c r="C25" s="579"/>
      <c r="D25" s="579">
        <v>173.16492607373732</v>
      </c>
      <c r="E25" s="579">
        <v>96.077893949818971</v>
      </c>
      <c r="F25" s="579">
        <v>77.087032123917894</v>
      </c>
      <c r="G25" s="579"/>
      <c r="H25" s="579">
        <v>1380.6413608608609</v>
      </c>
      <c r="I25" s="579">
        <v>733.77681568230082</v>
      </c>
      <c r="J25" s="579">
        <v>646.86454517855748</v>
      </c>
      <c r="K25" s="579"/>
      <c r="L25" s="579">
        <v>1229.8668196016679</v>
      </c>
      <c r="M25" s="579">
        <v>637.32610449017636</v>
      </c>
      <c r="N25" s="579">
        <v>592.54071511149289</v>
      </c>
      <c r="O25" s="579"/>
      <c r="P25" s="579">
        <v>148.40856215571222</v>
      </c>
      <c r="Q25" s="579">
        <v>85.150090626071005</v>
      </c>
      <c r="R25" s="579">
        <v>63.258471529641362</v>
      </c>
      <c r="S25" s="579"/>
      <c r="T25" s="579">
        <v>68.263536497676839</v>
      </c>
      <c r="U25" s="579">
        <v>47.438651747109084</v>
      </c>
      <c r="V25" s="579">
        <v>20.824884750567755</v>
      </c>
    </row>
    <row r="26" spans="1:22" ht="14.25" customHeight="1" x14ac:dyDescent="0.25">
      <c r="A26" s="673" t="s">
        <v>145</v>
      </c>
      <c r="B26" s="583">
        <v>3000.3452051895988</v>
      </c>
      <c r="C26" s="583"/>
      <c r="D26" s="583">
        <v>173.16492607373732</v>
      </c>
      <c r="E26" s="583">
        <v>96.077893949818971</v>
      </c>
      <c r="F26" s="583">
        <v>77.087032123917894</v>
      </c>
      <c r="G26" s="583"/>
      <c r="H26" s="583">
        <v>1380.6413608608609</v>
      </c>
      <c r="I26" s="583">
        <v>733.77681568230082</v>
      </c>
      <c r="J26" s="583">
        <v>646.86454517855748</v>
      </c>
      <c r="K26" s="583"/>
      <c r="L26" s="583">
        <v>1229.8668196016679</v>
      </c>
      <c r="M26" s="583">
        <v>637.32610449017636</v>
      </c>
      <c r="N26" s="583">
        <v>592.54071511149289</v>
      </c>
      <c r="O26" s="583"/>
      <c r="P26" s="583">
        <v>148.40856215571222</v>
      </c>
      <c r="Q26" s="583">
        <v>85.150090626071005</v>
      </c>
      <c r="R26" s="583">
        <v>63.258471529641362</v>
      </c>
      <c r="S26" s="583"/>
      <c r="T26" s="583">
        <v>68.263536497676839</v>
      </c>
      <c r="U26" s="583">
        <v>47.438651747109084</v>
      </c>
      <c r="V26" s="583">
        <v>20.824884750567755</v>
      </c>
    </row>
    <row r="27" spans="1:22" ht="14.25" customHeight="1" x14ac:dyDescent="0.25">
      <c r="A27" s="672" t="s">
        <v>146</v>
      </c>
      <c r="B27" s="579">
        <v>340.47585307688172</v>
      </c>
      <c r="C27" s="579"/>
      <c r="D27" s="579">
        <v>43.712504217799783</v>
      </c>
      <c r="E27" s="579">
        <v>23.496550495265588</v>
      </c>
      <c r="F27" s="579">
        <v>20.215953722534227</v>
      </c>
      <c r="G27" s="579"/>
      <c r="H27" s="579">
        <v>231.6233687041408</v>
      </c>
      <c r="I27" s="579">
        <v>130.8446437077977</v>
      </c>
      <c r="J27" s="579">
        <v>100.77872499634249</v>
      </c>
      <c r="K27" s="579"/>
      <c r="L27" s="579">
        <v>59.002436399339608</v>
      </c>
      <c r="M27" s="579">
        <v>31.533790816168235</v>
      </c>
      <c r="N27" s="579">
        <v>27.468645583171362</v>
      </c>
      <c r="O27" s="579"/>
      <c r="P27" s="579">
        <v>3.6949460242350209</v>
      </c>
      <c r="Q27" s="579">
        <v>3.6949460242350209</v>
      </c>
      <c r="R27" s="691">
        <v>0</v>
      </c>
      <c r="S27" s="579"/>
      <c r="T27" s="579">
        <v>2.4425977313659315</v>
      </c>
      <c r="U27" s="579">
        <v>2.4425977313659315</v>
      </c>
      <c r="V27" s="691">
        <v>0</v>
      </c>
    </row>
    <row r="28" spans="1:22" ht="14.25" customHeight="1" x14ac:dyDescent="0.25">
      <c r="A28" s="673" t="s">
        <v>146</v>
      </c>
      <c r="B28" s="583">
        <v>340.47585307688172</v>
      </c>
      <c r="C28" s="583"/>
      <c r="D28" s="583">
        <v>43.712504217799783</v>
      </c>
      <c r="E28" s="583">
        <v>23.496550495265588</v>
      </c>
      <c r="F28" s="583">
        <v>20.215953722534227</v>
      </c>
      <c r="G28" s="583"/>
      <c r="H28" s="583">
        <v>231.6233687041408</v>
      </c>
      <c r="I28" s="583">
        <v>130.8446437077977</v>
      </c>
      <c r="J28" s="583">
        <v>100.77872499634249</v>
      </c>
      <c r="K28" s="583"/>
      <c r="L28" s="583">
        <v>59.002436399339608</v>
      </c>
      <c r="M28" s="583">
        <v>31.533790816168235</v>
      </c>
      <c r="N28" s="583">
        <v>27.468645583171362</v>
      </c>
      <c r="O28" s="583"/>
      <c r="P28" s="583">
        <v>3.6949460242350209</v>
      </c>
      <c r="Q28" s="583">
        <v>3.6949460242350209</v>
      </c>
      <c r="R28" s="592">
        <v>0</v>
      </c>
      <c r="S28" s="583"/>
      <c r="T28" s="583">
        <v>2.4425977313659315</v>
      </c>
      <c r="U28" s="583">
        <v>2.4425977313659315</v>
      </c>
      <c r="V28" s="592">
        <v>0</v>
      </c>
    </row>
    <row r="29" spans="1:22" ht="14.25" customHeight="1" x14ac:dyDescent="0.25">
      <c r="A29" s="672" t="s">
        <v>147</v>
      </c>
      <c r="B29" s="579">
        <v>1155.0115737216331</v>
      </c>
      <c r="C29" s="579"/>
      <c r="D29" s="579">
        <v>143.07125252013222</v>
      </c>
      <c r="E29" s="579">
        <v>59.528235440981796</v>
      </c>
      <c r="F29" s="579">
        <v>83.543017079150388</v>
      </c>
      <c r="G29" s="579"/>
      <c r="H29" s="579">
        <v>790.84231017071568</v>
      </c>
      <c r="I29" s="579">
        <v>455.67314111957762</v>
      </c>
      <c r="J29" s="579">
        <v>335.1691690511405</v>
      </c>
      <c r="K29" s="579"/>
      <c r="L29" s="579">
        <v>205.32172684243983</v>
      </c>
      <c r="M29" s="579">
        <v>114.49618732957686</v>
      </c>
      <c r="N29" s="579">
        <v>90.825539512863074</v>
      </c>
      <c r="O29" s="579"/>
      <c r="P29" s="579">
        <v>14.59362081174713</v>
      </c>
      <c r="Q29" s="579">
        <v>13.39826957267552</v>
      </c>
      <c r="R29" s="579">
        <v>1.1953512390716095</v>
      </c>
      <c r="S29" s="579"/>
      <c r="T29" s="579">
        <v>1.1826633765965862</v>
      </c>
      <c r="U29" s="579">
        <v>1.1826633765965862</v>
      </c>
      <c r="V29" s="691">
        <v>0</v>
      </c>
    </row>
    <row r="30" spans="1:22" ht="14.25" customHeight="1" x14ac:dyDescent="0.25">
      <c r="A30" s="673" t="s">
        <v>147</v>
      </c>
      <c r="B30" s="583">
        <v>1155.0115737216331</v>
      </c>
      <c r="C30" s="583"/>
      <c r="D30" s="583">
        <v>143.07125252013222</v>
      </c>
      <c r="E30" s="583">
        <v>59.528235440981796</v>
      </c>
      <c r="F30" s="583">
        <v>83.543017079150388</v>
      </c>
      <c r="G30" s="583"/>
      <c r="H30" s="583">
        <v>790.84231017071568</v>
      </c>
      <c r="I30" s="583">
        <v>455.67314111957762</v>
      </c>
      <c r="J30" s="583">
        <v>335.1691690511405</v>
      </c>
      <c r="K30" s="583"/>
      <c r="L30" s="583">
        <v>205.32172684243983</v>
      </c>
      <c r="M30" s="583">
        <v>114.49618732957686</v>
      </c>
      <c r="N30" s="583">
        <v>90.825539512863074</v>
      </c>
      <c r="O30" s="583"/>
      <c r="P30" s="583">
        <v>14.59362081174713</v>
      </c>
      <c r="Q30" s="583">
        <v>13.39826957267552</v>
      </c>
      <c r="R30" s="583">
        <v>1.1953512390716095</v>
      </c>
      <c r="S30" s="583"/>
      <c r="T30" s="583">
        <v>1.1826633765965862</v>
      </c>
      <c r="U30" s="583">
        <v>1.1826633765965862</v>
      </c>
      <c r="V30" s="592">
        <v>0</v>
      </c>
    </row>
    <row r="31" spans="1:22" ht="14.25" customHeight="1" x14ac:dyDescent="0.25">
      <c r="A31" s="672" t="s">
        <v>148</v>
      </c>
      <c r="B31" s="579">
        <v>4065.7919345966229</v>
      </c>
      <c r="C31" s="579"/>
      <c r="D31" s="579">
        <v>176.40463979215417</v>
      </c>
      <c r="E31" s="579">
        <v>83.774371602686912</v>
      </c>
      <c r="F31" s="579">
        <v>92.630268189466747</v>
      </c>
      <c r="G31" s="579"/>
      <c r="H31" s="579">
        <v>1476.3605535915831</v>
      </c>
      <c r="I31" s="579">
        <v>770.85451677069432</v>
      </c>
      <c r="J31" s="579">
        <v>705.50603682088581</v>
      </c>
      <c r="K31" s="579"/>
      <c r="L31" s="579">
        <v>2259.9662786178492</v>
      </c>
      <c r="M31" s="579">
        <v>1195.0177428061056</v>
      </c>
      <c r="N31" s="579">
        <v>1064.948535811712</v>
      </c>
      <c r="O31" s="579"/>
      <c r="P31" s="579">
        <v>119.86046116931716</v>
      </c>
      <c r="Q31" s="579">
        <v>79.885921326656543</v>
      </c>
      <c r="R31" s="579">
        <v>39.974539842660697</v>
      </c>
      <c r="S31" s="579"/>
      <c r="T31" s="579">
        <v>33.200001425643194</v>
      </c>
      <c r="U31" s="579">
        <v>27.027615211905992</v>
      </c>
      <c r="V31" s="579">
        <v>6.1723862137372043</v>
      </c>
    </row>
    <row r="32" spans="1:22" ht="14.25" customHeight="1" x14ac:dyDescent="0.25">
      <c r="A32" s="673" t="s">
        <v>148</v>
      </c>
      <c r="B32" s="583">
        <v>972.39241451248097</v>
      </c>
      <c r="C32" s="583"/>
      <c r="D32" s="583">
        <v>38.056913127489395</v>
      </c>
      <c r="E32" s="583">
        <v>15.755713871295432</v>
      </c>
      <c r="F32" s="583">
        <v>22.301199256193978</v>
      </c>
      <c r="G32" s="583"/>
      <c r="H32" s="583">
        <v>490.40271429177511</v>
      </c>
      <c r="I32" s="583">
        <v>242.85816195361028</v>
      </c>
      <c r="J32" s="583">
        <v>247.54455233816358</v>
      </c>
      <c r="K32" s="583"/>
      <c r="L32" s="583">
        <v>363.67858149246047</v>
      </c>
      <c r="M32" s="583">
        <v>174.89465595146513</v>
      </c>
      <c r="N32" s="583">
        <v>188.78392554099548</v>
      </c>
      <c r="O32" s="583"/>
      <c r="P32" s="583">
        <v>59.329291686319031</v>
      </c>
      <c r="Q32" s="583">
        <v>36.331489071648384</v>
      </c>
      <c r="R32" s="583">
        <v>22.99780261467059</v>
      </c>
      <c r="S32" s="583"/>
      <c r="T32" s="583">
        <v>20.924913914441291</v>
      </c>
      <c r="U32" s="583">
        <v>16.012462055473435</v>
      </c>
      <c r="V32" s="583">
        <v>4.9124518589678585</v>
      </c>
    </row>
    <row r="33" spans="1:22" ht="14.25" customHeight="1" x14ac:dyDescent="0.25">
      <c r="A33" s="673" t="s">
        <v>149</v>
      </c>
      <c r="B33" s="583">
        <v>3093.399520083985</v>
      </c>
      <c r="C33" s="583"/>
      <c r="D33" s="583">
        <v>138.34772666466438</v>
      </c>
      <c r="E33" s="583">
        <v>68.018657731391528</v>
      </c>
      <c r="F33" s="583">
        <v>70.329068933272836</v>
      </c>
      <c r="G33" s="583"/>
      <c r="H33" s="583">
        <v>985.95783929980485</v>
      </c>
      <c r="I33" s="583">
        <v>527.99635481708412</v>
      </c>
      <c r="J33" s="583">
        <v>457.96148448272174</v>
      </c>
      <c r="K33" s="583"/>
      <c r="L33" s="583">
        <v>1896.2876971253597</v>
      </c>
      <c r="M33" s="583">
        <v>1020.1230868546402</v>
      </c>
      <c r="N33" s="583">
        <v>876.16461027071648</v>
      </c>
      <c r="O33" s="583"/>
      <c r="P33" s="583">
        <v>60.531169482998266</v>
      </c>
      <c r="Q33" s="583">
        <v>43.554432255008159</v>
      </c>
      <c r="R33" s="583">
        <v>16.976737227990089</v>
      </c>
      <c r="S33" s="583"/>
      <c r="T33" s="583">
        <v>12.275087511201903</v>
      </c>
      <c r="U33" s="583">
        <v>11.015153156432557</v>
      </c>
      <c r="V33" s="583">
        <v>1.2599343547693456</v>
      </c>
    </row>
    <row r="34" spans="1:22" ht="14.25" customHeight="1" x14ac:dyDescent="0.25">
      <c r="A34" s="672" t="s">
        <v>150</v>
      </c>
      <c r="B34" s="579">
        <v>7059.3901167938511</v>
      </c>
      <c r="C34" s="579"/>
      <c r="D34" s="579">
        <v>330.58380584056641</v>
      </c>
      <c r="E34" s="579">
        <v>157.38403730869138</v>
      </c>
      <c r="F34" s="579">
        <v>173.19976853187359</v>
      </c>
      <c r="G34" s="579"/>
      <c r="H34" s="579">
        <v>3758.6679073271675</v>
      </c>
      <c r="I34" s="579">
        <v>1965.7749869692439</v>
      </c>
      <c r="J34" s="579">
        <v>1792.8929203582293</v>
      </c>
      <c r="K34" s="579"/>
      <c r="L34" s="579">
        <v>2297.4592280787842</v>
      </c>
      <c r="M34" s="579">
        <v>1247.9683361827467</v>
      </c>
      <c r="N34" s="579">
        <v>1049.4908918960043</v>
      </c>
      <c r="O34" s="579"/>
      <c r="P34" s="579">
        <v>603.81180282935247</v>
      </c>
      <c r="Q34" s="579">
        <v>380.00261338328448</v>
      </c>
      <c r="R34" s="579">
        <v>223.8091894460685</v>
      </c>
      <c r="S34" s="579"/>
      <c r="T34" s="579">
        <v>68.867372717562816</v>
      </c>
      <c r="U34" s="579">
        <v>49.217565281691385</v>
      </c>
      <c r="V34" s="579">
        <v>19.649807435871427</v>
      </c>
    </row>
    <row r="35" spans="1:22" ht="14.25" customHeight="1" x14ac:dyDescent="0.25">
      <c r="A35" s="673" t="s">
        <v>150</v>
      </c>
      <c r="B35" s="583">
        <v>4831.0833252989496</v>
      </c>
      <c r="C35" s="583"/>
      <c r="D35" s="583">
        <v>210.05488398519466</v>
      </c>
      <c r="E35" s="583">
        <v>99.400919242586838</v>
      </c>
      <c r="F35" s="583">
        <v>110.65396474260695</v>
      </c>
      <c r="G35" s="583"/>
      <c r="H35" s="583">
        <v>2723.5347734779202</v>
      </c>
      <c r="I35" s="583">
        <v>1403.775954581721</v>
      </c>
      <c r="J35" s="583">
        <v>1319.7588188963089</v>
      </c>
      <c r="K35" s="583"/>
      <c r="L35" s="583">
        <v>1345.2739152165589</v>
      </c>
      <c r="M35" s="583">
        <v>760.08734681742533</v>
      </c>
      <c r="N35" s="583">
        <v>585.18656839913194</v>
      </c>
      <c r="O35" s="583"/>
      <c r="P35" s="583">
        <v>495.54261037282674</v>
      </c>
      <c r="Q35" s="583">
        <v>307.11842448893935</v>
      </c>
      <c r="R35" s="583">
        <v>188.42418588388705</v>
      </c>
      <c r="S35" s="583"/>
      <c r="T35" s="583">
        <v>56.677142246433945</v>
      </c>
      <c r="U35" s="583">
        <v>41.897358149493847</v>
      </c>
      <c r="V35" s="583">
        <v>14.77978409694008</v>
      </c>
    </row>
    <row r="36" spans="1:22" ht="14.25" customHeight="1" x14ac:dyDescent="0.25">
      <c r="A36" s="673" t="s">
        <v>151</v>
      </c>
      <c r="B36" s="583">
        <v>2228.3067914946678</v>
      </c>
      <c r="C36" s="583"/>
      <c r="D36" s="583">
        <v>120.52892185537036</v>
      </c>
      <c r="E36" s="583">
        <v>57.983118066104268</v>
      </c>
      <c r="F36" s="583">
        <v>62.545803789266195</v>
      </c>
      <c r="G36" s="583"/>
      <c r="H36" s="583">
        <v>1035.1331338494281</v>
      </c>
      <c r="I36" s="583">
        <v>561.99903238751449</v>
      </c>
      <c r="J36" s="583">
        <v>473.13410146191552</v>
      </c>
      <c r="K36" s="583"/>
      <c r="L36" s="583">
        <v>952.18531286219468</v>
      </c>
      <c r="M36" s="583">
        <v>487.88098936532123</v>
      </c>
      <c r="N36" s="583">
        <v>464.3043234968755</v>
      </c>
      <c r="O36" s="583"/>
      <c r="P36" s="583">
        <v>108.26919245652651</v>
      </c>
      <c r="Q36" s="583">
        <v>72.884188894345073</v>
      </c>
      <c r="R36" s="583">
        <v>35.385003562181517</v>
      </c>
      <c r="S36" s="583"/>
      <c r="T36" s="583">
        <v>12.19023047112889</v>
      </c>
      <c r="U36" s="583">
        <v>7.3202071321975399</v>
      </c>
      <c r="V36" s="583">
        <v>4.8700233389313503</v>
      </c>
    </row>
    <row r="37" spans="1:22" ht="14.25" customHeight="1" x14ac:dyDescent="0.25">
      <c r="A37" s="672" t="s">
        <v>152</v>
      </c>
      <c r="B37" s="579">
        <v>925.18199406673057</v>
      </c>
      <c r="C37" s="579"/>
      <c r="D37" s="579">
        <v>37.992330011791658</v>
      </c>
      <c r="E37" s="579">
        <v>15.610839479335786</v>
      </c>
      <c r="F37" s="579">
        <v>22.381490532455892</v>
      </c>
      <c r="G37" s="579"/>
      <c r="H37" s="579">
        <v>496.38449764850822</v>
      </c>
      <c r="I37" s="579">
        <v>273.8552154573436</v>
      </c>
      <c r="J37" s="579">
        <v>222.5292821911633</v>
      </c>
      <c r="K37" s="579"/>
      <c r="L37" s="579">
        <v>327.2674848995876</v>
      </c>
      <c r="M37" s="579">
        <v>164.52481426285641</v>
      </c>
      <c r="N37" s="579">
        <v>162.74267063673108</v>
      </c>
      <c r="O37" s="579"/>
      <c r="P37" s="579">
        <v>57.357709231209661</v>
      </c>
      <c r="Q37" s="579">
        <v>46.359608869863536</v>
      </c>
      <c r="R37" s="579">
        <v>10.998100361346097</v>
      </c>
      <c r="S37" s="579"/>
      <c r="T37" s="579">
        <v>6.1799722756374607</v>
      </c>
      <c r="U37" s="579">
        <v>6.1799722756374607</v>
      </c>
      <c r="V37" s="691">
        <v>0</v>
      </c>
    </row>
    <row r="38" spans="1:22" ht="14.25" customHeight="1" x14ac:dyDescent="0.25">
      <c r="A38" s="673" t="s">
        <v>152</v>
      </c>
      <c r="B38" s="583">
        <v>925.18199406673057</v>
      </c>
      <c r="C38" s="583"/>
      <c r="D38" s="583">
        <v>37.992330011791658</v>
      </c>
      <c r="E38" s="583">
        <v>15.610839479335786</v>
      </c>
      <c r="F38" s="583">
        <v>22.381490532455892</v>
      </c>
      <c r="G38" s="583"/>
      <c r="H38" s="583">
        <v>496.38449764850822</v>
      </c>
      <c r="I38" s="583">
        <v>273.8552154573436</v>
      </c>
      <c r="J38" s="583">
        <v>222.5292821911633</v>
      </c>
      <c r="K38" s="583"/>
      <c r="L38" s="583">
        <v>327.2674848995876</v>
      </c>
      <c r="M38" s="583">
        <v>164.52481426285641</v>
      </c>
      <c r="N38" s="583">
        <v>162.74267063673108</v>
      </c>
      <c r="O38" s="583"/>
      <c r="P38" s="583">
        <v>57.357709231209661</v>
      </c>
      <c r="Q38" s="583">
        <v>46.359608869863536</v>
      </c>
      <c r="R38" s="583">
        <v>10.998100361346097</v>
      </c>
      <c r="S38" s="583"/>
      <c r="T38" s="583">
        <v>6.1799722756374607</v>
      </c>
      <c r="U38" s="583">
        <v>6.1799722756374607</v>
      </c>
      <c r="V38" s="592">
        <v>0</v>
      </c>
    </row>
    <row r="39" spans="1:22" ht="14.25" customHeight="1" x14ac:dyDescent="0.25">
      <c r="A39" s="672" t="s">
        <v>153</v>
      </c>
      <c r="B39" s="579">
        <v>542.05798910752503</v>
      </c>
      <c r="C39" s="579"/>
      <c r="D39" s="579">
        <v>15.960605615141711</v>
      </c>
      <c r="E39" s="579">
        <v>9.0229255744007304</v>
      </c>
      <c r="F39" s="579">
        <v>6.9376800407409798</v>
      </c>
      <c r="G39" s="579"/>
      <c r="H39" s="579">
        <v>197.7936377224429</v>
      </c>
      <c r="I39" s="579">
        <v>101.05125896686664</v>
      </c>
      <c r="J39" s="579">
        <v>96.74237875557553</v>
      </c>
      <c r="K39" s="579"/>
      <c r="L39" s="579">
        <v>319.74065707805983</v>
      </c>
      <c r="M39" s="579">
        <v>156.64492797108636</v>
      </c>
      <c r="N39" s="579">
        <v>163.09572910697381</v>
      </c>
      <c r="O39" s="579"/>
      <c r="P39" s="579">
        <v>8.5630886918804219</v>
      </c>
      <c r="Q39" s="579">
        <v>6.150231618075976</v>
      </c>
      <c r="R39" s="579">
        <v>2.4128570738044468</v>
      </c>
      <c r="S39" s="579"/>
      <c r="T39" s="691">
        <v>0</v>
      </c>
      <c r="U39" s="691">
        <v>0</v>
      </c>
      <c r="V39" s="691">
        <v>0</v>
      </c>
    </row>
    <row r="40" spans="1:22" ht="14.25" customHeight="1" x14ac:dyDescent="0.25">
      <c r="A40" s="673" t="s">
        <v>153</v>
      </c>
      <c r="B40" s="583">
        <v>542.05798910752503</v>
      </c>
      <c r="C40" s="583"/>
      <c r="D40" s="583">
        <v>15.960605615141711</v>
      </c>
      <c r="E40" s="583">
        <v>9.0229255744007304</v>
      </c>
      <c r="F40" s="583">
        <v>6.9376800407409798</v>
      </c>
      <c r="G40" s="583"/>
      <c r="H40" s="583">
        <v>197.7936377224429</v>
      </c>
      <c r="I40" s="583">
        <v>101.05125896686664</v>
      </c>
      <c r="J40" s="583">
        <v>96.74237875557553</v>
      </c>
      <c r="K40" s="583"/>
      <c r="L40" s="583">
        <v>319.74065707805983</v>
      </c>
      <c r="M40" s="583">
        <v>156.64492797108636</v>
      </c>
      <c r="N40" s="583">
        <v>163.09572910697381</v>
      </c>
      <c r="O40" s="583"/>
      <c r="P40" s="583">
        <v>8.5630886918804219</v>
      </c>
      <c r="Q40" s="583">
        <v>6.150231618075976</v>
      </c>
      <c r="R40" s="583">
        <v>2.4128570738044468</v>
      </c>
      <c r="S40" s="583"/>
      <c r="T40" s="592">
        <v>0</v>
      </c>
      <c r="U40" s="592">
        <v>0</v>
      </c>
      <c r="V40" s="592">
        <v>0</v>
      </c>
    </row>
    <row r="41" spans="1:22" ht="14.25" customHeight="1" x14ac:dyDescent="0.25">
      <c r="A41" s="672" t="s">
        <v>154</v>
      </c>
      <c r="B41" s="579">
        <v>11154.662288037367</v>
      </c>
      <c r="C41" s="579"/>
      <c r="D41" s="579">
        <v>912.36368306990744</v>
      </c>
      <c r="E41" s="579">
        <v>478.1439226166255</v>
      </c>
      <c r="F41" s="579">
        <v>434.21976045328068</v>
      </c>
      <c r="G41" s="579"/>
      <c r="H41" s="579">
        <v>7002.3384803401805</v>
      </c>
      <c r="I41" s="579">
        <v>3741.8544962622004</v>
      </c>
      <c r="J41" s="579">
        <v>3260.4839840772215</v>
      </c>
      <c r="K41" s="579"/>
      <c r="L41" s="579">
        <v>2540.3082091741981</v>
      </c>
      <c r="M41" s="579">
        <v>1497.8887336091627</v>
      </c>
      <c r="N41" s="579">
        <v>1042.419475565056</v>
      </c>
      <c r="O41" s="579"/>
      <c r="P41" s="579">
        <v>633.32408178016919</v>
      </c>
      <c r="Q41" s="579">
        <v>455.89067102626586</v>
      </c>
      <c r="R41" s="579">
        <v>177.43341075390609</v>
      </c>
      <c r="S41" s="579"/>
      <c r="T41" s="579">
        <v>66.327833673688374</v>
      </c>
      <c r="U41" s="579">
        <v>56.333215875606633</v>
      </c>
      <c r="V41" s="579">
        <v>9.9946177980817499</v>
      </c>
    </row>
    <row r="42" spans="1:22" ht="14.25" customHeight="1" x14ac:dyDescent="0.25">
      <c r="A42" s="673" t="s">
        <v>154</v>
      </c>
      <c r="B42" s="583">
        <v>11154.662288037367</v>
      </c>
      <c r="C42" s="583"/>
      <c r="D42" s="583">
        <v>912.36368306990744</v>
      </c>
      <c r="E42" s="583">
        <v>478.1439226166255</v>
      </c>
      <c r="F42" s="583">
        <v>434.21976045328068</v>
      </c>
      <c r="G42" s="583"/>
      <c r="H42" s="583">
        <v>7002.3384803401805</v>
      </c>
      <c r="I42" s="583">
        <v>3741.8544962622004</v>
      </c>
      <c r="J42" s="583">
        <v>3260.4839840772215</v>
      </c>
      <c r="K42" s="583"/>
      <c r="L42" s="583">
        <v>2540.3082091741981</v>
      </c>
      <c r="M42" s="583">
        <v>1497.8887336091627</v>
      </c>
      <c r="N42" s="583">
        <v>1042.419475565056</v>
      </c>
      <c r="O42" s="583"/>
      <c r="P42" s="583">
        <v>633.32408178016919</v>
      </c>
      <c r="Q42" s="583">
        <v>455.89067102626586</v>
      </c>
      <c r="R42" s="583">
        <v>177.43341075390609</v>
      </c>
      <c r="S42" s="583"/>
      <c r="T42" s="583">
        <v>66.327833673688374</v>
      </c>
      <c r="U42" s="583">
        <v>56.333215875606633</v>
      </c>
      <c r="V42" s="583">
        <v>9.9946177980817499</v>
      </c>
    </row>
  </sheetData>
  <mergeCells count="9">
    <mergeCell ref="A1:V1"/>
    <mergeCell ref="A2:A4"/>
    <mergeCell ref="B2:B4"/>
    <mergeCell ref="D2:V2"/>
    <mergeCell ref="I3:J3"/>
    <mergeCell ref="D3:F3"/>
    <mergeCell ref="L3:N3"/>
    <mergeCell ref="P3:R3"/>
    <mergeCell ref="T3:V3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62B7-24D9-4018-8878-A56657313923}">
  <dimension ref="A1:M42"/>
  <sheetViews>
    <sheetView workbookViewId="0">
      <selection activeCell="A2" sqref="A2:A4"/>
    </sheetView>
  </sheetViews>
  <sheetFormatPr defaultRowHeight="15" x14ac:dyDescent="0.25"/>
  <cols>
    <col min="1" max="1" width="21.5703125" style="12" customWidth="1"/>
    <col min="2" max="2" width="14.28515625" style="12" customWidth="1"/>
    <col min="3" max="5" width="9.140625" style="12"/>
    <col min="6" max="6" width="2.42578125" style="12" customWidth="1"/>
    <col min="7" max="9" width="9.140625" style="12"/>
    <col min="10" max="10" width="2.140625" style="12" customWidth="1"/>
    <col min="11" max="16384" width="9.140625" style="12"/>
  </cols>
  <sheetData>
    <row r="1" spans="1:13" ht="11.25" customHeight="1" x14ac:dyDescent="0.25">
      <c r="A1" s="1099" t="s">
        <v>123</v>
      </c>
      <c r="B1" s="1099"/>
      <c r="C1" s="1099"/>
      <c r="D1" s="1099"/>
      <c r="E1" s="1099"/>
      <c r="F1" s="1099"/>
      <c r="G1" s="1099"/>
      <c r="H1" s="1099"/>
      <c r="I1" s="1099"/>
      <c r="J1" s="1099"/>
      <c r="K1" s="1099"/>
      <c r="L1" s="1099"/>
      <c r="M1" s="1099"/>
    </row>
    <row r="2" spans="1:13" ht="16.5" customHeight="1" x14ac:dyDescent="0.25">
      <c r="A2" s="1080" t="s">
        <v>549</v>
      </c>
      <c r="B2" s="1100" t="s">
        <v>69</v>
      </c>
      <c r="C2" s="1103" t="s">
        <v>181</v>
      </c>
      <c r="D2" s="1103"/>
      <c r="E2" s="1103"/>
      <c r="F2" s="1103"/>
      <c r="G2" s="1103"/>
      <c r="H2" s="1103"/>
      <c r="I2" s="1103"/>
      <c r="J2" s="1103"/>
      <c r="K2" s="1103"/>
      <c r="L2" s="1103"/>
      <c r="M2" s="1103"/>
    </row>
    <row r="3" spans="1:13" ht="15.75" customHeight="1" x14ac:dyDescent="0.25">
      <c r="A3" s="1081"/>
      <c r="B3" s="1101"/>
      <c r="C3" s="1104" t="s">
        <v>63</v>
      </c>
      <c r="D3" s="1104"/>
      <c r="E3" s="1104"/>
      <c r="F3" s="675"/>
      <c r="G3" s="1104" t="s">
        <v>64</v>
      </c>
      <c r="H3" s="1104"/>
      <c r="I3" s="1104"/>
      <c r="J3" s="675"/>
      <c r="K3" s="1104" t="s">
        <v>65</v>
      </c>
      <c r="L3" s="1104"/>
      <c r="M3" s="1104"/>
    </row>
    <row r="4" spans="1:13" ht="15.75" customHeight="1" x14ac:dyDescent="0.25">
      <c r="A4" s="1082"/>
      <c r="B4" s="1102"/>
      <c r="C4" s="676" t="s">
        <v>0</v>
      </c>
      <c r="D4" s="676" t="s">
        <v>1</v>
      </c>
      <c r="E4" s="676" t="s">
        <v>2</v>
      </c>
      <c r="F4" s="677"/>
      <c r="G4" s="676" t="s">
        <v>0</v>
      </c>
      <c r="H4" s="676" t="s">
        <v>1</v>
      </c>
      <c r="I4" s="676" t="s">
        <v>2</v>
      </c>
      <c r="J4" s="677"/>
      <c r="K4" s="676" t="s">
        <v>0</v>
      </c>
      <c r="L4" s="676" t="s">
        <v>1</v>
      </c>
      <c r="M4" s="676" t="s">
        <v>2</v>
      </c>
    </row>
    <row r="5" spans="1:13" x14ac:dyDescent="0.25">
      <c r="A5" s="678" t="s">
        <v>135</v>
      </c>
      <c r="B5" s="587">
        <v>45435.348304584877</v>
      </c>
      <c r="C5" s="587">
        <v>30339.666528076261</v>
      </c>
      <c r="D5" s="587">
        <v>15439.120245059225</v>
      </c>
      <c r="E5" s="587">
        <v>14900.546283022464</v>
      </c>
      <c r="F5" s="587"/>
      <c r="G5" s="587">
        <v>3765.5574944080381</v>
      </c>
      <c r="H5" s="587">
        <v>1818.662799342635</v>
      </c>
      <c r="I5" s="587">
        <v>1946.8946950657516</v>
      </c>
      <c r="J5" s="587"/>
      <c r="K5" s="587">
        <v>11330.124282107958</v>
      </c>
      <c r="L5" s="587">
        <v>5508.3962162798352</v>
      </c>
      <c r="M5" s="587">
        <v>5821.7280658294276</v>
      </c>
    </row>
    <row r="6" spans="1:13" x14ac:dyDescent="0.25">
      <c r="A6" s="679"/>
      <c r="B6" s="583"/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</row>
    <row r="7" spans="1:13" ht="15" customHeight="1" x14ac:dyDescent="0.25">
      <c r="A7" s="678" t="s">
        <v>3</v>
      </c>
      <c r="B7" s="621"/>
      <c r="C7" s="621"/>
      <c r="D7" s="621"/>
      <c r="E7" s="621"/>
      <c r="F7" s="621"/>
      <c r="G7" s="621"/>
      <c r="H7" s="621"/>
      <c r="I7" s="621"/>
      <c r="J7" s="621"/>
      <c r="K7" s="621"/>
      <c r="L7" s="621"/>
      <c r="M7" s="621"/>
    </row>
    <row r="8" spans="1:13" x14ac:dyDescent="0.25">
      <c r="A8" s="680" t="s">
        <v>4</v>
      </c>
      <c r="B8" s="583">
        <v>32617.734032095104</v>
      </c>
      <c r="C8" s="583">
        <v>25411.101492460359</v>
      </c>
      <c r="D8" s="583">
        <v>12740.675135061378</v>
      </c>
      <c r="E8" s="583">
        <v>12670.426357404409</v>
      </c>
      <c r="F8" s="583"/>
      <c r="G8" s="583">
        <v>2707.3655897018393</v>
      </c>
      <c r="H8" s="583">
        <v>1313.5406361898365</v>
      </c>
      <c r="I8" s="583">
        <v>1393.8249535121356</v>
      </c>
      <c r="J8" s="583"/>
      <c r="K8" s="583">
        <v>4499.2669499368421</v>
      </c>
      <c r="L8" s="583">
        <v>2169.9066876276688</v>
      </c>
      <c r="M8" s="583">
        <v>2329.3602623094248</v>
      </c>
    </row>
    <row r="9" spans="1:13" x14ac:dyDescent="0.25">
      <c r="A9" s="680" t="s">
        <v>5</v>
      </c>
      <c r="B9" s="583">
        <v>12817.614272495201</v>
      </c>
      <c r="C9" s="583">
        <v>4928.5650356186679</v>
      </c>
      <c r="D9" s="583">
        <v>2698.4451099993635</v>
      </c>
      <c r="E9" s="583">
        <v>2230.1199256193809</v>
      </c>
      <c r="F9" s="583"/>
      <c r="G9" s="583">
        <v>1058.191904706413</v>
      </c>
      <c r="H9" s="583">
        <v>505.12216315279699</v>
      </c>
      <c r="I9" s="583">
        <v>553.06974155361445</v>
      </c>
      <c r="J9" s="583"/>
      <c r="K9" s="583">
        <v>6830.8573321724207</v>
      </c>
      <c r="L9" s="583">
        <v>3338.4895286520064</v>
      </c>
      <c r="M9" s="583">
        <v>3492.3678035197149</v>
      </c>
    </row>
    <row r="10" spans="1:13" x14ac:dyDescent="0.25">
      <c r="A10" s="678" t="s">
        <v>53</v>
      </c>
      <c r="B10" s="621"/>
      <c r="C10" s="621"/>
      <c r="D10" s="621"/>
      <c r="E10" s="621"/>
      <c r="F10" s="621"/>
      <c r="G10" s="621"/>
      <c r="H10" s="621"/>
      <c r="I10" s="621"/>
      <c r="J10" s="621"/>
      <c r="K10" s="621"/>
      <c r="L10" s="621"/>
      <c r="M10" s="621"/>
    </row>
    <row r="11" spans="1:13" ht="15" customHeight="1" x14ac:dyDescent="0.25">
      <c r="A11" s="681" t="s">
        <v>136</v>
      </c>
      <c r="B11" s="579">
        <v>29410.821579056341</v>
      </c>
      <c r="C11" s="579">
        <v>23378.347180259501</v>
      </c>
      <c r="D11" s="579">
        <v>11700.324189760555</v>
      </c>
      <c r="E11" s="579">
        <v>11678.022990504374</v>
      </c>
      <c r="F11" s="579"/>
      <c r="G11" s="579">
        <v>2419.6801192969929</v>
      </c>
      <c r="H11" s="579">
        <v>1179.7334406526713</v>
      </c>
      <c r="I11" s="579">
        <v>1239.9466786443957</v>
      </c>
      <c r="J11" s="579"/>
      <c r="K11" s="579">
        <v>3612.794279503139</v>
      </c>
      <c r="L11" s="579">
        <v>1766.2549810905787</v>
      </c>
      <c r="M11" s="579">
        <v>1846.5392984128778</v>
      </c>
    </row>
    <row r="12" spans="1:13" ht="15" customHeight="1" x14ac:dyDescent="0.25">
      <c r="A12" s="680" t="s">
        <v>136</v>
      </c>
      <c r="B12" s="583">
        <v>29167.738507163973</v>
      </c>
      <c r="C12" s="583">
        <v>23249.000224573654</v>
      </c>
      <c r="D12" s="583">
        <v>11646.801311545722</v>
      </c>
      <c r="E12" s="583">
        <v>11602.19891303336</v>
      </c>
      <c r="F12" s="583"/>
      <c r="G12" s="583">
        <v>2401.8391598920412</v>
      </c>
      <c r="H12" s="583">
        <v>1170.8129609501937</v>
      </c>
      <c r="I12" s="583">
        <v>1231.026198941918</v>
      </c>
      <c r="J12" s="583"/>
      <c r="K12" s="583">
        <v>3516.8991227015235</v>
      </c>
      <c r="L12" s="583">
        <v>1719.4224626525709</v>
      </c>
      <c r="M12" s="583">
        <v>1797.4766600492505</v>
      </c>
    </row>
    <row r="13" spans="1:13" ht="15" customHeight="1" x14ac:dyDescent="0.25">
      <c r="A13" s="680" t="s">
        <v>157</v>
      </c>
      <c r="B13" s="583">
        <v>243.08307189251519</v>
      </c>
      <c r="C13" s="583">
        <v>129.3469556859248</v>
      </c>
      <c r="D13" s="583">
        <v>53.522878214865486</v>
      </c>
      <c r="E13" s="583">
        <v>75.824077471059397</v>
      </c>
      <c r="F13" s="583"/>
      <c r="G13" s="583">
        <v>17.840959404955182</v>
      </c>
      <c r="H13" s="583">
        <v>8.920479702477591</v>
      </c>
      <c r="I13" s="583">
        <v>8.920479702477591</v>
      </c>
      <c r="J13" s="583"/>
      <c r="K13" s="583">
        <v>95.895156801633917</v>
      </c>
      <c r="L13" s="583">
        <v>46.832518438007313</v>
      </c>
      <c r="M13" s="583">
        <v>49.062638363626704</v>
      </c>
    </row>
    <row r="14" spans="1:13" ht="15" customHeight="1" x14ac:dyDescent="0.25">
      <c r="A14" s="681" t="s">
        <v>137</v>
      </c>
      <c r="B14" s="579">
        <v>1125.0955024749956</v>
      </c>
      <c r="C14" s="579">
        <v>622.20345924781645</v>
      </c>
      <c r="D14" s="579">
        <v>343.43846854538907</v>
      </c>
      <c r="E14" s="579">
        <v>278.76499070242591</v>
      </c>
      <c r="F14" s="579"/>
      <c r="G14" s="579">
        <v>102.58551657849209</v>
      </c>
      <c r="H14" s="579">
        <v>51.292758289246095</v>
      </c>
      <c r="I14" s="579">
        <v>51.292758289246095</v>
      </c>
      <c r="J14" s="579"/>
      <c r="K14" s="579">
        <v>400.30652664868427</v>
      </c>
      <c r="L14" s="579">
        <v>191.79031360326854</v>
      </c>
      <c r="M14" s="579">
        <v>208.51621304541419</v>
      </c>
    </row>
    <row r="15" spans="1:13" ht="15" customHeight="1" x14ac:dyDescent="0.25">
      <c r="A15" s="680" t="s">
        <v>137</v>
      </c>
      <c r="B15" s="583">
        <v>654.54019816929804</v>
      </c>
      <c r="C15" s="583">
        <v>409.22700635116195</v>
      </c>
      <c r="D15" s="583">
        <v>217.43669274789187</v>
      </c>
      <c r="E15" s="583">
        <v>191.79031360326854</v>
      </c>
      <c r="F15" s="583"/>
      <c r="G15" s="583">
        <v>42.37227858676853</v>
      </c>
      <c r="H15" s="583">
        <v>20.07107933057458</v>
      </c>
      <c r="I15" s="583">
        <v>22.301199256193978</v>
      </c>
      <c r="J15" s="583"/>
      <c r="K15" s="583">
        <v>202.94091323136564</v>
      </c>
      <c r="L15" s="583">
        <v>93.665036876014526</v>
      </c>
      <c r="M15" s="583">
        <v>109.27587635535026</v>
      </c>
    </row>
    <row r="16" spans="1:13" ht="15" customHeight="1" x14ac:dyDescent="0.25">
      <c r="A16" s="680" t="s">
        <v>138</v>
      </c>
      <c r="B16" s="583">
        <v>250.88849163218316</v>
      </c>
      <c r="C16" s="583">
        <v>120.42647598344722</v>
      </c>
      <c r="D16" s="583">
        <v>71.363837619820615</v>
      </c>
      <c r="E16" s="583">
        <v>49.062638363626704</v>
      </c>
      <c r="F16" s="583"/>
      <c r="G16" s="583">
        <v>21.186139293384279</v>
      </c>
      <c r="H16" s="583">
        <v>12.265659590906688</v>
      </c>
      <c r="I16" s="583">
        <v>8.920479702477591</v>
      </c>
      <c r="J16" s="583"/>
      <c r="K16" s="583">
        <v>109.27587635535026</v>
      </c>
      <c r="L16" s="583">
        <v>56.868058103294572</v>
      </c>
      <c r="M16" s="583">
        <v>52.40781825205579</v>
      </c>
    </row>
    <row r="17" spans="1:13" ht="15" customHeight="1" x14ac:dyDescent="0.25">
      <c r="A17" s="680" t="s">
        <v>139</v>
      </c>
      <c r="B17" s="583">
        <v>153.87827486773841</v>
      </c>
      <c r="C17" s="583">
        <v>51.292758289246095</v>
      </c>
      <c r="D17" s="583">
        <v>28.991559033052173</v>
      </c>
      <c r="E17" s="583">
        <v>22.301199256193978</v>
      </c>
      <c r="F17" s="583"/>
      <c r="G17" s="583">
        <v>33.451798884290966</v>
      </c>
      <c r="H17" s="583">
        <v>18.956019367764881</v>
      </c>
      <c r="I17" s="583">
        <v>14.495779516526087</v>
      </c>
      <c r="J17" s="583"/>
      <c r="K17" s="583">
        <v>69.133717694201223</v>
      </c>
      <c r="L17" s="583">
        <v>31.221678958671571</v>
      </c>
      <c r="M17" s="583">
        <v>37.912038735529748</v>
      </c>
    </row>
    <row r="18" spans="1:13" ht="15" customHeight="1" x14ac:dyDescent="0.25">
      <c r="A18" s="680" t="s">
        <v>140</v>
      </c>
      <c r="B18" s="583">
        <v>65.788537805772137</v>
      </c>
      <c r="C18" s="583">
        <v>41.257218623958835</v>
      </c>
      <c r="D18" s="583">
        <v>25.646379144623076</v>
      </c>
      <c r="E18" s="583">
        <v>15.610839479335786</v>
      </c>
      <c r="F18" s="583"/>
      <c r="G18" s="583">
        <v>5.5752998140484946</v>
      </c>
      <c r="H18" s="682">
        <v>0</v>
      </c>
      <c r="I18" s="583">
        <v>5.5752998140484946</v>
      </c>
      <c r="J18" s="583"/>
      <c r="K18" s="583">
        <v>18.956019367764881</v>
      </c>
      <c r="L18" s="583">
        <v>10.03553966528729</v>
      </c>
      <c r="M18" s="583">
        <v>8.920479702477591</v>
      </c>
    </row>
    <row r="19" spans="1:13" ht="15" customHeight="1" x14ac:dyDescent="0.25">
      <c r="A19" s="681" t="s">
        <v>141</v>
      </c>
      <c r="B19" s="579">
        <v>705.83295645854469</v>
      </c>
      <c r="C19" s="579">
        <v>236.39271211565693</v>
      </c>
      <c r="D19" s="579">
        <v>147.18791509088015</v>
      </c>
      <c r="E19" s="579">
        <v>89.204797024775743</v>
      </c>
      <c r="F19" s="579"/>
      <c r="G19" s="579">
        <v>65.788537805772137</v>
      </c>
      <c r="H19" s="579">
        <v>31.221678958671571</v>
      </c>
      <c r="I19" s="579">
        <v>34.566858847100661</v>
      </c>
      <c r="J19" s="579"/>
      <c r="K19" s="579">
        <v>403.6517065371134</v>
      </c>
      <c r="L19" s="579">
        <v>208.51621304541419</v>
      </c>
      <c r="M19" s="579">
        <v>195.13549349169767</v>
      </c>
    </row>
    <row r="20" spans="1:13" ht="15" customHeight="1" x14ac:dyDescent="0.25">
      <c r="A20" s="680" t="s">
        <v>141</v>
      </c>
      <c r="B20" s="583">
        <v>705.83295645854469</v>
      </c>
      <c r="C20" s="583">
        <v>236.39271211565693</v>
      </c>
      <c r="D20" s="583">
        <v>147.18791509088015</v>
      </c>
      <c r="E20" s="583">
        <v>89.204797024775743</v>
      </c>
      <c r="F20" s="583"/>
      <c r="G20" s="583">
        <v>65.788537805772137</v>
      </c>
      <c r="H20" s="583">
        <v>31.221678958671571</v>
      </c>
      <c r="I20" s="583">
        <v>34.566858847100661</v>
      </c>
      <c r="J20" s="583"/>
      <c r="K20" s="583">
        <v>403.6517065371134</v>
      </c>
      <c r="L20" s="583">
        <v>208.51621304541419</v>
      </c>
      <c r="M20" s="583">
        <v>195.13549349169767</v>
      </c>
    </row>
    <row r="21" spans="1:13" ht="15" customHeight="1" x14ac:dyDescent="0.25">
      <c r="A21" s="681" t="s">
        <v>142</v>
      </c>
      <c r="B21" s="579">
        <v>3128.8582556438237</v>
      </c>
      <c r="C21" s="579">
        <v>1458.4984313550988</v>
      </c>
      <c r="D21" s="579">
        <v>754.89559482217192</v>
      </c>
      <c r="E21" s="579">
        <v>703.60283653292527</v>
      </c>
      <c r="F21" s="579"/>
      <c r="G21" s="579">
        <v>205.17103315698506</v>
      </c>
      <c r="H21" s="579">
        <v>84.744557173536961</v>
      </c>
      <c r="I21" s="579">
        <v>120.42647598344722</v>
      </c>
      <c r="J21" s="579"/>
      <c r="K21" s="579">
        <v>1465.188791131957</v>
      </c>
      <c r="L21" s="579">
        <v>727.01909575192917</v>
      </c>
      <c r="M21" s="579">
        <v>738.16969538002627</v>
      </c>
    </row>
    <row r="22" spans="1:13" ht="15" customHeight="1" x14ac:dyDescent="0.25">
      <c r="A22" s="680" t="s">
        <v>142</v>
      </c>
      <c r="B22" s="583">
        <v>2513.3451561729894</v>
      </c>
      <c r="C22" s="583">
        <v>1261.1328179377801</v>
      </c>
      <c r="D22" s="583">
        <v>659.00043802053688</v>
      </c>
      <c r="E22" s="583">
        <v>602.13237991724168</v>
      </c>
      <c r="F22" s="583"/>
      <c r="G22" s="583">
        <v>179.52465401236174</v>
      </c>
      <c r="H22" s="583">
        <v>75.824077471059397</v>
      </c>
      <c r="I22" s="583">
        <v>103.70057654130179</v>
      </c>
      <c r="J22" s="583"/>
      <c r="K22" s="583">
        <v>1072.6876842229392</v>
      </c>
      <c r="L22" s="583">
        <v>538.57396203708822</v>
      </c>
      <c r="M22" s="583">
        <v>534.11372218584938</v>
      </c>
    </row>
    <row r="23" spans="1:13" ht="15" customHeight="1" x14ac:dyDescent="0.25">
      <c r="A23" s="680" t="s">
        <v>143</v>
      </c>
      <c r="B23" s="583">
        <v>588.75166036352516</v>
      </c>
      <c r="C23" s="583">
        <v>173.94935419831319</v>
      </c>
      <c r="D23" s="583">
        <v>81.399377285107875</v>
      </c>
      <c r="E23" s="583">
        <v>92.54997691320483</v>
      </c>
      <c r="F23" s="583"/>
      <c r="G23" s="583">
        <v>24.531319181813377</v>
      </c>
      <c r="H23" s="583">
        <v>8.920479702477591</v>
      </c>
      <c r="I23" s="583">
        <v>15.610839479335786</v>
      </c>
      <c r="J23" s="583"/>
      <c r="K23" s="583">
        <v>390.27098698339688</v>
      </c>
      <c r="L23" s="583">
        <v>187.3300737520297</v>
      </c>
      <c r="M23" s="583">
        <v>202.94091323136564</v>
      </c>
    </row>
    <row r="24" spans="1:13" ht="15" customHeight="1" x14ac:dyDescent="0.25">
      <c r="A24" s="680" t="s">
        <v>144</v>
      </c>
      <c r="B24" s="583">
        <v>26.761439107432775</v>
      </c>
      <c r="C24" s="583">
        <v>23.416259219003678</v>
      </c>
      <c r="D24" s="583">
        <v>14.495779516526087</v>
      </c>
      <c r="E24" s="583">
        <v>8.920479702477591</v>
      </c>
      <c r="F24" s="583"/>
      <c r="G24" s="583">
        <v>1.1150599628096989</v>
      </c>
      <c r="H24" s="682">
        <v>0</v>
      </c>
      <c r="I24" s="583">
        <v>1.1150599628096989</v>
      </c>
      <c r="J24" s="583"/>
      <c r="K24" s="583">
        <v>2.2301199256193978</v>
      </c>
      <c r="L24" s="583">
        <v>1.1150599628096989</v>
      </c>
      <c r="M24" s="583">
        <v>1.1150599628096989</v>
      </c>
    </row>
    <row r="25" spans="1:13" ht="15" customHeight="1" x14ac:dyDescent="0.25">
      <c r="A25" s="681" t="s">
        <v>145</v>
      </c>
      <c r="B25" s="579">
        <v>1134.0159821774732</v>
      </c>
      <c r="C25" s="579">
        <v>443.79386519826295</v>
      </c>
      <c r="D25" s="579">
        <v>230.81741230160839</v>
      </c>
      <c r="E25" s="579">
        <v>212.97645289665303</v>
      </c>
      <c r="F25" s="579"/>
      <c r="G25" s="579">
        <v>89.204797024775743</v>
      </c>
      <c r="H25" s="579">
        <v>39.027098698339444</v>
      </c>
      <c r="I25" s="579">
        <v>50.177698326436399</v>
      </c>
      <c r="J25" s="579"/>
      <c r="K25" s="579">
        <v>601.01731995443197</v>
      </c>
      <c r="L25" s="579">
        <v>296.60595010738126</v>
      </c>
      <c r="M25" s="579">
        <v>304.41136984704923</v>
      </c>
    </row>
    <row r="26" spans="1:13" ht="15" customHeight="1" x14ac:dyDescent="0.25">
      <c r="A26" s="680" t="s">
        <v>145</v>
      </c>
      <c r="B26" s="583">
        <v>1134.0159821774732</v>
      </c>
      <c r="C26" s="583">
        <v>443.79386519826295</v>
      </c>
      <c r="D26" s="583">
        <v>230.81741230160839</v>
      </c>
      <c r="E26" s="583">
        <v>212.97645289665303</v>
      </c>
      <c r="F26" s="583"/>
      <c r="G26" s="583">
        <v>89.204797024775743</v>
      </c>
      <c r="H26" s="583">
        <v>39.027098698339444</v>
      </c>
      <c r="I26" s="583">
        <v>50.177698326436399</v>
      </c>
      <c r="J26" s="583"/>
      <c r="K26" s="583">
        <v>601.01731995443197</v>
      </c>
      <c r="L26" s="583">
        <v>296.60595010738126</v>
      </c>
      <c r="M26" s="583">
        <v>304.41136984704923</v>
      </c>
    </row>
    <row r="27" spans="1:13" ht="15" customHeight="1" x14ac:dyDescent="0.25">
      <c r="A27" s="681" t="s">
        <v>146</v>
      </c>
      <c r="B27" s="579">
        <v>239.73789200408606</v>
      </c>
      <c r="C27" s="579">
        <v>55.752998140484877</v>
      </c>
      <c r="D27" s="579">
        <v>27.876499070242474</v>
      </c>
      <c r="E27" s="579">
        <v>27.876499070242474</v>
      </c>
      <c r="F27" s="579"/>
      <c r="G27" s="579">
        <v>3.3451798884290964</v>
      </c>
      <c r="H27" s="579">
        <v>2.2301199256193978</v>
      </c>
      <c r="I27" s="579">
        <v>1.1150599628096989</v>
      </c>
      <c r="J27" s="579"/>
      <c r="K27" s="579">
        <v>180.63971397517145</v>
      </c>
      <c r="L27" s="579">
        <v>88.089737061966048</v>
      </c>
      <c r="M27" s="579">
        <v>92.54997691320483</v>
      </c>
    </row>
    <row r="28" spans="1:13" ht="15" customHeight="1" x14ac:dyDescent="0.25">
      <c r="A28" s="680" t="s">
        <v>146</v>
      </c>
      <c r="B28" s="583">
        <v>239.73789200408606</v>
      </c>
      <c r="C28" s="583">
        <v>55.752998140484877</v>
      </c>
      <c r="D28" s="583">
        <v>27.876499070242474</v>
      </c>
      <c r="E28" s="583">
        <v>27.876499070242474</v>
      </c>
      <c r="F28" s="583"/>
      <c r="G28" s="583">
        <v>3.3451798884290964</v>
      </c>
      <c r="H28" s="583">
        <v>2.2301199256193978</v>
      </c>
      <c r="I28" s="583">
        <v>1.1150599628096989</v>
      </c>
      <c r="J28" s="583"/>
      <c r="K28" s="583">
        <v>180.63971397517145</v>
      </c>
      <c r="L28" s="583">
        <v>88.089737061966048</v>
      </c>
      <c r="M28" s="583">
        <v>92.54997691320483</v>
      </c>
    </row>
    <row r="29" spans="1:13" ht="15" customHeight="1" x14ac:dyDescent="0.25">
      <c r="A29" s="681" t="s">
        <v>147</v>
      </c>
      <c r="B29" s="579">
        <v>673.4962175370631</v>
      </c>
      <c r="C29" s="579">
        <v>189.56019367764912</v>
      </c>
      <c r="D29" s="579">
        <v>103.70057654130179</v>
      </c>
      <c r="E29" s="579">
        <v>85.859617136346657</v>
      </c>
      <c r="F29" s="579"/>
      <c r="G29" s="579">
        <v>44.602398512387921</v>
      </c>
      <c r="H29" s="579">
        <v>27.876499070242474</v>
      </c>
      <c r="I29" s="579">
        <v>16.725899442145483</v>
      </c>
      <c r="J29" s="579"/>
      <c r="K29" s="579">
        <v>439.33362534702411</v>
      </c>
      <c r="L29" s="579">
        <v>206.28609311979477</v>
      </c>
      <c r="M29" s="579">
        <v>233.0475322272278</v>
      </c>
    </row>
    <row r="30" spans="1:13" ht="15" customHeight="1" x14ac:dyDescent="0.25">
      <c r="A30" s="680" t="s">
        <v>147</v>
      </c>
      <c r="B30" s="583">
        <v>673.4962175370631</v>
      </c>
      <c r="C30" s="583">
        <v>189.56019367764912</v>
      </c>
      <c r="D30" s="583">
        <v>103.70057654130179</v>
      </c>
      <c r="E30" s="583">
        <v>85.859617136346657</v>
      </c>
      <c r="F30" s="583"/>
      <c r="G30" s="583">
        <v>44.602398512387921</v>
      </c>
      <c r="H30" s="583">
        <v>27.876499070242474</v>
      </c>
      <c r="I30" s="583">
        <v>16.725899442145483</v>
      </c>
      <c r="J30" s="583"/>
      <c r="K30" s="583">
        <v>439.33362534702411</v>
      </c>
      <c r="L30" s="583">
        <v>206.28609311979477</v>
      </c>
      <c r="M30" s="583">
        <v>233.0475322272278</v>
      </c>
    </row>
    <row r="31" spans="1:13" ht="15" customHeight="1" x14ac:dyDescent="0.25">
      <c r="A31" s="681" t="s">
        <v>148</v>
      </c>
      <c r="B31" s="579">
        <v>1469.6490309831959</v>
      </c>
      <c r="C31" s="579">
        <v>454.94446482636005</v>
      </c>
      <c r="D31" s="579">
        <v>239.73789200408606</v>
      </c>
      <c r="E31" s="579">
        <v>215.20657282227245</v>
      </c>
      <c r="F31" s="579"/>
      <c r="G31" s="579">
        <v>147.18791509088015</v>
      </c>
      <c r="H31" s="579">
        <v>75.824077471059397</v>
      </c>
      <c r="I31" s="579">
        <v>71.363837619820615</v>
      </c>
      <c r="J31" s="579"/>
      <c r="K31" s="579">
        <v>867.5166510659526</v>
      </c>
      <c r="L31" s="579">
        <v>396.96134676025514</v>
      </c>
      <c r="M31" s="579">
        <v>470.55530430569598</v>
      </c>
    </row>
    <row r="32" spans="1:13" ht="15" customHeight="1" x14ac:dyDescent="0.25">
      <c r="A32" s="680" t="s">
        <v>148</v>
      </c>
      <c r="B32" s="583">
        <v>672.38115757425339</v>
      </c>
      <c r="C32" s="583">
        <v>142.72767523964131</v>
      </c>
      <c r="D32" s="583">
        <v>71.363837619820615</v>
      </c>
      <c r="E32" s="583">
        <v>71.363837619820615</v>
      </c>
      <c r="F32" s="583"/>
      <c r="G32" s="583">
        <v>79.169257359488483</v>
      </c>
      <c r="H32" s="583">
        <v>37.912038735529748</v>
      </c>
      <c r="I32" s="583">
        <v>41.257218623958835</v>
      </c>
      <c r="J32" s="583"/>
      <c r="K32" s="583">
        <v>450.48422497512121</v>
      </c>
      <c r="L32" s="583">
        <v>208.51621304541419</v>
      </c>
      <c r="M32" s="583">
        <v>241.96801192970548</v>
      </c>
    </row>
    <row r="33" spans="1:13" ht="15" customHeight="1" x14ac:dyDescent="0.25">
      <c r="A33" s="680" t="s">
        <v>149</v>
      </c>
      <c r="B33" s="583">
        <v>797.26787340894089</v>
      </c>
      <c r="C33" s="583">
        <v>312.2167895867172</v>
      </c>
      <c r="D33" s="583">
        <v>168.37405438426464</v>
      </c>
      <c r="E33" s="583">
        <v>143.84273520245102</v>
      </c>
      <c r="F33" s="583"/>
      <c r="G33" s="583">
        <v>68.018657731391528</v>
      </c>
      <c r="H33" s="583">
        <v>37.912038735529748</v>
      </c>
      <c r="I33" s="583">
        <v>30.106618995861872</v>
      </c>
      <c r="J33" s="583"/>
      <c r="K33" s="583">
        <v>417.03242609082992</v>
      </c>
      <c r="L33" s="583">
        <v>188.44513371483941</v>
      </c>
      <c r="M33" s="583">
        <v>228.58729237598897</v>
      </c>
    </row>
    <row r="34" spans="1:13" ht="15" customHeight="1" x14ac:dyDescent="0.25">
      <c r="A34" s="681" t="s">
        <v>150</v>
      </c>
      <c r="B34" s="579">
        <v>2737.4722086976954</v>
      </c>
      <c r="C34" s="579">
        <v>1170.8129609501937</v>
      </c>
      <c r="D34" s="579">
        <v>622.20345924781645</v>
      </c>
      <c r="E34" s="579">
        <v>548.60950170237561</v>
      </c>
      <c r="F34" s="579"/>
      <c r="G34" s="579">
        <v>249.77343166937345</v>
      </c>
      <c r="H34" s="579">
        <v>128.23189572311509</v>
      </c>
      <c r="I34" s="579">
        <v>121.54153594625691</v>
      </c>
      <c r="J34" s="579"/>
      <c r="K34" s="579">
        <v>1316.8858160782656</v>
      </c>
      <c r="L34" s="579">
        <v>642.27453857839123</v>
      </c>
      <c r="M34" s="579">
        <v>674.61127749987281</v>
      </c>
    </row>
    <row r="35" spans="1:13" ht="15" customHeight="1" x14ac:dyDescent="0.25">
      <c r="A35" s="680" t="s">
        <v>150</v>
      </c>
      <c r="B35" s="583">
        <v>1747.2989617228136</v>
      </c>
      <c r="C35" s="583">
        <v>866.40159110314289</v>
      </c>
      <c r="D35" s="583">
        <v>459.40470467759889</v>
      </c>
      <c r="E35" s="583">
        <v>406.99688642554253</v>
      </c>
      <c r="F35" s="583"/>
      <c r="G35" s="583">
        <v>161.68369460740638</v>
      </c>
      <c r="H35" s="583">
        <v>86.974677099156352</v>
      </c>
      <c r="I35" s="583">
        <v>74.709017508249701</v>
      </c>
      <c r="J35" s="583"/>
      <c r="K35" s="583">
        <v>719.2136760122612</v>
      </c>
      <c r="L35" s="583">
        <v>349.01376835943762</v>
      </c>
      <c r="M35" s="583">
        <v>370.19990765282211</v>
      </c>
    </row>
    <row r="36" spans="1:13" ht="15" customHeight="1" x14ac:dyDescent="0.25">
      <c r="A36" s="680" t="s">
        <v>151</v>
      </c>
      <c r="B36" s="583">
        <v>990.17324697502067</v>
      </c>
      <c r="C36" s="583">
        <v>304.41136984704923</v>
      </c>
      <c r="D36" s="583">
        <v>162.79875457021609</v>
      </c>
      <c r="E36" s="583">
        <v>141.6126152768316</v>
      </c>
      <c r="F36" s="583"/>
      <c r="G36" s="583">
        <v>88.089737061966048</v>
      </c>
      <c r="H36" s="583">
        <v>41.257218623958835</v>
      </c>
      <c r="I36" s="583">
        <v>46.832518438007313</v>
      </c>
      <c r="J36" s="583"/>
      <c r="K36" s="583">
        <v>597.67214006600284</v>
      </c>
      <c r="L36" s="583">
        <v>293.26077021895213</v>
      </c>
      <c r="M36" s="583">
        <v>304.41136984704923</v>
      </c>
    </row>
    <row r="37" spans="1:13" ht="15" customHeight="1" x14ac:dyDescent="0.25">
      <c r="A37" s="681" t="s">
        <v>152</v>
      </c>
      <c r="B37" s="579">
        <v>709.17813634697382</v>
      </c>
      <c r="C37" s="579">
        <v>162.79875457021609</v>
      </c>
      <c r="D37" s="579">
        <v>88.089737061966048</v>
      </c>
      <c r="E37" s="579">
        <v>74.709017508249701</v>
      </c>
      <c r="F37" s="579"/>
      <c r="G37" s="579">
        <v>34.566858847100661</v>
      </c>
      <c r="H37" s="579">
        <v>14.495779516526087</v>
      </c>
      <c r="I37" s="579">
        <v>20.07107933057458</v>
      </c>
      <c r="J37" s="579"/>
      <c r="K37" s="579">
        <v>511.81252292965524</v>
      </c>
      <c r="L37" s="579">
        <v>252.00355159499287</v>
      </c>
      <c r="M37" s="579">
        <v>259.80897133466084</v>
      </c>
    </row>
    <row r="38" spans="1:13" ht="15" customHeight="1" x14ac:dyDescent="0.25">
      <c r="A38" s="680" t="s">
        <v>152</v>
      </c>
      <c r="B38" s="583">
        <v>709.17813634697382</v>
      </c>
      <c r="C38" s="583">
        <v>162.79875457021609</v>
      </c>
      <c r="D38" s="583">
        <v>88.089737061966048</v>
      </c>
      <c r="E38" s="583">
        <v>74.709017508249701</v>
      </c>
      <c r="F38" s="583"/>
      <c r="G38" s="583">
        <v>34.566858847100661</v>
      </c>
      <c r="H38" s="583">
        <v>14.495779516526087</v>
      </c>
      <c r="I38" s="583">
        <v>20.07107933057458</v>
      </c>
      <c r="J38" s="583"/>
      <c r="K38" s="583">
        <v>511.81252292965524</v>
      </c>
      <c r="L38" s="583">
        <v>252.00355159499287</v>
      </c>
      <c r="M38" s="583">
        <v>259.80897133466084</v>
      </c>
    </row>
    <row r="39" spans="1:13" ht="15" customHeight="1" x14ac:dyDescent="0.25">
      <c r="A39" s="681" t="s">
        <v>153</v>
      </c>
      <c r="B39" s="579">
        <v>766.04619445026901</v>
      </c>
      <c r="C39" s="579">
        <v>59.098178028913964</v>
      </c>
      <c r="D39" s="579">
        <v>33.451798884290966</v>
      </c>
      <c r="E39" s="579">
        <v>25.646379144623076</v>
      </c>
      <c r="F39" s="579"/>
      <c r="G39" s="579">
        <v>13.380719553716387</v>
      </c>
      <c r="H39" s="579">
        <v>7.8054197396678928</v>
      </c>
      <c r="I39" s="579">
        <v>5.5752998140484946</v>
      </c>
      <c r="J39" s="579"/>
      <c r="K39" s="579">
        <v>693.56729686763788</v>
      </c>
      <c r="L39" s="579">
        <v>335.6330488057211</v>
      </c>
      <c r="M39" s="579">
        <v>357.9342480619153</v>
      </c>
    </row>
    <row r="40" spans="1:13" ht="15" customHeight="1" x14ac:dyDescent="0.25">
      <c r="A40" s="680" t="s">
        <v>153</v>
      </c>
      <c r="B40" s="583">
        <v>766.04619445026901</v>
      </c>
      <c r="C40" s="583">
        <v>59.098178028913964</v>
      </c>
      <c r="D40" s="583">
        <v>33.451798884290966</v>
      </c>
      <c r="E40" s="583">
        <v>25.646379144623076</v>
      </c>
      <c r="F40" s="583"/>
      <c r="G40" s="583">
        <v>13.380719553716387</v>
      </c>
      <c r="H40" s="583">
        <v>7.8054197396678928</v>
      </c>
      <c r="I40" s="583">
        <v>5.5752998140484946</v>
      </c>
      <c r="J40" s="583"/>
      <c r="K40" s="583">
        <v>693.56729686763788</v>
      </c>
      <c r="L40" s="583">
        <v>335.6330488057211</v>
      </c>
      <c r="M40" s="583">
        <v>357.9342480619153</v>
      </c>
    </row>
    <row r="41" spans="1:13" ht="15" customHeight="1" x14ac:dyDescent="0.25">
      <c r="A41" s="681" t="s">
        <v>154</v>
      </c>
      <c r="B41" s="579">
        <v>3335.1443487635779</v>
      </c>
      <c r="C41" s="579">
        <v>2107.4633297103378</v>
      </c>
      <c r="D41" s="579">
        <v>1147.3967017311898</v>
      </c>
      <c r="E41" s="579">
        <v>960.06662797915851</v>
      </c>
      <c r="F41" s="579"/>
      <c r="G41" s="579">
        <v>390.27098698339688</v>
      </c>
      <c r="H41" s="579">
        <v>176.17947412393261</v>
      </c>
      <c r="I41" s="579">
        <v>214.09151285946274</v>
      </c>
      <c r="J41" s="579"/>
      <c r="K41" s="579">
        <v>837.41003207009044</v>
      </c>
      <c r="L41" s="579">
        <v>396.96134676025514</v>
      </c>
      <c r="M41" s="579">
        <v>440.44868530983382</v>
      </c>
    </row>
    <row r="42" spans="1:13" ht="15" customHeight="1" x14ac:dyDescent="0.25">
      <c r="A42" s="683" t="s">
        <v>154</v>
      </c>
      <c r="B42" s="591">
        <v>3335.1443487635779</v>
      </c>
      <c r="C42" s="591">
        <v>2107.4633297103378</v>
      </c>
      <c r="D42" s="591">
        <v>1147.3967017311898</v>
      </c>
      <c r="E42" s="591">
        <v>960.06662797915851</v>
      </c>
      <c r="F42" s="591"/>
      <c r="G42" s="591">
        <v>390.27098698339688</v>
      </c>
      <c r="H42" s="591">
        <v>176.17947412393261</v>
      </c>
      <c r="I42" s="591">
        <v>214.09151285946274</v>
      </c>
      <c r="J42" s="591"/>
      <c r="K42" s="591">
        <v>837.41003207009044</v>
      </c>
      <c r="L42" s="591">
        <v>396.96134676025514</v>
      </c>
      <c r="M42" s="591">
        <v>440.44868530983382</v>
      </c>
    </row>
  </sheetData>
  <mergeCells count="7">
    <mergeCell ref="A1:M1"/>
    <mergeCell ref="A2:A4"/>
    <mergeCell ref="B2:B4"/>
    <mergeCell ref="C2:M2"/>
    <mergeCell ref="C3:E3"/>
    <mergeCell ref="G3:I3"/>
    <mergeCell ref="K3:M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2801-F0EF-4217-9835-F912B0F48A7A}">
  <dimension ref="A1:Z42"/>
  <sheetViews>
    <sheetView workbookViewId="0">
      <selection activeCell="A2" sqref="A2:A4"/>
    </sheetView>
  </sheetViews>
  <sheetFormatPr defaultRowHeight="15" x14ac:dyDescent="0.25"/>
  <cols>
    <col min="1" max="1" width="17.140625" style="12" customWidth="1"/>
    <col min="2" max="2" width="12.7109375" style="12" customWidth="1"/>
    <col min="3" max="3" width="23.7109375" style="12" customWidth="1"/>
    <col min="4" max="6" width="9.140625" style="12"/>
    <col min="7" max="7" width="2.28515625" style="12" customWidth="1"/>
    <col min="8" max="10" width="9.140625" style="12"/>
    <col min="11" max="11" width="2.140625" style="12" customWidth="1"/>
    <col min="12" max="14" width="9.140625" style="12"/>
    <col min="15" max="15" width="1.7109375" style="12" customWidth="1"/>
    <col min="16" max="18" width="9.140625" style="12"/>
    <col min="19" max="19" width="2.140625" style="12" customWidth="1"/>
    <col min="20" max="22" width="9.140625" style="12"/>
    <col min="23" max="23" width="1.42578125" style="12" customWidth="1"/>
    <col min="24" max="16384" width="9.140625" style="12"/>
  </cols>
  <sheetData>
    <row r="1" spans="1:26" ht="15.75" customHeight="1" x14ac:dyDescent="0.25">
      <c r="A1" s="1107" t="s">
        <v>129</v>
      </c>
      <c r="B1" s="1107"/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  <c r="N1" s="1107"/>
      <c r="O1" s="1107"/>
      <c r="P1" s="1107"/>
      <c r="Q1" s="1107"/>
      <c r="R1" s="1107"/>
      <c r="S1" s="1107"/>
      <c r="T1" s="1107"/>
      <c r="U1" s="1107"/>
      <c r="V1" s="1107"/>
      <c r="W1" s="1107"/>
      <c r="X1" s="1107"/>
      <c r="Y1" s="1107"/>
      <c r="Z1" s="1107"/>
    </row>
    <row r="2" spans="1:26" ht="15" customHeight="1" x14ac:dyDescent="0.25">
      <c r="A2" s="1080" t="s">
        <v>549</v>
      </c>
      <c r="B2" s="1108" t="s">
        <v>128</v>
      </c>
      <c r="C2" s="1108" t="s">
        <v>127</v>
      </c>
      <c r="D2" s="1111" t="s">
        <v>185</v>
      </c>
      <c r="E2" s="1111"/>
      <c r="F2" s="1111"/>
      <c r="G2" s="1111"/>
      <c r="H2" s="1111"/>
      <c r="I2" s="1111"/>
      <c r="J2" s="1111"/>
      <c r="K2" s="1111"/>
      <c r="L2" s="1111"/>
      <c r="M2" s="1111"/>
      <c r="N2" s="1111"/>
      <c r="O2" s="1111"/>
      <c r="P2" s="1111"/>
      <c r="Q2" s="1111"/>
      <c r="R2" s="1111"/>
      <c r="S2" s="1111"/>
      <c r="T2" s="1111"/>
      <c r="U2" s="1111"/>
      <c r="V2" s="1111"/>
      <c r="W2" s="1111"/>
      <c r="X2" s="1111"/>
      <c r="Y2" s="1111"/>
      <c r="Z2" s="1111"/>
    </row>
    <row r="3" spans="1:26" ht="13.5" customHeight="1" x14ac:dyDescent="0.25">
      <c r="A3" s="1081"/>
      <c r="B3" s="1109"/>
      <c r="C3" s="1109"/>
      <c r="D3" s="684"/>
      <c r="E3" s="1111" t="s">
        <v>126</v>
      </c>
      <c r="F3" s="1111"/>
      <c r="G3" s="685"/>
      <c r="H3" s="1111" t="s">
        <v>118</v>
      </c>
      <c r="I3" s="1111"/>
      <c r="J3" s="1111"/>
      <c r="K3" s="685"/>
      <c r="L3" s="1111" t="s">
        <v>117</v>
      </c>
      <c r="M3" s="1111"/>
      <c r="N3" s="1111"/>
      <c r="O3" s="685"/>
      <c r="P3" s="1111" t="s">
        <v>125</v>
      </c>
      <c r="Q3" s="1111"/>
      <c r="R3" s="1111"/>
      <c r="S3" s="685"/>
      <c r="T3" s="1111" t="s">
        <v>124</v>
      </c>
      <c r="U3" s="1111"/>
      <c r="V3" s="1111"/>
      <c r="W3" s="685"/>
      <c r="X3" s="1111" t="s">
        <v>49</v>
      </c>
      <c r="Y3" s="1111"/>
      <c r="Z3" s="1111"/>
    </row>
    <row r="4" spans="1:26" ht="18.75" customHeight="1" x14ac:dyDescent="0.25">
      <c r="A4" s="1082"/>
      <c r="B4" s="1110"/>
      <c r="C4" s="1110"/>
      <c r="D4" s="686" t="s">
        <v>0</v>
      </c>
      <c r="E4" s="686" t="s">
        <v>1</v>
      </c>
      <c r="F4" s="686" t="s">
        <v>2</v>
      </c>
      <c r="G4" s="687"/>
      <c r="H4" s="686" t="s">
        <v>0</v>
      </c>
      <c r="I4" s="686" t="s">
        <v>1</v>
      </c>
      <c r="J4" s="686" t="s">
        <v>2</v>
      </c>
      <c r="K4" s="687"/>
      <c r="L4" s="686" t="s">
        <v>0</v>
      </c>
      <c r="M4" s="686" t="s">
        <v>1</v>
      </c>
      <c r="N4" s="686" t="s">
        <v>2</v>
      </c>
      <c r="O4" s="687"/>
      <c r="P4" s="686" t="s">
        <v>0</v>
      </c>
      <c r="Q4" s="686" t="s">
        <v>1</v>
      </c>
      <c r="R4" s="686" t="s">
        <v>2</v>
      </c>
      <c r="S4" s="687"/>
      <c r="T4" s="686" t="s">
        <v>0</v>
      </c>
      <c r="U4" s="686" t="s">
        <v>1</v>
      </c>
      <c r="V4" s="686" t="s">
        <v>2</v>
      </c>
      <c r="W4" s="687"/>
      <c r="X4" s="686" t="s">
        <v>0</v>
      </c>
      <c r="Y4" s="686" t="s">
        <v>1</v>
      </c>
      <c r="Z4" s="686" t="s">
        <v>2</v>
      </c>
    </row>
    <row r="5" spans="1:26" ht="15" customHeight="1" x14ac:dyDescent="0.25">
      <c r="A5" s="688" t="s">
        <v>135</v>
      </c>
      <c r="B5" s="587">
        <v>293290.23842868552</v>
      </c>
      <c r="C5" s="587">
        <v>195334.48784522273</v>
      </c>
      <c r="D5" s="587">
        <v>38745.992655239716</v>
      </c>
      <c r="E5" s="587">
        <v>19929.233954953805</v>
      </c>
      <c r="F5" s="587">
        <v>18816.758700288974</v>
      </c>
      <c r="G5" s="587"/>
      <c r="H5" s="587">
        <v>61643.134594027099</v>
      </c>
      <c r="I5" s="587">
        <v>33134.543858092351</v>
      </c>
      <c r="J5" s="587">
        <v>28508.590735932492</v>
      </c>
      <c r="K5" s="587"/>
      <c r="L5" s="587">
        <v>50647.396031616074</v>
      </c>
      <c r="M5" s="587">
        <v>30109.606675222338</v>
      </c>
      <c r="N5" s="587">
        <v>20537.78935638367</v>
      </c>
      <c r="O5" s="587"/>
      <c r="P5" s="587">
        <v>10739.995321040207</v>
      </c>
      <c r="Q5" s="587">
        <v>6377.5562130261424</v>
      </c>
      <c r="R5" s="587">
        <v>4362.4391080138985</v>
      </c>
      <c r="S5" s="587"/>
      <c r="T5" s="587">
        <v>33335.165675516037</v>
      </c>
      <c r="U5" s="587">
        <v>15550.925234522436</v>
      </c>
      <c r="V5" s="587">
        <v>17784.240440998448</v>
      </c>
      <c r="W5" s="587"/>
      <c r="X5" s="587">
        <v>222.80356775610875</v>
      </c>
      <c r="Y5" s="587">
        <v>101.05298428282543</v>
      </c>
      <c r="Z5" s="587">
        <v>121.7505834732836</v>
      </c>
    </row>
    <row r="6" spans="1:26" x14ac:dyDescent="0.25">
      <c r="A6" s="689"/>
      <c r="B6" s="579"/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  <c r="Q6" s="579"/>
      <c r="R6" s="579"/>
      <c r="S6" s="579"/>
      <c r="T6" s="579"/>
      <c r="U6" s="579"/>
      <c r="V6" s="579"/>
      <c r="W6" s="579"/>
      <c r="X6" s="579"/>
      <c r="Y6" s="579"/>
      <c r="Z6" s="579"/>
    </row>
    <row r="7" spans="1:26" ht="14.25" customHeight="1" x14ac:dyDescent="0.25">
      <c r="A7" s="1105" t="s">
        <v>3</v>
      </c>
      <c r="B7" s="1105"/>
      <c r="C7" s="621"/>
      <c r="D7" s="621"/>
      <c r="E7" s="621"/>
      <c r="F7" s="621"/>
      <c r="G7" s="621"/>
      <c r="H7" s="621"/>
      <c r="I7" s="621"/>
      <c r="J7" s="621"/>
      <c r="K7" s="621"/>
      <c r="L7" s="621"/>
      <c r="M7" s="621"/>
      <c r="N7" s="621"/>
      <c r="O7" s="621"/>
      <c r="P7" s="621"/>
      <c r="Q7" s="621"/>
      <c r="R7" s="621"/>
      <c r="S7" s="621"/>
      <c r="T7" s="621"/>
      <c r="U7" s="621"/>
      <c r="V7" s="621"/>
      <c r="W7" s="621"/>
      <c r="X7" s="621"/>
      <c r="Y7" s="621"/>
      <c r="Z7" s="621"/>
    </row>
    <row r="8" spans="1:26" ht="13.5" customHeight="1" x14ac:dyDescent="0.25">
      <c r="A8" s="690" t="s">
        <v>4</v>
      </c>
      <c r="B8" s="583">
        <v>201631.79514785713</v>
      </c>
      <c r="C8" s="583">
        <v>154547.80170154994</v>
      </c>
      <c r="D8" s="583">
        <v>28434.969711294307</v>
      </c>
      <c r="E8" s="583">
        <v>12922.212562207773</v>
      </c>
      <c r="F8" s="583">
        <v>15512.757149093062</v>
      </c>
      <c r="G8" s="583"/>
      <c r="H8" s="583">
        <v>48899.395437927677</v>
      </c>
      <c r="I8" s="583">
        <v>25745.389494955933</v>
      </c>
      <c r="J8" s="583">
        <v>23154.005942971467</v>
      </c>
      <c r="K8" s="583"/>
      <c r="L8" s="583">
        <v>47325.385628407959</v>
      </c>
      <c r="M8" s="583">
        <v>27705.707320355661</v>
      </c>
      <c r="N8" s="583">
        <v>19619.678308045837</v>
      </c>
      <c r="O8" s="583"/>
      <c r="P8" s="583">
        <v>10308.94945066603</v>
      </c>
      <c r="Q8" s="583">
        <v>6061.3871889939192</v>
      </c>
      <c r="R8" s="583">
        <v>4247.5622616720384</v>
      </c>
      <c r="S8" s="583"/>
      <c r="T8" s="583">
        <v>19412.303173874174</v>
      </c>
      <c r="U8" s="583">
        <v>7884.434490906574</v>
      </c>
      <c r="V8" s="583">
        <v>11527.86868296912</v>
      </c>
      <c r="W8" s="583"/>
      <c r="X8" s="583">
        <v>166.79829935839842</v>
      </c>
      <c r="Y8" s="583">
        <v>79.137879257634438</v>
      </c>
      <c r="Z8" s="583">
        <v>87.66042010076427</v>
      </c>
    </row>
    <row r="9" spans="1:26" x14ac:dyDescent="0.25">
      <c r="A9" s="690" t="s">
        <v>5</v>
      </c>
      <c r="B9" s="583">
        <v>91658.443281129483</v>
      </c>
      <c r="C9" s="583">
        <v>40786.686143665058</v>
      </c>
      <c r="D9" s="583">
        <v>10311.02294394538</v>
      </c>
      <c r="E9" s="583">
        <v>7007.0213927476889</v>
      </c>
      <c r="F9" s="583">
        <v>3304.001551197523</v>
      </c>
      <c r="G9" s="583"/>
      <c r="H9" s="583">
        <v>12743.739156099582</v>
      </c>
      <c r="I9" s="583">
        <v>7389.1543631378445</v>
      </c>
      <c r="J9" s="583">
        <v>5354.5847929620259</v>
      </c>
      <c r="K9" s="583"/>
      <c r="L9" s="583">
        <v>3322.0104032061545</v>
      </c>
      <c r="M9" s="583">
        <v>2403.8993548677545</v>
      </c>
      <c r="N9" s="583">
        <v>918.11104833828517</v>
      </c>
      <c r="O9" s="583"/>
      <c r="P9" s="583">
        <v>431.0458703741208</v>
      </c>
      <c r="Q9" s="583">
        <v>316.16902403224799</v>
      </c>
      <c r="R9" s="583">
        <v>114.87684634187207</v>
      </c>
      <c r="S9" s="583"/>
      <c r="T9" s="583">
        <v>13922.862501645863</v>
      </c>
      <c r="U9" s="583">
        <v>7666.4907436160247</v>
      </c>
      <c r="V9" s="583">
        <v>6256.3717580299763</v>
      </c>
      <c r="W9" s="583"/>
      <c r="X9" s="583">
        <v>56.005268397710566</v>
      </c>
      <c r="Y9" s="583">
        <v>21.915105025191068</v>
      </c>
      <c r="Z9" s="583">
        <v>34.090163372519442</v>
      </c>
    </row>
    <row r="10" spans="1:26" ht="14.25" customHeight="1" x14ac:dyDescent="0.25">
      <c r="A10" s="1106" t="s">
        <v>53</v>
      </c>
      <c r="B10" s="1106"/>
      <c r="C10" s="575"/>
      <c r="D10" s="575"/>
      <c r="E10" s="575"/>
      <c r="F10" s="575"/>
      <c r="G10" s="575"/>
      <c r="H10" s="575"/>
      <c r="I10" s="575"/>
      <c r="J10" s="575"/>
      <c r="K10" s="575"/>
      <c r="L10" s="575"/>
      <c r="M10" s="575"/>
      <c r="N10" s="575"/>
      <c r="O10" s="575"/>
      <c r="P10" s="575"/>
      <c r="Q10" s="575"/>
      <c r="R10" s="575"/>
      <c r="S10" s="575"/>
      <c r="T10" s="575"/>
      <c r="U10" s="575"/>
      <c r="V10" s="575"/>
      <c r="W10" s="575"/>
      <c r="X10" s="575"/>
      <c r="Y10" s="575"/>
      <c r="Z10" s="575"/>
    </row>
    <row r="11" spans="1:26" ht="15" customHeight="1" x14ac:dyDescent="0.25">
      <c r="A11" s="689" t="s">
        <v>136</v>
      </c>
      <c r="B11" s="579">
        <v>183454.83543032833</v>
      </c>
      <c r="C11" s="579">
        <v>144547.82039479629</v>
      </c>
      <c r="D11" s="579">
        <v>24884.287767485261</v>
      </c>
      <c r="E11" s="579">
        <v>11358.293412184961</v>
      </c>
      <c r="F11" s="579">
        <v>13525.994355304321</v>
      </c>
      <c r="G11" s="579"/>
      <c r="H11" s="579">
        <v>46681.655398673807</v>
      </c>
      <c r="I11" s="579">
        <v>24241.417558096844</v>
      </c>
      <c r="J11" s="579">
        <v>22440.237840579579</v>
      </c>
      <c r="K11" s="579"/>
      <c r="L11" s="579">
        <v>45346.822674846073</v>
      </c>
      <c r="M11" s="579">
        <v>26124.425660980254</v>
      </c>
      <c r="N11" s="579">
        <v>19222.397013861431</v>
      </c>
      <c r="O11" s="579"/>
      <c r="P11" s="579">
        <v>10296.120816302804</v>
      </c>
      <c r="Q11" s="579">
        <v>6005.2290637849528</v>
      </c>
      <c r="R11" s="579">
        <v>4290.8917525177658</v>
      </c>
      <c r="S11" s="579"/>
      <c r="T11" s="579">
        <v>17195.268048966198</v>
      </c>
      <c r="U11" s="579">
        <v>7132.5414200209898</v>
      </c>
      <c r="V11" s="579">
        <v>10062.72662894602</v>
      </c>
      <c r="W11" s="579"/>
      <c r="X11" s="579">
        <v>143.66568849847459</v>
      </c>
      <c r="Y11" s="579">
        <v>65.745315075573274</v>
      </c>
      <c r="Z11" s="579">
        <v>77.920373422901605</v>
      </c>
    </row>
    <row r="12" spans="1:26" ht="15" customHeight="1" x14ac:dyDescent="0.25">
      <c r="A12" s="690" t="s">
        <v>136</v>
      </c>
      <c r="B12" s="583">
        <v>182111.54010684032</v>
      </c>
      <c r="C12" s="583">
        <v>143968.58524462345</v>
      </c>
      <c r="D12" s="583">
        <v>24736.838800352412</v>
      </c>
      <c r="E12" s="583">
        <v>11252.225138275977</v>
      </c>
      <c r="F12" s="583">
        <v>13484.613662080395</v>
      </c>
      <c r="G12" s="583"/>
      <c r="H12" s="583">
        <v>46488.257688731603</v>
      </c>
      <c r="I12" s="583">
        <v>24148.632352472931</v>
      </c>
      <c r="J12" s="583">
        <v>22339.625336261382</v>
      </c>
      <c r="K12" s="583"/>
      <c r="L12" s="583">
        <v>45278.247030598242</v>
      </c>
      <c r="M12" s="583">
        <v>26068.100746340388</v>
      </c>
      <c r="N12" s="583">
        <v>19210.146284253515</v>
      </c>
      <c r="O12" s="583"/>
      <c r="P12" s="583">
        <v>10285.020806106299</v>
      </c>
      <c r="Q12" s="583">
        <v>5994.1290535884491</v>
      </c>
      <c r="R12" s="583">
        <v>4290.8917525177658</v>
      </c>
      <c r="S12" s="583"/>
      <c r="T12" s="583">
        <v>17041.425253653881</v>
      </c>
      <c r="U12" s="583">
        <v>7055.2174424295981</v>
      </c>
      <c r="V12" s="583">
        <v>9986.2078112250711</v>
      </c>
      <c r="W12" s="583"/>
      <c r="X12" s="583">
        <v>138.79566515954326</v>
      </c>
      <c r="Y12" s="583">
        <v>64.52780924084044</v>
      </c>
      <c r="Z12" s="583">
        <v>74.267855918703106</v>
      </c>
    </row>
    <row r="13" spans="1:26" ht="15" customHeight="1" x14ac:dyDescent="0.25">
      <c r="A13" s="690" t="s">
        <v>157</v>
      </c>
      <c r="B13" s="583">
        <v>1343.2953234921163</v>
      </c>
      <c r="C13" s="583">
        <v>579.23515017068814</v>
      </c>
      <c r="D13" s="583">
        <v>147.44896713288938</v>
      </c>
      <c r="E13" s="583">
        <v>106.06827390897747</v>
      </c>
      <c r="F13" s="583">
        <v>41.380693223911969</v>
      </c>
      <c r="G13" s="583"/>
      <c r="H13" s="583">
        <v>193.39770994220729</v>
      </c>
      <c r="I13" s="583">
        <v>92.785205623975997</v>
      </c>
      <c r="J13" s="583">
        <v>100.61250431823127</v>
      </c>
      <c r="K13" s="583"/>
      <c r="L13" s="583">
        <v>68.57564424780594</v>
      </c>
      <c r="M13" s="583">
        <v>56.324914639880497</v>
      </c>
      <c r="N13" s="583">
        <v>12.25072960792545</v>
      </c>
      <c r="O13" s="583"/>
      <c r="P13" s="583">
        <v>11.100010196505576</v>
      </c>
      <c r="Q13" s="583">
        <v>11.100010196505576</v>
      </c>
      <c r="R13" s="592">
        <v>0</v>
      </c>
      <c r="S13" s="583"/>
      <c r="T13" s="583">
        <v>153.84279531234884</v>
      </c>
      <c r="U13" s="583">
        <v>77.323977591406788</v>
      </c>
      <c r="V13" s="583">
        <v>76.518817720942138</v>
      </c>
      <c r="W13" s="583"/>
      <c r="X13" s="583">
        <v>4.8700233389313503</v>
      </c>
      <c r="Y13" s="583">
        <v>1.2175058347328376</v>
      </c>
      <c r="Z13" s="583">
        <v>3.6525175041985127</v>
      </c>
    </row>
    <row r="14" spans="1:26" s="49" customFormat="1" ht="15" customHeight="1" x14ac:dyDescent="0.25">
      <c r="A14" s="689" t="s">
        <v>137</v>
      </c>
      <c r="B14" s="579">
        <v>6449.971233123897</v>
      </c>
      <c r="C14" s="579">
        <v>3650.3742046317116</v>
      </c>
      <c r="D14" s="579">
        <v>976.86972214052707</v>
      </c>
      <c r="E14" s="579">
        <v>565.64985769493421</v>
      </c>
      <c r="F14" s="579">
        <v>411.2198644455961</v>
      </c>
      <c r="G14" s="579"/>
      <c r="H14" s="579">
        <v>1079.2266445949033</v>
      </c>
      <c r="I14" s="579">
        <v>646.11363101793086</v>
      </c>
      <c r="J14" s="579">
        <v>433.11301357697516</v>
      </c>
      <c r="K14" s="579"/>
      <c r="L14" s="579">
        <v>509.2479629774831</v>
      </c>
      <c r="M14" s="579">
        <v>385.73507432830928</v>
      </c>
      <c r="N14" s="579">
        <v>123.51288864917328</v>
      </c>
      <c r="O14" s="579"/>
      <c r="P14" s="579">
        <v>72.955130289101888</v>
      </c>
      <c r="Q14" s="579">
        <v>56.788126277282984</v>
      </c>
      <c r="R14" s="579">
        <v>16.16700401181895</v>
      </c>
      <c r="S14" s="579"/>
      <c r="T14" s="579">
        <v>1003.552203786426</v>
      </c>
      <c r="U14" s="579">
        <v>552.9009125398901</v>
      </c>
      <c r="V14" s="579">
        <v>450.65129124653896</v>
      </c>
      <c r="W14" s="579"/>
      <c r="X14" s="579">
        <v>8.5225408431298639</v>
      </c>
      <c r="Y14" s="579">
        <v>2.4350116694656752</v>
      </c>
      <c r="Z14" s="579">
        <v>6.0875291736641879</v>
      </c>
    </row>
    <row r="15" spans="1:26" ht="15" customHeight="1" x14ac:dyDescent="0.25">
      <c r="A15" s="690" t="s">
        <v>137</v>
      </c>
      <c r="B15" s="583">
        <v>3907.5961137495706</v>
      </c>
      <c r="C15" s="583">
        <v>2440.808351542963</v>
      </c>
      <c r="D15" s="583">
        <v>561.47075820833345</v>
      </c>
      <c r="E15" s="583">
        <v>320.12447248020436</v>
      </c>
      <c r="F15" s="583">
        <v>241.3462857281292</v>
      </c>
      <c r="G15" s="583"/>
      <c r="H15" s="583">
        <v>865.44162391556222</v>
      </c>
      <c r="I15" s="583">
        <v>506.42407467245022</v>
      </c>
      <c r="J15" s="583">
        <v>359.01754924311211</v>
      </c>
      <c r="K15" s="583"/>
      <c r="L15" s="583">
        <v>406.46198554683224</v>
      </c>
      <c r="M15" s="583">
        <v>300.01693676961924</v>
      </c>
      <c r="N15" s="583">
        <v>106.4450487772128</v>
      </c>
      <c r="O15" s="583"/>
      <c r="P15" s="583">
        <v>63.152100213117187</v>
      </c>
      <c r="Q15" s="583">
        <v>48.202602036031088</v>
      </c>
      <c r="R15" s="583">
        <v>14.949498177086113</v>
      </c>
      <c r="S15" s="583"/>
      <c r="T15" s="583">
        <v>535.75934281592652</v>
      </c>
      <c r="U15" s="583">
        <v>279.81989778092213</v>
      </c>
      <c r="V15" s="583">
        <v>255.93944503500441</v>
      </c>
      <c r="W15" s="583"/>
      <c r="X15" s="583">
        <v>8.5225408431298639</v>
      </c>
      <c r="Y15" s="583">
        <v>2.4350116694656752</v>
      </c>
      <c r="Z15" s="583">
        <v>6.0875291736641879</v>
      </c>
    </row>
    <row r="16" spans="1:26" ht="15" customHeight="1" x14ac:dyDescent="0.25">
      <c r="A16" s="690" t="s">
        <v>138</v>
      </c>
      <c r="B16" s="583">
        <v>1428.6194124617577</v>
      </c>
      <c r="C16" s="583">
        <v>718.70891507492649</v>
      </c>
      <c r="D16" s="583">
        <v>237.46063157209861</v>
      </c>
      <c r="E16" s="583">
        <v>144.46131931141608</v>
      </c>
      <c r="F16" s="583">
        <v>92.999312260682515</v>
      </c>
      <c r="G16" s="583"/>
      <c r="H16" s="583">
        <v>135.76025145430083</v>
      </c>
      <c r="I16" s="583">
        <v>84.968691789601877</v>
      </c>
      <c r="J16" s="583">
        <v>50.791559664699008</v>
      </c>
      <c r="K16" s="583"/>
      <c r="L16" s="583">
        <v>56.363841076917936</v>
      </c>
      <c r="M16" s="583">
        <v>45.475973480594895</v>
      </c>
      <c r="N16" s="583">
        <v>10.887867596323034</v>
      </c>
      <c r="O16" s="583"/>
      <c r="P16" s="583">
        <v>4.8405636350801284</v>
      </c>
      <c r="Q16" s="583">
        <v>3.6230578003472909</v>
      </c>
      <c r="R16" s="583">
        <v>1.2175058347328376</v>
      </c>
      <c r="S16" s="583"/>
      <c r="T16" s="583">
        <v>284.28362733652864</v>
      </c>
      <c r="U16" s="583">
        <v>156.16060584617182</v>
      </c>
      <c r="V16" s="583">
        <v>128.12302149035699</v>
      </c>
      <c r="W16" s="583"/>
      <c r="X16" s="592">
        <v>0</v>
      </c>
      <c r="Y16" s="592">
        <v>0</v>
      </c>
      <c r="Z16" s="592">
        <v>0</v>
      </c>
    </row>
    <row r="17" spans="1:26" ht="15" customHeight="1" x14ac:dyDescent="0.25">
      <c r="A17" s="690" t="s">
        <v>139</v>
      </c>
      <c r="B17" s="583">
        <v>762.82089856355913</v>
      </c>
      <c r="C17" s="583">
        <v>321.15110670045766</v>
      </c>
      <c r="D17" s="583">
        <v>123.90350184231062</v>
      </c>
      <c r="E17" s="583">
        <v>73.900842201434912</v>
      </c>
      <c r="F17" s="583">
        <v>50.002659640875848</v>
      </c>
      <c r="G17" s="583"/>
      <c r="H17" s="583">
        <v>53.592994925464069</v>
      </c>
      <c r="I17" s="583">
        <v>38.924348125778408</v>
      </c>
      <c r="J17" s="583">
        <v>14.668646799685646</v>
      </c>
      <c r="K17" s="583"/>
      <c r="L17" s="583">
        <v>31.881147663171408</v>
      </c>
      <c r="M17" s="583">
        <v>29.361278953632716</v>
      </c>
      <c r="N17" s="583">
        <v>2.5198687095386911</v>
      </c>
      <c r="O17" s="583"/>
      <c r="P17" s="583">
        <v>3.7025320861352773</v>
      </c>
      <c r="Q17" s="583">
        <v>3.7025320861352773</v>
      </c>
      <c r="R17" s="592">
        <v>0</v>
      </c>
      <c r="S17" s="583"/>
      <c r="T17" s="583">
        <v>108.0709301833764</v>
      </c>
      <c r="U17" s="583">
        <v>65.704263105539709</v>
      </c>
      <c r="V17" s="583">
        <v>42.366667077836802</v>
      </c>
      <c r="W17" s="583"/>
      <c r="X17" s="592">
        <v>0</v>
      </c>
      <c r="Y17" s="592">
        <v>0</v>
      </c>
      <c r="Z17" s="592">
        <v>0</v>
      </c>
    </row>
    <row r="18" spans="1:26" ht="15" customHeight="1" x14ac:dyDescent="0.25">
      <c r="A18" s="690" t="s">
        <v>140</v>
      </c>
      <c r="B18" s="583">
        <v>350.934808348959</v>
      </c>
      <c r="C18" s="583">
        <v>169.70583131329255</v>
      </c>
      <c r="D18" s="583">
        <v>54.034830517787697</v>
      </c>
      <c r="E18" s="583">
        <v>27.163223701879097</v>
      </c>
      <c r="F18" s="583">
        <v>26.871606815908567</v>
      </c>
      <c r="G18" s="583"/>
      <c r="H18" s="583">
        <v>24.431774299578397</v>
      </c>
      <c r="I18" s="583">
        <v>15.796516430099981</v>
      </c>
      <c r="J18" s="583">
        <v>8.6352578694784157</v>
      </c>
      <c r="K18" s="583"/>
      <c r="L18" s="583">
        <v>14.54098869056109</v>
      </c>
      <c r="M18" s="583">
        <v>10.880885124462321</v>
      </c>
      <c r="N18" s="583">
        <v>3.6601035660987691</v>
      </c>
      <c r="O18" s="583"/>
      <c r="P18" s="583">
        <v>1.2599343547693456</v>
      </c>
      <c r="Q18" s="583">
        <v>1.2599343547693456</v>
      </c>
      <c r="R18" s="592">
        <v>0</v>
      </c>
      <c r="S18" s="583"/>
      <c r="T18" s="583">
        <v>75.438303450596266</v>
      </c>
      <c r="U18" s="583">
        <v>51.21614580725592</v>
      </c>
      <c r="V18" s="583">
        <v>24.22215764334036</v>
      </c>
      <c r="W18" s="583"/>
      <c r="X18" s="592">
        <v>0</v>
      </c>
      <c r="Y18" s="592">
        <v>0</v>
      </c>
      <c r="Z18" s="592">
        <v>0</v>
      </c>
    </row>
    <row r="19" spans="1:26" s="49" customFormat="1" ht="15" customHeight="1" x14ac:dyDescent="0.25">
      <c r="A19" s="689" t="s">
        <v>141</v>
      </c>
      <c r="B19" s="579">
        <v>5245.9567281747886</v>
      </c>
      <c r="C19" s="579">
        <v>2277.7948218174161</v>
      </c>
      <c r="D19" s="579">
        <v>647.07203931846243</v>
      </c>
      <c r="E19" s="579">
        <v>445.14727126790098</v>
      </c>
      <c r="F19" s="579">
        <v>201.92476805056191</v>
      </c>
      <c r="G19" s="579"/>
      <c r="H19" s="579">
        <v>576.85459868548162</v>
      </c>
      <c r="I19" s="579">
        <v>346.8683093675379</v>
      </c>
      <c r="J19" s="579">
        <v>229.9862893179444</v>
      </c>
      <c r="K19" s="579"/>
      <c r="L19" s="579">
        <v>88.071624901157705</v>
      </c>
      <c r="M19" s="579">
        <v>67.241034759975705</v>
      </c>
      <c r="N19" s="579">
        <v>20.830590141182068</v>
      </c>
      <c r="O19" s="579"/>
      <c r="P19" s="579">
        <v>4.8851954627318639</v>
      </c>
      <c r="Q19" s="579">
        <v>4.8851954627318639</v>
      </c>
      <c r="R19" s="691">
        <v>0</v>
      </c>
      <c r="S19" s="579"/>
      <c r="T19" s="579">
        <v>958.47635178008079</v>
      </c>
      <c r="U19" s="579">
        <v>554.47491761282663</v>
      </c>
      <c r="V19" s="579">
        <v>404.00143416725598</v>
      </c>
      <c r="W19" s="579"/>
      <c r="X19" s="579">
        <v>2.4350116694656752</v>
      </c>
      <c r="Y19" s="579">
        <v>2.4350116694656752</v>
      </c>
      <c r="Z19" s="691">
        <v>0</v>
      </c>
    </row>
    <row r="20" spans="1:26" ht="15" customHeight="1" x14ac:dyDescent="0.25">
      <c r="A20" s="690" t="s">
        <v>141</v>
      </c>
      <c r="B20" s="583">
        <v>5245.9567281747886</v>
      </c>
      <c r="C20" s="583">
        <v>2277.7948218174161</v>
      </c>
      <c r="D20" s="583">
        <v>647.07203931846243</v>
      </c>
      <c r="E20" s="583">
        <v>445.14727126790098</v>
      </c>
      <c r="F20" s="583">
        <v>201.92476805056191</v>
      </c>
      <c r="G20" s="583"/>
      <c r="H20" s="583">
        <v>576.85459868548162</v>
      </c>
      <c r="I20" s="583">
        <v>346.8683093675379</v>
      </c>
      <c r="J20" s="583">
        <v>229.9862893179444</v>
      </c>
      <c r="K20" s="583"/>
      <c r="L20" s="583">
        <v>88.071624901157705</v>
      </c>
      <c r="M20" s="583">
        <v>67.241034759975705</v>
      </c>
      <c r="N20" s="583">
        <v>20.830590141182068</v>
      </c>
      <c r="O20" s="583"/>
      <c r="P20" s="583">
        <v>4.8851954627318639</v>
      </c>
      <c r="Q20" s="583">
        <v>4.8851954627318639</v>
      </c>
      <c r="R20" s="592">
        <v>0</v>
      </c>
      <c r="S20" s="583"/>
      <c r="T20" s="583">
        <v>958.47635178008079</v>
      </c>
      <c r="U20" s="583">
        <v>554.47491761282663</v>
      </c>
      <c r="V20" s="583">
        <v>404.00143416725598</v>
      </c>
      <c r="W20" s="583"/>
      <c r="X20" s="583">
        <v>2.4350116694656752</v>
      </c>
      <c r="Y20" s="583">
        <v>2.4350116694656752</v>
      </c>
      <c r="Z20" s="592">
        <v>0</v>
      </c>
    </row>
    <row r="21" spans="1:26" s="49" customFormat="1" ht="15" customHeight="1" x14ac:dyDescent="0.25">
      <c r="A21" s="689" t="s">
        <v>142</v>
      </c>
      <c r="B21" s="579">
        <v>20961.398736312367</v>
      </c>
      <c r="C21" s="579">
        <v>10315.953150580563</v>
      </c>
      <c r="D21" s="579">
        <v>3023.0653147043827</v>
      </c>
      <c r="E21" s="579">
        <v>1529.9817393357607</v>
      </c>
      <c r="F21" s="579">
        <v>1493.0835753685317</v>
      </c>
      <c r="G21" s="579"/>
      <c r="H21" s="579">
        <v>2927.855279755096</v>
      </c>
      <c r="I21" s="579">
        <v>1654.5458364896892</v>
      </c>
      <c r="J21" s="579">
        <v>1273.3094432653206</v>
      </c>
      <c r="K21" s="579"/>
      <c r="L21" s="579">
        <v>1442.3021813975238</v>
      </c>
      <c r="M21" s="579">
        <v>1028.3439541798289</v>
      </c>
      <c r="N21" s="579">
        <v>413.95822721768894</v>
      </c>
      <c r="O21" s="579"/>
      <c r="P21" s="579">
        <v>99.524502386256287</v>
      </c>
      <c r="Q21" s="579">
        <v>83.62415376709194</v>
      </c>
      <c r="R21" s="579">
        <v>15.900348619164422</v>
      </c>
      <c r="S21" s="579"/>
      <c r="T21" s="579">
        <v>2815.9008373288307</v>
      </c>
      <c r="U21" s="579">
        <v>1342.8577797902622</v>
      </c>
      <c r="V21" s="579">
        <v>1473.0430575384883</v>
      </c>
      <c r="W21" s="579"/>
      <c r="X21" s="579">
        <v>7.3050350083970255</v>
      </c>
      <c r="Y21" s="579">
        <v>1.2175058347328376</v>
      </c>
      <c r="Z21" s="579">
        <v>6.0875291736641879</v>
      </c>
    </row>
    <row r="22" spans="1:26" ht="15" customHeight="1" x14ac:dyDescent="0.25">
      <c r="A22" s="690" t="s">
        <v>142</v>
      </c>
      <c r="B22" s="583">
        <v>16643.959836818463</v>
      </c>
      <c r="C22" s="583">
        <v>8862.4145500102386</v>
      </c>
      <c r="D22" s="583">
        <v>2562.6056513763569</v>
      </c>
      <c r="E22" s="583">
        <v>1237.7973444182003</v>
      </c>
      <c r="F22" s="583">
        <v>1324.8083069581041</v>
      </c>
      <c r="G22" s="583"/>
      <c r="H22" s="583">
        <v>2626.394756740804</v>
      </c>
      <c r="I22" s="583">
        <v>1481.4259938948001</v>
      </c>
      <c r="J22" s="583">
        <v>1144.968762845948</v>
      </c>
      <c r="K22" s="583"/>
      <c r="L22" s="583">
        <v>1376.4968930005739</v>
      </c>
      <c r="M22" s="583">
        <v>970.99910777163723</v>
      </c>
      <c r="N22" s="583">
        <v>405.49778522893138</v>
      </c>
      <c r="O22" s="583"/>
      <c r="P22" s="583">
        <v>99.524502386256287</v>
      </c>
      <c r="Q22" s="583">
        <v>83.62415376709194</v>
      </c>
      <c r="R22" s="583">
        <v>15.900348619164422</v>
      </c>
      <c r="S22" s="583"/>
      <c r="T22" s="583">
        <v>2192.5227231671865</v>
      </c>
      <c r="U22" s="583">
        <v>1025.1080772347152</v>
      </c>
      <c r="V22" s="583">
        <v>1167.4146459324488</v>
      </c>
      <c r="W22" s="583"/>
      <c r="X22" s="583">
        <v>4.8700233389313503</v>
      </c>
      <c r="Y22" s="583">
        <v>1.2175058347328376</v>
      </c>
      <c r="Z22" s="583">
        <v>3.6525175041985127</v>
      </c>
    </row>
    <row r="23" spans="1:26" ht="15" customHeight="1" x14ac:dyDescent="0.25">
      <c r="A23" s="690" t="s">
        <v>143</v>
      </c>
      <c r="B23" s="583">
        <v>4181.0161792546123</v>
      </c>
      <c r="C23" s="583">
        <v>1370.6352957179986</v>
      </c>
      <c r="D23" s="583">
        <v>444.5890553663786</v>
      </c>
      <c r="E23" s="583">
        <v>281.18381029488643</v>
      </c>
      <c r="F23" s="583">
        <v>163.40524507149189</v>
      </c>
      <c r="G23" s="583"/>
      <c r="H23" s="583">
        <v>298.94065430472011</v>
      </c>
      <c r="I23" s="583">
        <v>170.59997388535035</v>
      </c>
      <c r="J23" s="583">
        <v>128.34068041936985</v>
      </c>
      <c r="K23" s="583"/>
      <c r="L23" s="583">
        <v>59.625316121311926</v>
      </c>
      <c r="M23" s="583">
        <v>52.424808487323652</v>
      </c>
      <c r="N23" s="583">
        <v>7.2005076339882716</v>
      </c>
      <c r="O23" s="583"/>
      <c r="P23" s="592">
        <v>0</v>
      </c>
      <c r="Q23" s="592">
        <v>0</v>
      </c>
      <c r="R23" s="592">
        <v>0</v>
      </c>
      <c r="S23" s="583"/>
      <c r="T23" s="583">
        <v>565.04525825612075</v>
      </c>
      <c r="U23" s="583">
        <v>287.55307538970095</v>
      </c>
      <c r="V23" s="583">
        <v>277.49218286641945</v>
      </c>
      <c r="W23" s="583"/>
      <c r="X23" s="583">
        <v>2.4350116694656752</v>
      </c>
      <c r="Y23" s="592">
        <v>0</v>
      </c>
      <c r="Z23" s="583">
        <v>2.4350116694656752</v>
      </c>
    </row>
    <row r="24" spans="1:26" ht="15" customHeight="1" x14ac:dyDescent="0.25">
      <c r="A24" s="690" t="s">
        <v>144</v>
      </c>
      <c r="B24" s="583">
        <v>136.42272024093853</v>
      </c>
      <c r="C24" s="583">
        <v>82.903304852242854</v>
      </c>
      <c r="D24" s="583">
        <v>15.870607961602936</v>
      </c>
      <c r="E24" s="583">
        <v>11.000584622671587</v>
      </c>
      <c r="F24" s="583">
        <v>4.8700233389313503</v>
      </c>
      <c r="G24" s="583"/>
      <c r="H24" s="583">
        <v>2.5198687095386911</v>
      </c>
      <c r="I24" s="583">
        <v>2.5198687095386911</v>
      </c>
      <c r="J24" s="592">
        <v>0</v>
      </c>
      <c r="K24" s="583"/>
      <c r="L24" s="583">
        <v>6.1799722756374607</v>
      </c>
      <c r="M24" s="583">
        <v>4.9200379208681149</v>
      </c>
      <c r="N24" s="583">
        <v>1.2599343547693456</v>
      </c>
      <c r="O24" s="583"/>
      <c r="P24" s="592">
        <v>0</v>
      </c>
      <c r="Q24" s="592">
        <v>0</v>
      </c>
      <c r="R24" s="592">
        <v>0</v>
      </c>
      <c r="S24" s="583"/>
      <c r="T24" s="583">
        <v>58.332855905463795</v>
      </c>
      <c r="U24" s="583">
        <v>30.196627165845147</v>
      </c>
      <c r="V24" s="583">
        <v>28.136228739618637</v>
      </c>
      <c r="W24" s="583"/>
      <c r="X24" s="592">
        <v>0</v>
      </c>
      <c r="Y24" s="592">
        <v>0</v>
      </c>
      <c r="Z24" s="592">
        <v>0</v>
      </c>
    </row>
    <row r="25" spans="1:26" s="49" customFormat="1" ht="15" customHeight="1" x14ac:dyDescent="0.25">
      <c r="A25" s="689" t="s">
        <v>145</v>
      </c>
      <c r="B25" s="579">
        <v>9954.555152305622</v>
      </c>
      <c r="C25" s="579">
        <v>4266.8117011232462</v>
      </c>
      <c r="D25" s="579">
        <v>1172.5036006999119</v>
      </c>
      <c r="E25" s="579">
        <v>743.47604473713363</v>
      </c>
      <c r="F25" s="579">
        <v>429.02755596277535</v>
      </c>
      <c r="G25" s="579"/>
      <c r="H25" s="579">
        <v>1284.7899557727046</v>
      </c>
      <c r="I25" s="579">
        <v>746.00297932866317</v>
      </c>
      <c r="J25" s="579">
        <v>538.78697644403678</v>
      </c>
      <c r="K25" s="579"/>
      <c r="L25" s="579">
        <v>414.63872169067537</v>
      </c>
      <c r="M25" s="579">
        <v>277.47011554978502</v>
      </c>
      <c r="N25" s="579">
        <v>137.16860614088992</v>
      </c>
      <c r="O25" s="579"/>
      <c r="P25" s="579">
        <v>45.429138345327921</v>
      </c>
      <c r="Q25" s="579">
        <v>36.806568338324546</v>
      </c>
      <c r="R25" s="579">
        <v>8.622570007003393</v>
      </c>
      <c r="S25" s="579"/>
      <c r="T25" s="579">
        <v>1328.7526854239763</v>
      </c>
      <c r="U25" s="579">
        <v>779.37320168594806</v>
      </c>
      <c r="V25" s="579">
        <v>549.37948373802806</v>
      </c>
      <c r="W25" s="579"/>
      <c r="X25" s="579">
        <v>20.697599190458231</v>
      </c>
      <c r="Y25" s="579">
        <v>10.957552512595537</v>
      </c>
      <c r="Z25" s="579">
        <v>9.7400466778627006</v>
      </c>
    </row>
    <row r="26" spans="1:26" ht="15" customHeight="1" x14ac:dyDescent="0.25">
      <c r="A26" s="690" t="s">
        <v>145</v>
      </c>
      <c r="B26" s="583">
        <v>9954.555152305622</v>
      </c>
      <c r="C26" s="583">
        <v>4266.8117011232462</v>
      </c>
      <c r="D26" s="583">
        <v>1172.5036006999119</v>
      </c>
      <c r="E26" s="583">
        <v>743.47604473713363</v>
      </c>
      <c r="F26" s="583">
        <v>429.02755596277535</v>
      </c>
      <c r="G26" s="583"/>
      <c r="H26" s="583">
        <v>1284.7899557727046</v>
      </c>
      <c r="I26" s="583">
        <v>746.00297932866317</v>
      </c>
      <c r="J26" s="583">
        <v>538.78697644403678</v>
      </c>
      <c r="K26" s="583"/>
      <c r="L26" s="583">
        <v>414.63872169067537</v>
      </c>
      <c r="M26" s="583">
        <v>277.47011554978502</v>
      </c>
      <c r="N26" s="583">
        <v>137.16860614088992</v>
      </c>
      <c r="O26" s="583"/>
      <c r="P26" s="583">
        <v>45.429138345327921</v>
      </c>
      <c r="Q26" s="583">
        <v>36.806568338324546</v>
      </c>
      <c r="R26" s="583">
        <v>8.622570007003393</v>
      </c>
      <c r="S26" s="583"/>
      <c r="T26" s="583">
        <v>1328.7526854239763</v>
      </c>
      <c r="U26" s="583">
        <v>779.37320168594806</v>
      </c>
      <c r="V26" s="583">
        <v>549.37948373802806</v>
      </c>
      <c r="W26" s="583"/>
      <c r="X26" s="583">
        <v>20.697599190458231</v>
      </c>
      <c r="Y26" s="583">
        <v>10.957552512595537</v>
      </c>
      <c r="Z26" s="583">
        <v>9.7400466778627006</v>
      </c>
    </row>
    <row r="27" spans="1:26" s="49" customFormat="1" ht="15" customHeight="1" x14ac:dyDescent="0.25">
      <c r="A27" s="689" t="s">
        <v>146</v>
      </c>
      <c r="B27" s="579">
        <v>1173.6387368715509</v>
      </c>
      <c r="C27" s="579">
        <v>309.19624379897965</v>
      </c>
      <c r="D27" s="579">
        <v>35.580914534270931</v>
      </c>
      <c r="E27" s="579">
        <v>30.733045791000805</v>
      </c>
      <c r="F27" s="579">
        <v>4.847868743270122</v>
      </c>
      <c r="G27" s="579"/>
      <c r="H27" s="579">
        <v>67.829898150189265</v>
      </c>
      <c r="I27" s="579">
        <v>42.591372492637305</v>
      </c>
      <c r="J27" s="579">
        <v>25.238525657551968</v>
      </c>
      <c r="K27" s="579"/>
      <c r="L27" s="579">
        <v>12.394787009411175</v>
      </c>
      <c r="M27" s="579">
        <v>9.9173468199089889</v>
      </c>
      <c r="N27" s="579">
        <v>2.4774401895021834</v>
      </c>
      <c r="O27" s="579"/>
      <c r="P27" s="579">
        <v>7.320207132197539</v>
      </c>
      <c r="Q27" s="579">
        <v>6.1027012974647015</v>
      </c>
      <c r="R27" s="579">
        <v>1.2175058347328376</v>
      </c>
      <c r="S27" s="579"/>
      <c r="T27" s="579">
        <v>186.0704369729109</v>
      </c>
      <c r="U27" s="579">
        <v>145.62615893524014</v>
      </c>
      <c r="V27" s="579">
        <v>40.444278037670841</v>
      </c>
      <c r="W27" s="579"/>
      <c r="X27" s="691">
        <v>0</v>
      </c>
      <c r="Y27" s="691">
        <v>0</v>
      </c>
      <c r="Z27" s="691">
        <v>0</v>
      </c>
    </row>
    <row r="28" spans="1:26" ht="15" customHeight="1" x14ac:dyDescent="0.25">
      <c r="A28" s="690" t="s">
        <v>146</v>
      </c>
      <c r="B28" s="583">
        <v>1173.6387368715509</v>
      </c>
      <c r="C28" s="583">
        <v>309.19624379897965</v>
      </c>
      <c r="D28" s="583">
        <v>35.580914534270931</v>
      </c>
      <c r="E28" s="583">
        <v>30.733045791000805</v>
      </c>
      <c r="F28" s="583">
        <v>4.847868743270122</v>
      </c>
      <c r="G28" s="583"/>
      <c r="H28" s="583">
        <v>67.829898150189265</v>
      </c>
      <c r="I28" s="583">
        <v>42.591372492637305</v>
      </c>
      <c r="J28" s="583">
        <v>25.238525657551968</v>
      </c>
      <c r="K28" s="583"/>
      <c r="L28" s="583">
        <v>12.394787009411175</v>
      </c>
      <c r="M28" s="583">
        <v>9.9173468199089889</v>
      </c>
      <c r="N28" s="583">
        <v>2.4774401895021834</v>
      </c>
      <c r="O28" s="583"/>
      <c r="P28" s="583">
        <v>7.320207132197539</v>
      </c>
      <c r="Q28" s="583">
        <v>6.1027012974647015</v>
      </c>
      <c r="R28" s="583">
        <v>1.2175058347328376</v>
      </c>
      <c r="S28" s="583"/>
      <c r="T28" s="583">
        <v>186.0704369729109</v>
      </c>
      <c r="U28" s="583">
        <v>145.62615893524014</v>
      </c>
      <c r="V28" s="583">
        <v>40.444278037670841</v>
      </c>
      <c r="W28" s="583"/>
      <c r="X28" s="592">
        <v>0</v>
      </c>
      <c r="Y28" s="592">
        <v>0</v>
      </c>
      <c r="Z28" s="592">
        <v>0</v>
      </c>
    </row>
    <row r="29" spans="1:26" s="49" customFormat="1" ht="15" customHeight="1" x14ac:dyDescent="0.25">
      <c r="A29" s="689" t="s">
        <v>147</v>
      </c>
      <c r="B29" s="579">
        <v>3410.0274594433185</v>
      </c>
      <c r="C29" s="579">
        <v>1240.8552737463326</v>
      </c>
      <c r="D29" s="579">
        <v>274.27675589608776</v>
      </c>
      <c r="E29" s="579">
        <v>248.74015110550602</v>
      </c>
      <c r="F29" s="579">
        <v>25.536604790581691</v>
      </c>
      <c r="G29" s="579"/>
      <c r="H29" s="579">
        <v>191.41703330292657</v>
      </c>
      <c r="I29" s="579">
        <v>123.42801162061872</v>
      </c>
      <c r="J29" s="579">
        <v>67.989021682308064</v>
      </c>
      <c r="K29" s="579"/>
      <c r="L29" s="579">
        <v>46.5804813352689</v>
      </c>
      <c r="M29" s="579">
        <v>40.4353515177677</v>
      </c>
      <c r="N29" s="579">
        <v>6.1451298175012088</v>
      </c>
      <c r="O29" s="579"/>
      <c r="P29" s="579">
        <v>2.4001692113294237</v>
      </c>
      <c r="Q29" s="579">
        <v>2.4001692113294237</v>
      </c>
      <c r="R29" s="691">
        <v>0</v>
      </c>
      <c r="S29" s="579"/>
      <c r="T29" s="579">
        <v>722.5283164965158</v>
      </c>
      <c r="U29" s="579">
        <v>471.29412925446718</v>
      </c>
      <c r="V29" s="579">
        <v>251.23418724204959</v>
      </c>
      <c r="W29" s="579"/>
      <c r="X29" s="579">
        <v>3.6525175041985127</v>
      </c>
      <c r="Y29" s="579">
        <v>1.2175058347328376</v>
      </c>
      <c r="Z29" s="579">
        <v>2.4350116694656752</v>
      </c>
    </row>
    <row r="30" spans="1:26" ht="15" customHeight="1" x14ac:dyDescent="0.25">
      <c r="A30" s="690" t="s">
        <v>147</v>
      </c>
      <c r="B30" s="583">
        <v>3410.0274594433185</v>
      </c>
      <c r="C30" s="583">
        <v>1240.8552737463326</v>
      </c>
      <c r="D30" s="583">
        <v>274.27675589608776</v>
      </c>
      <c r="E30" s="583">
        <v>248.74015110550602</v>
      </c>
      <c r="F30" s="583">
        <v>25.536604790581691</v>
      </c>
      <c r="G30" s="583"/>
      <c r="H30" s="583">
        <v>191.41703330292657</v>
      </c>
      <c r="I30" s="583">
        <v>123.42801162061872</v>
      </c>
      <c r="J30" s="583">
        <v>67.989021682308064</v>
      </c>
      <c r="K30" s="583"/>
      <c r="L30" s="583">
        <v>46.5804813352689</v>
      </c>
      <c r="M30" s="583">
        <v>40.4353515177677</v>
      </c>
      <c r="N30" s="583">
        <v>6.1451298175012088</v>
      </c>
      <c r="O30" s="583"/>
      <c r="P30" s="583">
        <v>2.4001692113294237</v>
      </c>
      <c r="Q30" s="583">
        <v>2.4001692113294237</v>
      </c>
      <c r="R30" s="592">
        <v>0</v>
      </c>
      <c r="S30" s="583"/>
      <c r="T30" s="583">
        <v>722.5283164965158</v>
      </c>
      <c r="U30" s="583">
        <v>471.29412925446718</v>
      </c>
      <c r="V30" s="583">
        <v>251.23418724204959</v>
      </c>
      <c r="W30" s="583"/>
      <c r="X30" s="583">
        <v>3.6525175041985127</v>
      </c>
      <c r="Y30" s="583">
        <v>1.2175058347328376</v>
      </c>
      <c r="Z30" s="583">
        <v>2.4350116694656752</v>
      </c>
    </row>
    <row r="31" spans="1:26" s="49" customFormat="1" ht="15" customHeight="1" x14ac:dyDescent="0.25">
      <c r="A31" s="689" t="s">
        <v>148</v>
      </c>
      <c r="B31" s="579">
        <v>12599.040551229593</v>
      </c>
      <c r="C31" s="579">
        <v>5648.3819152394526</v>
      </c>
      <c r="D31" s="579">
        <v>1229.2265391429814</v>
      </c>
      <c r="E31" s="579">
        <v>764.26874512295444</v>
      </c>
      <c r="F31" s="579">
        <v>464.95779402002103</v>
      </c>
      <c r="G31" s="579"/>
      <c r="H31" s="579">
        <v>2557.1370458800479</v>
      </c>
      <c r="I31" s="579">
        <v>1430.684339235401</v>
      </c>
      <c r="J31" s="579">
        <v>1126.452706644596</v>
      </c>
      <c r="K31" s="579"/>
      <c r="L31" s="579">
        <v>338.72842712138976</v>
      </c>
      <c r="M31" s="579">
        <v>275.91374111935448</v>
      </c>
      <c r="N31" s="579">
        <v>62.814686002034897</v>
      </c>
      <c r="O31" s="579"/>
      <c r="P31" s="579">
        <v>28.070908755957575</v>
      </c>
      <c r="Q31" s="579">
        <v>18.265675372357595</v>
      </c>
      <c r="R31" s="579">
        <v>9.8052333835999779</v>
      </c>
      <c r="S31" s="579"/>
      <c r="T31" s="579">
        <v>1487.9139593305022</v>
      </c>
      <c r="U31" s="579">
        <v>802.59249862282343</v>
      </c>
      <c r="V31" s="579">
        <v>685.3214607076726</v>
      </c>
      <c r="W31" s="579"/>
      <c r="X31" s="579">
        <v>7.3050350083970255</v>
      </c>
      <c r="Y31" s="579">
        <v>4.8700233389313503</v>
      </c>
      <c r="Z31" s="579">
        <v>2.4350116694656752</v>
      </c>
    </row>
    <row r="32" spans="1:26" ht="15" customHeight="1" x14ac:dyDescent="0.25">
      <c r="A32" s="690" t="s">
        <v>148</v>
      </c>
      <c r="B32" s="583">
        <v>5348.5873314906667</v>
      </c>
      <c r="C32" s="583">
        <v>1845.1768809041737</v>
      </c>
      <c r="D32" s="583">
        <v>475.08853323660281</v>
      </c>
      <c r="E32" s="583">
        <v>294.15144987509854</v>
      </c>
      <c r="F32" s="583">
        <v>180.93708336150388</v>
      </c>
      <c r="G32" s="583"/>
      <c r="H32" s="583">
        <v>459.49982875944698</v>
      </c>
      <c r="I32" s="583">
        <v>257.93257590117923</v>
      </c>
      <c r="J32" s="583">
        <v>201.56725285826806</v>
      </c>
      <c r="K32" s="583"/>
      <c r="L32" s="583">
        <v>166.67294636847214</v>
      </c>
      <c r="M32" s="583">
        <v>123.64293942431854</v>
      </c>
      <c r="N32" s="583">
        <v>43.030006944153691</v>
      </c>
      <c r="O32" s="583"/>
      <c r="P32" s="583">
        <v>18.265675372357595</v>
      </c>
      <c r="Q32" s="583">
        <v>12.162974074892894</v>
      </c>
      <c r="R32" s="583">
        <v>6.1027012974647006</v>
      </c>
      <c r="S32" s="583"/>
      <c r="T32" s="583">
        <v>720.77987382835465</v>
      </c>
      <c r="U32" s="583">
        <v>384.56247553845748</v>
      </c>
      <c r="V32" s="583">
        <v>336.21739828989774</v>
      </c>
      <c r="W32" s="583"/>
      <c r="X32" s="583">
        <v>4.8700233389313503</v>
      </c>
      <c r="Y32" s="583">
        <v>2.4350116694656752</v>
      </c>
      <c r="Z32" s="583">
        <v>2.4350116694656752</v>
      </c>
    </row>
    <row r="33" spans="1:26" ht="15" customHeight="1" x14ac:dyDescent="0.25">
      <c r="A33" s="690" t="s">
        <v>149</v>
      </c>
      <c r="B33" s="583">
        <v>7250.4532197390481</v>
      </c>
      <c r="C33" s="583">
        <v>3803.2050343352535</v>
      </c>
      <c r="D33" s="583">
        <v>754.13800590637197</v>
      </c>
      <c r="E33" s="583">
        <v>470.11729524785642</v>
      </c>
      <c r="F33" s="583">
        <v>284.02071065851669</v>
      </c>
      <c r="G33" s="583"/>
      <c r="H33" s="583">
        <v>2097.6372171205517</v>
      </c>
      <c r="I33" s="583">
        <v>1172.75176333422</v>
      </c>
      <c r="J33" s="583">
        <v>924.8854537863283</v>
      </c>
      <c r="K33" s="583"/>
      <c r="L33" s="583">
        <v>172.05548075291679</v>
      </c>
      <c r="M33" s="583">
        <v>152.27080169503563</v>
      </c>
      <c r="N33" s="583">
        <v>19.784679057881213</v>
      </c>
      <c r="O33" s="583"/>
      <c r="P33" s="583">
        <v>9.8052333835999796</v>
      </c>
      <c r="Q33" s="583">
        <v>6.1027012974647006</v>
      </c>
      <c r="R33" s="583">
        <v>3.7025320861352773</v>
      </c>
      <c r="S33" s="583"/>
      <c r="T33" s="583">
        <v>767.1340855021416</v>
      </c>
      <c r="U33" s="583">
        <v>418.03002308436658</v>
      </c>
      <c r="V33" s="583">
        <v>349.1040624177765</v>
      </c>
      <c r="W33" s="583"/>
      <c r="X33" s="583">
        <v>2.4350116694656752</v>
      </c>
      <c r="Y33" s="583">
        <v>2.4350116694656752</v>
      </c>
      <c r="Z33" s="592">
        <v>0</v>
      </c>
    </row>
    <row r="34" spans="1:26" s="49" customFormat="1" ht="15" customHeight="1" x14ac:dyDescent="0.25">
      <c r="A34" s="689" t="s">
        <v>150</v>
      </c>
      <c r="B34" s="579">
        <v>19971.206828129943</v>
      </c>
      <c r="C34" s="579">
        <v>9484.1894275738341</v>
      </c>
      <c r="D34" s="579">
        <v>2724.5279887833176</v>
      </c>
      <c r="E34" s="579">
        <v>1810.2896557490044</v>
      </c>
      <c r="F34" s="579">
        <v>914.23833303423771</v>
      </c>
      <c r="G34" s="579"/>
      <c r="H34" s="579">
        <v>2677.2603534875111</v>
      </c>
      <c r="I34" s="579">
        <v>1599.1245697669076</v>
      </c>
      <c r="J34" s="579">
        <v>1078.1357837205142</v>
      </c>
      <c r="K34" s="579"/>
      <c r="L34" s="579">
        <v>1078.4415870482082</v>
      </c>
      <c r="M34" s="579">
        <v>820.71637801034171</v>
      </c>
      <c r="N34" s="579">
        <v>257.72520903786443</v>
      </c>
      <c r="O34" s="579"/>
      <c r="P34" s="579">
        <v>97.639292389765572</v>
      </c>
      <c r="Q34" s="579">
        <v>84.026999545621635</v>
      </c>
      <c r="R34" s="579">
        <v>13.612292844144008</v>
      </c>
      <c r="S34" s="579"/>
      <c r="T34" s="579">
        <v>2891.7101358482364</v>
      </c>
      <c r="U34" s="579">
        <v>1472.7934566796737</v>
      </c>
      <c r="V34" s="579">
        <v>1418.9166791684788</v>
      </c>
      <c r="W34" s="579"/>
      <c r="X34" s="579">
        <v>14.610070016794047</v>
      </c>
      <c r="Y34" s="579">
        <v>6.0875291736641879</v>
      </c>
      <c r="Z34" s="579">
        <v>8.5225408431298639</v>
      </c>
    </row>
    <row r="35" spans="1:26" ht="15" customHeight="1" x14ac:dyDescent="0.25">
      <c r="A35" s="690" t="s">
        <v>150</v>
      </c>
      <c r="B35" s="583">
        <v>12680.015398248772</v>
      </c>
      <c r="C35" s="583">
        <v>6287.3270268508422</v>
      </c>
      <c r="D35" s="583">
        <v>1952.7242143609562</v>
      </c>
      <c r="E35" s="583">
        <v>1244.3109514126259</v>
      </c>
      <c r="F35" s="583">
        <v>708.4132629483039</v>
      </c>
      <c r="G35" s="583"/>
      <c r="H35" s="583">
        <v>1591.1552390372867</v>
      </c>
      <c r="I35" s="583">
        <v>988.38172814455334</v>
      </c>
      <c r="J35" s="583">
        <v>602.7735108927202</v>
      </c>
      <c r="K35" s="583"/>
      <c r="L35" s="583">
        <v>879.95815407189025</v>
      </c>
      <c r="M35" s="583">
        <v>666.56531485298444</v>
      </c>
      <c r="N35" s="583">
        <v>213.39283921890498</v>
      </c>
      <c r="O35" s="583"/>
      <c r="P35" s="583">
        <v>85.441475856736474</v>
      </c>
      <c r="Q35" s="583">
        <v>73.089117367361879</v>
      </c>
      <c r="R35" s="583">
        <v>12.352358489374662</v>
      </c>
      <c r="S35" s="583"/>
      <c r="T35" s="583">
        <v>1767.0903910112286</v>
      </c>
      <c r="U35" s="583">
        <v>859.8635892754279</v>
      </c>
      <c r="V35" s="583">
        <v>907.22680173579249</v>
      </c>
      <c r="W35" s="583"/>
      <c r="X35" s="583">
        <v>10.957552512595537</v>
      </c>
      <c r="Y35" s="583">
        <v>6.0875291736641879</v>
      </c>
      <c r="Z35" s="583">
        <v>4.8700233389313503</v>
      </c>
    </row>
    <row r="36" spans="1:26" ht="15" customHeight="1" x14ac:dyDescent="0.25">
      <c r="A36" s="690" t="s">
        <v>151</v>
      </c>
      <c r="B36" s="583">
        <v>7291.1914298826932</v>
      </c>
      <c r="C36" s="583">
        <v>3196.8624007230469</v>
      </c>
      <c r="D36" s="583">
        <v>771.8037744222994</v>
      </c>
      <c r="E36" s="583">
        <v>565.97870433636479</v>
      </c>
      <c r="F36" s="583">
        <v>205.82507008593501</v>
      </c>
      <c r="G36" s="583"/>
      <c r="H36" s="583">
        <v>1086.1051144501428</v>
      </c>
      <c r="I36" s="583">
        <v>610.74284162234949</v>
      </c>
      <c r="J36" s="583">
        <v>475.36227282779629</v>
      </c>
      <c r="K36" s="583"/>
      <c r="L36" s="583">
        <v>198.48343297631632</v>
      </c>
      <c r="M36" s="583">
        <v>154.1510631573569</v>
      </c>
      <c r="N36" s="583">
        <v>44.332369818959513</v>
      </c>
      <c r="O36" s="583"/>
      <c r="P36" s="583">
        <v>12.197816533029147</v>
      </c>
      <c r="Q36" s="583">
        <v>10.937882178259802</v>
      </c>
      <c r="R36" s="583">
        <v>1.2599343547693456</v>
      </c>
      <c r="S36" s="583"/>
      <c r="T36" s="583">
        <v>1124.6197448369221</v>
      </c>
      <c r="U36" s="583">
        <v>612.92986740424215</v>
      </c>
      <c r="V36" s="583">
        <v>511.68987743267866</v>
      </c>
      <c r="W36" s="583"/>
      <c r="X36" s="583">
        <v>3.6525175041985127</v>
      </c>
      <c r="Y36" s="592">
        <v>0</v>
      </c>
      <c r="Z36" s="583">
        <v>3.6525175041985127</v>
      </c>
    </row>
    <row r="37" spans="1:26" s="49" customFormat="1" ht="15" customHeight="1" x14ac:dyDescent="0.25">
      <c r="A37" s="689" t="s">
        <v>152</v>
      </c>
      <c r="B37" s="579">
        <v>5038.4910210002818</v>
      </c>
      <c r="C37" s="579">
        <v>1469.5040615918324</v>
      </c>
      <c r="D37" s="579">
        <v>438.31279498433645</v>
      </c>
      <c r="E37" s="579">
        <v>258.69097993706686</v>
      </c>
      <c r="F37" s="579">
        <v>179.62181504726928</v>
      </c>
      <c r="G37" s="579"/>
      <c r="H37" s="579">
        <v>375.29587820493509</v>
      </c>
      <c r="I37" s="579">
        <v>233.10745664598002</v>
      </c>
      <c r="J37" s="579">
        <v>142.18842155895501</v>
      </c>
      <c r="K37" s="579"/>
      <c r="L37" s="579">
        <v>131.56285122764143</v>
      </c>
      <c r="M37" s="579">
        <v>113.15430393973982</v>
      </c>
      <c r="N37" s="579">
        <v>18.408547287901683</v>
      </c>
      <c r="O37" s="579"/>
      <c r="P37" s="579">
        <v>3.7373745442715292</v>
      </c>
      <c r="Q37" s="579">
        <v>3.7373745442715292</v>
      </c>
      <c r="R37" s="691">
        <v>0</v>
      </c>
      <c r="S37" s="579"/>
      <c r="T37" s="579">
        <v>515.72513929171134</v>
      </c>
      <c r="U37" s="579">
        <v>296.70530225770898</v>
      </c>
      <c r="V37" s="579">
        <v>219.01983703400197</v>
      </c>
      <c r="W37" s="579"/>
      <c r="X37" s="579">
        <v>4.8700233389313503</v>
      </c>
      <c r="Y37" s="579">
        <v>1.2175058347328376</v>
      </c>
      <c r="Z37" s="579">
        <v>3.6525175041985127</v>
      </c>
    </row>
    <row r="38" spans="1:26" ht="15" customHeight="1" x14ac:dyDescent="0.25">
      <c r="A38" s="690" t="s">
        <v>152</v>
      </c>
      <c r="B38" s="583">
        <v>5038.4910210002818</v>
      </c>
      <c r="C38" s="583">
        <v>1469.5040615918324</v>
      </c>
      <c r="D38" s="583">
        <v>438.31279498433645</v>
      </c>
      <c r="E38" s="583">
        <v>258.69097993706686</v>
      </c>
      <c r="F38" s="583">
        <v>179.62181504726928</v>
      </c>
      <c r="G38" s="583"/>
      <c r="H38" s="583">
        <v>375.29587820493509</v>
      </c>
      <c r="I38" s="583">
        <v>233.10745664598002</v>
      </c>
      <c r="J38" s="583">
        <v>142.18842155895501</v>
      </c>
      <c r="K38" s="583"/>
      <c r="L38" s="583">
        <v>131.56285122764143</v>
      </c>
      <c r="M38" s="583">
        <v>113.15430393973982</v>
      </c>
      <c r="N38" s="583">
        <v>18.408547287901683</v>
      </c>
      <c r="O38" s="583"/>
      <c r="P38" s="583">
        <v>3.7373745442715292</v>
      </c>
      <c r="Q38" s="583">
        <v>3.7373745442715292</v>
      </c>
      <c r="R38" s="592">
        <v>0</v>
      </c>
      <c r="S38" s="583"/>
      <c r="T38" s="583">
        <v>515.72513929171134</v>
      </c>
      <c r="U38" s="583">
        <v>296.70530225770898</v>
      </c>
      <c r="V38" s="583">
        <v>219.01983703400197</v>
      </c>
      <c r="W38" s="583"/>
      <c r="X38" s="583">
        <v>4.8700233389313503</v>
      </c>
      <c r="Y38" s="583">
        <v>1.2175058347328376</v>
      </c>
      <c r="Z38" s="583">
        <v>3.6525175041985127</v>
      </c>
    </row>
    <row r="39" spans="1:26" s="49" customFormat="1" ht="15" customHeight="1" x14ac:dyDescent="0.25">
      <c r="A39" s="689" t="s">
        <v>153</v>
      </c>
      <c r="B39" s="579">
        <v>5576.3135941561077</v>
      </c>
      <c r="C39" s="579">
        <v>656.51041200043323</v>
      </c>
      <c r="D39" s="579">
        <v>113.62085588311378</v>
      </c>
      <c r="E39" s="579">
        <v>78.062418580833452</v>
      </c>
      <c r="F39" s="579">
        <v>35.55843730228041</v>
      </c>
      <c r="G39" s="579"/>
      <c r="H39" s="579">
        <v>308.97323669767684</v>
      </c>
      <c r="I39" s="579">
        <v>162.12631234752294</v>
      </c>
      <c r="J39" s="579">
        <v>146.84692435015424</v>
      </c>
      <c r="K39" s="579"/>
      <c r="L39" s="579">
        <v>52.838138820713191</v>
      </c>
      <c r="M39" s="579">
        <v>43.142401334172938</v>
      </c>
      <c r="N39" s="579">
        <v>9.6957374865402421</v>
      </c>
      <c r="O39" s="579"/>
      <c r="P39" s="691">
        <v>0</v>
      </c>
      <c r="Q39" s="691">
        <v>0</v>
      </c>
      <c r="R39" s="691">
        <v>0</v>
      </c>
      <c r="S39" s="579"/>
      <c r="T39" s="579">
        <v>177.42566309473102</v>
      </c>
      <c r="U39" s="579">
        <v>98.772032142559766</v>
      </c>
      <c r="V39" s="579">
        <v>78.653630952171341</v>
      </c>
      <c r="W39" s="579"/>
      <c r="X39" s="579">
        <v>3.6525175041985127</v>
      </c>
      <c r="Y39" s="579">
        <v>1.2175058347328376</v>
      </c>
      <c r="Z39" s="579">
        <v>2.4350116694656752</v>
      </c>
    </row>
    <row r="40" spans="1:26" ht="15" customHeight="1" x14ac:dyDescent="0.25">
      <c r="A40" s="690" t="s">
        <v>153</v>
      </c>
      <c r="B40" s="583">
        <v>5576.3135941561077</v>
      </c>
      <c r="C40" s="583">
        <v>656.51041200043323</v>
      </c>
      <c r="D40" s="583">
        <v>113.62085588311378</v>
      </c>
      <c r="E40" s="583">
        <v>78.062418580833452</v>
      </c>
      <c r="F40" s="583">
        <v>35.55843730228041</v>
      </c>
      <c r="G40" s="583"/>
      <c r="H40" s="583">
        <v>308.97323669767684</v>
      </c>
      <c r="I40" s="583">
        <v>162.12631234752294</v>
      </c>
      <c r="J40" s="583">
        <v>146.84692435015424</v>
      </c>
      <c r="K40" s="583"/>
      <c r="L40" s="583">
        <v>52.838138820713191</v>
      </c>
      <c r="M40" s="583">
        <v>43.142401334172938</v>
      </c>
      <c r="N40" s="583">
        <v>9.6957374865402421</v>
      </c>
      <c r="O40" s="583"/>
      <c r="P40" s="592">
        <v>0</v>
      </c>
      <c r="Q40" s="592">
        <v>0</v>
      </c>
      <c r="R40" s="592">
        <v>0</v>
      </c>
      <c r="S40" s="583"/>
      <c r="T40" s="583">
        <v>177.42566309473102</v>
      </c>
      <c r="U40" s="583">
        <v>98.772032142559766</v>
      </c>
      <c r="V40" s="583">
        <v>78.653630952171341</v>
      </c>
      <c r="W40" s="583"/>
      <c r="X40" s="583">
        <v>3.6525175041985127</v>
      </c>
      <c r="Y40" s="583">
        <v>1.2175058347328376</v>
      </c>
      <c r="Z40" s="583">
        <v>2.4350116694656752</v>
      </c>
    </row>
    <row r="41" spans="1:26" s="49" customFormat="1" ht="15" customHeight="1" x14ac:dyDescent="0.25">
      <c r="A41" s="689" t="s">
        <v>154</v>
      </c>
      <c r="B41" s="579">
        <v>19454.802957891476</v>
      </c>
      <c r="C41" s="579">
        <v>11467.096238322129</v>
      </c>
      <c r="D41" s="579">
        <v>3226.6483616688847</v>
      </c>
      <c r="E41" s="579">
        <v>2095.9006334480114</v>
      </c>
      <c r="F41" s="579">
        <v>1130.7477282207942</v>
      </c>
      <c r="G41" s="579"/>
      <c r="H41" s="579">
        <v>2914.8392708210549</v>
      </c>
      <c r="I41" s="579">
        <v>1908.5334816848861</v>
      </c>
      <c r="J41" s="579">
        <v>1006.3057891361003</v>
      </c>
      <c r="K41" s="579"/>
      <c r="L41" s="579">
        <v>1185.7665932373554</v>
      </c>
      <c r="M41" s="579">
        <v>923.11131268456552</v>
      </c>
      <c r="N41" s="579">
        <v>262.6552805527877</v>
      </c>
      <c r="O41" s="579"/>
      <c r="P41" s="579">
        <v>81.912586220416756</v>
      </c>
      <c r="Q41" s="579">
        <v>75.690185424742822</v>
      </c>
      <c r="R41" s="579">
        <v>6.222400795673968</v>
      </c>
      <c r="S41" s="579"/>
      <c r="T41" s="579">
        <v>4051.841897200577</v>
      </c>
      <c r="U41" s="579">
        <v>1900.9934249799817</v>
      </c>
      <c r="V41" s="579">
        <v>2150.848472220373</v>
      </c>
      <c r="W41" s="579"/>
      <c r="X41" s="579">
        <v>6.0875291736641879</v>
      </c>
      <c r="Y41" s="579">
        <v>3.6525175041985127</v>
      </c>
      <c r="Z41" s="579">
        <v>2.4350116694656752</v>
      </c>
    </row>
    <row r="42" spans="1:26" ht="15" customHeight="1" x14ac:dyDescent="0.25">
      <c r="A42" s="692" t="s">
        <v>154</v>
      </c>
      <c r="B42" s="591">
        <v>19454.802957891476</v>
      </c>
      <c r="C42" s="591">
        <v>11467.096238322129</v>
      </c>
      <c r="D42" s="591">
        <v>3226.6483616688847</v>
      </c>
      <c r="E42" s="591">
        <v>2095.9006334480114</v>
      </c>
      <c r="F42" s="591">
        <v>1130.7477282207942</v>
      </c>
      <c r="G42" s="591"/>
      <c r="H42" s="591">
        <v>2914.8392708210549</v>
      </c>
      <c r="I42" s="591">
        <v>1908.5334816848861</v>
      </c>
      <c r="J42" s="591">
        <v>1006.3057891361003</v>
      </c>
      <c r="K42" s="591"/>
      <c r="L42" s="591">
        <v>1185.7665932373554</v>
      </c>
      <c r="M42" s="591">
        <v>923.11131268456552</v>
      </c>
      <c r="N42" s="591">
        <v>262.6552805527877</v>
      </c>
      <c r="O42" s="591"/>
      <c r="P42" s="591">
        <v>81.912586220416756</v>
      </c>
      <c r="Q42" s="591">
        <v>75.690185424742822</v>
      </c>
      <c r="R42" s="591">
        <v>6.222400795673968</v>
      </c>
      <c r="S42" s="591"/>
      <c r="T42" s="591">
        <v>4051.841897200577</v>
      </c>
      <c r="U42" s="591">
        <v>1900.9934249799817</v>
      </c>
      <c r="V42" s="591">
        <v>2150.848472220373</v>
      </c>
      <c r="W42" s="591"/>
      <c r="X42" s="591">
        <v>6.0875291736641879</v>
      </c>
      <c r="Y42" s="591">
        <v>3.6525175041985127</v>
      </c>
      <c r="Z42" s="591">
        <v>2.4350116694656752</v>
      </c>
    </row>
  </sheetData>
  <mergeCells count="13">
    <mergeCell ref="A7:B7"/>
    <mergeCell ref="A10:B10"/>
    <mergeCell ref="A1:Z1"/>
    <mergeCell ref="A2:A4"/>
    <mergeCell ref="B2:B4"/>
    <mergeCell ref="C2:C4"/>
    <mergeCell ref="D2:Z2"/>
    <mergeCell ref="E3:F3"/>
    <mergeCell ref="H3:J3"/>
    <mergeCell ref="L3:N3"/>
    <mergeCell ref="P3:R3"/>
    <mergeCell ref="T3:V3"/>
    <mergeCell ref="X3:Z3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BEFD-CC94-489D-A6CE-63E399267829}">
  <dimension ref="A1:L41"/>
  <sheetViews>
    <sheetView topLeftCell="A2" workbookViewId="0">
      <selection activeCell="A2" sqref="A2:A3"/>
    </sheetView>
  </sheetViews>
  <sheetFormatPr defaultRowHeight="12" x14ac:dyDescent="0.2"/>
  <cols>
    <col min="1" max="1" width="18.7109375" style="217" customWidth="1"/>
    <col min="2" max="4" width="10" style="217" bestFit="1" customWidth="1"/>
    <col min="5" max="5" width="2.28515625" style="217" customWidth="1"/>
    <col min="6" max="8" width="10" style="217" bestFit="1" customWidth="1"/>
    <col min="9" max="9" width="2.28515625" style="217" customWidth="1"/>
    <col min="10" max="12" width="9.28515625" style="217" bestFit="1" customWidth="1"/>
    <col min="13" max="16384" width="9.140625" style="202"/>
  </cols>
  <sheetData>
    <row r="1" spans="1:12" ht="15.75" customHeight="1" x14ac:dyDescent="0.2">
      <c r="A1" s="1112" t="s">
        <v>186</v>
      </c>
      <c r="B1" s="1112"/>
      <c r="C1" s="1112"/>
      <c r="D1" s="1112"/>
      <c r="E1" s="1112"/>
      <c r="F1" s="1112"/>
      <c r="G1" s="1112"/>
      <c r="H1" s="1112"/>
      <c r="I1" s="1112"/>
      <c r="J1" s="1113"/>
      <c r="K1" s="1113"/>
      <c r="L1" s="1113"/>
    </row>
    <row r="2" spans="1:12" ht="30" customHeight="1" x14ac:dyDescent="0.2">
      <c r="A2" s="1114" t="s">
        <v>549</v>
      </c>
      <c r="B2" s="1114" t="s">
        <v>134</v>
      </c>
      <c r="C2" s="1114"/>
      <c r="D2" s="1114"/>
      <c r="E2" s="693"/>
      <c r="F2" s="1115" t="s">
        <v>133</v>
      </c>
      <c r="G2" s="1115"/>
      <c r="H2" s="1115"/>
      <c r="I2" s="693"/>
      <c r="J2" s="1114" t="s">
        <v>187</v>
      </c>
      <c r="K2" s="1114"/>
      <c r="L2" s="1114"/>
    </row>
    <row r="3" spans="1:12" x14ac:dyDescent="0.2">
      <c r="A3" s="1116"/>
      <c r="B3" s="703" t="s">
        <v>0</v>
      </c>
      <c r="C3" s="703" t="s">
        <v>1</v>
      </c>
      <c r="D3" s="703" t="s">
        <v>2</v>
      </c>
      <c r="E3" s="694"/>
      <c r="F3" s="703" t="s">
        <v>0</v>
      </c>
      <c r="G3" s="703" t="s">
        <v>1</v>
      </c>
      <c r="H3" s="703" t="s">
        <v>2</v>
      </c>
      <c r="I3" s="695"/>
      <c r="J3" s="703" t="s">
        <v>188</v>
      </c>
      <c r="K3" s="703" t="s">
        <v>1</v>
      </c>
      <c r="L3" s="703" t="s">
        <v>2</v>
      </c>
    </row>
    <row r="4" spans="1:12" s="203" customFormat="1" ht="15" customHeight="1" x14ac:dyDescent="0.2">
      <c r="A4" s="700" t="s">
        <v>135</v>
      </c>
      <c r="B4" s="575">
        <v>93621.549537597457</v>
      </c>
      <c r="C4" s="575">
        <v>46561.558867021995</v>
      </c>
      <c r="D4" s="575">
        <v>47059.99067039763</v>
      </c>
      <c r="E4" s="575"/>
      <c r="F4" s="575">
        <v>53548.524593983362</v>
      </c>
      <c r="G4" s="575">
        <v>26556.26807426523</v>
      </c>
      <c r="H4" s="575">
        <v>26992.25651972356</v>
      </c>
      <c r="I4" s="575"/>
      <c r="J4" s="701">
        <v>57.196793749408037</v>
      </c>
      <c r="K4" s="701">
        <v>57.034748664918425</v>
      </c>
      <c r="L4" s="701">
        <v>57.357122547648721</v>
      </c>
    </row>
    <row r="5" spans="1:12" ht="16.5" customHeight="1" x14ac:dyDescent="0.2">
      <c r="A5" s="698"/>
      <c r="B5" s="583"/>
      <c r="C5" s="583"/>
      <c r="D5" s="583"/>
      <c r="E5" s="583"/>
      <c r="F5" s="583"/>
      <c r="G5" s="583"/>
      <c r="H5" s="583"/>
      <c r="I5" s="583"/>
      <c r="J5" s="699"/>
      <c r="K5" s="699"/>
      <c r="L5" s="699"/>
    </row>
    <row r="6" spans="1:12" ht="13.5" customHeight="1" x14ac:dyDescent="0.2">
      <c r="A6" s="700" t="s">
        <v>3</v>
      </c>
      <c r="B6" s="575"/>
      <c r="C6" s="575"/>
      <c r="D6" s="575"/>
      <c r="E6" s="575"/>
      <c r="F6" s="575"/>
      <c r="G6" s="575"/>
      <c r="H6" s="575"/>
      <c r="I6" s="575"/>
      <c r="J6" s="701"/>
      <c r="K6" s="701"/>
      <c r="L6" s="701"/>
    </row>
    <row r="7" spans="1:12" x14ac:dyDescent="0.2">
      <c r="A7" s="698" t="s">
        <v>4</v>
      </c>
      <c r="B7" s="583">
        <v>65249.963843701298</v>
      </c>
      <c r="C7" s="583">
        <v>32336.738921467229</v>
      </c>
      <c r="D7" s="583">
        <v>32913.224922239497</v>
      </c>
      <c r="E7" s="583"/>
      <c r="F7" s="583">
        <v>45406.356745551842</v>
      </c>
      <c r="G7" s="583">
        <v>22372.563093805758</v>
      </c>
      <c r="H7" s="583">
        <v>23033.793651751512</v>
      </c>
      <c r="I7" s="583"/>
      <c r="J7" s="699">
        <v>69.588324760341621</v>
      </c>
      <c r="K7" s="699">
        <v>69.186206896594257</v>
      </c>
      <c r="L7" s="699">
        <v>69.983399396997768</v>
      </c>
    </row>
    <row r="8" spans="1:12" x14ac:dyDescent="0.2">
      <c r="A8" s="698" t="s">
        <v>5</v>
      </c>
      <c r="B8" s="583">
        <v>28371.585693718327</v>
      </c>
      <c r="C8" s="583">
        <v>14224.819945560193</v>
      </c>
      <c r="D8" s="583">
        <v>14146.765748163562</v>
      </c>
      <c r="E8" s="583"/>
      <c r="F8" s="583">
        <v>8142.1678484369068</v>
      </c>
      <c r="G8" s="583">
        <v>4183.7049804616299</v>
      </c>
      <c r="H8" s="583">
        <v>3958.4628679740786</v>
      </c>
      <c r="I8" s="583"/>
      <c r="J8" s="699">
        <v>28.698317874557723</v>
      </c>
      <c r="K8" s="699">
        <v>29.411303598032532</v>
      </c>
      <c r="L8" s="699">
        <v>27.981398281712949</v>
      </c>
    </row>
    <row r="9" spans="1:12" x14ac:dyDescent="0.2">
      <c r="A9" s="700" t="s">
        <v>53</v>
      </c>
      <c r="B9" s="575"/>
      <c r="C9" s="575"/>
      <c r="D9" s="575"/>
      <c r="E9" s="575"/>
      <c r="F9" s="575"/>
      <c r="G9" s="575"/>
      <c r="H9" s="575"/>
      <c r="I9" s="575"/>
      <c r="J9" s="701"/>
      <c r="K9" s="701"/>
      <c r="L9" s="701"/>
    </row>
    <row r="10" spans="1:12" s="203" customFormat="1" x14ac:dyDescent="0.2">
      <c r="A10" s="696" t="s">
        <v>136</v>
      </c>
      <c r="B10" s="579">
        <v>59021.23889145007</v>
      </c>
      <c r="C10" s="579">
        <v>29212.340905676334</v>
      </c>
      <c r="D10" s="579">
        <v>29808.897985779164</v>
      </c>
      <c r="E10" s="579"/>
      <c r="F10" s="579">
        <v>42103.549135711502</v>
      </c>
      <c r="G10" s="579">
        <v>20753.49602780705</v>
      </c>
      <c r="H10" s="579">
        <v>21350.05310790988</v>
      </c>
      <c r="I10" s="579"/>
      <c r="J10" s="697">
        <v>71.336267971508136</v>
      </c>
      <c r="K10" s="697">
        <v>71.043591113874996</v>
      </c>
      <c r="L10" s="697">
        <v>71.62308756971882</v>
      </c>
    </row>
    <row r="11" spans="1:12" x14ac:dyDescent="0.2">
      <c r="A11" s="702" t="s">
        <v>136</v>
      </c>
      <c r="B11" s="583">
        <v>58477.089629599264</v>
      </c>
      <c r="C11" s="583">
        <v>28921.310255383178</v>
      </c>
      <c r="D11" s="583">
        <v>29555.779374221514</v>
      </c>
      <c r="E11" s="583"/>
      <c r="F11" s="583">
        <v>41897.263042591832</v>
      </c>
      <c r="G11" s="583">
        <v>20643.105091488957</v>
      </c>
      <c r="H11" s="583">
        <v>21254.157951108304</v>
      </c>
      <c r="I11" s="583"/>
      <c r="J11" s="699">
        <v>71.647312320039859</v>
      </c>
      <c r="K11" s="699">
        <v>71.376797625063915</v>
      </c>
      <c r="L11" s="699">
        <v>71.91201992006711</v>
      </c>
    </row>
    <row r="12" spans="1:12" x14ac:dyDescent="0.2">
      <c r="A12" s="702" t="s">
        <v>157</v>
      </c>
      <c r="B12" s="583">
        <v>544.14926185113677</v>
      </c>
      <c r="C12" s="583">
        <v>291.03065029333271</v>
      </c>
      <c r="D12" s="583">
        <v>253.11861155780258</v>
      </c>
      <c r="E12" s="583"/>
      <c r="F12" s="583">
        <v>206.28609311979477</v>
      </c>
      <c r="G12" s="583">
        <v>110.39093631815996</v>
      </c>
      <c r="H12" s="583">
        <v>95.895156801633917</v>
      </c>
      <c r="I12" s="583"/>
      <c r="J12" s="699">
        <v>37.909836065573437</v>
      </c>
      <c r="K12" s="699">
        <v>37.931034482758491</v>
      </c>
      <c r="L12" s="699">
        <v>37.885462555065978</v>
      </c>
    </row>
    <row r="13" spans="1:12" s="203" customFormat="1" x14ac:dyDescent="0.2">
      <c r="A13" s="696" t="s">
        <v>137</v>
      </c>
      <c r="B13" s="579">
        <v>2464.2825178093722</v>
      </c>
      <c r="C13" s="579">
        <v>1187.5388603923393</v>
      </c>
      <c r="D13" s="579">
        <v>1276.7436574171161</v>
      </c>
      <c r="E13" s="579"/>
      <c r="F13" s="579">
        <v>960.06662797915851</v>
      </c>
      <c r="G13" s="579">
        <v>449.3691650123115</v>
      </c>
      <c r="H13" s="579">
        <v>510.69746296684553</v>
      </c>
      <c r="I13" s="579"/>
      <c r="J13" s="697">
        <v>38.959276018100873</v>
      </c>
      <c r="K13" s="697">
        <v>37.840375586853803</v>
      </c>
      <c r="L13" s="697">
        <v>39.999999999999275</v>
      </c>
    </row>
    <row r="14" spans="1:12" x14ac:dyDescent="0.2">
      <c r="A14" s="702" t="s">
        <v>137</v>
      </c>
      <c r="B14" s="583">
        <v>1382.6743538840385</v>
      </c>
      <c r="C14" s="583">
        <v>628.89381902467471</v>
      </c>
      <c r="D14" s="583">
        <v>753.78053485936221</v>
      </c>
      <c r="E14" s="583"/>
      <c r="F14" s="583">
        <v>627.778759061865</v>
      </c>
      <c r="G14" s="583">
        <v>282.11017059085503</v>
      </c>
      <c r="H14" s="583">
        <v>345.66858847100849</v>
      </c>
      <c r="I14" s="583"/>
      <c r="J14" s="699">
        <v>45.403225806450742</v>
      </c>
      <c r="K14" s="699">
        <v>44.858156028368228</v>
      </c>
      <c r="L14" s="699">
        <v>45.857988165679792</v>
      </c>
    </row>
    <row r="15" spans="1:12" x14ac:dyDescent="0.2">
      <c r="A15" s="702" t="s">
        <v>138</v>
      </c>
      <c r="B15" s="583">
        <v>530.76854229742025</v>
      </c>
      <c r="C15" s="583">
        <v>255.348731483422</v>
      </c>
      <c r="D15" s="583">
        <v>275.41981081399678</v>
      </c>
      <c r="E15" s="583"/>
      <c r="F15" s="583">
        <v>179.52465401236174</v>
      </c>
      <c r="G15" s="583">
        <v>82.51443724791757</v>
      </c>
      <c r="H15" s="583">
        <v>97.010216764443612</v>
      </c>
      <c r="I15" s="583"/>
      <c r="J15" s="699">
        <v>33.823529411764476</v>
      </c>
      <c r="K15" s="699">
        <v>32.314410480349252</v>
      </c>
      <c r="L15" s="699">
        <v>35.222672064777214</v>
      </c>
    </row>
    <row r="16" spans="1:12" x14ac:dyDescent="0.2">
      <c r="A16" s="702" t="s">
        <v>139</v>
      </c>
      <c r="B16" s="583">
        <v>384.69568716934833</v>
      </c>
      <c r="C16" s="583">
        <v>215.20657282227245</v>
      </c>
      <c r="D16" s="583">
        <v>169.48911434707435</v>
      </c>
      <c r="E16" s="583"/>
      <c r="F16" s="583">
        <v>70.248777657010919</v>
      </c>
      <c r="G16" s="583">
        <v>46.832518438007313</v>
      </c>
      <c r="H16" s="583">
        <v>23.416259219003678</v>
      </c>
      <c r="I16" s="583"/>
      <c r="J16" s="699">
        <v>18.260869565217302</v>
      </c>
      <c r="K16" s="699">
        <v>21.761658031088039</v>
      </c>
      <c r="L16" s="699">
        <v>13.815789473684198</v>
      </c>
    </row>
    <row r="17" spans="1:12" x14ac:dyDescent="0.2">
      <c r="A17" s="702" t="s">
        <v>140</v>
      </c>
      <c r="B17" s="583">
        <v>166.14393445864522</v>
      </c>
      <c r="C17" s="583">
        <v>88.089737061966048</v>
      </c>
      <c r="D17" s="583">
        <v>78.054197396678788</v>
      </c>
      <c r="E17" s="583"/>
      <c r="F17" s="583">
        <v>82.51443724791757</v>
      </c>
      <c r="G17" s="583">
        <v>37.912038735529748</v>
      </c>
      <c r="H17" s="583">
        <v>44.602398512387921</v>
      </c>
      <c r="I17" s="583"/>
      <c r="J17" s="699">
        <v>49.66442953020136</v>
      </c>
      <c r="K17" s="699">
        <v>43.037974683544405</v>
      </c>
      <c r="L17" s="699">
        <v>57.142857142857274</v>
      </c>
    </row>
    <row r="18" spans="1:12" s="203" customFormat="1" x14ac:dyDescent="0.2">
      <c r="A18" s="696" t="s">
        <v>141</v>
      </c>
      <c r="B18" s="579">
        <v>1464.0737311691473</v>
      </c>
      <c r="C18" s="579">
        <v>742.62993523126511</v>
      </c>
      <c r="D18" s="579">
        <v>721.44379593788062</v>
      </c>
      <c r="E18" s="579"/>
      <c r="F18" s="579">
        <v>342.32340858257936</v>
      </c>
      <c r="G18" s="579">
        <v>182.86983390079087</v>
      </c>
      <c r="H18" s="579">
        <v>159.45357468178696</v>
      </c>
      <c r="I18" s="579"/>
      <c r="J18" s="697">
        <v>23.381568926123013</v>
      </c>
      <c r="K18" s="697">
        <v>24.624624624624428</v>
      </c>
      <c r="L18" s="697">
        <v>22.102009273570186</v>
      </c>
    </row>
    <row r="19" spans="1:12" x14ac:dyDescent="0.2">
      <c r="A19" s="702" t="s">
        <v>141</v>
      </c>
      <c r="B19" s="583">
        <v>1464.0737311691473</v>
      </c>
      <c r="C19" s="583">
        <v>742.62993523126511</v>
      </c>
      <c r="D19" s="583">
        <v>721.44379593788062</v>
      </c>
      <c r="E19" s="583"/>
      <c r="F19" s="583">
        <v>342.32340858257936</v>
      </c>
      <c r="G19" s="583">
        <v>182.86983390079087</v>
      </c>
      <c r="H19" s="583">
        <v>159.45357468178696</v>
      </c>
      <c r="I19" s="583"/>
      <c r="J19" s="699">
        <v>23.381568926123013</v>
      </c>
      <c r="K19" s="699">
        <v>24.624624624624428</v>
      </c>
      <c r="L19" s="699">
        <v>22.102009273570186</v>
      </c>
    </row>
    <row r="20" spans="1:12" s="203" customFormat="1" x14ac:dyDescent="0.2">
      <c r="A20" s="696" t="s">
        <v>142</v>
      </c>
      <c r="B20" s="579">
        <v>6697.0501366352282</v>
      </c>
      <c r="C20" s="579">
        <v>3306.1527897305314</v>
      </c>
      <c r="D20" s="579">
        <v>3390.897346904052</v>
      </c>
      <c r="E20" s="579"/>
      <c r="F20" s="579">
        <v>2331.5903822350438</v>
      </c>
      <c r="G20" s="579">
        <v>1129.5557423262344</v>
      </c>
      <c r="H20" s="579">
        <v>1202.0346399088655</v>
      </c>
      <c r="I20" s="579"/>
      <c r="J20" s="697">
        <v>34.815184815183066</v>
      </c>
      <c r="K20" s="697">
        <v>34.165261382802171</v>
      </c>
      <c r="L20" s="697">
        <v>35.448865504771305</v>
      </c>
    </row>
    <row r="21" spans="1:12" x14ac:dyDescent="0.2">
      <c r="A21" s="702" t="s">
        <v>142</v>
      </c>
      <c r="B21" s="583">
        <v>5243.0119451310702</v>
      </c>
      <c r="C21" s="583">
        <v>2566.8680343878445</v>
      </c>
      <c r="D21" s="583">
        <v>2676.1439107431738</v>
      </c>
      <c r="E21" s="583"/>
      <c r="F21" s="583">
        <v>2074.0115308260533</v>
      </c>
      <c r="G21" s="583">
        <v>997.97866671468864</v>
      </c>
      <c r="H21" s="583">
        <v>1076.0328641113683</v>
      </c>
      <c r="I21" s="583"/>
      <c r="J21" s="699">
        <v>39.557635048915699</v>
      </c>
      <c r="K21" s="699">
        <v>38.87923544743866</v>
      </c>
      <c r="L21" s="699">
        <v>40.208333333335418</v>
      </c>
    </row>
    <row r="22" spans="1:12" x14ac:dyDescent="0.2">
      <c r="A22" s="702" t="s">
        <v>143</v>
      </c>
      <c r="B22" s="583">
        <v>1394.9400134749453</v>
      </c>
      <c r="C22" s="583">
        <v>709.17813634697382</v>
      </c>
      <c r="D22" s="583">
        <v>685.76187712796991</v>
      </c>
      <c r="E22" s="583"/>
      <c r="F22" s="583">
        <v>239.73789200408606</v>
      </c>
      <c r="G22" s="583">
        <v>122.65659590906661</v>
      </c>
      <c r="H22" s="583">
        <v>117.08129609501813</v>
      </c>
      <c r="I22" s="583"/>
      <c r="J22" s="699">
        <v>17.186250999200425</v>
      </c>
      <c r="K22" s="699">
        <v>17.29559748427662</v>
      </c>
      <c r="L22" s="699">
        <v>17.073170731707208</v>
      </c>
    </row>
    <row r="23" spans="1:12" x14ac:dyDescent="0.2">
      <c r="A23" s="702" t="s">
        <v>144</v>
      </c>
      <c r="B23" s="583">
        <v>59.098178028913964</v>
      </c>
      <c r="C23" s="583">
        <v>30.106618995861872</v>
      </c>
      <c r="D23" s="583">
        <v>28.991559033052173</v>
      </c>
      <c r="E23" s="583"/>
      <c r="F23" s="583">
        <v>17.840959404955182</v>
      </c>
      <c r="G23" s="583">
        <v>8.920479702477591</v>
      </c>
      <c r="H23" s="583">
        <v>8.920479702477591</v>
      </c>
      <c r="I23" s="583"/>
      <c r="J23" s="699">
        <v>30.188679245283048</v>
      </c>
      <c r="K23" s="699">
        <v>29.629629629629623</v>
      </c>
      <c r="L23" s="699">
        <v>30.769230769230763</v>
      </c>
    </row>
    <row r="24" spans="1:12" s="203" customFormat="1" x14ac:dyDescent="0.2">
      <c r="A24" s="696" t="s">
        <v>145</v>
      </c>
      <c r="B24" s="579">
        <v>2371.7325408961851</v>
      </c>
      <c r="C24" s="579">
        <v>1222.1057192394403</v>
      </c>
      <c r="D24" s="579">
        <v>1149.6268216568092</v>
      </c>
      <c r="E24" s="579"/>
      <c r="F24" s="579">
        <v>767.16125441307872</v>
      </c>
      <c r="G24" s="579">
        <v>392.5011069090163</v>
      </c>
      <c r="H24" s="579">
        <v>374.66014750406094</v>
      </c>
      <c r="I24" s="579"/>
      <c r="J24" s="697">
        <v>32.346027268453767</v>
      </c>
      <c r="K24" s="697">
        <v>32.116788321167355</v>
      </c>
      <c r="L24" s="697">
        <v>32.589718719689095</v>
      </c>
    </row>
    <row r="25" spans="1:12" x14ac:dyDescent="0.2">
      <c r="A25" s="702" t="s">
        <v>145</v>
      </c>
      <c r="B25" s="583">
        <v>2371.7325408961851</v>
      </c>
      <c r="C25" s="583">
        <v>1222.1057192394403</v>
      </c>
      <c r="D25" s="583">
        <v>1149.6268216568092</v>
      </c>
      <c r="E25" s="583"/>
      <c r="F25" s="583">
        <v>767.16125441307872</v>
      </c>
      <c r="G25" s="583">
        <v>392.5011069090163</v>
      </c>
      <c r="H25" s="583">
        <v>374.66014750406094</v>
      </c>
      <c r="I25" s="583"/>
      <c r="J25" s="699">
        <v>32.346027268453767</v>
      </c>
      <c r="K25" s="699">
        <v>32.116788321167355</v>
      </c>
      <c r="L25" s="699">
        <v>32.589718719689095</v>
      </c>
    </row>
    <row r="26" spans="1:12" s="203" customFormat="1" x14ac:dyDescent="0.2">
      <c r="A26" s="696" t="s">
        <v>146</v>
      </c>
      <c r="B26" s="579">
        <v>488.39626371065134</v>
      </c>
      <c r="C26" s="579">
        <v>243.08307189251519</v>
      </c>
      <c r="D26" s="579">
        <v>245.31319181813461</v>
      </c>
      <c r="E26" s="579"/>
      <c r="F26" s="579">
        <v>75.824077471059397</v>
      </c>
      <c r="G26" s="579">
        <v>35.681918809910357</v>
      </c>
      <c r="H26" s="579">
        <v>40.142158661149139</v>
      </c>
      <c r="I26" s="579"/>
      <c r="J26" s="697">
        <v>15.525114155251055</v>
      </c>
      <c r="K26" s="697">
        <v>14.678899082568764</v>
      </c>
      <c r="L26" s="697">
        <v>16.363636363636317</v>
      </c>
    </row>
    <row r="27" spans="1:12" x14ac:dyDescent="0.2">
      <c r="A27" s="702" t="s">
        <v>146</v>
      </c>
      <c r="B27" s="583">
        <v>488.39626371065134</v>
      </c>
      <c r="C27" s="583">
        <v>243.08307189251519</v>
      </c>
      <c r="D27" s="583">
        <v>245.31319181813461</v>
      </c>
      <c r="E27" s="583"/>
      <c r="F27" s="583">
        <v>75.824077471059397</v>
      </c>
      <c r="G27" s="583">
        <v>35.681918809910357</v>
      </c>
      <c r="H27" s="583">
        <v>40.142158661149139</v>
      </c>
      <c r="I27" s="583"/>
      <c r="J27" s="699">
        <v>15.525114155251055</v>
      </c>
      <c r="K27" s="699">
        <v>14.678899082568764</v>
      </c>
      <c r="L27" s="699">
        <v>16.363636363636317</v>
      </c>
    </row>
    <row r="28" spans="1:12" s="203" customFormat="1" x14ac:dyDescent="0.2">
      <c r="A28" s="696" t="s">
        <v>147</v>
      </c>
      <c r="B28" s="579">
        <v>1466.3038510947667</v>
      </c>
      <c r="C28" s="579">
        <v>720.32873597507091</v>
      </c>
      <c r="D28" s="579">
        <v>745.97511511969424</v>
      </c>
      <c r="E28" s="579"/>
      <c r="F28" s="579">
        <v>237.50777207846664</v>
      </c>
      <c r="G28" s="579">
        <v>126.0017757974957</v>
      </c>
      <c r="H28" s="579">
        <v>111.50599628096965</v>
      </c>
      <c r="I28" s="579"/>
      <c r="J28" s="697">
        <v>16.197718631178507</v>
      </c>
      <c r="K28" s="697">
        <v>17.492260061919392</v>
      </c>
      <c r="L28" s="697">
        <v>14.947683109117989</v>
      </c>
    </row>
    <row r="29" spans="1:12" x14ac:dyDescent="0.2">
      <c r="A29" s="702" t="s">
        <v>147</v>
      </c>
      <c r="B29" s="583">
        <v>1466.3038510947667</v>
      </c>
      <c r="C29" s="583">
        <v>720.32873597507091</v>
      </c>
      <c r="D29" s="583">
        <v>745.97511511969424</v>
      </c>
      <c r="E29" s="583"/>
      <c r="F29" s="583">
        <v>237.50777207846664</v>
      </c>
      <c r="G29" s="583">
        <v>126.0017757974957</v>
      </c>
      <c r="H29" s="583">
        <v>111.50599628096965</v>
      </c>
      <c r="I29" s="583"/>
      <c r="J29" s="699">
        <v>16.197718631178507</v>
      </c>
      <c r="K29" s="699">
        <v>17.492260061919392</v>
      </c>
      <c r="L29" s="699">
        <v>14.947683109117989</v>
      </c>
    </row>
    <row r="30" spans="1:12" s="203" customFormat="1" x14ac:dyDescent="0.2">
      <c r="A30" s="696" t="s">
        <v>148</v>
      </c>
      <c r="B30" s="579">
        <v>3322.8786891726736</v>
      </c>
      <c r="C30" s="579">
        <v>1610.1465862972193</v>
      </c>
      <c r="D30" s="579">
        <v>1712.7321028757126</v>
      </c>
      <c r="E30" s="579"/>
      <c r="F30" s="579">
        <v>728.13415571473888</v>
      </c>
      <c r="G30" s="579">
        <v>363.50954787596385</v>
      </c>
      <c r="H30" s="579">
        <v>364.62460783877356</v>
      </c>
      <c r="I30" s="579"/>
      <c r="J30" s="697">
        <v>21.912751677853759</v>
      </c>
      <c r="K30" s="697">
        <v>22.576177285318192</v>
      </c>
      <c r="L30" s="697">
        <v>21.289062499999652</v>
      </c>
    </row>
    <row r="31" spans="1:12" x14ac:dyDescent="0.2">
      <c r="A31" s="702" t="s">
        <v>148</v>
      </c>
      <c r="B31" s="583">
        <v>1581.1550272641668</v>
      </c>
      <c r="C31" s="583">
        <v>771.62149426431756</v>
      </c>
      <c r="D31" s="583">
        <v>809.53353299984769</v>
      </c>
      <c r="E31" s="583"/>
      <c r="F31" s="583">
        <v>218.55175271070158</v>
      </c>
      <c r="G31" s="583">
        <v>100.3553966528727</v>
      </c>
      <c r="H31" s="583">
        <v>118.19635605782783</v>
      </c>
      <c r="I31" s="583"/>
      <c r="J31" s="699">
        <v>13.822284908321421</v>
      </c>
      <c r="K31" s="699">
        <v>13.005780346820723</v>
      </c>
      <c r="L31" s="699">
        <v>14.600550964187232</v>
      </c>
    </row>
    <row r="32" spans="1:12" x14ac:dyDescent="0.2">
      <c r="A32" s="702" t="s">
        <v>149</v>
      </c>
      <c r="B32" s="583">
        <v>1741.7236619087651</v>
      </c>
      <c r="C32" s="583">
        <v>838.52509203290015</v>
      </c>
      <c r="D32" s="583">
        <v>903.19856987586331</v>
      </c>
      <c r="E32" s="583"/>
      <c r="F32" s="583">
        <v>509.58240300403583</v>
      </c>
      <c r="G32" s="583">
        <v>263.15415122308997</v>
      </c>
      <c r="H32" s="583">
        <v>246.42825178094432</v>
      </c>
      <c r="I32" s="583"/>
      <c r="J32" s="699">
        <v>29.257362355953365</v>
      </c>
      <c r="K32" s="699">
        <v>31.382978723403859</v>
      </c>
      <c r="L32" s="699">
        <v>27.283950617283622</v>
      </c>
    </row>
    <row r="33" spans="1:12" s="203" customFormat="1" x14ac:dyDescent="0.2">
      <c r="A33" s="696" t="s">
        <v>150</v>
      </c>
      <c r="B33" s="579">
        <v>5939.9244218872809</v>
      </c>
      <c r="C33" s="579">
        <v>3059.7245379496358</v>
      </c>
      <c r="D33" s="579">
        <v>2880.1998839373091</v>
      </c>
      <c r="E33" s="579"/>
      <c r="F33" s="579">
        <v>1943.5495151773225</v>
      </c>
      <c r="G33" s="579">
        <v>986.82806708659155</v>
      </c>
      <c r="H33" s="579">
        <v>956.72144809072938</v>
      </c>
      <c r="I33" s="579"/>
      <c r="J33" s="697">
        <v>32.72010512483525</v>
      </c>
      <c r="K33" s="697">
        <v>32.252186588923479</v>
      </c>
      <c r="L33" s="697">
        <v>33.217189314752225</v>
      </c>
    </row>
    <row r="34" spans="1:12" x14ac:dyDescent="0.2">
      <c r="A34" s="702" t="s">
        <v>150</v>
      </c>
      <c r="B34" s="583">
        <v>3636.2105387221382</v>
      </c>
      <c r="C34" s="583">
        <v>1869.9555576318817</v>
      </c>
      <c r="D34" s="583">
        <v>1766.2549810905787</v>
      </c>
      <c r="E34" s="583"/>
      <c r="F34" s="583">
        <v>1418.3562726939492</v>
      </c>
      <c r="G34" s="583">
        <v>714.75343616102236</v>
      </c>
      <c r="H34" s="583">
        <v>703.60283653292527</v>
      </c>
      <c r="I34" s="583"/>
      <c r="J34" s="699">
        <v>39.006439742413896</v>
      </c>
      <c r="K34" s="699">
        <v>38.223017292784178</v>
      </c>
      <c r="L34" s="699">
        <v>39.83585858585797</v>
      </c>
    </row>
    <row r="35" spans="1:12" x14ac:dyDescent="0.2">
      <c r="A35" s="702" t="s">
        <v>151</v>
      </c>
      <c r="B35" s="583">
        <v>2303.7138831648067</v>
      </c>
      <c r="C35" s="583">
        <v>1189.7689803179587</v>
      </c>
      <c r="D35" s="583">
        <v>1113.9449028468985</v>
      </c>
      <c r="E35" s="583"/>
      <c r="F35" s="583">
        <v>525.19324248337171</v>
      </c>
      <c r="G35" s="583">
        <v>272.07463092556765</v>
      </c>
      <c r="H35" s="583">
        <v>253.11861155780258</v>
      </c>
      <c r="I35" s="583"/>
      <c r="J35" s="699">
        <v>22.797676669893601</v>
      </c>
      <c r="K35" s="699">
        <v>22.867853795688539</v>
      </c>
      <c r="L35" s="699">
        <v>22.722722722722434</v>
      </c>
    </row>
    <row r="36" spans="1:12" s="203" customFormat="1" x14ac:dyDescent="0.2">
      <c r="A36" s="696" t="s">
        <v>152</v>
      </c>
      <c r="B36" s="579">
        <v>1441.7725319129531</v>
      </c>
      <c r="C36" s="579">
        <v>733.70945552878743</v>
      </c>
      <c r="D36" s="579">
        <v>708.06307638416411</v>
      </c>
      <c r="E36" s="579"/>
      <c r="F36" s="579">
        <v>226.35717245036955</v>
      </c>
      <c r="G36" s="579">
        <v>121.54153594625691</v>
      </c>
      <c r="H36" s="579">
        <v>104.81563650411148</v>
      </c>
      <c r="I36" s="579"/>
      <c r="J36" s="697">
        <v>15.69992266047932</v>
      </c>
      <c r="K36" s="697">
        <v>16.565349544072841</v>
      </c>
      <c r="L36" s="697">
        <v>14.803149606299117</v>
      </c>
    </row>
    <row r="37" spans="1:12" x14ac:dyDescent="0.2">
      <c r="A37" s="702" t="s">
        <v>152</v>
      </c>
      <c r="B37" s="583">
        <v>1441.7725319129531</v>
      </c>
      <c r="C37" s="583">
        <v>733.70945552878743</v>
      </c>
      <c r="D37" s="583">
        <v>708.06307638416411</v>
      </c>
      <c r="E37" s="583"/>
      <c r="F37" s="583">
        <v>226.35717245036955</v>
      </c>
      <c r="G37" s="583">
        <v>121.54153594625691</v>
      </c>
      <c r="H37" s="583">
        <v>104.81563650411148</v>
      </c>
      <c r="I37" s="583"/>
      <c r="J37" s="699">
        <v>15.69992266047932</v>
      </c>
      <c r="K37" s="699">
        <v>16.565349544072841</v>
      </c>
      <c r="L37" s="699">
        <v>14.803149606299117</v>
      </c>
    </row>
    <row r="38" spans="1:12" s="203" customFormat="1" x14ac:dyDescent="0.2">
      <c r="A38" s="696" t="s">
        <v>153</v>
      </c>
      <c r="B38" s="579">
        <v>1662.5544045492757</v>
      </c>
      <c r="C38" s="579">
        <v>817.33895273951566</v>
      </c>
      <c r="D38" s="579">
        <v>845.21545180975841</v>
      </c>
      <c r="E38" s="579"/>
      <c r="F38" s="579">
        <v>117.08129609501813</v>
      </c>
      <c r="G38" s="579">
        <v>56.868058103294572</v>
      </c>
      <c r="H38" s="579">
        <v>60.213237991723659</v>
      </c>
      <c r="I38" s="579"/>
      <c r="J38" s="697">
        <v>7.0422535211267068</v>
      </c>
      <c r="K38" s="697">
        <v>6.9577080491131849</v>
      </c>
      <c r="L38" s="697">
        <v>7.1240105540896597</v>
      </c>
    </row>
    <row r="39" spans="1:12" x14ac:dyDescent="0.2">
      <c r="A39" s="702" t="s">
        <v>153</v>
      </c>
      <c r="B39" s="583">
        <v>1662.5544045492757</v>
      </c>
      <c r="C39" s="583">
        <v>817.33895273951566</v>
      </c>
      <c r="D39" s="583">
        <v>845.21545180975841</v>
      </c>
      <c r="E39" s="583"/>
      <c r="F39" s="583">
        <v>117.08129609501813</v>
      </c>
      <c r="G39" s="583">
        <v>56.868058103294572</v>
      </c>
      <c r="H39" s="583">
        <v>60.213237991723659</v>
      </c>
      <c r="I39" s="583"/>
      <c r="J39" s="699">
        <v>7.0422535211267068</v>
      </c>
      <c r="K39" s="699">
        <v>6.9577080491131849</v>
      </c>
      <c r="L39" s="699">
        <v>7.1240105540896597</v>
      </c>
    </row>
    <row r="40" spans="1:12" s="203" customFormat="1" x14ac:dyDescent="0.2">
      <c r="A40" s="696" t="s">
        <v>154</v>
      </c>
      <c r="B40" s="579">
        <v>7281.3415571476353</v>
      </c>
      <c r="C40" s="579">
        <v>3706.4593163791355</v>
      </c>
      <c r="D40" s="579">
        <v>3574.8822407676166</v>
      </c>
      <c r="E40" s="579"/>
      <c r="F40" s="579">
        <v>3715.3797960816114</v>
      </c>
      <c r="G40" s="579">
        <v>1958.0452946938487</v>
      </c>
      <c r="H40" s="579">
        <v>1757.334501388101</v>
      </c>
      <c r="I40" s="579"/>
      <c r="J40" s="697">
        <v>51.026033690658032</v>
      </c>
      <c r="K40" s="697">
        <v>52.827918170882093</v>
      </c>
      <c r="L40" s="697">
        <v>49.157829070496383</v>
      </c>
    </row>
    <row r="41" spans="1:12" x14ac:dyDescent="0.2">
      <c r="A41" s="702" t="s">
        <v>154</v>
      </c>
      <c r="B41" s="583">
        <v>7281.3415571476353</v>
      </c>
      <c r="C41" s="583">
        <v>3706.4593163791355</v>
      </c>
      <c r="D41" s="583">
        <v>3574.8822407676166</v>
      </c>
      <c r="E41" s="583"/>
      <c r="F41" s="583">
        <v>3715.3797960816114</v>
      </c>
      <c r="G41" s="583">
        <v>1958.0452946938487</v>
      </c>
      <c r="H41" s="583">
        <v>1757.334501388101</v>
      </c>
      <c r="I41" s="583"/>
      <c r="J41" s="699">
        <v>51.026033690658032</v>
      </c>
      <c r="K41" s="699">
        <v>52.827918170882093</v>
      </c>
      <c r="L41" s="699">
        <v>49.157829070496383</v>
      </c>
    </row>
  </sheetData>
  <mergeCells count="5">
    <mergeCell ref="A1:L1"/>
    <mergeCell ref="B2:D2"/>
    <mergeCell ref="F2:H2"/>
    <mergeCell ref="J2:L2"/>
    <mergeCell ref="A2:A3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A660-8D83-4D63-9F4B-4EFB058533B9}">
  <dimension ref="A1:M42"/>
  <sheetViews>
    <sheetView workbookViewId="0">
      <selection activeCell="A3" sqref="A3:A4"/>
    </sheetView>
  </sheetViews>
  <sheetFormatPr defaultRowHeight="12" x14ac:dyDescent="0.2"/>
  <cols>
    <col min="1" max="1" width="18.7109375" style="217" customWidth="1"/>
    <col min="2" max="2" width="12" style="217" bestFit="1" customWidth="1"/>
    <col min="3" max="4" width="11" style="217" bestFit="1" customWidth="1"/>
    <col min="5" max="5" width="2" style="217" customWidth="1"/>
    <col min="6" max="8" width="11" style="217" bestFit="1" customWidth="1"/>
    <col min="9" max="9" width="1.140625" style="217" customWidth="1"/>
    <col min="10" max="12" width="9.42578125" style="217" bestFit="1" customWidth="1"/>
    <col min="13" max="13" width="13" style="217" customWidth="1"/>
    <col min="14" max="16384" width="9.140625" style="202"/>
  </cols>
  <sheetData>
    <row r="1" spans="1:13" ht="15" customHeight="1" x14ac:dyDescent="0.2">
      <c r="A1" s="1113" t="s">
        <v>189</v>
      </c>
      <c r="B1" s="1113"/>
      <c r="C1" s="1113"/>
      <c r="D1" s="1113"/>
      <c r="E1" s="1113"/>
      <c r="F1" s="1113"/>
      <c r="G1" s="1113"/>
      <c r="H1" s="1113"/>
      <c r="I1" s="1113"/>
      <c r="J1" s="1113"/>
      <c r="K1" s="1113"/>
      <c r="L1" s="1113"/>
      <c r="M1" s="1113"/>
    </row>
    <row r="2" spans="1:13" ht="15.75" customHeight="1" thickBot="1" x14ac:dyDescent="0.25">
      <c r="A2" s="1117"/>
      <c r="B2" s="1117"/>
      <c r="C2" s="1117"/>
      <c r="D2" s="1117"/>
      <c r="E2" s="1117"/>
      <c r="F2" s="1117"/>
      <c r="G2" s="1117"/>
      <c r="H2" s="1117"/>
      <c r="I2" s="1117"/>
      <c r="J2" s="1117"/>
      <c r="K2" s="1117"/>
      <c r="L2" s="1117"/>
      <c r="M2" s="1117"/>
    </row>
    <row r="3" spans="1:13" ht="30" customHeight="1" x14ac:dyDescent="0.2">
      <c r="A3" s="1121" t="s">
        <v>549</v>
      </c>
      <c r="B3" s="1118" t="s">
        <v>132</v>
      </c>
      <c r="C3" s="1118"/>
      <c r="D3" s="1118"/>
      <c r="E3" s="704"/>
      <c r="F3" s="1118" t="s">
        <v>131</v>
      </c>
      <c r="G3" s="1118"/>
      <c r="H3" s="1118"/>
      <c r="I3" s="704"/>
      <c r="J3" s="1118" t="s">
        <v>130</v>
      </c>
      <c r="K3" s="1118"/>
      <c r="L3" s="1118"/>
      <c r="M3" s="1119" t="s">
        <v>174</v>
      </c>
    </row>
    <row r="4" spans="1:13" ht="16.5" customHeight="1" x14ac:dyDescent="0.2">
      <c r="A4" s="1116"/>
      <c r="B4" s="703" t="s">
        <v>0</v>
      </c>
      <c r="C4" s="703" t="s">
        <v>1</v>
      </c>
      <c r="D4" s="703" t="s">
        <v>2</v>
      </c>
      <c r="E4" s="694"/>
      <c r="F4" s="703" t="s">
        <v>0</v>
      </c>
      <c r="G4" s="703" t="s">
        <v>1</v>
      </c>
      <c r="H4" s="703" t="s">
        <v>2</v>
      </c>
      <c r="I4" s="695"/>
      <c r="J4" s="703" t="s">
        <v>188</v>
      </c>
      <c r="K4" s="703" t="s">
        <v>1</v>
      </c>
      <c r="L4" s="703" t="s">
        <v>2</v>
      </c>
      <c r="M4" s="1120"/>
    </row>
    <row r="5" spans="1:13" s="203" customFormat="1" x14ac:dyDescent="0.2">
      <c r="A5" s="700" t="s">
        <v>135</v>
      </c>
      <c r="B5" s="575">
        <v>104902.87709729129</v>
      </c>
      <c r="C5" s="575">
        <v>51785.721291590191</v>
      </c>
      <c r="D5" s="575">
        <v>53117.155805513023</v>
      </c>
      <c r="E5" s="713"/>
      <c r="F5" s="575">
        <v>39894.981077077122</v>
      </c>
      <c r="G5" s="575">
        <v>20412.281007421698</v>
      </c>
      <c r="H5" s="575">
        <v>19482.700069672719</v>
      </c>
      <c r="I5" s="713"/>
      <c r="J5" s="701">
        <v>38.030397431405113</v>
      </c>
      <c r="K5" s="701">
        <v>39.416813164564338</v>
      </c>
      <c r="L5" s="701">
        <v>36.678733592238594</v>
      </c>
      <c r="M5" s="714">
        <f>+L5/K5</f>
        <v>0.9305352373137239</v>
      </c>
    </row>
    <row r="6" spans="1:13" ht="9" customHeight="1" x14ac:dyDescent="0.2">
      <c r="A6" s="698"/>
      <c r="B6" s="583"/>
      <c r="C6" s="583"/>
      <c r="D6" s="583"/>
      <c r="E6" s="707"/>
      <c r="F6" s="583"/>
      <c r="G6" s="583"/>
      <c r="H6" s="583"/>
      <c r="I6" s="707"/>
      <c r="J6" s="699"/>
      <c r="K6" s="699"/>
      <c r="L6" s="699"/>
      <c r="M6" s="708"/>
    </row>
    <row r="7" spans="1:13" ht="13.5" customHeight="1" x14ac:dyDescent="0.2">
      <c r="A7" s="700" t="s">
        <v>3</v>
      </c>
      <c r="B7" s="603"/>
      <c r="C7" s="603"/>
      <c r="D7" s="603"/>
      <c r="E7" s="709"/>
      <c r="F7" s="603"/>
      <c r="G7" s="603"/>
      <c r="H7" s="603"/>
      <c r="I7" s="709"/>
      <c r="J7" s="710"/>
      <c r="K7" s="710"/>
      <c r="L7" s="710"/>
      <c r="M7" s="711"/>
    </row>
    <row r="8" spans="1:13" x14ac:dyDescent="0.2">
      <c r="A8" s="698" t="s">
        <v>4</v>
      </c>
      <c r="B8" s="583">
        <v>75579.852915562617</v>
      </c>
      <c r="C8" s="583">
        <v>37194.169245903686</v>
      </c>
      <c r="D8" s="583">
        <v>38385.683669654893</v>
      </c>
      <c r="E8" s="707"/>
      <c r="F8" s="583">
        <v>37145.142591336669</v>
      </c>
      <c r="G8" s="583">
        <v>18819.192562541801</v>
      </c>
      <c r="H8" s="583">
        <v>18325.95002880591</v>
      </c>
      <c r="I8" s="707"/>
      <c r="J8" s="699">
        <v>49.146883935899162</v>
      </c>
      <c r="K8" s="699">
        <v>50.597157952706638</v>
      </c>
      <c r="L8" s="699">
        <v>47.741627286159144</v>
      </c>
      <c r="M8" s="708">
        <f t="shared" ref="M8:M42" si="0">+L8/K8</f>
        <v>0.94356341774736496</v>
      </c>
    </row>
    <row r="9" spans="1:13" x14ac:dyDescent="0.2">
      <c r="A9" s="698" t="s">
        <v>5</v>
      </c>
      <c r="B9" s="583">
        <v>29323.024181596131</v>
      </c>
      <c r="C9" s="583">
        <v>14591.55204571244</v>
      </c>
      <c r="D9" s="583">
        <v>14731.472135885395</v>
      </c>
      <c r="E9" s="707"/>
      <c r="F9" s="583">
        <v>2749.8384857466249</v>
      </c>
      <c r="G9" s="583">
        <v>1593.0884448799193</v>
      </c>
      <c r="H9" s="583">
        <v>1156.7500408667863</v>
      </c>
      <c r="I9" s="707"/>
      <c r="J9" s="699">
        <v>9.3777451763405075</v>
      </c>
      <c r="K9" s="699">
        <v>10.917882072373821</v>
      </c>
      <c r="L9" s="699">
        <v>7.8522365599089872</v>
      </c>
      <c r="M9" s="708">
        <f t="shared" si="0"/>
        <v>0.71920877216451873</v>
      </c>
    </row>
    <row r="10" spans="1:13" x14ac:dyDescent="0.2">
      <c r="A10" s="700" t="s">
        <v>53</v>
      </c>
      <c r="B10" s="603"/>
      <c r="C10" s="603"/>
      <c r="D10" s="603"/>
      <c r="E10" s="709"/>
      <c r="F10" s="603"/>
      <c r="G10" s="603"/>
      <c r="H10" s="603"/>
      <c r="I10" s="709"/>
      <c r="J10" s="710"/>
      <c r="K10" s="710"/>
      <c r="L10" s="710"/>
      <c r="M10" s="711"/>
    </row>
    <row r="11" spans="1:13" s="203" customFormat="1" x14ac:dyDescent="0.2">
      <c r="A11" s="696" t="s">
        <v>136</v>
      </c>
      <c r="B11" s="579">
        <v>68300.378790972507</v>
      </c>
      <c r="C11" s="579">
        <v>33633.271692914735</v>
      </c>
      <c r="D11" s="579">
        <v>34667.107098099965</v>
      </c>
      <c r="E11" s="705"/>
      <c r="F11" s="579">
        <v>35083.512532364628</v>
      </c>
      <c r="G11" s="579">
        <v>17661.692846474023</v>
      </c>
      <c r="H11" s="579">
        <v>17421.81968589704</v>
      </c>
      <c r="I11" s="705"/>
      <c r="J11" s="697">
        <v>51.366497746272849</v>
      </c>
      <c r="K11" s="697">
        <v>52.512562583077205</v>
      </c>
      <c r="L11" s="697">
        <v>50.254610621536344</v>
      </c>
      <c r="M11" s="706">
        <f t="shared" si="0"/>
        <v>0.95700168016046294</v>
      </c>
    </row>
    <row r="12" spans="1:13" x14ac:dyDescent="0.2">
      <c r="A12" s="702" t="s">
        <v>136</v>
      </c>
      <c r="B12" s="583">
        <v>67809.85801258999</v>
      </c>
      <c r="C12" s="583">
        <v>33422.390961238678</v>
      </c>
      <c r="D12" s="583">
        <v>34387.467051396423</v>
      </c>
      <c r="E12" s="707"/>
      <c r="F12" s="583">
        <v>34976.270121763242</v>
      </c>
      <c r="G12" s="583">
        <v>17620.658465869135</v>
      </c>
      <c r="H12" s="583">
        <v>17355.611655900251</v>
      </c>
      <c r="I12" s="707"/>
      <c r="J12" s="699">
        <v>51.579919420071995</v>
      </c>
      <c r="K12" s="699">
        <v>52.72111886402358</v>
      </c>
      <c r="L12" s="699">
        <v>50.470747467279622</v>
      </c>
      <c r="M12" s="708">
        <f t="shared" si="0"/>
        <v>0.95731556072343538</v>
      </c>
    </row>
    <row r="13" spans="1:13" x14ac:dyDescent="0.2">
      <c r="A13" s="702" t="s">
        <v>157</v>
      </c>
      <c r="B13" s="583">
        <v>490.52077838034006</v>
      </c>
      <c r="C13" s="583">
        <v>210.88073167643785</v>
      </c>
      <c r="D13" s="583">
        <v>279.64004670390136</v>
      </c>
      <c r="E13" s="707"/>
      <c r="F13" s="583">
        <v>107.24241060168312</v>
      </c>
      <c r="G13" s="583">
        <v>41.034380604887218</v>
      </c>
      <c r="H13" s="583">
        <v>66.208029996795858</v>
      </c>
      <c r="I13" s="707"/>
      <c r="J13" s="699">
        <v>21.862969996049681</v>
      </c>
      <c r="K13" s="699">
        <v>19.458572757537578</v>
      </c>
      <c r="L13" s="699">
        <v>23.67616182917488</v>
      </c>
      <c r="M13" s="708">
        <f t="shared" si="0"/>
        <v>1.2167470926151844</v>
      </c>
    </row>
    <row r="14" spans="1:13" s="203" customFormat="1" x14ac:dyDescent="0.2">
      <c r="A14" s="696" t="s">
        <v>137</v>
      </c>
      <c r="B14" s="579">
        <v>2509.3122373198598</v>
      </c>
      <c r="C14" s="579">
        <v>1255.9182343180023</v>
      </c>
      <c r="D14" s="579">
        <v>1253.3940030019053</v>
      </c>
      <c r="E14" s="705"/>
      <c r="F14" s="579">
        <v>423.49266967866157</v>
      </c>
      <c r="G14" s="579">
        <v>239.27505002368008</v>
      </c>
      <c r="H14" s="579">
        <v>184.21761965498087</v>
      </c>
      <c r="I14" s="705"/>
      <c r="J14" s="697">
        <v>16.876842322778494</v>
      </c>
      <c r="K14" s="697">
        <v>19.05180158114446</v>
      </c>
      <c r="L14" s="697">
        <v>14.697502877289596</v>
      </c>
      <c r="M14" s="706">
        <f t="shared" si="0"/>
        <v>0.77144950385351974</v>
      </c>
    </row>
    <row r="15" spans="1:13" x14ac:dyDescent="0.2">
      <c r="A15" s="702" t="s">
        <v>137</v>
      </c>
      <c r="B15" s="583">
        <v>1515.1930903008604</v>
      </c>
      <c r="C15" s="583">
        <v>747.15504015139811</v>
      </c>
      <c r="D15" s="583">
        <v>768.03805014944805</v>
      </c>
      <c r="E15" s="707"/>
      <c r="F15" s="583">
        <v>365.88395427929532</v>
      </c>
      <c r="G15" s="583">
        <v>199.43602065786425</v>
      </c>
      <c r="H15" s="583">
        <v>166.44793362143045</v>
      </c>
      <c r="I15" s="707"/>
      <c r="J15" s="699">
        <v>24.147678379832218</v>
      </c>
      <c r="K15" s="699">
        <v>26.692722385631122</v>
      </c>
      <c r="L15" s="699">
        <v>21.671834304178276</v>
      </c>
      <c r="M15" s="708">
        <f t="shared" si="0"/>
        <v>0.81190048699732387</v>
      </c>
    </row>
    <row r="16" spans="1:13" x14ac:dyDescent="0.2">
      <c r="A16" s="702" t="s">
        <v>138</v>
      </c>
      <c r="B16" s="583">
        <v>538.96814024844184</v>
      </c>
      <c r="C16" s="583">
        <v>280.35365028540122</v>
      </c>
      <c r="D16" s="583">
        <v>258.61448996304051</v>
      </c>
      <c r="E16" s="707"/>
      <c r="F16" s="583">
        <v>31.792735797361988</v>
      </c>
      <c r="G16" s="583">
        <v>22.390508437312935</v>
      </c>
      <c r="H16" s="583">
        <v>9.4022273600490536</v>
      </c>
      <c r="I16" s="707"/>
      <c r="J16" s="699">
        <v>5.8988154258444441</v>
      </c>
      <c r="K16" s="699">
        <v>7.9865228844066465</v>
      </c>
      <c r="L16" s="699">
        <v>3.6356150660362299</v>
      </c>
      <c r="M16" s="708">
        <f t="shared" si="0"/>
        <v>0.45521876274024292</v>
      </c>
    </row>
    <row r="17" spans="1:13" x14ac:dyDescent="0.2">
      <c r="A17" s="702" t="s">
        <v>139</v>
      </c>
      <c r="B17" s="583">
        <v>321.22744833776488</v>
      </c>
      <c r="C17" s="583">
        <v>158.06243913821507</v>
      </c>
      <c r="D17" s="583">
        <v>163.16500919954919</v>
      </c>
      <c r="E17" s="707"/>
      <c r="F17" s="583">
        <v>8.2871673972393562</v>
      </c>
      <c r="G17" s="583">
        <v>5.8964649190961369</v>
      </c>
      <c r="H17" s="583">
        <v>2.3907024781432189</v>
      </c>
      <c r="I17" s="707"/>
      <c r="J17" s="699">
        <v>2.5798441073832361</v>
      </c>
      <c r="K17" s="699">
        <v>3.7304656003315699</v>
      </c>
      <c r="L17" s="699">
        <v>1.465205370852162</v>
      </c>
      <c r="M17" s="708">
        <f t="shared" si="0"/>
        <v>0.39276742579315893</v>
      </c>
    </row>
    <row r="18" spans="1:13" x14ac:dyDescent="0.2">
      <c r="A18" s="702" t="s">
        <v>140</v>
      </c>
      <c r="B18" s="583">
        <v>133.92355843285395</v>
      </c>
      <c r="C18" s="583">
        <v>70.347104742987028</v>
      </c>
      <c r="D18" s="583">
        <v>63.576453689866902</v>
      </c>
      <c r="E18" s="707"/>
      <c r="F18" s="583">
        <v>17.528812204764588</v>
      </c>
      <c r="G18" s="583">
        <v>11.552056009406542</v>
      </c>
      <c r="H18" s="583">
        <v>5.976756195358047</v>
      </c>
      <c r="I18" s="707"/>
      <c r="J18" s="699">
        <v>13.088669693281123</v>
      </c>
      <c r="K18" s="699">
        <v>16.421508819178769</v>
      </c>
      <c r="L18" s="699">
        <v>9.4008958481914355</v>
      </c>
      <c r="M18" s="708">
        <f t="shared" si="0"/>
        <v>0.57247454857571178</v>
      </c>
    </row>
    <row r="19" spans="1:13" s="203" customFormat="1" x14ac:dyDescent="0.2">
      <c r="A19" s="696" t="s">
        <v>141</v>
      </c>
      <c r="B19" s="579">
        <v>1650.1604353251248</v>
      </c>
      <c r="C19" s="579">
        <v>882.99657130967819</v>
      </c>
      <c r="D19" s="579">
        <v>767.16386401542377</v>
      </c>
      <c r="E19" s="705"/>
      <c r="F19" s="579">
        <v>115.21743079873198</v>
      </c>
      <c r="G19" s="579">
        <v>72.907407678511177</v>
      </c>
      <c r="H19" s="579">
        <v>42.310023120220755</v>
      </c>
      <c r="I19" s="705"/>
      <c r="J19" s="697">
        <v>6.9821956903257671</v>
      </c>
      <c r="K19" s="697">
        <v>8.2568166227840916</v>
      </c>
      <c r="L19" s="697">
        <v>5.5151220104092564</v>
      </c>
      <c r="M19" s="706">
        <f t="shared" si="0"/>
        <v>0.66794774092362352</v>
      </c>
    </row>
    <row r="20" spans="1:13" x14ac:dyDescent="0.2">
      <c r="A20" s="702" t="s">
        <v>141</v>
      </c>
      <c r="B20" s="583">
        <v>1650.1604353251248</v>
      </c>
      <c r="C20" s="583">
        <v>882.99657130967819</v>
      </c>
      <c r="D20" s="583">
        <v>767.16386401542377</v>
      </c>
      <c r="E20" s="707"/>
      <c r="F20" s="583">
        <v>115.21743079873198</v>
      </c>
      <c r="G20" s="583">
        <v>72.907407678511177</v>
      </c>
      <c r="H20" s="583">
        <v>42.310023120220755</v>
      </c>
      <c r="I20" s="707"/>
      <c r="J20" s="699">
        <v>6.9821956903257671</v>
      </c>
      <c r="K20" s="699">
        <v>8.2568166227840916</v>
      </c>
      <c r="L20" s="699">
        <v>5.5151220104092564</v>
      </c>
      <c r="M20" s="708">
        <f t="shared" si="0"/>
        <v>0.66794774092362352</v>
      </c>
    </row>
    <row r="21" spans="1:13" s="203" customFormat="1" x14ac:dyDescent="0.2">
      <c r="A21" s="696" t="s">
        <v>142</v>
      </c>
      <c r="B21" s="579">
        <v>7396.262179130109</v>
      </c>
      <c r="C21" s="579">
        <v>3579.630734343993</v>
      </c>
      <c r="D21" s="579">
        <v>3816.6314447851801</v>
      </c>
      <c r="E21" s="705"/>
      <c r="F21" s="579">
        <v>1261.8877123434013</v>
      </c>
      <c r="G21" s="579">
        <v>683.24927331907725</v>
      </c>
      <c r="H21" s="579">
        <v>578.63843902432598</v>
      </c>
      <c r="I21" s="705"/>
      <c r="J21" s="697">
        <v>17.061154428841824</v>
      </c>
      <c r="K21" s="697">
        <v>19.087144010799513</v>
      </c>
      <c r="L21" s="697">
        <v>15.160972375651866</v>
      </c>
      <c r="M21" s="706">
        <f t="shared" si="0"/>
        <v>0.79430282325495016</v>
      </c>
    </row>
    <row r="22" spans="1:13" x14ac:dyDescent="0.2">
      <c r="A22" s="702" t="s">
        <v>142</v>
      </c>
      <c r="B22" s="583">
        <v>5935.6357536351925</v>
      </c>
      <c r="C22" s="583">
        <v>2882.3412453189517</v>
      </c>
      <c r="D22" s="583">
        <v>3053.2945083158775</v>
      </c>
      <c r="E22" s="707"/>
      <c r="F22" s="583">
        <v>1180.1401162386715</v>
      </c>
      <c r="G22" s="583">
        <v>628.51300805542735</v>
      </c>
      <c r="H22" s="583">
        <v>551.62710818325127</v>
      </c>
      <c r="I22" s="707"/>
      <c r="J22" s="699">
        <v>19.882286670234475</v>
      </c>
      <c r="K22" s="699">
        <v>21.805641822464956</v>
      </c>
      <c r="L22" s="699">
        <v>18.066619734219891</v>
      </c>
      <c r="M22" s="708">
        <f t="shared" si="0"/>
        <v>0.82852960171101275</v>
      </c>
    </row>
    <row r="23" spans="1:13" x14ac:dyDescent="0.2">
      <c r="A23" s="702" t="s">
        <v>143</v>
      </c>
      <c r="B23" s="583">
        <v>1402.7858541712894</v>
      </c>
      <c r="C23" s="583">
        <v>669.72513715510229</v>
      </c>
      <c r="D23" s="583">
        <v>733.06071701618214</v>
      </c>
      <c r="E23" s="707"/>
      <c r="F23" s="583">
        <v>81.747596104726853</v>
      </c>
      <c r="G23" s="583">
        <v>54.736265263651269</v>
      </c>
      <c r="H23" s="583">
        <v>27.011330841075551</v>
      </c>
      <c r="I23" s="707"/>
      <c r="J23" s="699">
        <v>5.8275178539649604</v>
      </c>
      <c r="K23" s="699">
        <v>8.1729447241838926</v>
      </c>
      <c r="L23" s="699">
        <v>3.6847330942819156</v>
      </c>
      <c r="M23" s="708">
        <f t="shared" si="0"/>
        <v>0.45084522392262399</v>
      </c>
    </row>
    <row r="24" spans="1:13" x14ac:dyDescent="0.2">
      <c r="A24" s="702" t="s">
        <v>144</v>
      </c>
      <c r="B24" s="583">
        <v>57.840571323294604</v>
      </c>
      <c r="C24" s="583">
        <v>27.56435187005188</v>
      </c>
      <c r="D24" s="583">
        <v>30.276219453242742</v>
      </c>
      <c r="E24" s="707"/>
      <c r="F24" s="592">
        <v>0</v>
      </c>
      <c r="G24" s="592">
        <v>0</v>
      </c>
      <c r="H24" s="592">
        <v>0</v>
      </c>
      <c r="I24" s="712"/>
      <c r="J24" s="699">
        <v>0</v>
      </c>
      <c r="K24" s="699">
        <v>0</v>
      </c>
      <c r="L24" s="699">
        <v>0</v>
      </c>
      <c r="M24" s="708">
        <v>0</v>
      </c>
    </row>
    <row r="25" spans="1:13" s="203" customFormat="1" x14ac:dyDescent="0.2">
      <c r="A25" s="696" t="s">
        <v>145</v>
      </c>
      <c r="B25" s="579">
        <v>2632.9864359731932</v>
      </c>
      <c r="C25" s="579">
        <v>1303.9821756145109</v>
      </c>
      <c r="D25" s="579">
        <v>1329.0042603587526</v>
      </c>
      <c r="E25" s="705"/>
      <c r="F25" s="579">
        <v>418.68421100780387</v>
      </c>
      <c r="G25" s="579">
        <v>209.62312497081837</v>
      </c>
      <c r="H25" s="579">
        <v>209.06108603698505</v>
      </c>
      <c r="I25" s="705"/>
      <c r="J25" s="697">
        <v>15.901495172459869</v>
      </c>
      <c r="K25" s="697">
        <v>16.07561275690222</v>
      </c>
      <c r="L25" s="697">
        <v>15.730655820512554</v>
      </c>
      <c r="M25" s="706">
        <f t="shared" si="0"/>
        <v>0.97854159952680153</v>
      </c>
    </row>
    <row r="26" spans="1:13" x14ac:dyDescent="0.2">
      <c r="A26" s="702" t="s">
        <v>145</v>
      </c>
      <c r="B26" s="583">
        <v>2632.9864359731932</v>
      </c>
      <c r="C26" s="583">
        <v>1303.9821756145109</v>
      </c>
      <c r="D26" s="583">
        <v>1329.0042603587526</v>
      </c>
      <c r="E26" s="707"/>
      <c r="F26" s="583">
        <v>418.68421100780387</v>
      </c>
      <c r="G26" s="583">
        <v>209.62312497081837</v>
      </c>
      <c r="H26" s="583">
        <v>209.06108603698505</v>
      </c>
      <c r="I26" s="707"/>
      <c r="J26" s="699">
        <v>15.901495172459869</v>
      </c>
      <c r="K26" s="699">
        <v>16.07561275690222</v>
      </c>
      <c r="L26" s="699">
        <v>15.730655820512554</v>
      </c>
      <c r="M26" s="708">
        <f t="shared" si="0"/>
        <v>0.97854159952680153</v>
      </c>
    </row>
    <row r="27" spans="1:13" s="203" customFormat="1" x14ac:dyDescent="0.2">
      <c r="A27" s="696" t="s">
        <v>146</v>
      </c>
      <c r="B27" s="579">
        <v>520.64543318591575</v>
      </c>
      <c r="C27" s="579">
        <v>256.85709979013563</v>
      </c>
      <c r="D27" s="579">
        <v>263.78833339577955</v>
      </c>
      <c r="E27" s="705"/>
      <c r="F27" s="579">
        <v>1.1150599628096989</v>
      </c>
      <c r="G27" s="691">
        <v>0</v>
      </c>
      <c r="H27" s="579">
        <v>1.1150599628096989</v>
      </c>
      <c r="I27" s="705"/>
      <c r="J27" s="697">
        <v>0.21416877816184077</v>
      </c>
      <c r="K27" s="697">
        <v>0</v>
      </c>
      <c r="L27" s="697">
        <v>0.4227101132394277</v>
      </c>
      <c r="M27" s="706">
        <v>0</v>
      </c>
    </row>
    <row r="28" spans="1:13" x14ac:dyDescent="0.2">
      <c r="A28" s="702" t="s">
        <v>146</v>
      </c>
      <c r="B28" s="583">
        <v>520.64543318591575</v>
      </c>
      <c r="C28" s="583">
        <v>256.85709979013563</v>
      </c>
      <c r="D28" s="583">
        <v>263.78833339577955</v>
      </c>
      <c r="E28" s="707"/>
      <c r="F28" s="583">
        <v>1.1150599628096989</v>
      </c>
      <c r="G28" s="592">
        <v>0</v>
      </c>
      <c r="H28" s="583">
        <v>1.1150599628096989</v>
      </c>
      <c r="I28" s="707"/>
      <c r="J28" s="699">
        <v>0.21416877816184077</v>
      </c>
      <c r="K28" s="699">
        <v>0</v>
      </c>
      <c r="L28" s="699">
        <v>0.4227101132394277</v>
      </c>
      <c r="M28" s="708">
        <v>0</v>
      </c>
    </row>
    <row r="29" spans="1:13" s="203" customFormat="1" x14ac:dyDescent="0.2">
      <c r="A29" s="696" t="s">
        <v>147</v>
      </c>
      <c r="B29" s="579">
        <v>1489.9211138229716</v>
      </c>
      <c r="C29" s="579">
        <v>744.28259001568495</v>
      </c>
      <c r="D29" s="579">
        <v>745.6385238072794</v>
      </c>
      <c r="E29" s="705"/>
      <c r="F29" s="579">
        <v>52.666727890555713</v>
      </c>
      <c r="G29" s="579">
        <v>30.597384558290379</v>
      </c>
      <c r="H29" s="579">
        <v>22.069343332265294</v>
      </c>
      <c r="I29" s="705"/>
      <c r="J29" s="697">
        <v>3.5348668732815471</v>
      </c>
      <c r="K29" s="697">
        <v>4.1109902298864185</v>
      </c>
      <c r="L29" s="697">
        <v>2.9597911893792421</v>
      </c>
      <c r="M29" s="706">
        <f t="shared" si="0"/>
        <v>0.71997037790601059</v>
      </c>
    </row>
    <row r="30" spans="1:13" x14ac:dyDescent="0.2">
      <c r="A30" s="702" t="s">
        <v>147</v>
      </c>
      <c r="B30" s="583">
        <v>1489.9211138229716</v>
      </c>
      <c r="C30" s="583">
        <v>744.28259001568495</v>
      </c>
      <c r="D30" s="583">
        <v>745.6385238072794</v>
      </c>
      <c r="E30" s="707"/>
      <c r="F30" s="583">
        <v>52.666727890555713</v>
      </c>
      <c r="G30" s="583">
        <v>30.597384558290379</v>
      </c>
      <c r="H30" s="583">
        <v>22.069343332265294</v>
      </c>
      <c r="I30" s="707"/>
      <c r="J30" s="699">
        <v>3.5348668732815471</v>
      </c>
      <c r="K30" s="699">
        <v>4.1109902298864185</v>
      </c>
      <c r="L30" s="699">
        <v>2.9597911893792421</v>
      </c>
      <c r="M30" s="708">
        <f t="shared" si="0"/>
        <v>0.71997037790601059</v>
      </c>
    </row>
    <row r="31" spans="1:13" s="203" customFormat="1" x14ac:dyDescent="0.2">
      <c r="A31" s="696" t="s">
        <v>148</v>
      </c>
      <c r="B31" s="579">
        <v>3406.1180382789908</v>
      </c>
      <c r="C31" s="579">
        <v>1631.748419081476</v>
      </c>
      <c r="D31" s="579">
        <v>1774.3696191977394</v>
      </c>
      <c r="E31" s="705"/>
      <c r="F31" s="579">
        <v>227.56241146174966</v>
      </c>
      <c r="G31" s="579">
        <v>138.32154281754509</v>
      </c>
      <c r="H31" s="579">
        <v>89.24086864420417</v>
      </c>
      <c r="I31" s="705"/>
      <c r="J31" s="697">
        <v>6.6809901742785431</v>
      </c>
      <c r="K31" s="697">
        <v>8.4768914864588698</v>
      </c>
      <c r="L31" s="697">
        <v>5.0294407477824858</v>
      </c>
      <c r="M31" s="706">
        <f t="shared" si="0"/>
        <v>0.59331191815025586</v>
      </c>
    </row>
    <row r="32" spans="1:13" x14ac:dyDescent="0.2">
      <c r="A32" s="702" t="s">
        <v>148</v>
      </c>
      <c r="B32" s="583">
        <v>1652.5691736129793</v>
      </c>
      <c r="C32" s="583">
        <v>773.22091148704396</v>
      </c>
      <c r="D32" s="583">
        <v>879.34826212591474</v>
      </c>
      <c r="E32" s="707"/>
      <c r="F32" s="583">
        <v>101.11408975865838</v>
      </c>
      <c r="G32" s="583">
        <v>51.79254175653174</v>
      </c>
      <c r="H32" s="583">
        <v>49.321548002126598</v>
      </c>
      <c r="I32" s="707"/>
      <c r="J32" s="699">
        <v>6.1185995341783173</v>
      </c>
      <c r="K32" s="699">
        <v>6.6982851843628071</v>
      </c>
      <c r="L32" s="699">
        <v>5.6088753599042409</v>
      </c>
      <c r="M32" s="708">
        <f t="shared" si="0"/>
        <v>0.83735989220020057</v>
      </c>
    </row>
    <row r="33" spans="1:13" x14ac:dyDescent="0.2">
      <c r="A33" s="702" t="s">
        <v>149</v>
      </c>
      <c r="B33" s="583">
        <v>1753.5488646662352</v>
      </c>
      <c r="C33" s="583">
        <v>858.52750759441426</v>
      </c>
      <c r="D33" s="583">
        <v>895.02135707179923</v>
      </c>
      <c r="E33" s="707"/>
      <c r="F33" s="583">
        <v>126.44832170309087</v>
      </c>
      <c r="G33" s="583">
        <v>86.52900106101329</v>
      </c>
      <c r="H33" s="583">
        <v>39.91932064207753</v>
      </c>
      <c r="I33" s="707"/>
      <c r="J33" s="699">
        <v>7.2109950427391389</v>
      </c>
      <c r="K33" s="699">
        <v>10.078768623671317</v>
      </c>
      <c r="L33" s="699">
        <v>4.4601528585507477</v>
      </c>
      <c r="M33" s="708">
        <f t="shared" si="0"/>
        <v>0.44252954156279473</v>
      </c>
    </row>
    <row r="34" spans="1:13" s="203" customFormat="1" x14ac:dyDescent="0.2">
      <c r="A34" s="696" t="s">
        <v>150</v>
      </c>
      <c r="B34" s="579">
        <v>6201.6000995275053</v>
      </c>
      <c r="C34" s="579">
        <v>3111.6249753341372</v>
      </c>
      <c r="D34" s="579">
        <v>3089.9751241929016</v>
      </c>
      <c r="E34" s="705"/>
      <c r="F34" s="579">
        <v>855.02261502090869</v>
      </c>
      <c r="G34" s="579">
        <v>475.91852374043162</v>
      </c>
      <c r="H34" s="579">
        <v>379.10409128048803</v>
      </c>
      <c r="I34" s="705"/>
      <c r="J34" s="697">
        <v>13.78712914891206</v>
      </c>
      <c r="K34" s="697">
        <v>15.294854859214581</v>
      </c>
      <c r="L34" s="697">
        <v>12.268839587487184</v>
      </c>
      <c r="M34" s="706">
        <f t="shared" si="0"/>
        <v>0.80215469191560618</v>
      </c>
    </row>
    <row r="35" spans="1:13" x14ac:dyDescent="0.2">
      <c r="A35" s="702" t="s">
        <v>150</v>
      </c>
      <c r="B35" s="583">
        <v>3982.6057787864156</v>
      </c>
      <c r="C35" s="583">
        <v>2015.4372611463093</v>
      </c>
      <c r="D35" s="583">
        <v>1967.1685176404444</v>
      </c>
      <c r="E35" s="707"/>
      <c r="F35" s="583">
        <v>698.37836514084142</v>
      </c>
      <c r="G35" s="583">
        <v>395.0451137697284</v>
      </c>
      <c r="H35" s="583">
        <v>303.33325137111888</v>
      </c>
      <c r="I35" s="707"/>
      <c r="J35" s="699">
        <v>17.535714151292495</v>
      </c>
      <c r="K35" s="699">
        <v>19.600963095474267</v>
      </c>
      <c r="L35" s="699">
        <v>15.419789847742951</v>
      </c>
      <c r="M35" s="708">
        <f t="shared" si="0"/>
        <v>0.78668531605486669</v>
      </c>
    </row>
    <row r="36" spans="1:13" x14ac:dyDescent="0.2">
      <c r="A36" s="702" t="s">
        <v>151</v>
      </c>
      <c r="B36" s="583">
        <v>2218.9943207406241</v>
      </c>
      <c r="C36" s="583">
        <v>1096.1877141879954</v>
      </c>
      <c r="D36" s="583">
        <v>1122.8066065526198</v>
      </c>
      <c r="E36" s="707"/>
      <c r="F36" s="583">
        <v>156.64424988007184</v>
      </c>
      <c r="G36" s="583">
        <v>80.873409970702895</v>
      </c>
      <c r="H36" s="583">
        <v>75.770839909368789</v>
      </c>
      <c r="I36" s="707"/>
      <c r="J36" s="699">
        <v>7.0592451912084648</v>
      </c>
      <c r="K36" s="699">
        <v>7.3776971702889442</v>
      </c>
      <c r="L36" s="699">
        <v>6.7483428995853334</v>
      </c>
      <c r="M36" s="708">
        <f t="shared" si="0"/>
        <v>0.91469502526640534</v>
      </c>
    </row>
    <row r="37" spans="1:13" s="203" customFormat="1" x14ac:dyDescent="0.2">
      <c r="A37" s="696" t="s">
        <v>152</v>
      </c>
      <c r="B37" s="579">
        <v>1639.1614003446925</v>
      </c>
      <c r="C37" s="579">
        <v>786.11086547833202</v>
      </c>
      <c r="D37" s="579">
        <v>853.05053486633949</v>
      </c>
      <c r="E37" s="705"/>
      <c r="F37" s="579">
        <v>119.67767064997078</v>
      </c>
      <c r="G37" s="579">
        <v>57.528424123104045</v>
      </c>
      <c r="H37" s="579">
        <v>62.149246526866698</v>
      </c>
      <c r="I37" s="705"/>
      <c r="J37" s="697">
        <v>7.3011523224500063</v>
      </c>
      <c r="K37" s="697">
        <v>7.3181057086775132</v>
      </c>
      <c r="L37" s="697">
        <v>7.2855292842181374</v>
      </c>
      <c r="M37" s="706">
        <f t="shared" si="0"/>
        <v>0.99554851682167589</v>
      </c>
    </row>
    <row r="38" spans="1:13" x14ac:dyDescent="0.2">
      <c r="A38" s="702" t="s">
        <v>152</v>
      </c>
      <c r="B38" s="583">
        <v>1639.1614003446925</v>
      </c>
      <c r="C38" s="583">
        <v>786.11086547833202</v>
      </c>
      <c r="D38" s="583">
        <v>853.05053486633949</v>
      </c>
      <c r="E38" s="707"/>
      <c r="F38" s="583">
        <v>119.67767064997078</v>
      </c>
      <c r="G38" s="583">
        <v>57.528424123104045</v>
      </c>
      <c r="H38" s="583">
        <v>62.149246526866698</v>
      </c>
      <c r="I38" s="707"/>
      <c r="J38" s="699">
        <v>7.3011523224500063</v>
      </c>
      <c r="K38" s="699">
        <v>7.3181057086775132</v>
      </c>
      <c r="L38" s="699">
        <v>7.2855292842181374</v>
      </c>
      <c r="M38" s="708">
        <f t="shared" si="0"/>
        <v>0.99554851682167589</v>
      </c>
    </row>
    <row r="39" spans="1:13" s="203" customFormat="1" x14ac:dyDescent="0.2">
      <c r="A39" s="696" t="s">
        <v>153</v>
      </c>
      <c r="B39" s="579">
        <v>1639.8479502116202</v>
      </c>
      <c r="C39" s="579">
        <v>801.23995730009676</v>
      </c>
      <c r="D39" s="579">
        <v>838.60799291150579</v>
      </c>
      <c r="E39" s="705"/>
      <c r="F39" s="579">
        <v>35.851519267291238</v>
      </c>
      <c r="G39" s="579">
        <v>15.851713308121518</v>
      </c>
      <c r="H39" s="579">
        <v>19.999805959169716</v>
      </c>
      <c r="I39" s="705"/>
      <c r="J39" s="697">
        <v>2.1862709443680228</v>
      </c>
      <c r="K39" s="697">
        <v>1.9783977525954071</v>
      </c>
      <c r="L39" s="697">
        <v>2.3848813901396007</v>
      </c>
      <c r="M39" s="706">
        <f t="shared" si="0"/>
        <v>1.2054610287597318</v>
      </c>
    </row>
    <row r="40" spans="1:13" x14ac:dyDescent="0.2">
      <c r="A40" s="702" t="s">
        <v>153</v>
      </c>
      <c r="B40" s="583">
        <v>1639.8479502116202</v>
      </c>
      <c r="C40" s="583">
        <v>801.23995730009676</v>
      </c>
      <c r="D40" s="583">
        <v>838.60799291150579</v>
      </c>
      <c r="E40" s="707"/>
      <c r="F40" s="583">
        <v>35.851519267291238</v>
      </c>
      <c r="G40" s="583">
        <v>15.851713308121518</v>
      </c>
      <c r="H40" s="583">
        <v>19.999805959169716</v>
      </c>
      <c r="I40" s="707"/>
      <c r="J40" s="699">
        <v>2.1862709443680228</v>
      </c>
      <c r="K40" s="699">
        <v>1.9783977525954071</v>
      </c>
      <c r="L40" s="699">
        <v>2.3848813901396007</v>
      </c>
      <c r="M40" s="708">
        <f t="shared" si="0"/>
        <v>1.2054610287597318</v>
      </c>
    </row>
    <row r="41" spans="1:13" s="203" customFormat="1" x14ac:dyDescent="0.2">
      <c r="A41" s="696" t="s">
        <v>154</v>
      </c>
      <c r="B41" s="579">
        <v>7516.4829830367689</v>
      </c>
      <c r="C41" s="579">
        <v>3798.0579761215622</v>
      </c>
      <c r="D41" s="579">
        <v>3718.4250069142263</v>
      </c>
      <c r="E41" s="705"/>
      <c r="F41" s="579">
        <v>1300.2905166413623</v>
      </c>
      <c r="G41" s="579">
        <v>827.31571640804646</v>
      </c>
      <c r="H41" s="579">
        <v>472.97480023331218</v>
      </c>
      <c r="I41" s="705"/>
      <c r="J41" s="697">
        <v>17.29918792573428</v>
      </c>
      <c r="K41" s="697">
        <v>21.782598412383322</v>
      </c>
      <c r="L41" s="697">
        <v>12.719761709697925</v>
      </c>
      <c r="M41" s="706">
        <f t="shared" si="0"/>
        <v>0.58394143200412629</v>
      </c>
    </row>
    <row r="42" spans="1:13" x14ac:dyDescent="0.2">
      <c r="A42" s="702" t="s">
        <v>154</v>
      </c>
      <c r="B42" s="583">
        <v>7516.4829830367689</v>
      </c>
      <c r="C42" s="583">
        <v>3798.0579761215622</v>
      </c>
      <c r="D42" s="583">
        <v>3718.4250069142263</v>
      </c>
      <c r="E42" s="707"/>
      <c r="F42" s="583">
        <v>1300.2905166413623</v>
      </c>
      <c r="G42" s="583">
        <v>827.31571640804646</v>
      </c>
      <c r="H42" s="583">
        <v>472.97480023331218</v>
      </c>
      <c r="I42" s="707"/>
      <c r="J42" s="699">
        <v>17.29918792573428</v>
      </c>
      <c r="K42" s="699">
        <v>21.782598412383322</v>
      </c>
      <c r="L42" s="699">
        <v>12.719761709697925</v>
      </c>
      <c r="M42" s="708">
        <f t="shared" si="0"/>
        <v>0.58394143200412629</v>
      </c>
    </row>
  </sheetData>
  <mergeCells count="6">
    <mergeCell ref="A1:M2"/>
    <mergeCell ref="B3:D3"/>
    <mergeCell ref="F3:H3"/>
    <mergeCell ref="J3:L3"/>
    <mergeCell ref="M3:M4"/>
    <mergeCell ref="A3:A4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E6E8-1F77-430C-B583-7C8153CAA7EA}">
  <sheetPr>
    <tabColor rgb="FFEABD00"/>
  </sheetPr>
  <dimension ref="A1"/>
  <sheetViews>
    <sheetView workbookViewId="0">
      <selection sqref="A1:E1"/>
    </sheetView>
  </sheetViews>
  <sheetFormatPr defaultRowHeight="15" x14ac:dyDescent="0.25"/>
  <cols>
    <col min="1" max="16384" width="9.140625" style="860"/>
  </cols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AE13-BDD3-4425-B04D-3A123E844182}">
  <dimension ref="A1:L42"/>
  <sheetViews>
    <sheetView workbookViewId="0">
      <selection activeCell="A7" sqref="A7"/>
    </sheetView>
  </sheetViews>
  <sheetFormatPr defaultRowHeight="15" x14ac:dyDescent="0.25"/>
  <cols>
    <col min="1" max="1" width="19.28515625" style="3" customWidth="1"/>
    <col min="2" max="2" width="13.5703125" style="3" customWidth="1"/>
    <col min="3" max="3" width="14" style="3" customWidth="1"/>
    <col min="4" max="7" width="9.140625" style="3"/>
    <col min="8" max="8" width="17.85546875" style="3" customWidth="1"/>
    <col min="9" max="16384" width="9.140625" style="3"/>
  </cols>
  <sheetData>
    <row r="1" spans="1:12" ht="15" customHeight="1" x14ac:dyDescent="0.25">
      <c r="A1" s="1122" t="s">
        <v>559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</row>
    <row r="2" spans="1:12" ht="15.75" customHeight="1" x14ac:dyDescent="0.25">
      <c r="A2" s="1123"/>
      <c r="B2" s="1123"/>
      <c r="C2" s="1123"/>
      <c r="D2" s="1123"/>
      <c r="E2" s="1123"/>
      <c r="F2" s="1123"/>
      <c r="G2" s="1123"/>
      <c r="H2" s="1123"/>
      <c r="I2" s="1123"/>
      <c r="J2" s="1123"/>
      <c r="K2" s="1123"/>
      <c r="L2" s="1123"/>
    </row>
    <row r="3" spans="1:12" ht="15" customHeight="1" x14ac:dyDescent="0.25">
      <c r="A3" s="1124" t="s">
        <v>549</v>
      </c>
      <c r="B3" s="1124" t="s">
        <v>273</v>
      </c>
      <c r="C3" s="1125" t="s">
        <v>274</v>
      </c>
      <c r="D3" s="1125"/>
      <c r="E3" s="1125"/>
      <c r="F3" s="1125"/>
      <c r="G3" s="1125"/>
      <c r="H3" s="1125"/>
      <c r="I3" s="1125"/>
      <c r="J3" s="1125"/>
      <c r="K3" s="1125"/>
      <c r="L3" s="1125"/>
    </row>
    <row r="4" spans="1:12" ht="34.5" customHeight="1" x14ac:dyDescent="0.25">
      <c r="A4" s="1124"/>
      <c r="B4" s="1124"/>
      <c r="C4" s="947" t="s">
        <v>275</v>
      </c>
      <c r="D4" s="947" t="s">
        <v>276</v>
      </c>
      <c r="E4" s="947" t="s">
        <v>277</v>
      </c>
      <c r="F4" s="947" t="s">
        <v>278</v>
      </c>
      <c r="G4" s="947" t="s">
        <v>279</v>
      </c>
      <c r="H4" s="946" t="s">
        <v>551</v>
      </c>
      <c r="I4" s="947" t="s">
        <v>280</v>
      </c>
      <c r="J4" s="947" t="s">
        <v>281</v>
      </c>
      <c r="K4" s="947" t="s">
        <v>282</v>
      </c>
      <c r="L4" s="947" t="s">
        <v>283</v>
      </c>
    </row>
    <row r="5" spans="1:12" x14ac:dyDescent="0.25">
      <c r="A5" s="315" t="s">
        <v>135</v>
      </c>
      <c r="B5" s="316">
        <v>139394.47515916391</v>
      </c>
      <c r="C5" s="316">
        <v>47783.123589083007</v>
      </c>
      <c r="D5" s="316">
        <v>3848.2824195993908</v>
      </c>
      <c r="E5" s="316">
        <v>2560.984881655138</v>
      </c>
      <c r="F5" s="316">
        <v>2343.2217739147886</v>
      </c>
      <c r="G5" s="316">
        <v>65504.730664342278</v>
      </c>
      <c r="H5" s="316">
        <v>2458.9084249018492</v>
      </c>
      <c r="I5" s="316">
        <v>5461.0904363019008</v>
      </c>
      <c r="J5" s="316">
        <v>5623.2785842544135</v>
      </c>
      <c r="K5" s="316">
        <v>3591.9570948633545</v>
      </c>
      <c r="L5" s="316">
        <v>218.8972905932022</v>
      </c>
    </row>
    <row r="6" spans="1:12" x14ac:dyDescent="0.25">
      <c r="A6" s="765"/>
      <c r="B6" s="764"/>
      <c r="C6" s="764"/>
      <c r="D6" s="764"/>
      <c r="E6" s="764"/>
      <c r="F6" s="764"/>
      <c r="G6" s="764"/>
      <c r="H6" s="764"/>
      <c r="I6" s="764"/>
      <c r="J6" s="764"/>
      <c r="K6" s="764"/>
      <c r="L6" s="764"/>
    </row>
    <row r="7" spans="1:12" x14ac:dyDescent="0.25">
      <c r="A7" s="320" t="s">
        <v>3</v>
      </c>
      <c r="B7" s="316"/>
      <c r="C7" s="316"/>
      <c r="D7" s="316"/>
      <c r="E7" s="316"/>
      <c r="F7" s="316"/>
      <c r="G7" s="316"/>
      <c r="H7" s="316"/>
      <c r="I7" s="316"/>
      <c r="J7" s="316"/>
      <c r="K7" s="316"/>
      <c r="L7" s="316"/>
    </row>
    <row r="8" spans="1:12" ht="15" customHeight="1" x14ac:dyDescent="0.25">
      <c r="A8" s="318" t="s">
        <v>4</v>
      </c>
      <c r="B8" s="319">
        <v>91749.721878350087</v>
      </c>
      <c r="C8" s="319">
        <v>45340.093724116065</v>
      </c>
      <c r="D8" s="319">
        <v>2648.3169613218406</v>
      </c>
      <c r="E8" s="319">
        <v>1505.0606456848975</v>
      </c>
      <c r="F8" s="319">
        <v>1425.6678459878792</v>
      </c>
      <c r="G8" s="319">
        <v>31657.311787740247</v>
      </c>
      <c r="H8" s="319">
        <v>1449.4856858969847</v>
      </c>
      <c r="I8" s="319">
        <v>4103.4735614826159</v>
      </c>
      <c r="J8" s="319">
        <v>1254.4062352128826</v>
      </c>
      <c r="K8" s="319">
        <v>2275.1708027459294</v>
      </c>
      <c r="L8" s="319">
        <v>90.734628225161586</v>
      </c>
    </row>
    <row r="9" spans="1:12" x14ac:dyDescent="0.25">
      <c r="A9" s="318" t="s">
        <v>5</v>
      </c>
      <c r="B9" s="319">
        <v>47644.753281039382</v>
      </c>
      <c r="C9" s="319">
        <v>2443.0298649624488</v>
      </c>
      <c r="D9" s="319">
        <v>1199.9654582777844</v>
      </c>
      <c r="E9" s="319">
        <v>1055.9242359703369</v>
      </c>
      <c r="F9" s="319">
        <v>917.55392792696216</v>
      </c>
      <c r="G9" s="319">
        <v>33847.418876525524</v>
      </c>
      <c r="H9" s="319">
        <v>1009.4227390049405</v>
      </c>
      <c r="I9" s="319">
        <v>1357.6168748190064</v>
      </c>
      <c r="J9" s="319">
        <v>4368.8723490412731</v>
      </c>
      <c r="K9" s="319">
        <v>1316.7862921176827</v>
      </c>
      <c r="L9" s="319">
        <v>128.16266236804071</v>
      </c>
    </row>
    <row r="10" spans="1:12" ht="14.25" customHeight="1" x14ac:dyDescent="0.25">
      <c r="A10" s="320" t="s">
        <v>284</v>
      </c>
      <c r="B10" s="321"/>
      <c r="C10" s="322"/>
      <c r="D10" s="322"/>
      <c r="E10" s="322"/>
      <c r="F10" s="322"/>
      <c r="G10" s="322"/>
      <c r="H10" s="322"/>
      <c r="I10" s="322"/>
      <c r="J10" s="322"/>
      <c r="K10" s="322"/>
      <c r="L10" s="322"/>
    </row>
    <row r="11" spans="1:12" ht="13.5" customHeight="1" x14ac:dyDescent="0.25">
      <c r="A11" s="323" t="s">
        <v>136</v>
      </c>
      <c r="B11" s="324">
        <v>83894.371439792754</v>
      </c>
      <c r="C11" s="324">
        <v>44295.511316671982</v>
      </c>
      <c r="D11" s="324">
        <v>2458.9084249018492</v>
      </c>
      <c r="E11" s="324">
        <v>1574.2457997065849</v>
      </c>
      <c r="F11" s="324">
        <v>1558.3672397671812</v>
      </c>
      <c r="G11" s="324">
        <v>25022.342098784458</v>
      </c>
      <c r="H11" s="324">
        <v>1587.8559939403594</v>
      </c>
      <c r="I11" s="324">
        <v>4066.0455273397401</v>
      </c>
      <c r="J11" s="324">
        <v>1221.5149324812608</v>
      </c>
      <c r="K11" s="324">
        <v>2027.9189408324037</v>
      </c>
      <c r="L11" s="324">
        <v>81.661165402645437</v>
      </c>
    </row>
    <row r="12" spans="1:12" ht="13.5" customHeight="1" x14ac:dyDescent="0.25">
      <c r="A12" s="325" t="s">
        <v>136</v>
      </c>
      <c r="B12" s="319">
        <v>83214.995910959973</v>
      </c>
      <c r="C12" s="319">
        <v>44247.875636853685</v>
      </c>
      <c r="D12" s="319">
        <v>2445.2982306680774</v>
      </c>
      <c r="E12" s="319">
        <v>1564.038154031254</v>
      </c>
      <c r="F12" s="319">
        <v>1552.6963255031085</v>
      </c>
      <c r="G12" s="319">
        <v>24463.189952347671</v>
      </c>
      <c r="H12" s="319">
        <v>1587.8559939403594</v>
      </c>
      <c r="I12" s="319">
        <v>4053.5695159587826</v>
      </c>
      <c r="J12" s="319">
        <v>1202.2338239834135</v>
      </c>
      <c r="K12" s="319">
        <v>2016.5771123042582</v>
      </c>
      <c r="L12" s="319">
        <v>81.661165402645437</v>
      </c>
    </row>
    <row r="13" spans="1:12" ht="13.5" customHeight="1" x14ac:dyDescent="0.25">
      <c r="A13" s="325" t="s">
        <v>157</v>
      </c>
      <c r="B13" s="326">
        <v>679.37552883590729</v>
      </c>
      <c r="C13" s="326">
        <v>47.635679818209873</v>
      </c>
      <c r="D13" s="326">
        <v>13.61019423377426</v>
      </c>
      <c r="E13" s="326">
        <v>10.207645675330694</v>
      </c>
      <c r="F13" s="326">
        <v>5.6709142640726071</v>
      </c>
      <c r="G13" s="326">
        <v>559.15214643756531</v>
      </c>
      <c r="H13" s="326">
        <v>0</v>
      </c>
      <c r="I13" s="326">
        <v>12.476011380959738</v>
      </c>
      <c r="J13" s="326">
        <v>19.281108497846869</v>
      </c>
      <c r="K13" s="326">
        <v>11.341828528145216</v>
      </c>
      <c r="L13" s="326">
        <v>0</v>
      </c>
    </row>
    <row r="14" spans="1:12" ht="13.5" customHeight="1" x14ac:dyDescent="0.25">
      <c r="A14" s="323" t="s">
        <v>137</v>
      </c>
      <c r="B14" s="324">
        <v>3227.8843991099579</v>
      </c>
      <c r="C14" s="324">
        <v>227.97075341571835</v>
      </c>
      <c r="D14" s="324">
        <v>96.405542489234179</v>
      </c>
      <c r="E14" s="324">
        <v>62.380056904798614</v>
      </c>
      <c r="F14" s="324">
        <v>45.367314112580836</v>
      </c>
      <c r="G14" s="324">
        <v>2453.2375106377776</v>
      </c>
      <c r="H14" s="324">
        <v>32.891302731621131</v>
      </c>
      <c r="I14" s="324">
        <v>71.45351972731477</v>
      </c>
      <c r="J14" s="324">
        <v>208.68964491787153</v>
      </c>
      <c r="K14" s="324">
        <v>22.683657056290436</v>
      </c>
      <c r="L14" s="324">
        <v>6.8050971168871284</v>
      </c>
    </row>
    <row r="15" spans="1:12" ht="13.5" customHeight="1" x14ac:dyDescent="0.25">
      <c r="A15" s="325" t="s">
        <v>137</v>
      </c>
      <c r="B15" s="319">
        <v>1937.1843126072399</v>
      </c>
      <c r="C15" s="319">
        <v>214.36055918194413</v>
      </c>
      <c r="D15" s="319">
        <v>88.466262519532549</v>
      </c>
      <c r="E15" s="319">
        <v>46.501496965395354</v>
      </c>
      <c r="F15" s="319">
        <v>40.830582701322761</v>
      </c>
      <c r="G15" s="319">
        <v>1305.4444635895372</v>
      </c>
      <c r="H15" s="319">
        <v>28.354571320363046</v>
      </c>
      <c r="I15" s="319">
        <v>56.709142640726022</v>
      </c>
      <c r="J15" s="319">
        <v>142.90703945462946</v>
      </c>
      <c r="K15" s="319">
        <v>12.476011380959738</v>
      </c>
      <c r="L15" s="319">
        <v>1.1341828528145215</v>
      </c>
    </row>
    <row r="16" spans="1:12" ht="13.5" customHeight="1" x14ac:dyDescent="0.25">
      <c r="A16" s="325" t="s">
        <v>138</v>
      </c>
      <c r="B16" s="319">
        <v>706.59591730345642</v>
      </c>
      <c r="C16" s="319">
        <v>12.476011380959738</v>
      </c>
      <c r="D16" s="319">
        <v>5.6709142640726071</v>
      </c>
      <c r="E16" s="319">
        <v>13.61019423377426</v>
      </c>
      <c r="F16" s="319">
        <v>4.5367314112580859</v>
      </c>
      <c r="G16" s="319">
        <v>614.72710622547811</v>
      </c>
      <c r="H16" s="319">
        <v>4.5367314112580859</v>
      </c>
      <c r="I16" s="319">
        <v>13.61019423377426</v>
      </c>
      <c r="J16" s="319">
        <v>24.95202276191948</v>
      </c>
      <c r="K16" s="319">
        <v>7.9392799697016496</v>
      </c>
      <c r="L16" s="319">
        <v>4.5367314112580859</v>
      </c>
    </row>
    <row r="17" spans="1:12" ht="13.5" customHeight="1" x14ac:dyDescent="0.25">
      <c r="A17" s="325" t="s">
        <v>139</v>
      </c>
      <c r="B17" s="326">
        <v>387.89053566256877</v>
      </c>
      <c r="C17" s="326">
        <v>1.1341828528145215</v>
      </c>
      <c r="D17" s="326">
        <v>2.2683657056290429</v>
      </c>
      <c r="E17" s="326">
        <v>2.2683657056290429</v>
      </c>
      <c r="F17" s="326">
        <v>0</v>
      </c>
      <c r="G17" s="326">
        <v>370.87779287035056</v>
      </c>
      <c r="H17" s="326">
        <v>0</v>
      </c>
      <c r="I17" s="326">
        <v>1.1341828528145215</v>
      </c>
      <c r="J17" s="326">
        <v>9.0734628225161718</v>
      </c>
      <c r="K17" s="326">
        <v>0</v>
      </c>
      <c r="L17" s="326">
        <v>1.1341828528145215</v>
      </c>
    </row>
    <row r="18" spans="1:12" ht="13.5" customHeight="1" x14ac:dyDescent="0.25">
      <c r="A18" s="325" t="s">
        <v>140</v>
      </c>
      <c r="B18" s="326">
        <v>196.21363353691183</v>
      </c>
      <c r="C18" s="326">
        <v>0</v>
      </c>
      <c r="D18" s="326">
        <v>0</v>
      </c>
      <c r="E18" s="326">
        <v>0</v>
      </c>
      <c r="F18" s="326">
        <v>0</v>
      </c>
      <c r="G18" s="326">
        <v>162.18814795247627</v>
      </c>
      <c r="H18" s="326">
        <v>0</v>
      </c>
      <c r="I18" s="326">
        <v>0</v>
      </c>
      <c r="J18" s="326">
        <v>31.757119878806613</v>
      </c>
      <c r="K18" s="326">
        <v>2.2683657056290429</v>
      </c>
      <c r="L18" s="326">
        <v>0</v>
      </c>
    </row>
    <row r="19" spans="1:12" ht="13.5" customHeight="1" x14ac:dyDescent="0.25">
      <c r="A19" s="323" t="s">
        <v>141</v>
      </c>
      <c r="B19" s="324">
        <v>2709.5628353738139</v>
      </c>
      <c r="C19" s="324">
        <v>60.111691199169577</v>
      </c>
      <c r="D19" s="324">
        <v>54.440776935096984</v>
      </c>
      <c r="E19" s="324">
        <v>48.769862671024391</v>
      </c>
      <c r="F19" s="324">
        <v>49.90404552383891</v>
      </c>
      <c r="G19" s="324">
        <v>2109.5801062350388</v>
      </c>
      <c r="H19" s="324">
        <v>80.526982549830919</v>
      </c>
      <c r="I19" s="324">
        <v>102.07645675330677</v>
      </c>
      <c r="J19" s="324">
        <v>144.04122230744397</v>
      </c>
      <c r="K19" s="324">
        <v>58.977508346355059</v>
      </c>
      <c r="L19" s="324">
        <v>1.1341828528145215</v>
      </c>
    </row>
    <row r="20" spans="1:12" ht="13.5" customHeight="1" x14ac:dyDescent="0.25">
      <c r="A20" s="325" t="s">
        <v>141</v>
      </c>
      <c r="B20" s="319">
        <v>2709.5628353738139</v>
      </c>
      <c r="C20" s="319">
        <v>60.111691199169577</v>
      </c>
      <c r="D20" s="319">
        <v>54.440776935096984</v>
      </c>
      <c r="E20" s="319">
        <v>48.769862671024391</v>
      </c>
      <c r="F20" s="319">
        <v>49.90404552383891</v>
      </c>
      <c r="G20" s="319">
        <v>2109.5801062350388</v>
      </c>
      <c r="H20" s="319">
        <v>80.526982549830919</v>
      </c>
      <c r="I20" s="319">
        <v>102.07645675330677</v>
      </c>
      <c r="J20" s="319">
        <v>144.04122230744397</v>
      </c>
      <c r="K20" s="319">
        <v>58.977508346355059</v>
      </c>
      <c r="L20" s="319">
        <v>1.1341828528145215</v>
      </c>
    </row>
    <row r="21" spans="1:12" ht="13.5" customHeight="1" x14ac:dyDescent="0.25">
      <c r="A21" s="323" t="s">
        <v>142</v>
      </c>
      <c r="B21" s="324">
        <v>9911.6239507470746</v>
      </c>
      <c r="C21" s="324">
        <v>323.24211305213959</v>
      </c>
      <c r="D21" s="324">
        <v>404.90327845478697</v>
      </c>
      <c r="E21" s="324">
        <v>246.11767906075065</v>
      </c>
      <c r="F21" s="324">
        <v>127.02847951522618</v>
      </c>
      <c r="G21" s="324">
        <v>7029.6653217447338</v>
      </c>
      <c r="H21" s="324">
        <v>155.38305083558916</v>
      </c>
      <c r="I21" s="324">
        <v>223.43402200446027</v>
      </c>
      <c r="J21" s="324">
        <v>922.09065933822035</v>
      </c>
      <c r="K21" s="324">
        <v>457.07568968425613</v>
      </c>
      <c r="L21" s="324">
        <v>22.683657056290436</v>
      </c>
    </row>
    <row r="22" spans="1:12" ht="13.5" customHeight="1" x14ac:dyDescent="0.25">
      <c r="A22" s="325" t="s">
        <v>142</v>
      </c>
      <c r="B22" s="319">
        <v>7764.6158103687076</v>
      </c>
      <c r="C22" s="319">
        <v>294.88754173177591</v>
      </c>
      <c r="D22" s="319">
        <v>373.14615857597965</v>
      </c>
      <c r="E22" s="319">
        <v>215.49474203475864</v>
      </c>
      <c r="F22" s="319">
        <v>115.68665098708099</v>
      </c>
      <c r="G22" s="319">
        <v>5546.1541502630089</v>
      </c>
      <c r="H22" s="319">
        <v>140.63867374900042</v>
      </c>
      <c r="I22" s="319">
        <v>198.48199924254087</v>
      </c>
      <c r="J22" s="319">
        <v>528.52920941157254</v>
      </c>
      <c r="K22" s="319">
        <v>343.65740440280143</v>
      </c>
      <c r="L22" s="319">
        <v>7.9392799697016496</v>
      </c>
    </row>
    <row r="23" spans="1:12" ht="13.5" customHeight="1" x14ac:dyDescent="0.25">
      <c r="A23" s="325" t="s">
        <v>143</v>
      </c>
      <c r="B23" s="319">
        <v>2067.615340680909</v>
      </c>
      <c r="C23" s="319">
        <v>9.0734628225161718</v>
      </c>
      <c r="D23" s="319">
        <v>31.757119878806613</v>
      </c>
      <c r="E23" s="319">
        <v>29.488754173177568</v>
      </c>
      <c r="F23" s="319">
        <v>11.341828528145216</v>
      </c>
      <c r="G23" s="319">
        <v>1432.4729431047665</v>
      </c>
      <c r="H23" s="319">
        <v>14.744377086588782</v>
      </c>
      <c r="I23" s="319">
        <v>24.95202276191948</v>
      </c>
      <c r="J23" s="319">
        <v>385.62216995693967</v>
      </c>
      <c r="K23" s="319">
        <v>113.418285281452</v>
      </c>
      <c r="L23" s="319">
        <v>14.744377086588782</v>
      </c>
    </row>
    <row r="24" spans="1:12" ht="13.5" customHeight="1" x14ac:dyDescent="0.25">
      <c r="A24" s="325" t="s">
        <v>144</v>
      </c>
      <c r="B24" s="326">
        <v>79.3927996970164</v>
      </c>
      <c r="C24" s="326">
        <v>19.281108497846869</v>
      </c>
      <c r="D24" s="326">
        <v>0</v>
      </c>
      <c r="E24" s="326">
        <v>1.1341828528145215</v>
      </c>
      <c r="F24" s="326">
        <v>0</v>
      </c>
      <c r="G24" s="326">
        <v>51.038228376653429</v>
      </c>
      <c r="H24" s="326">
        <v>0</v>
      </c>
      <c r="I24" s="326">
        <v>0</v>
      </c>
      <c r="J24" s="326">
        <v>7.9392799697016496</v>
      </c>
      <c r="K24" s="326">
        <v>0</v>
      </c>
      <c r="L24" s="326">
        <v>0</v>
      </c>
    </row>
    <row r="25" spans="1:12" ht="13.5" customHeight="1" x14ac:dyDescent="0.25">
      <c r="A25" s="323" t="s">
        <v>145</v>
      </c>
      <c r="B25" s="324">
        <v>5060.7238892582855</v>
      </c>
      <c r="C25" s="324">
        <v>134.96775948492783</v>
      </c>
      <c r="D25" s="324">
        <v>45.367314112580836</v>
      </c>
      <c r="E25" s="324">
        <v>48.769862671024391</v>
      </c>
      <c r="F25" s="324">
        <v>35.159668437250168</v>
      </c>
      <c r="G25" s="324">
        <v>4254.3198809069809</v>
      </c>
      <c r="H25" s="324">
        <v>32.891302731621131</v>
      </c>
      <c r="I25" s="324">
        <v>107.74737101737936</v>
      </c>
      <c r="J25" s="324">
        <v>322.10793019932504</v>
      </c>
      <c r="K25" s="324">
        <v>74.856068285758326</v>
      </c>
      <c r="L25" s="324">
        <v>4.5367314112580859</v>
      </c>
    </row>
    <row r="26" spans="1:12" ht="13.5" customHeight="1" x14ac:dyDescent="0.25">
      <c r="A26" s="325" t="s">
        <v>145</v>
      </c>
      <c r="B26" s="319">
        <v>5060.7238892582855</v>
      </c>
      <c r="C26" s="319">
        <v>134.96775948492783</v>
      </c>
      <c r="D26" s="319">
        <v>45.367314112580836</v>
      </c>
      <c r="E26" s="319">
        <v>48.769862671024391</v>
      </c>
      <c r="F26" s="319">
        <v>35.159668437250168</v>
      </c>
      <c r="G26" s="319">
        <v>4254.3198809069809</v>
      </c>
      <c r="H26" s="319">
        <v>32.891302731621131</v>
      </c>
      <c r="I26" s="319">
        <v>107.74737101737936</v>
      </c>
      <c r="J26" s="319">
        <v>322.10793019932504</v>
      </c>
      <c r="K26" s="319">
        <v>74.856068285758326</v>
      </c>
      <c r="L26" s="319">
        <v>4.5367314112580859</v>
      </c>
    </row>
    <row r="27" spans="1:12" ht="13.5" customHeight="1" x14ac:dyDescent="0.25">
      <c r="A27" s="323" t="s">
        <v>146</v>
      </c>
      <c r="B27" s="324">
        <v>579.56743778822715</v>
      </c>
      <c r="C27" s="324">
        <v>7.9392799697016496</v>
      </c>
      <c r="D27" s="324">
        <v>7.9392799697016496</v>
      </c>
      <c r="E27" s="324">
        <v>6.8050971168871284</v>
      </c>
      <c r="F27" s="324">
        <v>2.2683657056290429</v>
      </c>
      <c r="G27" s="324">
        <v>482.02771244617617</v>
      </c>
      <c r="H27" s="324">
        <v>3.4025485584435646</v>
      </c>
      <c r="I27" s="324">
        <v>10.207645675330694</v>
      </c>
      <c r="J27" s="324">
        <v>46.501496965395354</v>
      </c>
      <c r="K27" s="324">
        <v>10.207645675330694</v>
      </c>
      <c r="L27" s="324">
        <v>2.2683657056290429</v>
      </c>
    </row>
    <row r="28" spans="1:12" ht="13.5" customHeight="1" x14ac:dyDescent="0.25">
      <c r="A28" s="325" t="s">
        <v>146</v>
      </c>
      <c r="B28" s="326">
        <v>579.56743778822715</v>
      </c>
      <c r="C28" s="326">
        <v>7.9392799697016496</v>
      </c>
      <c r="D28" s="326">
        <v>7.9392799697016496</v>
      </c>
      <c r="E28" s="326">
        <v>6.8050971168871284</v>
      </c>
      <c r="F28" s="326">
        <v>2.2683657056290429</v>
      </c>
      <c r="G28" s="326">
        <v>482.02771244617617</v>
      </c>
      <c r="H28" s="326">
        <v>3.4025485584435646</v>
      </c>
      <c r="I28" s="326">
        <v>10.207645675330694</v>
      </c>
      <c r="J28" s="326">
        <v>46.501496965395354</v>
      </c>
      <c r="K28" s="326">
        <v>10.207645675330694</v>
      </c>
      <c r="L28" s="326">
        <v>2.2683657056290429</v>
      </c>
    </row>
    <row r="29" spans="1:12" ht="13.5" customHeight="1" x14ac:dyDescent="0.25">
      <c r="A29" s="323" t="s">
        <v>147</v>
      </c>
      <c r="B29" s="324">
        <v>1627.5523937888686</v>
      </c>
      <c r="C29" s="324">
        <v>1.1341828528145215</v>
      </c>
      <c r="D29" s="324">
        <v>4.5367314112580859</v>
      </c>
      <c r="E29" s="324">
        <v>6.8050971168871284</v>
      </c>
      <c r="F29" s="324">
        <v>2.2683657056290429</v>
      </c>
      <c r="G29" s="324">
        <v>1461.9616972779447</v>
      </c>
      <c r="H29" s="324">
        <v>7.9392799697016496</v>
      </c>
      <c r="I29" s="324">
        <v>10.207645675330694</v>
      </c>
      <c r="J29" s="324">
        <v>120.22338239833907</v>
      </c>
      <c r="K29" s="324">
        <v>11.341828528145216</v>
      </c>
      <c r="L29" s="324">
        <v>1.1341828528145215</v>
      </c>
    </row>
    <row r="30" spans="1:12" ht="13.5" customHeight="1" x14ac:dyDescent="0.25">
      <c r="A30" s="325" t="s">
        <v>147</v>
      </c>
      <c r="B30" s="319">
        <v>1627.5523937888686</v>
      </c>
      <c r="C30" s="319">
        <v>1.1341828528145215</v>
      </c>
      <c r="D30" s="319">
        <v>4.5367314112580859</v>
      </c>
      <c r="E30" s="319">
        <v>6.8050971168871284</v>
      </c>
      <c r="F30" s="319">
        <v>2.2683657056290429</v>
      </c>
      <c r="G30" s="319">
        <v>1461.9616972779447</v>
      </c>
      <c r="H30" s="319">
        <v>7.9392799697016496</v>
      </c>
      <c r="I30" s="319">
        <v>10.207645675330694</v>
      </c>
      <c r="J30" s="319">
        <v>120.22338239833907</v>
      </c>
      <c r="K30" s="319">
        <v>11.341828528145216</v>
      </c>
      <c r="L30" s="319">
        <v>1.1341828528145215</v>
      </c>
    </row>
    <row r="31" spans="1:12" ht="13.5" customHeight="1" x14ac:dyDescent="0.25">
      <c r="A31" s="323" t="s">
        <v>148</v>
      </c>
      <c r="B31" s="324">
        <v>6683.7395516362276</v>
      </c>
      <c r="C31" s="324">
        <v>279.00898179237225</v>
      </c>
      <c r="D31" s="324">
        <v>285.81407890925954</v>
      </c>
      <c r="E31" s="324">
        <v>273.33806752829952</v>
      </c>
      <c r="F31" s="324">
        <v>251.78859332482324</v>
      </c>
      <c r="G31" s="324">
        <v>4528.7921312881563</v>
      </c>
      <c r="H31" s="324">
        <v>268.80133611704133</v>
      </c>
      <c r="I31" s="324">
        <v>292.61917602614682</v>
      </c>
      <c r="J31" s="324">
        <v>381.08543854568148</v>
      </c>
      <c r="K31" s="324">
        <v>112.28410242863744</v>
      </c>
      <c r="L31" s="324">
        <v>10.207645675330694</v>
      </c>
    </row>
    <row r="32" spans="1:12" ht="13.5" customHeight="1" x14ac:dyDescent="0.25">
      <c r="A32" s="325" t="s">
        <v>148</v>
      </c>
      <c r="B32" s="319">
        <v>2480.4578991053213</v>
      </c>
      <c r="C32" s="319">
        <v>57.84332549354054</v>
      </c>
      <c r="D32" s="319">
        <v>71.45351972731477</v>
      </c>
      <c r="E32" s="319">
        <v>41.96476555413728</v>
      </c>
      <c r="F32" s="319">
        <v>38.562216995693724</v>
      </c>
      <c r="G32" s="319">
        <v>1780.6670789188324</v>
      </c>
      <c r="H32" s="319">
        <v>57.84332549354054</v>
      </c>
      <c r="I32" s="319">
        <v>61.245874051984096</v>
      </c>
      <c r="J32" s="319">
        <v>281.27734749800135</v>
      </c>
      <c r="K32" s="319">
        <v>89.600445372347068</v>
      </c>
      <c r="L32" s="326">
        <v>0</v>
      </c>
    </row>
    <row r="33" spans="1:12" ht="13.5" customHeight="1" x14ac:dyDescent="0.25">
      <c r="A33" s="325" t="s">
        <v>149</v>
      </c>
      <c r="B33" s="319">
        <v>4203.281652530316</v>
      </c>
      <c r="C33" s="319">
        <v>221.16565629883124</v>
      </c>
      <c r="D33" s="319">
        <v>214.36055918194413</v>
      </c>
      <c r="E33" s="319">
        <v>231.3733019741619</v>
      </c>
      <c r="F33" s="319">
        <v>213.22637632912961</v>
      </c>
      <c r="G33" s="319">
        <v>2748.1250523695007</v>
      </c>
      <c r="H33" s="319">
        <v>210.95801062350057</v>
      </c>
      <c r="I33" s="319">
        <v>231.3733019741619</v>
      </c>
      <c r="J33" s="319">
        <v>99.808091047677735</v>
      </c>
      <c r="K33" s="319">
        <v>22.683657056290436</v>
      </c>
      <c r="L33" s="326">
        <v>10.207645675330694</v>
      </c>
    </row>
    <row r="34" spans="1:12" ht="13.5" customHeight="1" x14ac:dyDescent="0.25">
      <c r="A34" s="323" t="s">
        <v>150</v>
      </c>
      <c r="B34" s="324">
        <v>10652.245353635122</v>
      </c>
      <c r="C34" s="324">
        <v>1199.9654582777844</v>
      </c>
      <c r="D34" s="324">
        <v>252.92277617763776</v>
      </c>
      <c r="E34" s="324">
        <v>100.94227390049225</v>
      </c>
      <c r="F34" s="324">
        <v>112.28410242863744</v>
      </c>
      <c r="G34" s="324">
        <v>7459.5206229615333</v>
      </c>
      <c r="H34" s="324">
        <v>102.07645675330677</v>
      </c>
      <c r="I34" s="324">
        <v>276.74061608674316</v>
      </c>
      <c r="J34" s="324">
        <v>787.12289985328925</v>
      </c>
      <c r="K34" s="324">
        <v>293.75335887896136</v>
      </c>
      <c r="L34" s="327">
        <v>66.916788316056696</v>
      </c>
    </row>
    <row r="35" spans="1:12" ht="13.5" customHeight="1" x14ac:dyDescent="0.25">
      <c r="A35" s="325" t="s">
        <v>150</v>
      </c>
      <c r="B35" s="319">
        <v>6608.8834833504525</v>
      </c>
      <c r="C35" s="319">
        <v>1071.8027959097406</v>
      </c>
      <c r="D35" s="319">
        <v>162.18814795247627</v>
      </c>
      <c r="E35" s="319">
        <v>29.488754173177568</v>
      </c>
      <c r="F35" s="319">
        <v>31.757119878806613</v>
      </c>
      <c r="G35" s="319">
        <v>4430.1182230932709</v>
      </c>
      <c r="H35" s="319">
        <v>30.622937025992091</v>
      </c>
      <c r="I35" s="319">
        <v>159.91978224684723</v>
      </c>
      <c r="J35" s="319">
        <v>432.1236669223361</v>
      </c>
      <c r="K35" s="319">
        <v>204.15291350661346</v>
      </c>
      <c r="L35" s="326">
        <v>56.709142640726022</v>
      </c>
    </row>
    <row r="36" spans="1:12" ht="13.5" customHeight="1" x14ac:dyDescent="0.25">
      <c r="A36" s="325" t="s">
        <v>151</v>
      </c>
      <c r="B36" s="319">
        <v>4043.3618702834538</v>
      </c>
      <c r="C36" s="319">
        <v>128.16266236804071</v>
      </c>
      <c r="D36" s="319">
        <v>90.734628225161586</v>
      </c>
      <c r="E36" s="319">
        <v>71.45351972731477</v>
      </c>
      <c r="F36" s="319">
        <v>80.526982549830919</v>
      </c>
      <c r="G36" s="319">
        <v>3029.402399867452</v>
      </c>
      <c r="H36" s="319">
        <v>71.45351972731477</v>
      </c>
      <c r="I36" s="319">
        <v>116.82083383989551</v>
      </c>
      <c r="J36" s="319">
        <v>354.9992329309469</v>
      </c>
      <c r="K36" s="319">
        <v>89.600445372347068</v>
      </c>
      <c r="L36" s="326">
        <v>10.207645675330694</v>
      </c>
    </row>
    <row r="37" spans="1:12" ht="13.5" customHeight="1" x14ac:dyDescent="0.25">
      <c r="A37" s="323" t="s">
        <v>152</v>
      </c>
      <c r="B37" s="324">
        <v>2250.2187799840144</v>
      </c>
      <c r="C37" s="324">
        <v>46.501496965395354</v>
      </c>
      <c r="D37" s="324">
        <v>58.977508346355059</v>
      </c>
      <c r="E37" s="324">
        <v>35.159668437250168</v>
      </c>
      <c r="F37" s="324">
        <v>10.207645675330694</v>
      </c>
      <c r="G37" s="324">
        <v>1457.4249658666865</v>
      </c>
      <c r="H37" s="324">
        <v>15.878559939403305</v>
      </c>
      <c r="I37" s="324">
        <v>104.34482245893581</v>
      </c>
      <c r="J37" s="324">
        <v>452.53895827299795</v>
      </c>
      <c r="K37" s="324">
        <v>63.514239757613133</v>
      </c>
      <c r="L37" s="327">
        <v>5.6709142640726071</v>
      </c>
    </row>
    <row r="38" spans="1:12" ht="13.5" customHeight="1" x14ac:dyDescent="0.25">
      <c r="A38" s="325" t="s">
        <v>152</v>
      </c>
      <c r="B38" s="319">
        <v>2250.2187799840144</v>
      </c>
      <c r="C38" s="319">
        <v>46.501496965395354</v>
      </c>
      <c r="D38" s="319">
        <v>58.977508346355059</v>
      </c>
      <c r="E38" s="319">
        <v>35.159668437250168</v>
      </c>
      <c r="F38" s="319">
        <v>10.207645675330694</v>
      </c>
      <c r="G38" s="319">
        <v>1457.4249658666865</v>
      </c>
      <c r="H38" s="319">
        <v>15.878559939403305</v>
      </c>
      <c r="I38" s="319">
        <v>104.34482245893581</v>
      </c>
      <c r="J38" s="319">
        <v>452.53895827299795</v>
      </c>
      <c r="K38" s="319">
        <v>63.514239757613133</v>
      </c>
      <c r="L38" s="326">
        <v>5.6709142640726071</v>
      </c>
    </row>
    <row r="39" spans="1:12" ht="13.5" customHeight="1" x14ac:dyDescent="0.25">
      <c r="A39" s="323" t="s">
        <v>153</v>
      </c>
      <c r="B39" s="324">
        <v>2490.6655447806502</v>
      </c>
      <c r="C39" s="324">
        <v>34.02548558443565</v>
      </c>
      <c r="D39" s="324">
        <v>46.501496965395354</v>
      </c>
      <c r="E39" s="324">
        <v>38.562216995693724</v>
      </c>
      <c r="F39" s="324">
        <v>28.354571320363046</v>
      </c>
      <c r="G39" s="324">
        <v>1195.4287268665262</v>
      </c>
      <c r="H39" s="324">
        <v>34.02548558443565</v>
      </c>
      <c r="I39" s="324">
        <v>43.098948406951799</v>
      </c>
      <c r="J39" s="324">
        <v>751.9632314160383</v>
      </c>
      <c r="K39" s="324">
        <v>316.4370159352523</v>
      </c>
      <c r="L39" s="327">
        <v>2.2683657056290429</v>
      </c>
    </row>
    <row r="40" spans="1:12" ht="13.5" customHeight="1" x14ac:dyDescent="0.25">
      <c r="A40" s="325" t="s">
        <v>153</v>
      </c>
      <c r="B40" s="319">
        <v>2490.6655447806502</v>
      </c>
      <c r="C40" s="319">
        <v>34.02548558443565</v>
      </c>
      <c r="D40" s="319">
        <v>46.501496965395354</v>
      </c>
      <c r="E40" s="319">
        <v>38.562216995693724</v>
      </c>
      <c r="F40" s="319">
        <v>28.354571320363046</v>
      </c>
      <c r="G40" s="319">
        <v>1195.4287268665262</v>
      </c>
      <c r="H40" s="319">
        <v>34.02548558443565</v>
      </c>
      <c r="I40" s="319">
        <v>43.098948406951799</v>
      </c>
      <c r="J40" s="319">
        <v>751.9632314160383</v>
      </c>
      <c r="K40" s="319">
        <v>316.4370159352523</v>
      </c>
      <c r="L40" s="326">
        <v>2.2683657056290429</v>
      </c>
    </row>
    <row r="41" spans="1:12" ht="13.5" customHeight="1" x14ac:dyDescent="0.25">
      <c r="A41" s="323" t="s">
        <v>154</v>
      </c>
      <c r="B41" s="324">
        <v>10306.319583526616</v>
      </c>
      <c r="C41" s="324">
        <v>1172.7450698102352</v>
      </c>
      <c r="D41" s="324">
        <v>131.56521092648427</v>
      </c>
      <c r="E41" s="324">
        <v>119.08919954552455</v>
      </c>
      <c r="F41" s="324">
        <v>120.22338239833907</v>
      </c>
      <c r="G41" s="324">
        <v>8050.4298892780307</v>
      </c>
      <c r="H41" s="324">
        <v>137.23612519055686</v>
      </c>
      <c r="I41" s="324">
        <v>153.11468512996012</v>
      </c>
      <c r="J41" s="324">
        <v>265.39878755859769</v>
      </c>
      <c r="K41" s="324">
        <v>142.90703945462946</v>
      </c>
      <c r="L41" s="327">
        <v>13.61019423377426</v>
      </c>
    </row>
    <row r="42" spans="1:12" ht="13.5" customHeight="1" x14ac:dyDescent="0.25">
      <c r="A42" s="325" t="s">
        <v>154</v>
      </c>
      <c r="B42" s="319">
        <v>10306.319583526616</v>
      </c>
      <c r="C42" s="319">
        <v>1172.7450698102352</v>
      </c>
      <c r="D42" s="319">
        <v>131.56521092648427</v>
      </c>
      <c r="E42" s="319">
        <v>119.08919954552455</v>
      </c>
      <c r="F42" s="319">
        <v>120.22338239833907</v>
      </c>
      <c r="G42" s="319">
        <v>8050.4298892780307</v>
      </c>
      <c r="H42" s="319">
        <v>137.23612519055686</v>
      </c>
      <c r="I42" s="319">
        <v>153.11468512996012</v>
      </c>
      <c r="J42" s="319">
        <v>265.39878755859769</v>
      </c>
      <c r="K42" s="319">
        <v>142.90703945462946</v>
      </c>
      <c r="L42" s="326">
        <v>13.61019423377426</v>
      </c>
    </row>
  </sheetData>
  <mergeCells count="4">
    <mergeCell ref="A1:L2"/>
    <mergeCell ref="A3:A4"/>
    <mergeCell ref="B3:B4"/>
    <mergeCell ref="C3:L3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6BEA-F6AF-4D22-B45E-B586CF0692BE}">
  <dimension ref="A1:J43"/>
  <sheetViews>
    <sheetView workbookViewId="0">
      <selection activeCell="A7" sqref="A7"/>
    </sheetView>
  </sheetViews>
  <sheetFormatPr defaultRowHeight="15" x14ac:dyDescent="0.25"/>
  <cols>
    <col min="1" max="1" width="17.28515625" style="3" customWidth="1"/>
    <col min="2" max="2" width="17.140625" style="3" customWidth="1"/>
    <col min="3" max="3" width="10.85546875" style="3" customWidth="1"/>
    <col min="4" max="4" width="12.28515625" style="3" customWidth="1"/>
    <col min="5" max="8" width="10.85546875" style="3" customWidth="1"/>
    <col min="9" max="9" width="13.5703125" style="3" customWidth="1"/>
    <col min="10" max="10" width="10.85546875" style="3" customWidth="1"/>
    <col min="11" max="16384" width="9.140625" style="3"/>
  </cols>
  <sheetData>
    <row r="1" spans="1:10" ht="15" customHeight="1" x14ac:dyDescent="0.25">
      <c r="A1" s="1126" t="s">
        <v>557</v>
      </c>
      <c r="B1" s="1126"/>
      <c r="C1" s="1126"/>
      <c r="D1" s="1126"/>
      <c r="E1" s="1126"/>
      <c r="F1" s="1126"/>
      <c r="G1" s="1126"/>
      <c r="H1" s="1126"/>
      <c r="I1" s="1126"/>
      <c r="J1" s="1126"/>
    </row>
    <row r="2" spans="1:10" ht="15.75" customHeight="1" x14ac:dyDescent="0.25">
      <c r="A2" s="1127"/>
      <c r="B2" s="1127"/>
      <c r="C2" s="1127"/>
      <c r="D2" s="1127"/>
      <c r="E2" s="1127"/>
      <c r="F2" s="1127"/>
      <c r="G2" s="1127"/>
      <c r="H2" s="1127"/>
      <c r="I2" s="1127"/>
      <c r="J2" s="1127"/>
    </row>
    <row r="3" spans="1:10" ht="15" customHeight="1" x14ac:dyDescent="0.25">
      <c r="A3" s="1128" t="s">
        <v>549</v>
      </c>
      <c r="B3" s="1128" t="s">
        <v>273</v>
      </c>
      <c r="C3" s="1129" t="s">
        <v>285</v>
      </c>
      <c r="D3" s="1129"/>
      <c r="E3" s="1129"/>
      <c r="F3" s="1129"/>
      <c r="G3" s="1129"/>
      <c r="H3" s="1129"/>
      <c r="I3" s="1129"/>
      <c r="J3" s="1129"/>
    </row>
    <row r="4" spans="1:10" ht="24" x14ac:dyDescent="0.25">
      <c r="A4" s="1128"/>
      <c r="B4" s="1128"/>
      <c r="C4" s="532" t="s">
        <v>286</v>
      </c>
      <c r="D4" s="532" t="s">
        <v>287</v>
      </c>
      <c r="E4" s="532" t="s">
        <v>288</v>
      </c>
      <c r="F4" s="532" t="s">
        <v>289</v>
      </c>
      <c r="G4" s="532" t="s">
        <v>290</v>
      </c>
      <c r="H4" s="532" t="s">
        <v>291</v>
      </c>
      <c r="I4" s="532" t="s">
        <v>292</v>
      </c>
      <c r="J4" s="532" t="s">
        <v>293</v>
      </c>
    </row>
    <row r="5" spans="1:10" ht="15" customHeight="1" x14ac:dyDescent="0.25">
      <c r="A5" s="328" t="s">
        <v>135</v>
      </c>
      <c r="B5" s="558">
        <v>139394.47515916391</v>
      </c>
      <c r="C5" s="558">
        <v>4728.4083133835566</v>
      </c>
      <c r="D5" s="558">
        <v>4269.0642579935729</v>
      </c>
      <c r="E5" s="558">
        <v>37198.929206598557</v>
      </c>
      <c r="F5" s="558">
        <v>3188.1879992614568</v>
      </c>
      <c r="G5" s="558">
        <v>41550.788812855826</v>
      </c>
      <c r="H5" s="558">
        <v>48118.841713516718</v>
      </c>
      <c r="I5" s="558">
        <v>74.856068285758326</v>
      </c>
      <c r="J5" s="558">
        <v>265.39878755859769</v>
      </c>
    </row>
    <row r="6" spans="1:10" ht="15" customHeight="1" x14ac:dyDescent="0.25">
      <c r="A6" s="766"/>
      <c r="B6" s="767"/>
      <c r="C6" s="767"/>
      <c r="D6" s="767"/>
      <c r="E6" s="767"/>
      <c r="F6" s="767"/>
      <c r="G6" s="767"/>
      <c r="H6" s="767"/>
      <c r="I6" s="767"/>
      <c r="J6" s="767"/>
    </row>
    <row r="7" spans="1:10" ht="15" customHeight="1" x14ac:dyDescent="0.25">
      <c r="A7" s="320" t="s">
        <v>3</v>
      </c>
      <c r="B7" s="558"/>
      <c r="C7" s="558"/>
      <c r="D7" s="558"/>
      <c r="E7" s="558"/>
      <c r="F7" s="558"/>
      <c r="G7" s="558"/>
      <c r="H7" s="558"/>
      <c r="I7" s="558"/>
      <c r="J7" s="558"/>
    </row>
    <row r="8" spans="1:10" ht="15" customHeight="1" x14ac:dyDescent="0.25">
      <c r="A8" s="329" t="s">
        <v>4</v>
      </c>
      <c r="B8" s="330">
        <v>91749.721878350087</v>
      </c>
      <c r="C8" s="330">
        <v>2957.9488801401499</v>
      </c>
      <c r="D8" s="330">
        <v>3007.8529256639799</v>
      </c>
      <c r="E8" s="330">
        <v>34666.298896259104</v>
      </c>
      <c r="F8" s="330">
        <v>1948.5261411353854</v>
      </c>
      <c r="G8" s="330">
        <v>36682.876008567007</v>
      </c>
      <c r="H8" s="330">
        <v>12250.308993251139</v>
      </c>
      <c r="I8" s="330">
        <v>43.098948406951799</v>
      </c>
      <c r="J8" s="330">
        <v>192.81108497846827</v>
      </c>
    </row>
    <row r="9" spans="1:10" ht="15" customHeight="1" x14ac:dyDescent="0.25">
      <c r="A9" s="329" t="s">
        <v>5</v>
      </c>
      <c r="B9" s="330">
        <v>47644.753281039382</v>
      </c>
      <c r="C9" s="330">
        <v>1770.4594332435015</v>
      </c>
      <c r="D9" s="330">
        <v>1261.2113323297699</v>
      </c>
      <c r="E9" s="330">
        <v>2532.63031033478</v>
      </c>
      <c r="F9" s="330">
        <v>1239.6618581262935</v>
      </c>
      <c r="G9" s="330">
        <v>4867.9128042797738</v>
      </c>
      <c r="H9" s="330">
        <v>35868.532720244693</v>
      </c>
      <c r="I9" s="330">
        <v>31.757119878806613</v>
      </c>
      <c r="J9" s="330">
        <v>72.587702580129289</v>
      </c>
    </row>
    <row r="10" spans="1:10" ht="15" customHeight="1" x14ac:dyDescent="0.25">
      <c r="A10" s="331" t="s">
        <v>284</v>
      </c>
      <c r="B10" s="332"/>
      <c r="C10" s="333"/>
      <c r="D10" s="333"/>
      <c r="E10" s="333"/>
      <c r="F10" s="333"/>
      <c r="G10" s="333"/>
      <c r="H10" s="333"/>
      <c r="I10" s="333"/>
      <c r="J10" s="333"/>
    </row>
    <row r="11" spans="1:10" ht="15" customHeight="1" x14ac:dyDescent="0.25">
      <c r="A11" s="334" t="s">
        <v>136</v>
      </c>
      <c r="B11" s="335">
        <v>83894.371439792754</v>
      </c>
      <c r="C11" s="335">
        <v>3117.8686623869689</v>
      </c>
      <c r="D11" s="335">
        <v>3142.820685148884</v>
      </c>
      <c r="E11" s="335">
        <v>34398.631742994388</v>
      </c>
      <c r="F11" s="335">
        <v>2178.7652602567123</v>
      </c>
      <c r="G11" s="335">
        <v>32045.202323402278</v>
      </c>
      <c r="H11" s="335">
        <v>8804.6614863998548</v>
      </c>
      <c r="I11" s="335">
        <v>38.562216995693724</v>
      </c>
      <c r="J11" s="335">
        <v>167.85906221654886</v>
      </c>
    </row>
    <row r="12" spans="1:10" ht="15" customHeight="1" x14ac:dyDescent="0.25">
      <c r="A12" s="336" t="s">
        <v>136</v>
      </c>
      <c r="B12" s="330">
        <v>83214.995910959973</v>
      </c>
      <c r="C12" s="330">
        <v>3104.2584681531971</v>
      </c>
      <c r="D12" s="330">
        <v>3133.7472223263694</v>
      </c>
      <c r="E12" s="330">
        <v>34378.21645164369</v>
      </c>
      <c r="F12" s="330">
        <v>2164.0208831701261</v>
      </c>
      <c r="G12" s="330">
        <v>31836.512678484694</v>
      </c>
      <c r="H12" s="330">
        <v>8391.8189279752769</v>
      </c>
      <c r="I12" s="330">
        <v>38.562216995693724</v>
      </c>
      <c r="J12" s="330">
        <v>167.85906221654886</v>
      </c>
    </row>
    <row r="13" spans="1:10" ht="15" customHeight="1" x14ac:dyDescent="0.25">
      <c r="A13" s="336" t="s">
        <v>157</v>
      </c>
      <c r="B13" s="330">
        <v>679.37552883590729</v>
      </c>
      <c r="C13" s="330">
        <v>13.61019423377426</v>
      </c>
      <c r="D13" s="330">
        <v>9.0734628225161718</v>
      </c>
      <c r="E13" s="330">
        <v>20.415291350661391</v>
      </c>
      <c r="F13" s="330">
        <v>14.744377086588782</v>
      </c>
      <c r="G13" s="330">
        <v>208.68964491787153</v>
      </c>
      <c r="H13" s="330">
        <v>412.8425584244888</v>
      </c>
      <c r="I13" s="337">
        <v>0</v>
      </c>
      <c r="J13" s="337">
        <v>0</v>
      </c>
    </row>
    <row r="14" spans="1:10" ht="15" customHeight="1" x14ac:dyDescent="0.25">
      <c r="A14" s="334" t="s">
        <v>137</v>
      </c>
      <c r="B14" s="335">
        <v>3227.8843991099579</v>
      </c>
      <c r="C14" s="335">
        <v>104.34482245893581</v>
      </c>
      <c r="D14" s="335">
        <v>48.769862671024391</v>
      </c>
      <c r="E14" s="335">
        <v>275.60643323392861</v>
      </c>
      <c r="F14" s="335">
        <v>37.428034142879206</v>
      </c>
      <c r="G14" s="335">
        <v>1008.2885561521259</v>
      </c>
      <c r="H14" s="335">
        <v>1735.2997648062506</v>
      </c>
      <c r="I14" s="338">
        <v>3.4025485584435646</v>
      </c>
      <c r="J14" s="338">
        <v>14.744377086588782</v>
      </c>
    </row>
    <row r="15" spans="1:10" ht="15" customHeight="1" x14ac:dyDescent="0.25">
      <c r="A15" s="336" t="s">
        <v>137</v>
      </c>
      <c r="B15" s="330">
        <v>1937.1843126072399</v>
      </c>
      <c r="C15" s="330">
        <v>80.526982549830919</v>
      </c>
      <c r="D15" s="330">
        <v>44.233131259766317</v>
      </c>
      <c r="E15" s="330">
        <v>242.71513050230709</v>
      </c>
      <c r="F15" s="330">
        <v>29.488754173177568</v>
      </c>
      <c r="G15" s="330">
        <v>825.68511684898385</v>
      </c>
      <c r="H15" s="330">
        <v>709.99846586190006</v>
      </c>
      <c r="I15" s="337">
        <v>3.4025485584435646</v>
      </c>
      <c r="J15" s="337">
        <v>1.1341828528145215</v>
      </c>
    </row>
    <row r="16" spans="1:10" ht="15" customHeight="1" x14ac:dyDescent="0.25">
      <c r="A16" s="336" t="s">
        <v>138</v>
      </c>
      <c r="B16" s="330">
        <v>706.59591730345642</v>
      </c>
      <c r="C16" s="330">
        <v>9.0734628225161718</v>
      </c>
      <c r="D16" s="330">
        <v>3.4025485584435646</v>
      </c>
      <c r="E16" s="330">
        <v>20.415291350661391</v>
      </c>
      <c r="F16" s="330">
        <v>7.9392799697016496</v>
      </c>
      <c r="G16" s="330">
        <v>145.17540516025849</v>
      </c>
      <c r="H16" s="330">
        <v>518.32156373624161</v>
      </c>
      <c r="I16" s="337">
        <v>0</v>
      </c>
      <c r="J16" s="337">
        <v>2.2683657056290429</v>
      </c>
    </row>
    <row r="17" spans="1:10" ht="15" customHeight="1" x14ac:dyDescent="0.25">
      <c r="A17" s="336" t="s">
        <v>139</v>
      </c>
      <c r="B17" s="337">
        <v>387.89053566256877</v>
      </c>
      <c r="C17" s="337">
        <v>12.476011380959738</v>
      </c>
      <c r="D17" s="337">
        <v>1.1341828528145215</v>
      </c>
      <c r="E17" s="337">
        <v>10.207645675330694</v>
      </c>
      <c r="F17" s="337">
        <v>0</v>
      </c>
      <c r="G17" s="337">
        <v>34.02548558443565</v>
      </c>
      <c r="H17" s="337">
        <v>318.7053816408814</v>
      </c>
      <c r="I17" s="337">
        <v>0</v>
      </c>
      <c r="J17" s="337">
        <v>11.341828528145216</v>
      </c>
    </row>
    <row r="18" spans="1:10" ht="15" customHeight="1" x14ac:dyDescent="0.25">
      <c r="A18" s="336" t="s">
        <v>140</v>
      </c>
      <c r="B18" s="337">
        <v>196.21363353691183</v>
      </c>
      <c r="C18" s="337">
        <v>2.2683657056290429</v>
      </c>
      <c r="D18" s="337">
        <v>0</v>
      </c>
      <c r="E18" s="337">
        <v>2.2683657056290429</v>
      </c>
      <c r="F18" s="337">
        <v>0</v>
      </c>
      <c r="G18" s="337">
        <v>3.4025485584435646</v>
      </c>
      <c r="H18" s="337">
        <v>188.2743535672102</v>
      </c>
      <c r="I18" s="337">
        <v>0</v>
      </c>
      <c r="J18" s="337">
        <v>0</v>
      </c>
    </row>
    <row r="19" spans="1:10" ht="15" customHeight="1" x14ac:dyDescent="0.25">
      <c r="A19" s="334" t="s">
        <v>141</v>
      </c>
      <c r="B19" s="335">
        <v>2709.5628353738139</v>
      </c>
      <c r="C19" s="335">
        <v>78.258616844201882</v>
      </c>
      <c r="D19" s="335">
        <v>70.319336874500252</v>
      </c>
      <c r="E19" s="335">
        <v>77.124433991387363</v>
      </c>
      <c r="F19" s="335">
        <v>64.648422610427659</v>
      </c>
      <c r="G19" s="335">
        <v>187.14017071439568</v>
      </c>
      <c r="H19" s="335">
        <v>2229.8034886333567</v>
      </c>
      <c r="I19" s="338">
        <v>2.2683657056290429</v>
      </c>
      <c r="J19" s="338">
        <v>0</v>
      </c>
    </row>
    <row r="20" spans="1:10" ht="15" customHeight="1" x14ac:dyDescent="0.25">
      <c r="A20" s="336" t="s">
        <v>141</v>
      </c>
      <c r="B20" s="330">
        <v>2709.5628353738139</v>
      </c>
      <c r="C20" s="330">
        <v>78.258616844201882</v>
      </c>
      <c r="D20" s="330">
        <v>70.319336874500252</v>
      </c>
      <c r="E20" s="330">
        <v>77.124433991387363</v>
      </c>
      <c r="F20" s="330">
        <v>64.648422610427659</v>
      </c>
      <c r="G20" s="330">
        <v>187.14017071439568</v>
      </c>
      <c r="H20" s="330">
        <v>2229.8034886333567</v>
      </c>
      <c r="I20" s="337">
        <v>2.2683657056290429</v>
      </c>
      <c r="J20" s="337">
        <v>0</v>
      </c>
    </row>
    <row r="21" spans="1:10" ht="15" customHeight="1" x14ac:dyDescent="0.25">
      <c r="A21" s="334" t="s">
        <v>142</v>
      </c>
      <c r="B21" s="335">
        <v>9911.6239507470746</v>
      </c>
      <c r="C21" s="335">
        <v>233.64166767979094</v>
      </c>
      <c r="D21" s="335">
        <v>140.63867374900042</v>
      </c>
      <c r="E21" s="335">
        <v>714.53519727315825</v>
      </c>
      <c r="F21" s="335">
        <v>183.73762215595212</v>
      </c>
      <c r="G21" s="335">
        <v>3526.174489400124</v>
      </c>
      <c r="H21" s="335">
        <v>5098.151923401173</v>
      </c>
      <c r="I21" s="338">
        <v>5.6709142640726071</v>
      </c>
      <c r="J21" s="338">
        <v>9.0734628225161718</v>
      </c>
    </row>
    <row r="22" spans="1:10" ht="15" customHeight="1" x14ac:dyDescent="0.25">
      <c r="A22" s="336" t="s">
        <v>142</v>
      </c>
      <c r="B22" s="330">
        <v>7764.6158103687076</v>
      </c>
      <c r="C22" s="330">
        <v>193.94526783128279</v>
      </c>
      <c r="D22" s="330">
        <v>128.16266236804071</v>
      </c>
      <c r="E22" s="330">
        <v>689.58317451123821</v>
      </c>
      <c r="F22" s="330">
        <v>162.18814795247627</v>
      </c>
      <c r="G22" s="330">
        <v>3422.9638497940209</v>
      </c>
      <c r="H22" s="330">
        <v>3158.6992450882844</v>
      </c>
      <c r="I22" s="337">
        <v>1.1341828528145215</v>
      </c>
      <c r="J22" s="337">
        <v>7.9392799697016496</v>
      </c>
    </row>
    <row r="23" spans="1:10" ht="15" customHeight="1" x14ac:dyDescent="0.25">
      <c r="A23" s="336" t="s">
        <v>143</v>
      </c>
      <c r="B23" s="330">
        <v>2067.615340680909</v>
      </c>
      <c r="C23" s="330">
        <v>39.696399848508243</v>
      </c>
      <c r="D23" s="330">
        <v>12.476011380959738</v>
      </c>
      <c r="E23" s="330">
        <v>24.95202276191948</v>
      </c>
      <c r="F23" s="330">
        <v>21.549474203475913</v>
      </c>
      <c r="G23" s="330">
        <v>96.405542489234179</v>
      </c>
      <c r="H23" s="330">
        <v>1866.864975732738</v>
      </c>
      <c r="I23" s="337">
        <v>4.5367314112580859</v>
      </c>
      <c r="J23" s="337">
        <v>1.1341828528145215</v>
      </c>
    </row>
    <row r="24" spans="1:10" ht="15" customHeight="1" x14ac:dyDescent="0.25">
      <c r="A24" s="336" t="s">
        <v>144</v>
      </c>
      <c r="B24" s="337">
        <v>79.3927996970164</v>
      </c>
      <c r="C24" s="337">
        <v>0</v>
      </c>
      <c r="D24" s="337">
        <v>0</v>
      </c>
      <c r="E24" s="337">
        <v>0</v>
      </c>
      <c r="F24" s="337">
        <v>0</v>
      </c>
      <c r="G24" s="337">
        <v>6.8050971168871284</v>
      </c>
      <c r="H24" s="337">
        <v>72.587702580129289</v>
      </c>
      <c r="I24" s="337">
        <v>0</v>
      </c>
      <c r="J24" s="337">
        <v>0</v>
      </c>
    </row>
    <row r="25" spans="1:10" ht="15" customHeight="1" x14ac:dyDescent="0.25">
      <c r="A25" s="334" t="s">
        <v>145</v>
      </c>
      <c r="B25" s="335">
        <v>5060.7238892582855</v>
      </c>
      <c r="C25" s="335">
        <v>75.990251138572845</v>
      </c>
      <c r="D25" s="335">
        <v>40.830582701322761</v>
      </c>
      <c r="E25" s="335">
        <v>172.39579362780694</v>
      </c>
      <c r="F25" s="335">
        <v>36.293851290064687</v>
      </c>
      <c r="G25" s="335">
        <v>793.92799697017654</v>
      </c>
      <c r="H25" s="335">
        <v>3934.4803164132791</v>
      </c>
      <c r="I25" s="338">
        <v>4.5367314112580859</v>
      </c>
      <c r="J25" s="338">
        <v>2.2683657056290429</v>
      </c>
    </row>
    <row r="26" spans="1:10" ht="15" customHeight="1" x14ac:dyDescent="0.25">
      <c r="A26" s="336" t="s">
        <v>145</v>
      </c>
      <c r="B26" s="330">
        <v>5060.7238892582855</v>
      </c>
      <c r="C26" s="330">
        <v>75.990251138572845</v>
      </c>
      <c r="D26" s="330">
        <v>40.830582701322761</v>
      </c>
      <c r="E26" s="330">
        <v>172.39579362780694</v>
      </c>
      <c r="F26" s="330">
        <v>36.293851290064687</v>
      </c>
      <c r="G26" s="330">
        <v>793.92799697017654</v>
      </c>
      <c r="H26" s="330">
        <v>3934.4803164132791</v>
      </c>
      <c r="I26" s="337">
        <v>4.5367314112580859</v>
      </c>
      <c r="J26" s="337">
        <v>2.2683657056290429</v>
      </c>
    </row>
    <row r="27" spans="1:10" ht="15" customHeight="1" x14ac:dyDescent="0.25">
      <c r="A27" s="334" t="s">
        <v>146</v>
      </c>
      <c r="B27" s="335">
        <v>579.56743778822715</v>
      </c>
      <c r="C27" s="335">
        <v>57.84332549354054</v>
      </c>
      <c r="D27" s="335">
        <v>9.0734628225161718</v>
      </c>
      <c r="E27" s="335">
        <v>11.341828528145216</v>
      </c>
      <c r="F27" s="335">
        <v>9.0734628225161718</v>
      </c>
      <c r="G27" s="335">
        <v>17.012742792217825</v>
      </c>
      <c r="H27" s="335">
        <v>474.08843247647434</v>
      </c>
      <c r="I27" s="338">
        <v>0</v>
      </c>
      <c r="J27" s="338">
        <v>1.1341828528145215</v>
      </c>
    </row>
    <row r="28" spans="1:10" ht="15" customHeight="1" x14ac:dyDescent="0.25">
      <c r="A28" s="336" t="s">
        <v>146</v>
      </c>
      <c r="B28" s="330">
        <v>579.56743778822715</v>
      </c>
      <c r="C28" s="330">
        <v>57.84332549354054</v>
      </c>
      <c r="D28" s="330">
        <v>9.0734628225161718</v>
      </c>
      <c r="E28" s="330">
        <v>11.341828528145216</v>
      </c>
      <c r="F28" s="330">
        <v>9.0734628225161718</v>
      </c>
      <c r="G28" s="330">
        <v>17.012742792217825</v>
      </c>
      <c r="H28" s="330">
        <v>474.08843247647434</v>
      </c>
      <c r="I28" s="337">
        <v>0</v>
      </c>
      <c r="J28" s="337">
        <v>1.1341828528145215</v>
      </c>
    </row>
    <row r="29" spans="1:10" ht="15" customHeight="1" x14ac:dyDescent="0.25">
      <c r="A29" s="334" t="s">
        <v>147</v>
      </c>
      <c r="B29" s="335">
        <v>1627.5523937888686</v>
      </c>
      <c r="C29" s="335">
        <v>11.341828528145216</v>
      </c>
      <c r="D29" s="335">
        <v>5.6709142640726071</v>
      </c>
      <c r="E29" s="335">
        <v>7.9392799697016496</v>
      </c>
      <c r="F29" s="335">
        <v>1.1341828528145215</v>
      </c>
      <c r="G29" s="335">
        <v>56.709142640726022</v>
      </c>
      <c r="H29" s="335">
        <v>1543.6228626805921</v>
      </c>
      <c r="I29" s="338">
        <v>1.1341828528145215</v>
      </c>
      <c r="J29" s="338">
        <v>0</v>
      </c>
    </row>
    <row r="30" spans="1:10" ht="15" customHeight="1" x14ac:dyDescent="0.25">
      <c r="A30" s="336" t="s">
        <v>147</v>
      </c>
      <c r="B30" s="330">
        <v>1627.5523937888686</v>
      </c>
      <c r="C30" s="330">
        <v>11.341828528145216</v>
      </c>
      <c r="D30" s="330">
        <v>5.6709142640726071</v>
      </c>
      <c r="E30" s="330">
        <v>7.9392799697016496</v>
      </c>
      <c r="F30" s="330">
        <v>1.1341828528145215</v>
      </c>
      <c r="G30" s="330">
        <v>56.709142640726022</v>
      </c>
      <c r="H30" s="330">
        <v>1543.6228626805921</v>
      </c>
      <c r="I30" s="337">
        <v>1.1341828528145215</v>
      </c>
      <c r="J30" s="337">
        <v>0</v>
      </c>
    </row>
    <row r="31" spans="1:10" ht="15" customHeight="1" x14ac:dyDescent="0.25">
      <c r="A31" s="334" t="s">
        <v>148</v>
      </c>
      <c r="B31" s="335">
        <v>6683.7395516362276</v>
      </c>
      <c r="C31" s="335">
        <v>336.85230728591415</v>
      </c>
      <c r="D31" s="335">
        <v>347.05995296124507</v>
      </c>
      <c r="E31" s="335">
        <v>443.46549545048157</v>
      </c>
      <c r="F31" s="335">
        <v>341.38903869717234</v>
      </c>
      <c r="G31" s="335">
        <v>1205.6363725418571</v>
      </c>
      <c r="H31" s="335">
        <v>4007.0680189933955</v>
      </c>
      <c r="I31" s="338">
        <v>2.2683657056290429</v>
      </c>
      <c r="J31" s="338">
        <v>0</v>
      </c>
    </row>
    <row r="32" spans="1:10" ht="15" customHeight="1" x14ac:dyDescent="0.25">
      <c r="A32" s="336" t="s">
        <v>148</v>
      </c>
      <c r="B32" s="330">
        <v>2480.4578991053213</v>
      </c>
      <c r="C32" s="330">
        <v>53.306594082282466</v>
      </c>
      <c r="D32" s="330">
        <v>36.293851290064687</v>
      </c>
      <c r="E32" s="330">
        <v>89.600445372347068</v>
      </c>
      <c r="F32" s="330">
        <v>29.488754173177568</v>
      </c>
      <c r="G32" s="330">
        <v>495.63790667995073</v>
      </c>
      <c r="H32" s="330">
        <v>1776.1303475075742</v>
      </c>
      <c r="I32" s="337">
        <v>0</v>
      </c>
      <c r="J32" s="337">
        <v>0</v>
      </c>
    </row>
    <row r="33" spans="1:10" ht="15" customHeight="1" x14ac:dyDescent="0.25">
      <c r="A33" s="336" t="s">
        <v>149</v>
      </c>
      <c r="B33" s="330">
        <v>4203.281652530316</v>
      </c>
      <c r="C33" s="330">
        <v>283.54571320363044</v>
      </c>
      <c r="D33" s="330">
        <v>310.76610167117957</v>
      </c>
      <c r="E33" s="330">
        <v>353.86505007813236</v>
      </c>
      <c r="F33" s="330">
        <v>311.90028452399412</v>
      </c>
      <c r="G33" s="330">
        <v>709.99846586190006</v>
      </c>
      <c r="H33" s="330">
        <v>2230.937671486171</v>
      </c>
      <c r="I33" s="337">
        <v>2.2683657056290429</v>
      </c>
      <c r="J33" s="337">
        <v>0</v>
      </c>
    </row>
    <row r="34" spans="1:10" ht="15" customHeight="1" x14ac:dyDescent="0.25">
      <c r="A34" s="334" t="s">
        <v>150</v>
      </c>
      <c r="B34" s="335">
        <v>10652.245353635122</v>
      </c>
      <c r="C34" s="335">
        <v>247.25186191356516</v>
      </c>
      <c r="D34" s="335">
        <v>153.11468512996012</v>
      </c>
      <c r="E34" s="335">
        <v>470.6858839180307</v>
      </c>
      <c r="F34" s="335">
        <v>128.16266236804071</v>
      </c>
      <c r="G34" s="335">
        <v>1280.4924408276172</v>
      </c>
      <c r="H34" s="335">
        <v>8314.6944939838722</v>
      </c>
      <c r="I34" s="338">
        <v>5.6709142640726071</v>
      </c>
      <c r="J34" s="338">
        <v>52.172411229467947</v>
      </c>
    </row>
    <row r="35" spans="1:10" ht="15" customHeight="1" x14ac:dyDescent="0.25">
      <c r="A35" s="336" t="s">
        <v>150</v>
      </c>
      <c r="B35" s="330">
        <v>6608.8834833504525</v>
      </c>
      <c r="C35" s="330">
        <v>116.82083383989551</v>
      </c>
      <c r="D35" s="330">
        <v>49.90404552383891</v>
      </c>
      <c r="E35" s="330">
        <v>328.91302731621232</v>
      </c>
      <c r="F35" s="330">
        <v>38.562216995693724</v>
      </c>
      <c r="G35" s="330">
        <v>1062.7293330872242</v>
      </c>
      <c r="H35" s="330">
        <v>4957.513249652141</v>
      </c>
      <c r="I35" s="337">
        <v>3.4025485584435646</v>
      </c>
      <c r="J35" s="337">
        <v>51.038228376653429</v>
      </c>
    </row>
    <row r="36" spans="1:10" ht="15" customHeight="1" x14ac:dyDescent="0.25">
      <c r="A36" s="336" t="s">
        <v>151</v>
      </c>
      <c r="B36" s="330">
        <v>4043.3618702834538</v>
      </c>
      <c r="C36" s="330">
        <v>130.43102807366975</v>
      </c>
      <c r="D36" s="330">
        <v>103.21063960612129</v>
      </c>
      <c r="E36" s="330">
        <v>141.77285660181494</v>
      </c>
      <c r="F36" s="330">
        <v>89.600445372347068</v>
      </c>
      <c r="G36" s="330">
        <v>217.76310774038768</v>
      </c>
      <c r="H36" s="330">
        <v>3357.1812443307904</v>
      </c>
      <c r="I36" s="337">
        <v>2.2683657056290429</v>
      </c>
      <c r="J36" s="337">
        <v>1.1341828528145215</v>
      </c>
    </row>
    <row r="37" spans="1:10" ht="15" customHeight="1" x14ac:dyDescent="0.25">
      <c r="A37" s="334" t="s">
        <v>152</v>
      </c>
      <c r="B37" s="335">
        <v>2250.2187799840144</v>
      </c>
      <c r="C37" s="335">
        <v>78.258616844201882</v>
      </c>
      <c r="D37" s="335">
        <v>13.61019423377426</v>
      </c>
      <c r="E37" s="335">
        <v>49.90404552383891</v>
      </c>
      <c r="F37" s="335">
        <v>12.476011380959738</v>
      </c>
      <c r="G37" s="335">
        <v>271.06970182267042</v>
      </c>
      <c r="H37" s="335">
        <v>1816.9609302088979</v>
      </c>
      <c r="I37" s="338">
        <v>3.4025485584435646</v>
      </c>
      <c r="J37" s="338">
        <v>4.5367314112580859</v>
      </c>
    </row>
    <row r="38" spans="1:10" ht="15" customHeight="1" x14ac:dyDescent="0.25">
      <c r="A38" s="336" t="s">
        <v>152</v>
      </c>
      <c r="B38" s="330">
        <v>2250.2187799840144</v>
      </c>
      <c r="C38" s="330">
        <v>78.258616844201882</v>
      </c>
      <c r="D38" s="330">
        <v>13.61019423377426</v>
      </c>
      <c r="E38" s="330">
        <v>49.90404552383891</v>
      </c>
      <c r="F38" s="330">
        <v>12.476011380959738</v>
      </c>
      <c r="G38" s="330">
        <v>271.06970182267042</v>
      </c>
      <c r="H38" s="330">
        <v>1816.9609302088979</v>
      </c>
      <c r="I38" s="337">
        <v>3.4025485584435646</v>
      </c>
      <c r="J38" s="337">
        <v>4.5367314112580859</v>
      </c>
    </row>
    <row r="39" spans="1:10" ht="15" customHeight="1" x14ac:dyDescent="0.25">
      <c r="A39" s="334" t="s">
        <v>153</v>
      </c>
      <c r="B39" s="335">
        <v>2490.6655447806502</v>
      </c>
      <c r="C39" s="335">
        <v>53.306594082282466</v>
      </c>
      <c r="D39" s="335">
        <v>45.367314112580836</v>
      </c>
      <c r="E39" s="335">
        <v>62.380056904798614</v>
      </c>
      <c r="F39" s="335">
        <v>39.696399848508243</v>
      </c>
      <c r="G39" s="335">
        <v>105.47900531175033</v>
      </c>
      <c r="H39" s="335">
        <v>2178.7652602567123</v>
      </c>
      <c r="I39" s="338">
        <v>2.2683657056290429</v>
      </c>
      <c r="J39" s="338">
        <v>3.4025485584435646</v>
      </c>
    </row>
    <row r="40" spans="1:10" ht="15" customHeight="1" x14ac:dyDescent="0.25">
      <c r="A40" s="336" t="s">
        <v>153</v>
      </c>
      <c r="B40" s="330">
        <v>2490.6655447806502</v>
      </c>
      <c r="C40" s="330">
        <v>53.306594082282466</v>
      </c>
      <c r="D40" s="330">
        <v>45.367314112580836</v>
      </c>
      <c r="E40" s="330">
        <v>62.380056904798614</v>
      </c>
      <c r="F40" s="330">
        <v>39.696399848508243</v>
      </c>
      <c r="G40" s="330">
        <v>105.47900531175033</v>
      </c>
      <c r="H40" s="330">
        <v>2178.7652602567123</v>
      </c>
      <c r="I40" s="337">
        <v>2.2683657056290429</v>
      </c>
      <c r="J40" s="337">
        <v>3.4025485584435646</v>
      </c>
    </row>
    <row r="41" spans="1:10" ht="15" customHeight="1" x14ac:dyDescent="0.25">
      <c r="A41" s="334" t="s">
        <v>154</v>
      </c>
      <c r="B41" s="335">
        <v>10306.319583526616</v>
      </c>
      <c r="C41" s="335">
        <v>333.44975872747051</v>
      </c>
      <c r="D41" s="335">
        <v>251.78859332482324</v>
      </c>
      <c r="E41" s="335">
        <v>514.91901517779797</v>
      </c>
      <c r="F41" s="335">
        <v>155.38305083558916</v>
      </c>
      <c r="G41" s="335">
        <v>1053.6558702647078</v>
      </c>
      <c r="H41" s="335">
        <v>7981.2447352563295</v>
      </c>
      <c r="I41" s="338">
        <v>5.6709142640726071</v>
      </c>
      <c r="J41" s="338">
        <v>10.207645675330694</v>
      </c>
    </row>
    <row r="42" spans="1:10" x14ac:dyDescent="0.25">
      <c r="A42" s="336" t="s">
        <v>154</v>
      </c>
      <c r="B42" s="330">
        <v>10306.319583526616</v>
      </c>
      <c r="C42" s="330">
        <v>333.44975872747051</v>
      </c>
      <c r="D42" s="330">
        <v>251.78859332482324</v>
      </c>
      <c r="E42" s="330">
        <v>514.91901517779797</v>
      </c>
      <c r="F42" s="330">
        <v>155.38305083558916</v>
      </c>
      <c r="G42" s="330">
        <v>1053.6558702647078</v>
      </c>
      <c r="H42" s="330">
        <v>7981.2447352563295</v>
      </c>
      <c r="I42" s="337">
        <v>5.6709142640726071</v>
      </c>
      <c r="J42" s="337">
        <v>10.207645675330694</v>
      </c>
    </row>
    <row r="43" spans="1:10" x14ac:dyDescent="0.25">
      <c r="A43" s="144"/>
      <c r="B43" s="144"/>
      <c r="C43" s="144"/>
      <c r="D43" s="144"/>
      <c r="E43" s="144"/>
      <c r="F43" s="144"/>
      <c r="G43" s="144"/>
      <c r="H43" s="144"/>
      <c r="I43" s="144"/>
      <c r="J43" s="144"/>
    </row>
  </sheetData>
  <mergeCells count="4">
    <mergeCell ref="A1:J2"/>
    <mergeCell ref="A3:A4"/>
    <mergeCell ref="B3:B4"/>
    <mergeCell ref="C3:J3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FAE6-9BDF-4CA5-ADD2-830DA6CF2A80}">
  <dimension ref="A1:Q2940"/>
  <sheetViews>
    <sheetView workbookViewId="0">
      <selection activeCell="A7" sqref="A7"/>
    </sheetView>
  </sheetViews>
  <sheetFormatPr defaultRowHeight="15" x14ac:dyDescent="0.25"/>
  <cols>
    <col min="1" max="1" width="21.140625" style="359" customWidth="1"/>
    <col min="2" max="2" width="15.85546875" style="359" customWidth="1"/>
    <col min="3" max="5" width="14.5703125" style="359" customWidth="1"/>
    <col min="6" max="6" width="17.5703125" style="359" customWidth="1"/>
    <col min="7" max="7" width="14.5703125" style="359" customWidth="1"/>
    <col min="8" max="8" width="16.28515625" style="359" customWidth="1"/>
    <col min="9" max="17" width="14.5703125" style="359" customWidth="1"/>
    <col min="18" max="16384" width="9.140625" style="340"/>
  </cols>
  <sheetData>
    <row r="1" spans="1:17" ht="15" customHeight="1" x14ac:dyDescent="0.25">
      <c r="A1" s="1132" t="s">
        <v>558</v>
      </c>
      <c r="B1" s="1132"/>
      <c r="C1" s="1132"/>
      <c r="D1" s="1132"/>
      <c r="E1" s="1132"/>
      <c r="F1" s="1132"/>
      <c r="G1" s="1132"/>
      <c r="H1" s="1132"/>
      <c r="I1" s="1132"/>
      <c r="J1" s="1132"/>
      <c r="K1" s="1132"/>
      <c r="L1" s="1132"/>
      <c r="M1" s="1132"/>
      <c r="N1" s="1132"/>
      <c r="O1" s="1132"/>
      <c r="P1" s="1132"/>
      <c r="Q1" s="339"/>
    </row>
    <row r="2" spans="1:17" ht="15.75" customHeight="1" x14ac:dyDescent="0.25">
      <c r="A2" s="1133"/>
      <c r="B2" s="1133"/>
      <c r="C2" s="1133"/>
      <c r="D2" s="1133"/>
      <c r="E2" s="1133"/>
      <c r="F2" s="1133"/>
      <c r="G2" s="1133"/>
      <c r="H2" s="1133"/>
      <c r="I2" s="1133"/>
      <c r="J2" s="1133"/>
      <c r="K2" s="1133"/>
      <c r="L2" s="1133"/>
      <c r="M2" s="1133"/>
      <c r="N2" s="1133"/>
      <c r="O2" s="1133"/>
      <c r="P2" s="1133"/>
      <c r="Q2" s="341"/>
    </row>
    <row r="3" spans="1:17" ht="15" customHeight="1" x14ac:dyDescent="0.25">
      <c r="A3" s="1128" t="s">
        <v>549</v>
      </c>
      <c r="B3" s="1131" t="s">
        <v>273</v>
      </c>
      <c r="C3" s="1134" t="s">
        <v>294</v>
      </c>
      <c r="D3" s="1134"/>
      <c r="E3" s="1134"/>
      <c r="F3" s="1134"/>
      <c r="G3" s="1134"/>
      <c r="H3" s="1134"/>
      <c r="I3" s="1130" t="s">
        <v>302</v>
      </c>
      <c r="J3" s="1134" t="s">
        <v>294</v>
      </c>
      <c r="K3" s="1134"/>
      <c r="L3" s="1134"/>
      <c r="M3" s="1134"/>
      <c r="N3" s="1134"/>
      <c r="O3" s="1134"/>
      <c r="P3" s="1134"/>
      <c r="Q3" s="1130" t="s">
        <v>295</v>
      </c>
    </row>
    <row r="4" spans="1:17" ht="60.75" x14ac:dyDescent="0.25">
      <c r="A4" s="1128"/>
      <c r="B4" s="1131"/>
      <c r="C4" s="557" t="s">
        <v>296</v>
      </c>
      <c r="D4" s="948" t="s">
        <v>297</v>
      </c>
      <c r="E4" s="557" t="s">
        <v>298</v>
      </c>
      <c r="F4" s="948" t="s">
        <v>299</v>
      </c>
      <c r="G4" s="557" t="s">
        <v>300</v>
      </c>
      <c r="H4" s="557" t="s">
        <v>301</v>
      </c>
      <c r="I4" s="1131"/>
      <c r="J4" s="948" t="s">
        <v>303</v>
      </c>
      <c r="K4" s="948" t="s">
        <v>304</v>
      </c>
      <c r="L4" s="948" t="s">
        <v>305</v>
      </c>
      <c r="M4" s="948" t="s">
        <v>306</v>
      </c>
      <c r="N4" s="948" t="s">
        <v>307</v>
      </c>
      <c r="O4" s="948" t="s">
        <v>308</v>
      </c>
      <c r="P4" s="949" t="s">
        <v>309</v>
      </c>
      <c r="Q4" s="1131"/>
    </row>
    <row r="5" spans="1:17" ht="13.5" customHeight="1" x14ac:dyDescent="0.25">
      <c r="A5" s="342" t="s">
        <v>135</v>
      </c>
      <c r="B5" s="343">
        <v>139394.47515916391</v>
      </c>
      <c r="C5" s="343">
        <v>7599.0251138577505</v>
      </c>
      <c r="D5" s="343">
        <v>12806.058591130379</v>
      </c>
      <c r="E5" s="343">
        <v>4856.5709757516261</v>
      </c>
      <c r="F5" s="343">
        <v>6220.9929476877996</v>
      </c>
      <c r="G5" s="343">
        <v>9106.3541252485848</v>
      </c>
      <c r="H5" s="343">
        <v>2558.7165159495094</v>
      </c>
      <c r="I5" s="343">
        <v>43147.718269625657</v>
      </c>
      <c r="J5" s="343">
        <v>891.46772231222758</v>
      </c>
      <c r="K5" s="343">
        <v>6566.9187177963058</v>
      </c>
      <c r="L5" s="343">
        <v>1297.5051836198354</v>
      </c>
      <c r="M5" s="343">
        <v>2144.7397746722827</v>
      </c>
      <c r="N5" s="343">
        <v>28978.371889396047</v>
      </c>
      <c r="O5" s="343">
        <v>17028.621352158749</v>
      </c>
      <c r="P5" s="343">
        <v>39339.132249863469</v>
      </c>
      <c r="Q5" s="343">
        <f>SUM(J5:P5)</f>
        <v>96246.75688981892</v>
      </c>
    </row>
    <row r="6" spans="1:17" ht="13.5" customHeight="1" x14ac:dyDescent="0.25">
      <c r="A6" s="768"/>
      <c r="B6" s="769"/>
      <c r="C6" s="769"/>
      <c r="D6" s="769"/>
      <c r="E6" s="769"/>
      <c r="F6" s="769"/>
      <c r="G6" s="769"/>
      <c r="H6" s="769"/>
      <c r="I6" s="769"/>
      <c r="J6" s="769"/>
      <c r="K6" s="769"/>
      <c r="L6" s="769"/>
      <c r="M6" s="769"/>
      <c r="N6" s="769"/>
      <c r="O6" s="769"/>
      <c r="P6" s="769"/>
      <c r="Q6" s="769"/>
    </row>
    <row r="7" spans="1:17" ht="13.5" customHeight="1" x14ac:dyDescent="0.25">
      <c r="A7" s="320" t="s">
        <v>3</v>
      </c>
      <c r="B7" s="343"/>
      <c r="C7" s="343"/>
      <c r="D7" s="343"/>
      <c r="E7" s="343"/>
      <c r="F7" s="343"/>
      <c r="G7" s="343"/>
      <c r="H7" s="343"/>
      <c r="I7" s="343"/>
      <c r="J7" s="343"/>
      <c r="K7" s="343"/>
      <c r="L7" s="343"/>
      <c r="M7" s="343"/>
      <c r="N7" s="343"/>
      <c r="O7" s="343"/>
      <c r="P7" s="343"/>
      <c r="Q7" s="343"/>
    </row>
    <row r="8" spans="1:17" ht="13.5" customHeight="1" x14ac:dyDescent="0.25">
      <c r="A8" s="344" t="s">
        <v>4</v>
      </c>
      <c r="B8" s="345">
        <v>91749.721878350087</v>
      </c>
      <c r="C8" s="345">
        <v>6010.0349370642516</v>
      </c>
      <c r="D8" s="345">
        <v>11183.042928752437</v>
      </c>
      <c r="E8" s="345">
        <v>3413.8903869715064</v>
      </c>
      <c r="F8" s="345">
        <v>4553.7441540500813</v>
      </c>
      <c r="G8" s="345">
        <v>7103.3872071776941</v>
      </c>
      <c r="H8" s="345">
        <v>2279.7075341571867</v>
      </c>
      <c r="I8" s="346">
        <v>34543.807148173153</v>
      </c>
      <c r="J8" s="345">
        <v>750.82904856322375</v>
      </c>
      <c r="K8" s="345">
        <v>5930.6421373672174</v>
      </c>
      <c r="L8" s="345">
        <v>1066.1318816456678</v>
      </c>
      <c r="M8" s="345">
        <v>1886.1460842305853</v>
      </c>
      <c r="N8" s="345">
        <v>23894.964343088381</v>
      </c>
      <c r="O8" s="345">
        <v>11756.939452276712</v>
      </c>
      <c r="P8" s="345">
        <v>11920.26178308204</v>
      </c>
      <c r="Q8" s="346">
        <f t="shared" ref="Q8:Q41" si="0">SUM(J8:P8)</f>
        <v>57205.914730253826</v>
      </c>
    </row>
    <row r="9" spans="1:17" ht="13.5" customHeight="1" x14ac:dyDescent="0.25">
      <c r="A9" s="344" t="s">
        <v>5</v>
      </c>
      <c r="B9" s="345">
        <v>47644.753281039382</v>
      </c>
      <c r="C9" s="345">
        <v>1588.990176793174</v>
      </c>
      <c r="D9" s="345">
        <v>1623.0156623776104</v>
      </c>
      <c r="E9" s="345">
        <v>1442.6805887800974</v>
      </c>
      <c r="F9" s="345">
        <v>1667.2487936373777</v>
      </c>
      <c r="G9" s="345">
        <v>2002.9669180704836</v>
      </c>
      <c r="H9" s="345">
        <v>279.00898179237225</v>
      </c>
      <c r="I9" s="346">
        <v>8603.9111214511158</v>
      </c>
      <c r="J9" s="345">
        <v>140.63867374900042</v>
      </c>
      <c r="K9" s="345">
        <v>636.2765804289545</v>
      </c>
      <c r="L9" s="345">
        <v>231.3733019741619</v>
      </c>
      <c r="M9" s="345">
        <v>258.59369044171041</v>
      </c>
      <c r="N9" s="345">
        <v>5083.4075463145809</v>
      </c>
      <c r="O9" s="345">
        <v>5271.6818998818335</v>
      </c>
      <c r="P9" s="345">
        <v>27418.870466778233</v>
      </c>
      <c r="Q9" s="346">
        <f t="shared" si="0"/>
        <v>39040.842159568478</v>
      </c>
    </row>
    <row r="10" spans="1:17" ht="13.5" customHeight="1" x14ac:dyDescent="0.25">
      <c r="A10" s="347" t="s">
        <v>284</v>
      </c>
      <c r="B10" s="348"/>
      <c r="C10" s="348"/>
      <c r="D10" s="348"/>
      <c r="E10" s="348"/>
      <c r="F10" s="348"/>
      <c r="G10" s="348"/>
      <c r="H10" s="348"/>
      <c r="I10" s="349"/>
      <c r="J10" s="348"/>
      <c r="K10" s="348"/>
      <c r="L10" s="348"/>
      <c r="M10" s="348"/>
      <c r="N10" s="348"/>
      <c r="O10" s="348"/>
      <c r="P10" s="348"/>
      <c r="Q10" s="349">
        <f t="shared" si="0"/>
        <v>0</v>
      </c>
    </row>
    <row r="11" spans="1:17" ht="13.5" customHeight="1" x14ac:dyDescent="0.25">
      <c r="A11" s="350" t="s">
        <v>136</v>
      </c>
      <c r="B11" s="351">
        <v>83894.371439792754</v>
      </c>
      <c r="C11" s="351">
        <v>6109.8430281119518</v>
      </c>
      <c r="D11" s="351">
        <v>11373.585648025319</v>
      </c>
      <c r="E11" s="351">
        <v>3442.2449582918644</v>
      </c>
      <c r="F11" s="351">
        <v>4686.4435478294099</v>
      </c>
      <c r="G11" s="351">
        <v>6963.8827162814769</v>
      </c>
      <c r="H11" s="351">
        <v>2054.0051464471371</v>
      </c>
      <c r="I11" s="352">
        <f t="shared" ref="I11:I42" si="1">C11+D11+E11+F11+I21+G11</f>
        <v>37349.775526036363</v>
      </c>
      <c r="J11" s="351">
        <v>647.61840895709997</v>
      </c>
      <c r="K11" s="351">
        <v>5726.489223860558</v>
      </c>
      <c r="L11" s="351">
        <v>1072.9369787625551</v>
      </c>
      <c r="M11" s="351">
        <v>1714.8844734555887</v>
      </c>
      <c r="N11" s="351">
        <v>20837.207371904653</v>
      </c>
      <c r="O11" s="351">
        <v>9075.7311882225858</v>
      </c>
      <c r="P11" s="351">
        <v>10189.498749686694</v>
      </c>
      <c r="Q11" s="352">
        <f t="shared" ref="Q11" si="2">SUM(J11:P11)</f>
        <v>49264.366394849734</v>
      </c>
    </row>
    <row r="12" spans="1:17" ht="13.5" customHeight="1" x14ac:dyDescent="0.25">
      <c r="A12" s="353" t="s">
        <v>136</v>
      </c>
      <c r="B12" s="345">
        <v>83214.995910959973</v>
      </c>
      <c r="C12" s="345">
        <v>6095.0986510253597</v>
      </c>
      <c r="D12" s="345">
        <v>11176.237831635548</v>
      </c>
      <c r="E12" s="345">
        <v>3435.4398611749784</v>
      </c>
      <c r="F12" s="345">
        <v>4673.9675364484474</v>
      </c>
      <c r="G12" s="345">
        <v>6900.3684765238495</v>
      </c>
      <c r="H12" s="345">
        <v>2054.0051464471371</v>
      </c>
      <c r="I12" s="346">
        <f t="shared" si="1"/>
        <v>35347.942790818648</v>
      </c>
      <c r="J12" s="345">
        <v>647.61840895709997</v>
      </c>
      <c r="K12" s="345">
        <v>5726.489223860558</v>
      </c>
      <c r="L12" s="345">
        <v>1072.9369787625551</v>
      </c>
      <c r="M12" s="345">
        <v>1709.213559191516</v>
      </c>
      <c r="N12" s="345">
        <v>20614.907532753314</v>
      </c>
      <c r="O12" s="345">
        <v>9058.7184454303642</v>
      </c>
      <c r="P12" s="345">
        <v>10049.994258790477</v>
      </c>
      <c r="Q12" s="346">
        <f t="shared" si="0"/>
        <v>48879.878407745884</v>
      </c>
    </row>
    <row r="13" spans="1:17" ht="13.5" customHeight="1" x14ac:dyDescent="0.25">
      <c r="A13" s="353" t="s">
        <v>157</v>
      </c>
      <c r="B13" s="354">
        <v>679.37552883590729</v>
      </c>
      <c r="C13" s="354">
        <v>14.744377086588782</v>
      </c>
      <c r="D13" s="354">
        <v>197.34781638972635</v>
      </c>
      <c r="E13" s="354">
        <v>6.8050971168871284</v>
      </c>
      <c r="F13" s="354">
        <v>12.476011380959738</v>
      </c>
      <c r="G13" s="354">
        <v>63.514239757613133</v>
      </c>
      <c r="H13" s="354">
        <v>0</v>
      </c>
      <c r="I13" s="346">
        <f t="shared" si="1"/>
        <v>2000.6985523648202</v>
      </c>
      <c r="J13" s="354">
        <v>0</v>
      </c>
      <c r="K13" s="354">
        <v>0</v>
      </c>
      <c r="L13" s="354">
        <v>0</v>
      </c>
      <c r="M13" s="354">
        <v>5.6709142640726071</v>
      </c>
      <c r="N13" s="354">
        <v>222.29983915164576</v>
      </c>
      <c r="O13" s="354">
        <v>17.012742792217825</v>
      </c>
      <c r="P13" s="354">
        <v>139.5044908961859</v>
      </c>
      <c r="Q13" s="352">
        <f t="shared" si="0"/>
        <v>384.48798710412211</v>
      </c>
    </row>
    <row r="14" spans="1:17" ht="13.5" customHeight="1" x14ac:dyDescent="0.25">
      <c r="A14" s="350" t="s">
        <v>137</v>
      </c>
      <c r="B14" s="351">
        <v>3227.8843991099579</v>
      </c>
      <c r="C14" s="351">
        <v>62.380056904798614</v>
      </c>
      <c r="D14" s="351">
        <v>134.96775948492783</v>
      </c>
      <c r="E14" s="351">
        <v>56.709142640726022</v>
      </c>
      <c r="F14" s="351">
        <v>55.574959787911503</v>
      </c>
      <c r="G14" s="351">
        <v>104.34482245893581</v>
      </c>
      <c r="H14" s="351">
        <v>6.8050971168871284</v>
      </c>
      <c r="I14" s="352">
        <f t="shared" si="1"/>
        <v>1771.5936160962826</v>
      </c>
      <c r="J14" s="351">
        <v>36.293851290064687</v>
      </c>
      <c r="K14" s="351">
        <v>175.79834218625049</v>
      </c>
      <c r="L14" s="351">
        <v>15.878559939403305</v>
      </c>
      <c r="M14" s="351">
        <v>17.012742792217825</v>
      </c>
      <c r="N14" s="351">
        <v>832.49021396587113</v>
      </c>
      <c r="O14" s="351">
        <v>325.51047875776868</v>
      </c>
      <c r="P14" s="351">
        <v>1404.1183717844028</v>
      </c>
      <c r="Q14" s="346">
        <f t="shared" si="0"/>
        <v>2807.1025607159791</v>
      </c>
    </row>
    <row r="15" spans="1:17" ht="13.5" customHeight="1" x14ac:dyDescent="0.25">
      <c r="A15" s="353" t="s">
        <v>137</v>
      </c>
      <c r="B15" s="345">
        <v>1937.1843126072399</v>
      </c>
      <c r="C15" s="345">
        <v>53.306594082282466</v>
      </c>
      <c r="D15" s="345">
        <v>129.29684522085523</v>
      </c>
      <c r="E15" s="345">
        <v>44.233131259766317</v>
      </c>
      <c r="F15" s="345">
        <v>38.562216995693724</v>
      </c>
      <c r="G15" s="345">
        <v>94.137176783605142</v>
      </c>
      <c r="H15" s="345">
        <v>5.6709142640726071</v>
      </c>
      <c r="I15" s="346">
        <f t="shared" si="1"/>
        <v>1440.4122230744399</v>
      </c>
      <c r="J15" s="345">
        <v>30.622937025992091</v>
      </c>
      <c r="K15" s="345">
        <v>150.84631942433109</v>
      </c>
      <c r="L15" s="345">
        <v>14.744377086588782</v>
      </c>
      <c r="M15" s="345">
        <v>11.341828528145216</v>
      </c>
      <c r="N15" s="345">
        <v>423.05020409981972</v>
      </c>
      <c r="O15" s="345">
        <v>199.61618209535538</v>
      </c>
      <c r="P15" s="345">
        <v>741.75558574070737</v>
      </c>
      <c r="Q15" s="346">
        <f t="shared" si="0"/>
        <v>1571.9774340009396</v>
      </c>
    </row>
    <row r="16" spans="1:17" ht="13.5" customHeight="1" x14ac:dyDescent="0.25">
      <c r="A16" s="353" t="s">
        <v>138</v>
      </c>
      <c r="B16" s="345">
        <v>706.59591730345642</v>
      </c>
      <c r="C16" s="345">
        <v>6.8050971168871284</v>
      </c>
      <c r="D16" s="345">
        <v>4.5367314112580859</v>
      </c>
      <c r="E16" s="345">
        <v>10.207645675330694</v>
      </c>
      <c r="F16" s="345">
        <v>14.744377086588782</v>
      </c>
      <c r="G16" s="345">
        <v>9.0734628225161718</v>
      </c>
      <c r="H16" s="345">
        <v>1.1341828528145215</v>
      </c>
      <c r="I16" s="346">
        <f t="shared" si="1"/>
        <v>1006.0201904464791</v>
      </c>
      <c r="J16" s="345">
        <v>5.6709142640726071</v>
      </c>
      <c r="K16" s="345">
        <v>15.878559939403305</v>
      </c>
      <c r="L16" s="345">
        <v>1.1341828528145215</v>
      </c>
      <c r="M16" s="345">
        <v>4.5367314112580859</v>
      </c>
      <c r="N16" s="345">
        <v>133.83357663211331</v>
      </c>
      <c r="O16" s="345">
        <v>77.124433991387363</v>
      </c>
      <c r="P16" s="345">
        <v>421.91602124700518</v>
      </c>
      <c r="Q16" s="346">
        <f t="shared" si="0"/>
        <v>660.09442033805431</v>
      </c>
    </row>
    <row r="17" spans="1:17" ht="13.5" customHeight="1" x14ac:dyDescent="0.25">
      <c r="A17" s="353" t="s">
        <v>139</v>
      </c>
      <c r="B17" s="354">
        <v>387.89053566256877</v>
      </c>
      <c r="C17" s="354">
        <v>2.2683657056290429</v>
      </c>
      <c r="D17" s="354">
        <v>1.1341828528145215</v>
      </c>
      <c r="E17" s="354">
        <v>2.2683657056290429</v>
      </c>
      <c r="F17" s="354">
        <v>1.1341828528145215</v>
      </c>
      <c r="G17" s="354">
        <v>1.1341828528145215</v>
      </c>
      <c r="H17" s="354">
        <v>0</v>
      </c>
      <c r="I17" s="346">
        <f t="shared" si="1"/>
        <v>217.76310774038814</v>
      </c>
      <c r="J17" s="354">
        <v>0</v>
      </c>
      <c r="K17" s="354">
        <v>9.0734628225161718</v>
      </c>
      <c r="L17" s="354">
        <v>0</v>
      </c>
      <c r="M17" s="354">
        <v>0</v>
      </c>
      <c r="N17" s="354">
        <v>140.63867374900042</v>
      </c>
      <c r="O17" s="354">
        <v>23.817839909104958</v>
      </c>
      <c r="P17" s="354">
        <v>206.4212792122425</v>
      </c>
      <c r="Q17" s="346">
        <f t="shared" si="0"/>
        <v>379.95125569286404</v>
      </c>
    </row>
    <row r="18" spans="1:17" ht="13.5" customHeight="1" x14ac:dyDescent="0.25">
      <c r="A18" s="353" t="s">
        <v>140</v>
      </c>
      <c r="B18" s="354">
        <v>196.21363353691183</v>
      </c>
      <c r="C18" s="354">
        <v>0</v>
      </c>
      <c r="D18" s="354">
        <v>0</v>
      </c>
      <c r="E18" s="354">
        <v>0</v>
      </c>
      <c r="F18" s="354">
        <v>1.1341828528145215</v>
      </c>
      <c r="G18" s="354">
        <v>0</v>
      </c>
      <c r="H18" s="354">
        <v>0</v>
      </c>
      <c r="I18" s="346">
        <f t="shared" si="1"/>
        <v>210.958010623501</v>
      </c>
      <c r="J18" s="354">
        <v>0</v>
      </c>
      <c r="K18" s="354">
        <v>0</v>
      </c>
      <c r="L18" s="354">
        <v>0</v>
      </c>
      <c r="M18" s="354">
        <v>1.1341828528145215</v>
      </c>
      <c r="N18" s="354">
        <v>134.96775948492783</v>
      </c>
      <c r="O18" s="354">
        <v>24.95202276191948</v>
      </c>
      <c r="P18" s="354">
        <v>34.02548558443565</v>
      </c>
      <c r="Q18" s="352">
        <f t="shared" si="0"/>
        <v>195.07945068409745</v>
      </c>
    </row>
    <row r="19" spans="1:17" ht="13.5" customHeight="1" x14ac:dyDescent="0.25">
      <c r="A19" s="350" t="s">
        <v>141</v>
      </c>
      <c r="B19" s="351">
        <v>2709.5628353738139</v>
      </c>
      <c r="C19" s="351">
        <v>75.990251138572845</v>
      </c>
      <c r="D19" s="351">
        <v>78.258616844201882</v>
      </c>
      <c r="E19" s="351">
        <v>71.45351972731477</v>
      </c>
      <c r="F19" s="351">
        <v>248.38604476637968</v>
      </c>
      <c r="G19" s="351">
        <v>63.514239757613133</v>
      </c>
      <c r="H19" s="351">
        <v>10.207645675330694</v>
      </c>
      <c r="I19" s="352">
        <f t="shared" si="1"/>
        <v>916.41974507413227</v>
      </c>
      <c r="J19" s="351">
        <v>2.2683657056290429</v>
      </c>
      <c r="K19" s="351">
        <v>18.146925645032347</v>
      </c>
      <c r="L19" s="351">
        <v>4.5367314112580859</v>
      </c>
      <c r="M19" s="351">
        <v>2.2683657056290429</v>
      </c>
      <c r="N19" s="351">
        <v>167.85906221654886</v>
      </c>
      <c r="O19" s="351">
        <v>394.69563277945605</v>
      </c>
      <c r="P19" s="351">
        <v>1571.9774340009558</v>
      </c>
      <c r="Q19" s="346">
        <f t="shared" si="0"/>
        <v>2161.7525174645093</v>
      </c>
    </row>
    <row r="20" spans="1:17" ht="13.5" customHeight="1" x14ac:dyDescent="0.25">
      <c r="A20" s="353" t="s">
        <v>141</v>
      </c>
      <c r="B20" s="345">
        <v>2709.5628353738139</v>
      </c>
      <c r="C20" s="345">
        <v>75.990251138572845</v>
      </c>
      <c r="D20" s="345">
        <v>78.258616844201882</v>
      </c>
      <c r="E20" s="345">
        <v>71.45351972731477</v>
      </c>
      <c r="F20" s="345">
        <v>248.38604476637968</v>
      </c>
      <c r="G20" s="345">
        <v>63.514239757613133</v>
      </c>
      <c r="H20" s="345">
        <v>10.207645675330694</v>
      </c>
      <c r="I20" s="346">
        <f t="shared" si="1"/>
        <v>916.41974507413227</v>
      </c>
      <c r="J20" s="345">
        <v>2.2683657056290429</v>
      </c>
      <c r="K20" s="345">
        <v>18.146925645032347</v>
      </c>
      <c r="L20" s="345">
        <v>4.5367314112580859</v>
      </c>
      <c r="M20" s="345">
        <v>2.2683657056290429</v>
      </c>
      <c r="N20" s="345">
        <v>167.85906221654886</v>
      </c>
      <c r="O20" s="345">
        <v>394.69563277945605</v>
      </c>
      <c r="P20" s="345">
        <v>1571.9774340009558</v>
      </c>
      <c r="Q20" s="352">
        <f t="shared" si="0"/>
        <v>2161.7525174645093</v>
      </c>
    </row>
    <row r="21" spans="1:17" ht="13.5" customHeight="1" x14ac:dyDescent="0.25">
      <c r="A21" s="350" t="s">
        <v>142</v>
      </c>
      <c r="B21" s="351">
        <v>9911.6239507470746</v>
      </c>
      <c r="C21" s="351">
        <v>192.81108497846827</v>
      </c>
      <c r="D21" s="351">
        <v>286.94826176207408</v>
      </c>
      <c r="E21" s="351">
        <v>271.06970182267042</v>
      </c>
      <c r="F21" s="351">
        <v>193.94526783128279</v>
      </c>
      <c r="G21" s="351">
        <v>480.89352959336162</v>
      </c>
      <c r="H21" s="351">
        <v>258.59369044171041</v>
      </c>
      <c r="I21" s="352">
        <f t="shared" si="1"/>
        <v>4773.7756274963403</v>
      </c>
      <c r="J21" s="351">
        <v>65.782605463242177</v>
      </c>
      <c r="K21" s="351">
        <v>102.07645675330677</v>
      </c>
      <c r="L21" s="351">
        <v>63.514239757613133</v>
      </c>
      <c r="M21" s="351">
        <v>88.466262519532549</v>
      </c>
      <c r="N21" s="351">
        <v>1525.4759370355594</v>
      </c>
      <c r="O21" s="351">
        <v>1747.7757761872106</v>
      </c>
      <c r="P21" s="351">
        <v>4634.2711365999303</v>
      </c>
      <c r="Q21" s="346">
        <f t="shared" si="0"/>
        <v>8227.3624143163943</v>
      </c>
    </row>
    <row r="22" spans="1:17" ht="13.5" customHeight="1" x14ac:dyDescent="0.25">
      <c r="A22" s="353" t="s">
        <v>142</v>
      </c>
      <c r="B22" s="345">
        <v>7764.6158103687076</v>
      </c>
      <c r="C22" s="345">
        <v>176.93252503906501</v>
      </c>
      <c r="D22" s="345">
        <v>268.80133611704133</v>
      </c>
      <c r="E22" s="345">
        <v>255.19114188326679</v>
      </c>
      <c r="F22" s="345">
        <v>176.93252503906501</v>
      </c>
      <c r="G22" s="345">
        <v>457.07568968425613</v>
      </c>
      <c r="H22" s="345">
        <v>256.32532473608131</v>
      </c>
      <c r="I22" s="346">
        <f t="shared" si="1"/>
        <v>3066.8304340104687</v>
      </c>
      <c r="J22" s="345">
        <v>64.648422610427659</v>
      </c>
      <c r="K22" s="345">
        <v>75.990251138572845</v>
      </c>
      <c r="L22" s="345">
        <v>56.709142640726022</v>
      </c>
      <c r="M22" s="345">
        <v>88.466262519532549</v>
      </c>
      <c r="N22" s="345">
        <v>1408.655103195661</v>
      </c>
      <c r="O22" s="345">
        <v>1363.2877890830791</v>
      </c>
      <c r="P22" s="345">
        <v>3115.6002966813403</v>
      </c>
      <c r="Q22" s="346">
        <f t="shared" si="0"/>
        <v>6173.3572678693399</v>
      </c>
    </row>
    <row r="23" spans="1:17" ht="13.5" customHeight="1" x14ac:dyDescent="0.25">
      <c r="A23" s="353" t="s">
        <v>143</v>
      </c>
      <c r="B23" s="345">
        <v>2067.615340680909</v>
      </c>
      <c r="C23" s="345">
        <v>15.878559939403305</v>
      </c>
      <c r="D23" s="345">
        <v>17.012742792217825</v>
      </c>
      <c r="E23" s="345">
        <v>15.878559939403305</v>
      </c>
      <c r="F23" s="345">
        <v>17.012742792217825</v>
      </c>
      <c r="G23" s="345">
        <v>23.817839909104958</v>
      </c>
      <c r="H23" s="345">
        <v>1.1341828528145215</v>
      </c>
      <c r="I23" s="346">
        <f t="shared" si="1"/>
        <v>1705.8110106330453</v>
      </c>
      <c r="J23" s="345">
        <v>1.1341828528145215</v>
      </c>
      <c r="K23" s="345">
        <v>26.086205614734002</v>
      </c>
      <c r="L23" s="345">
        <v>6.8050971168871284</v>
      </c>
      <c r="M23" s="355">
        <v>0</v>
      </c>
      <c r="N23" s="345">
        <v>115.68665098708099</v>
      </c>
      <c r="O23" s="345">
        <v>367.47524431190692</v>
      </c>
      <c r="P23" s="345">
        <v>1459.6933315723156</v>
      </c>
      <c r="Q23" s="346">
        <f t="shared" si="0"/>
        <v>1976.8807124557393</v>
      </c>
    </row>
    <row r="24" spans="1:17" ht="13.5" customHeight="1" x14ac:dyDescent="0.25">
      <c r="A24" s="353" t="s">
        <v>144</v>
      </c>
      <c r="B24" s="354">
        <v>79.3927996970164</v>
      </c>
      <c r="C24" s="354">
        <v>0</v>
      </c>
      <c r="D24" s="354">
        <v>1.1341828528145215</v>
      </c>
      <c r="E24" s="354">
        <v>0</v>
      </c>
      <c r="F24" s="354">
        <v>0</v>
      </c>
      <c r="G24" s="354">
        <v>0</v>
      </c>
      <c r="H24" s="354">
        <v>1.1341828528145215</v>
      </c>
      <c r="I24" s="346">
        <f t="shared" si="1"/>
        <v>1357.616874818983</v>
      </c>
      <c r="J24" s="354">
        <v>0</v>
      </c>
      <c r="K24" s="354">
        <v>0</v>
      </c>
      <c r="L24" s="354">
        <v>0</v>
      </c>
      <c r="M24" s="354">
        <v>0</v>
      </c>
      <c r="N24" s="354">
        <v>1.1341828528145215</v>
      </c>
      <c r="O24" s="354">
        <v>17.012742792217825</v>
      </c>
      <c r="P24" s="354">
        <v>58.977508346355059</v>
      </c>
      <c r="Q24" s="352">
        <v>5065.2606206697155</v>
      </c>
    </row>
    <row r="25" spans="1:17" ht="13.5" customHeight="1" x14ac:dyDescent="0.25">
      <c r="A25" s="350" t="s">
        <v>145</v>
      </c>
      <c r="B25" s="351">
        <v>5060.7238892582855</v>
      </c>
      <c r="C25" s="351">
        <v>51.038228376653429</v>
      </c>
      <c r="D25" s="351">
        <v>75.990251138572845</v>
      </c>
      <c r="E25" s="351">
        <v>41.96476555413728</v>
      </c>
      <c r="F25" s="351">
        <v>41.96476555413728</v>
      </c>
      <c r="G25" s="351">
        <v>131.56521092648427</v>
      </c>
      <c r="H25" s="351">
        <v>37.428034142879206</v>
      </c>
      <c r="I25" s="352">
        <f t="shared" si="1"/>
        <v>1080.8762587322371</v>
      </c>
      <c r="J25" s="351">
        <v>36.293851290064687</v>
      </c>
      <c r="K25" s="351">
        <v>189.40853642002472</v>
      </c>
      <c r="L25" s="351">
        <v>35.159668437250168</v>
      </c>
      <c r="M25" s="351">
        <v>51.038228376653429</v>
      </c>
      <c r="N25" s="351">
        <v>1443.814771632912</v>
      </c>
      <c r="O25" s="351">
        <v>798.46472838143472</v>
      </c>
      <c r="P25" s="351">
        <v>2126.5928490272536</v>
      </c>
      <c r="Q25" s="346">
        <v>5065.2606206697155</v>
      </c>
    </row>
    <row r="26" spans="1:17" ht="13.5" customHeight="1" x14ac:dyDescent="0.25">
      <c r="A26" s="353" t="s">
        <v>145</v>
      </c>
      <c r="B26" s="345">
        <v>5060.7238892582855</v>
      </c>
      <c r="C26" s="345">
        <v>51.038228376653429</v>
      </c>
      <c r="D26" s="345">
        <v>75.990251138572845</v>
      </c>
      <c r="E26" s="345">
        <v>41.96476555413728</v>
      </c>
      <c r="F26" s="345">
        <v>41.96476555413728</v>
      </c>
      <c r="G26" s="345">
        <v>131.56521092648427</v>
      </c>
      <c r="H26" s="345">
        <v>37.428034142879206</v>
      </c>
      <c r="I26" s="346">
        <f t="shared" si="1"/>
        <v>960.65287633389823</v>
      </c>
      <c r="J26" s="345">
        <v>36.293851290064687</v>
      </c>
      <c r="K26" s="345">
        <v>189.40853642002472</v>
      </c>
      <c r="L26" s="345">
        <v>35.159668437250168</v>
      </c>
      <c r="M26" s="345">
        <v>51.038228376653429</v>
      </c>
      <c r="N26" s="345">
        <v>1443.814771632912</v>
      </c>
      <c r="O26" s="345">
        <v>798.46472838143472</v>
      </c>
      <c r="P26" s="345">
        <v>2126.5928490272536</v>
      </c>
      <c r="Q26" s="352">
        <f t="shared" si="0"/>
        <v>4680.7726335655934</v>
      </c>
    </row>
    <row r="27" spans="1:17" ht="13.5" customHeight="1" x14ac:dyDescent="0.25">
      <c r="A27" s="350" t="s">
        <v>146</v>
      </c>
      <c r="B27" s="356">
        <v>579.56743778822715</v>
      </c>
      <c r="C27" s="356">
        <v>12.476011380959738</v>
      </c>
      <c r="D27" s="356">
        <v>11.341828528145216</v>
      </c>
      <c r="E27" s="356">
        <v>10.207645675330694</v>
      </c>
      <c r="F27" s="356">
        <v>5.6709142640726071</v>
      </c>
      <c r="G27" s="356">
        <v>9.0734628225161718</v>
      </c>
      <c r="H27" s="356">
        <v>0</v>
      </c>
      <c r="I27" s="352">
        <f t="shared" si="1"/>
        <v>209.82382777068648</v>
      </c>
      <c r="J27" s="356">
        <v>0</v>
      </c>
      <c r="K27" s="356">
        <v>0</v>
      </c>
      <c r="L27" s="356">
        <v>1.1341828528145215</v>
      </c>
      <c r="M27" s="356">
        <v>0</v>
      </c>
      <c r="N27" s="356">
        <v>1.1341828528145215</v>
      </c>
      <c r="O27" s="356">
        <v>13.61019423377426</v>
      </c>
      <c r="P27" s="356">
        <v>514.91901517779797</v>
      </c>
      <c r="Q27" s="346">
        <f t="shared" si="0"/>
        <v>530.79757511720129</v>
      </c>
    </row>
    <row r="28" spans="1:17" ht="13.5" customHeight="1" x14ac:dyDescent="0.25">
      <c r="A28" s="353" t="s">
        <v>146</v>
      </c>
      <c r="B28" s="354">
        <v>579.56743778822715</v>
      </c>
      <c r="C28" s="354">
        <v>12.476011380959738</v>
      </c>
      <c r="D28" s="354">
        <v>11.341828528145216</v>
      </c>
      <c r="E28" s="354">
        <v>10.207645675330694</v>
      </c>
      <c r="F28" s="354">
        <v>5.6709142640726071</v>
      </c>
      <c r="G28" s="354">
        <v>9.0734628225161718</v>
      </c>
      <c r="H28" s="354">
        <v>0</v>
      </c>
      <c r="I28" s="346">
        <f t="shared" si="1"/>
        <v>209.82382777068648</v>
      </c>
      <c r="J28" s="354">
        <v>0</v>
      </c>
      <c r="K28" s="354">
        <v>0</v>
      </c>
      <c r="L28" s="354">
        <v>1.1341828528145215</v>
      </c>
      <c r="M28" s="354">
        <v>0</v>
      </c>
      <c r="N28" s="354">
        <v>1.1341828528145215</v>
      </c>
      <c r="O28" s="354">
        <v>13.61019423377426</v>
      </c>
      <c r="P28" s="354">
        <v>514.91901517779797</v>
      </c>
      <c r="Q28" s="352">
        <f t="shared" si="0"/>
        <v>530.79757511720129</v>
      </c>
    </row>
    <row r="29" spans="1:17" ht="13.5" customHeight="1" x14ac:dyDescent="0.25">
      <c r="A29" s="350" t="s">
        <v>147</v>
      </c>
      <c r="B29" s="351">
        <v>1627.5523937888686</v>
      </c>
      <c r="C29" s="351">
        <v>2.2683657056290429</v>
      </c>
      <c r="D29" s="351">
        <v>5.6709142640726071</v>
      </c>
      <c r="E29" s="351">
        <v>9.0734628225161718</v>
      </c>
      <c r="F29" s="351">
        <v>114.55246813426648</v>
      </c>
      <c r="G29" s="351">
        <v>30.622937025992091</v>
      </c>
      <c r="H29" s="351">
        <v>3.4025485584435646</v>
      </c>
      <c r="I29" s="352">
        <f t="shared" si="1"/>
        <v>378.81707284004989</v>
      </c>
      <c r="J29" s="356">
        <v>0</v>
      </c>
      <c r="K29" s="356">
        <v>1.1341828528145215</v>
      </c>
      <c r="L29" s="356">
        <v>0</v>
      </c>
      <c r="M29" s="356">
        <v>6.8050971168871284</v>
      </c>
      <c r="N29" s="356">
        <v>332.31557587465596</v>
      </c>
      <c r="O29" s="356">
        <v>128.16266236804071</v>
      </c>
      <c r="P29" s="356">
        <v>993.54417906553681</v>
      </c>
      <c r="Q29" s="346">
        <f t="shared" si="0"/>
        <v>1461.9616972779352</v>
      </c>
    </row>
    <row r="30" spans="1:17" ht="13.5" customHeight="1" x14ac:dyDescent="0.25">
      <c r="A30" s="353" t="s">
        <v>147</v>
      </c>
      <c r="B30" s="345">
        <v>1627.5523937888686</v>
      </c>
      <c r="C30" s="345">
        <v>2.2683657056290429</v>
      </c>
      <c r="D30" s="345">
        <v>5.6709142640726071</v>
      </c>
      <c r="E30" s="345">
        <v>9.0734628225161718</v>
      </c>
      <c r="F30" s="345">
        <v>114.55246813426648</v>
      </c>
      <c r="G30" s="345">
        <v>30.622937025992091</v>
      </c>
      <c r="H30" s="345">
        <v>3.4025485584435646</v>
      </c>
      <c r="I30" s="346">
        <f t="shared" si="1"/>
        <v>378.81707284004989</v>
      </c>
      <c r="J30" s="354">
        <v>0</v>
      </c>
      <c r="K30" s="354">
        <v>1.1341828528145215</v>
      </c>
      <c r="L30" s="354">
        <v>0</v>
      </c>
      <c r="M30" s="354">
        <v>6.8050971168871284</v>
      </c>
      <c r="N30" s="354">
        <v>332.31557587465596</v>
      </c>
      <c r="O30" s="354">
        <v>128.16266236804071</v>
      </c>
      <c r="P30" s="354">
        <v>993.54417906553681</v>
      </c>
      <c r="Q30" s="352">
        <f t="shared" si="0"/>
        <v>1461.9616972779352</v>
      </c>
    </row>
    <row r="31" spans="1:17" ht="13.5" customHeight="1" x14ac:dyDescent="0.25">
      <c r="A31" s="350" t="s">
        <v>148</v>
      </c>
      <c r="B31" s="351">
        <v>6683.7395516362276</v>
      </c>
      <c r="C31" s="351">
        <v>513.78483232498343</v>
      </c>
      <c r="D31" s="351">
        <v>342.52322154998689</v>
      </c>
      <c r="E31" s="351">
        <v>341.38903869717234</v>
      </c>
      <c r="F31" s="351">
        <v>367.47524431190692</v>
      </c>
      <c r="G31" s="351">
        <v>531.93175797001618</v>
      </c>
      <c r="H31" s="351">
        <v>39.696399848508243</v>
      </c>
      <c r="I31" s="352">
        <f t="shared" si="1"/>
        <v>3348.1077815084836</v>
      </c>
      <c r="J31" s="351">
        <v>54.440776935096984</v>
      </c>
      <c r="K31" s="351">
        <v>117.95501669271003</v>
      </c>
      <c r="L31" s="351">
        <v>54.440776935096984</v>
      </c>
      <c r="M31" s="351">
        <v>119.08919954552455</v>
      </c>
      <c r="N31" s="351">
        <v>1266.8822465938426</v>
      </c>
      <c r="O31" s="351">
        <v>959.5186934811004</v>
      </c>
      <c r="P31" s="351">
        <v>1974.61234675012</v>
      </c>
      <c r="Q31" s="346">
        <f t="shared" si="0"/>
        <v>4546.9390569334919</v>
      </c>
    </row>
    <row r="32" spans="1:17" ht="13.5" customHeight="1" x14ac:dyDescent="0.25">
      <c r="A32" s="353" t="s">
        <v>148</v>
      </c>
      <c r="B32" s="345">
        <v>2480.4578991053213</v>
      </c>
      <c r="C32" s="345">
        <v>208.68964491787153</v>
      </c>
      <c r="D32" s="345">
        <v>47.635679818209873</v>
      </c>
      <c r="E32" s="345">
        <v>39.696399848508243</v>
      </c>
      <c r="F32" s="345">
        <v>48.769862671024391</v>
      </c>
      <c r="G32" s="345">
        <v>136.10194233774234</v>
      </c>
      <c r="H32" s="345">
        <v>12.476011380959738</v>
      </c>
      <c r="I32" s="346">
        <f t="shared" si="1"/>
        <v>1731.8972162477744</v>
      </c>
      <c r="J32" s="345">
        <v>38.562216995693724</v>
      </c>
      <c r="K32" s="345">
        <v>95.27135963641966</v>
      </c>
      <c r="L32" s="345">
        <v>21.549474203475913</v>
      </c>
      <c r="M32" s="345">
        <v>35.159668437250168</v>
      </c>
      <c r="N32" s="345">
        <v>630.60566616488177</v>
      </c>
      <c r="O32" s="345">
        <v>385.62216995693967</v>
      </c>
      <c r="P32" s="345">
        <v>780.31780273640197</v>
      </c>
      <c r="Q32" s="346">
        <f t="shared" si="0"/>
        <v>1987.0883581310629</v>
      </c>
    </row>
    <row r="33" spans="1:17" ht="13.5" customHeight="1" x14ac:dyDescent="0.25">
      <c r="A33" s="353" t="s">
        <v>149</v>
      </c>
      <c r="B33" s="345">
        <v>4203.281652530316</v>
      </c>
      <c r="C33" s="345">
        <v>305.09518740710683</v>
      </c>
      <c r="D33" s="345">
        <v>294.88754173177591</v>
      </c>
      <c r="E33" s="345">
        <v>301.69263884866319</v>
      </c>
      <c r="F33" s="345">
        <v>318.7053816408814</v>
      </c>
      <c r="G33" s="345">
        <v>395.82981563227059</v>
      </c>
      <c r="H33" s="345">
        <v>27.220388467548524</v>
      </c>
      <c r="I33" s="346">
        <f t="shared" si="1"/>
        <v>1616.2105652606979</v>
      </c>
      <c r="J33" s="345">
        <v>15.878559939403305</v>
      </c>
      <c r="K33" s="345">
        <v>22.683657056290436</v>
      </c>
      <c r="L33" s="345">
        <v>32.891302731621131</v>
      </c>
      <c r="M33" s="345">
        <v>83.929531108274475</v>
      </c>
      <c r="N33" s="345">
        <v>636.2765804289545</v>
      </c>
      <c r="O33" s="345">
        <v>573.89652352415442</v>
      </c>
      <c r="P33" s="345">
        <v>1194.2945440137116</v>
      </c>
      <c r="Q33" s="352">
        <f t="shared" si="0"/>
        <v>2559.8506988024101</v>
      </c>
    </row>
    <row r="34" spans="1:17" ht="13.5" customHeight="1" x14ac:dyDescent="0.25">
      <c r="A34" s="350" t="s">
        <v>150</v>
      </c>
      <c r="B34" s="351">
        <v>10652.245353635122</v>
      </c>
      <c r="C34" s="351">
        <v>256.32532473608131</v>
      </c>
      <c r="D34" s="351">
        <v>183.73762215595212</v>
      </c>
      <c r="E34" s="351">
        <v>332.31557587465596</v>
      </c>
      <c r="F34" s="351">
        <v>261.99623900015405</v>
      </c>
      <c r="G34" s="351">
        <v>322.10793019932504</v>
      </c>
      <c r="H34" s="351">
        <v>83.929531108274475</v>
      </c>
      <c r="I34" s="352">
        <f t="shared" si="1"/>
        <v>1356.4826919661684</v>
      </c>
      <c r="J34" s="351">
        <v>31.757119878806613</v>
      </c>
      <c r="K34" s="351">
        <v>89.600445372347068</v>
      </c>
      <c r="L34" s="351">
        <v>22.683657056290436</v>
      </c>
      <c r="M34" s="351">
        <v>43.098948406951799</v>
      </c>
      <c r="N34" s="351">
        <v>757.63414568011103</v>
      </c>
      <c r="O34" s="351">
        <v>1553.830508355923</v>
      </c>
      <c r="P34" s="351">
        <v>6713.2283058094117</v>
      </c>
      <c r="Q34" s="346">
        <f t="shared" si="0"/>
        <v>9211.8331305598422</v>
      </c>
    </row>
    <row r="35" spans="1:17" ht="13.5" customHeight="1" x14ac:dyDescent="0.25">
      <c r="A35" s="353" t="s">
        <v>150</v>
      </c>
      <c r="B35" s="345">
        <v>6608.8834833504525</v>
      </c>
      <c r="C35" s="345">
        <v>163.32233080529079</v>
      </c>
      <c r="D35" s="345">
        <v>74.856068285758326</v>
      </c>
      <c r="E35" s="345">
        <v>213.22637632912961</v>
      </c>
      <c r="F35" s="345">
        <v>150.84631942433109</v>
      </c>
      <c r="G35" s="345">
        <v>136.10194233774234</v>
      </c>
      <c r="H35" s="345">
        <v>74.856068285758326</v>
      </c>
      <c r="I35" s="346">
        <f t="shared" si="1"/>
        <v>738.35303718225214</v>
      </c>
      <c r="J35" s="345">
        <v>29.488754173177568</v>
      </c>
      <c r="K35" s="345">
        <v>81.661165402645437</v>
      </c>
      <c r="L35" s="345">
        <v>12.476011380959738</v>
      </c>
      <c r="M35" s="345">
        <v>35.159668437250168</v>
      </c>
      <c r="N35" s="345">
        <v>461.61242109551432</v>
      </c>
      <c r="O35" s="345">
        <v>1323.59138923457</v>
      </c>
      <c r="P35" s="345">
        <v>3851.6849681578337</v>
      </c>
      <c r="Q35" s="346">
        <f t="shared" si="0"/>
        <v>5795.6743778819509</v>
      </c>
    </row>
    <row r="36" spans="1:17" ht="13.5" customHeight="1" x14ac:dyDescent="0.25">
      <c r="A36" s="353" t="s">
        <v>151</v>
      </c>
      <c r="B36" s="345">
        <v>4043.3618702834538</v>
      </c>
      <c r="C36" s="345">
        <v>93.002993930790623</v>
      </c>
      <c r="D36" s="345">
        <v>108.88155387019388</v>
      </c>
      <c r="E36" s="345">
        <v>119.08919954552455</v>
      </c>
      <c r="F36" s="345">
        <v>111.14991957582292</v>
      </c>
      <c r="G36" s="345">
        <v>186.00598786158116</v>
      </c>
      <c r="H36" s="345">
        <v>9.0734628225161718</v>
      </c>
      <c r="I36" s="346">
        <f t="shared" si="1"/>
        <v>618.12965478391311</v>
      </c>
      <c r="J36" s="345">
        <v>2.2683657056290429</v>
      </c>
      <c r="K36" s="345">
        <v>7.9392799697016496</v>
      </c>
      <c r="L36" s="345">
        <v>10.207645675330694</v>
      </c>
      <c r="M36" s="345">
        <v>7.9392799697016496</v>
      </c>
      <c r="N36" s="345">
        <v>296.02172458459046</v>
      </c>
      <c r="O36" s="345">
        <v>230.23911912134739</v>
      </c>
      <c r="P36" s="345">
        <v>2861.5433376509327</v>
      </c>
      <c r="Q36" s="352">
        <f t="shared" si="0"/>
        <v>3416.1587526772337</v>
      </c>
    </row>
    <row r="37" spans="1:17" ht="13.5" customHeight="1" x14ac:dyDescent="0.25">
      <c r="A37" s="350" t="s">
        <v>152</v>
      </c>
      <c r="B37" s="351">
        <v>2250.2187799840144</v>
      </c>
      <c r="C37" s="351">
        <v>34.02548558443565</v>
      </c>
      <c r="D37" s="351">
        <v>22.683657056290436</v>
      </c>
      <c r="E37" s="351">
        <v>55.574959787911503</v>
      </c>
      <c r="F37" s="351">
        <v>14.744377086588782</v>
      </c>
      <c r="G37" s="351">
        <v>34.02548558443565</v>
      </c>
      <c r="H37" s="351">
        <v>13.61019423377426</v>
      </c>
      <c r="I37" s="352">
        <f t="shared" si="1"/>
        <v>161.05396509966204</v>
      </c>
      <c r="J37" s="356">
        <v>1.1341828528145215</v>
      </c>
      <c r="K37" s="356">
        <v>28.354571320363046</v>
      </c>
      <c r="L37" s="356">
        <v>9.0734628225161718</v>
      </c>
      <c r="M37" s="351">
        <v>40.830582701322761</v>
      </c>
      <c r="N37" s="351">
        <v>235.91003338541998</v>
      </c>
      <c r="O37" s="351">
        <v>180.33507359750857</v>
      </c>
      <c r="P37" s="351">
        <v>1579.9167139706576</v>
      </c>
      <c r="Q37" s="346">
        <f t="shared" si="0"/>
        <v>2075.5546206506024</v>
      </c>
    </row>
    <row r="38" spans="1:17" ht="13.5" customHeight="1" x14ac:dyDescent="0.25">
      <c r="A38" s="353" t="s">
        <v>152</v>
      </c>
      <c r="B38" s="345">
        <v>2250.2187799840144</v>
      </c>
      <c r="C38" s="345">
        <v>34.02548558443565</v>
      </c>
      <c r="D38" s="345">
        <v>22.683657056290436</v>
      </c>
      <c r="E38" s="345">
        <v>55.574959787911503</v>
      </c>
      <c r="F38" s="345">
        <v>14.744377086588782</v>
      </c>
      <c r="G38" s="345">
        <v>34.02548558443565</v>
      </c>
      <c r="H38" s="345">
        <v>13.61019423377426</v>
      </c>
      <c r="I38" s="346">
        <f t="shared" si="1"/>
        <v>161.05396509966204</v>
      </c>
      <c r="J38" s="354">
        <v>1.1341828528145215</v>
      </c>
      <c r="K38" s="354">
        <v>28.354571320363046</v>
      </c>
      <c r="L38" s="354">
        <v>9.0734628225161718</v>
      </c>
      <c r="M38" s="345">
        <v>40.830582701322761</v>
      </c>
      <c r="N38" s="345">
        <v>235.91003338541998</v>
      </c>
      <c r="O38" s="345">
        <v>180.33507359750857</v>
      </c>
      <c r="P38" s="345">
        <v>1579.9167139706576</v>
      </c>
      <c r="Q38" s="352">
        <f t="shared" si="0"/>
        <v>2075.5546206506024</v>
      </c>
    </row>
    <row r="39" spans="1:17" ht="13.5" customHeight="1" x14ac:dyDescent="0.25">
      <c r="A39" s="350" t="s">
        <v>153</v>
      </c>
      <c r="B39" s="351">
        <v>2490.6655447806502</v>
      </c>
      <c r="C39" s="351">
        <v>43.098948406951799</v>
      </c>
      <c r="D39" s="351">
        <v>46.501496965395354</v>
      </c>
      <c r="E39" s="351">
        <v>46.501496965395354</v>
      </c>
      <c r="F39" s="351">
        <v>38.562216995693724</v>
      </c>
      <c r="G39" s="351">
        <v>41.96476555413728</v>
      </c>
      <c r="H39" s="351">
        <v>1.1341828528145215</v>
      </c>
      <c r="I39" s="352">
        <f t="shared" si="1"/>
        <v>216.6289248875735</v>
      </c>
      <c r="J39" s="356">
        <v>0</v>
      </c>
      <c r="K39" s="356">
        <v>4.5367314112580859</v>
      </c>
      <c r="L39" s="356">
        <v>5.6709142640726071</v>
      </c>
      <c r="M39" s="351">
        <v>4.5367314112580859</v>
      </c>
      <c r="N39" s="351">
        <v>35.159668437250168</v>
      </c>
      <c r="O39" s="351">
        <v>174.66415933343598</v>
      </c>
      <c r="P39" s="351">
        <v>2048.3342321830655</v>
      </c>
      <c r="Q39" s="346">
        <f t="shared" si="0"/>
        <v>2272.9024370403404</v>
      </c>
    </row>
    <row r="40" spans="1:17" ht="13.5" customHeight="1" x14ac:dyDescent="0.25">
      <c r="A40" s="353" t="s">
        <v>153</v>
      </c>
      <c r="B40" s="345">
        <v>2490.6655447806502</v>
      </c>
      <c r="C40" s="345">
        <v>43.098948406951799</v>
      </c>
      <c r="D40" s="345">
        <v>46.501496965395354</v>
      </c>
      <c r="E40" s="345">
        <v>46.501496965395354</v>
      </c>
      <c r="F40" s="345">
        <v>38.562216995693724</v>
      </c>
      <c r="G40" s="345">
        <v>41.96476555413728</v>
      </c>
      <c r="H40" s="345">
        <v>1.1341828528145215</v>
      </c>
      <c r="I40" s="346">
        <f t="shared" si="1"/>
        <v>216.6289248875735</v>
      </c>
      <c r="J40" s="354">
        <v>0</v>
      </c>
      <c r="K40" s="354">
        <v>4.5367314112580859</v>
      </c>
      <c r="L40" s="354">
        <v>5.6709142640726071</v>
      </c>
      <c r="M40" s="345">
        <v>4.5367314112580859</v>
      </c>
      <c r="N40" s="345">
        <v>35.159668437250168</v>
      </c>
      <c r="O40" s="345">
        <v>174.66415933343598</v>
      </c>
      <c r="P40" s="345">
        <v>2048.3342321830655</v>
      </c>
      <c r="Q40" s="352">
        <f t="shared" si="0"/>
        <v>2272.9024370403404</v>
      </c>
    </row>
    <row r="41" spans="1:17" ht="13.5" customHeight="1" thickBot="1" x14ac:dyDescent="0.3">
      <c r="A41" s="350" t="s">
        <v>154</v>
      </c>
      <c r="B41" s="351">
        <v>10306.319583526616</v>
      </c>
      <c r="C41" s="351">
        <v>244.98349620793613</v>
      </c>
      <c r="D41" s="351">
        <v>243.84931335512161</v>
      </c>
      <c r="E41" s="351">
        <v>178.06670789187953</v>
      </c>
      <c r="F41" s="351">
        <v>191.67690212565375</v>
      </c>
      <c r="G41" s="351">
        <v>392.42726707382695</v>
      </c>
      <c r="H41" s="351">
        <v>49.90404552383891</v>
      </c>
      <c r="I41" s="352">
        <f t="shared" si="1"/>
        <v>1251.0036866544181</v>
      </c>
      <c r="J41" s="356">
        <v>15.878559939403305</v>
      </c>
      <c r="K41" s="356">
        <v>113.41828528145196</v>
      </c>
      <c r="L41" s="356">
        <v>12.476011380959738</v>
      </c>
      <c r="M41" s="351">
        <v>56.709142640726022</v>
      </c>
      <c r="N41" s="351">
        <v>1542.4886798277776</v>
      </c>
      <c r="O41" s="351">
        <v>1676.3222564598941</v>
      </c>
      <c r="P41" s="351">
        <v>5588.1189158171555</v>
      </c>
      <c r="Q41" s="357">
        <f t="shared" si="0"/>
        <v>9005.4118513473677</v>
      </c>
    </row>
    <row r="42" spans="1:17" x14ac:dyDescent="0.25">
      <c r="A42" s="353" t="s">
        <v>154</v>
      </c>
      <c r="B42" s="345">
        <v>10306.319583526616</v>
      </c>
      <c r="C42" s="345">
        <v>244.98349620793613</v>
      </c>
      <c r="D42" s="345">
        <v>243.84931335512161</v>
      </c>
      <c r="E42" s="345">
        <v>178.06670789187953</v>
      </c>
      <c r="F42" s="345">
        <v>191.67690212565375</v>
      </c>
      <c r="G42" s="345">
        <v>392.42726707382695</v>
      </c>
      <c r="H42" s="345">
        <v>49.90404552383891</v>
      </c>
      <c r="I42" s="346">
        <f t="shared" si="1"/>
        <v>1251.0036866544181</v>
      </c>
      <c r="J42" s="354">
        <v>15.878559939403305</v>
      </c>
      <c r="K42" s="354">
        <v>113.41828528145196</v>
      </c>
      <c r="L42" s="354">
        <v>12.476011380959738</v>
      </c>
      <c r="M42" s="345">
        <v>56.709142640726022</v>
      </c>
      <c r="N42" s="345">
        <v>1542.4886798277776</v>
      </c>
      <c r="O42" s="345">
        <v>1676.3222564598941</v>
      </c>
      <c r="P42" s="345">
        <v>5588.1189158171555</v>
      </c>
      <c r="Q42" s="358"/>
    </row>
    <row r="43" spans="1:17" x14ac:dyDescent="0.25">
      <c r="A43" s="340"/>
      <c r="B43" s="340"/>
      <c r="C43" s="340"/>
      <c r="D43" s="340"/>
      <c r="E43" s="340"/>
      <c r="F43" s="340"/>
      <c r="G43" s="340"/>
      <c r="H43" s="340"/>
      <c r="I43" s="340"/>
      <c r="J43" s="340"/>
      <c r="K43" s="340"/>
      <c r="L43" s="340"/>
      <c r="M43" s="340"/>
      <c r="N43" s="340"/>
      <c r="O43" s="340"/>
      <c r="P43" s="340"/>
      <c r="Q43" s="340"/>
    </row>
    <row r="44" spans="1:17" x14ac:dyDescent="0.25">
      <c r="A44" s="340"/>
      <c r="B44" s="340"/>
      <c r="C44" s="340"/>
      <c r="D44" s="340"/>
      <c r="E44" s="34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</row>
    <row r="45" spans="1:17" x14ac:dyDescent="0.25">
      <c r="A45" s="340"/>
      <c r="B45" s="340"/>
      <c r="C45" s="340"/>
      <c r="D45" s="340"/>
      <c r="E45" s="340"/>
      <c r="F45" s="340"/>
      <c r="G45" s="340"/>
      <c r="H45" s="340"/>
      <c r="I45" s="340"/>
      <c r="J45" s="340"/>
      <c r="K45" s="340"/>
      <c r="L45" s="340"/>
      <c r="M45" s="340"/>
      <c r="N45" s="340"/>
      <c r="O45" s="340"/>
      <c r="P45" s="340"/>
      <c r="Q45" s="340"/>
    </row>
    <row r="46" spans="1:17" x14ac:dyDescent="0.25">
      <c r="A46" s="340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0"/>
      <c r="M46" s="340"/>
      <c r="N46" s="340"/>
      <c r="O46" s="340"/>
      <c r="P46" s="340"/>
      <c r="Q46" s="340"/>
    </row>
    <row r="47" spans="1:17" x14ac:dyDescent="0.25">
      <c r="A47" s="340"/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40"/>
      <c r="N47" s="340"/>
      <c r="O47" s="340"/>
      <c r="P47" s="340"/>
      <c r="Q47" s="340"/>
    </row>
    <row r="48" spans="1:17" x14ac:dyDescent="0.25">
      <c r="A48" s="340"/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</row>
    <row r="49" s="340" customFormat="1" x14ac:dyDescent="0.25"/>
    <row r="50" s="340" customFormat="1" x14ac:dyDescent="0.25"/>
    <row r="51" s="340" customFormat="1" x14ac:dyDescent="0.25"/>
    <row r="52" s="340" customFormat="1" x14ac:dyDescent="0.25"/>
    <row r="53" s="340" customFormat="1" x14ac:dyDescent="0.25"/>
    <row r="54" s="340" customFormat="1" x14ac:dyDescent="0.25"/>
    <row r="55" s="340" customFormat="1" x14ac:dyDescent="0.25"/>
    <row r="56" s="340" customFormat="1" x14ac:dyDescent="0.25"/>
    <row r="57" s="340" customFormat="1" x14ac:dyDescent="0.25"/>
    <row r="58" s="340" customFormat="1" x14ac:dyDescent="0.25"/>
    <row r="59" s="340" customFormat="1" x14ac:dyDescent="0.25"/>
    <row r="60" s="340" customFormat="1" x14ac:dyDescent="0.25"/>
    <row r="61" s="340" customFormat="1" x14ac:dyDescent="0.25"/>
    <row r="62" s="340" customFormat="1" x14ac:dyDescent="0.25"/>
    <row r="63" s="340" customFormat="1" x14ac:dyDescent="0.25"/>
    <row r="64" s="340" customFormat="1" x14ac:dyDescent="0.25"/>
    <row r="65" s="340" customFormat="1" x14ac:dyDescent="0.25"/>
    <row r="66" s="340" customFormat="1" x14ac:dyDescent="0.25"/>
    <row r="67" s="340" customFormat="1" x14ac:dyDescent="0.25"/>
    <row r="68" s="340" customFormat="1" x14ac:dyDescent="0.25"/>
    <row r="69" s="340" customFormat="1" x14ac:dyDescent="0.25"/>
    <row r="70" s="340" customFormat="1" x14ac:dyDescent="0.25"/>
    <row r="71" s="340" customFormat="1" x14ac:dyDescent="0.25"/>
    <row r="72" s="340" customFormat="1" x14ac:dyDescent="0.25"/>
    <row r="73" s="340" customFormat="1" x14ac:dyDescent="0.25"/>
    <row r="74" s="340" customFormat="1" x14ac:dyDescent="0.25"/>
    <row r="75" s="340" customFormat="1" x14ac:dyDescent="0.25"/>
    <row r="76" s="340" customFormat="1" x14ac:dyDescent="0.25"/>
    <row r="77" s="340" customFormat="1" x14ac:dyDescent="0.25"/>
    <row r="78" s="340" customFormat="1" x14ac:dyDescent="0.25"/>
    <row r="79" s="340" customFormat="1" x14ac:dyDescent="0.25"/>
    <row r="80" s="340" customFormat="1" x14ac:dyDescent="0.25"/>
    <row r="81" s="340" customFormat="1" x14ac:dyDescent="0.25"/>
    <row r="82" s="340" customFormat="1" x14ac:dyDescent="0.25"/>
    <row r="83" s="340" customFormat="1" x14ac:dyDescent="0.25"/>
    <row r="84" s="340" customFormat="1" x14ac:dyDescent="0.25"/>
    <row r="85" s="340" customFormat="1" x14ac:dyDescent="0.25"/>
    <row r="86" s="340" customFormat="1" x14ac:dyDescent="0.25"/>
    <row r="87" s="340" customFormat="1" x14ac:dyDescent="0.25"/>
    <row r="88" s="340" customFormat="1" x14ac:dyDescent="0.25"/>
    <row r="89" s="340" customFormat="1" x14ac:dyDescent="0.25"/>
    <row r="90" s="340" customFormat="1" x14ac:dyDescent="0.25"/>
    <row r="91" s="340" customFormat="1" x14ac:dyDescent="0.25"/>
    <row r="92" s="340" customFormat="1" x14ac:dyDescent="0.25"/>
    <row r="93" s="340" customFormat="1" x14ac:dyDescent="0.25"/>
    <row r="94" s="340" customFormat="1" x14ac:dyDescent="0.25"/>
    <row r="95" s="340" customFormat="1" x14ac:dyDescent="0.25"/>
    <row r="96" s="340" customFormat="1" x14ac:dyDescent="0.25"/>
    <row r="97" s="340" customFormat="1" x14ac:dyDescent="0.25"/>
    <row r="98" s="340" customFormat="1" x14ac:dyDescent="0.25"/>
    <row r="99" s="340" customFormat="1" x14ac:dyDescent="0.25"/>
    <row r="100" s="340" customFormat="1" x14ac:dyDescent="0.25"/>
    <row r="101" s="340" customFormat="1" x14ac:dyDescent="0.25"/>
    <row r="102" s="340" customFormat="1" x14ac:dyDescent="0.25"/>
    <row r="103" s="340" customFormat="1" x14ac:dyDescent="0.25"/>
    <row r="104" s="340" customFormat="1" x14ac:dyDescent="0.25"/>
    <row r="105" s="340" customFormat="1" x14ac:dyDescent="0.25"/>
    <row r="106" s="340" customFormat="1" x14ac:dyDescent="0.25"/>
    <row r="107" s="340" customFormat="1" x14ac:dyDescent="0.25"/>
    <row r="108" s="340" customFormat="1" x14ac:dyDescent="0.25"/>
    <row r="109" s="340" customFormat="1" x14ac:dyDescent="0.25"/>
    <row r="110" s="340" customFormat="1" x14ac:dyDescent="0.25"/>
    <row r="111" s="340" customFormat="1" x14ac:dyDescent="0.25"/>
    <row r="112" s="340" customFormat="1" x14ac:dyDescent="0.25"/>
    <row r="113" s="340" customFormat="1" x14ac:dyDescent="0.25"/>
    <row r="114" s="340" customFormat="1" x14ac:dyDescent="0.25"/>
    <row r="115" s="340" customFormat="1" x14ac:dyDescent="0.25"/>
    <row r="116" s="340" customFormat="1" x14ac:dyDescent="0.25"/>
    <row r="117" s="340" customFormat="1" x14ac:dyDescent="0.25"/>
    <row r="118" s="340" customFormat="1" x14ac:dyDescent="0.25"/>
    <row r="119" s="340" customFormat="1" x14ac:dyDescent="0.25"/>
    <row r="120" s="340" customFormat="1" x14ac:dyDescent="0.25"/>
    <row r="121" s="340" customFormat="1" x14ac:dyDescent="0.25"/>
    <row r="122" s="340" customFormat="1" x14ac:dyDescent="0.25"/>
    <row r="123" s="340" customFormat="1" x14ac:dyDescent="0.25"/>
    <row r="124" s="340" customFormat="1" x14ac:dyDescent="0.25"/>
    <row r="125" s="340" customFormat="1" x14ac:dyDescent="0.25"/>
    <row r="126" s="340" customFormat="1" x14ac:dyDescent="0.25"/>
    <row r="127" s="340" customFormat="1" x14ac:dyDescent="0.25"/>
    <row r="128" s="340" customFormat="1" x14ac:dyDescent="0.25"/>
    <row r="129" s="340" customFormat="1" x14ac:dyDescent="0.25"/>
    <row r="130" s="340" customFormat="1" x14ac:dyDescent="0.25"/>
    <row r="131" s="340" customFormat="1" x14ac:dyDescent="0.25"/>
    <row r="132" s="340" customFormat="1" x14ac:dyDescent="0.25"/>
    <row r="133" s="340" customFormat="1" x14ac:dyDescent="0.25"/>
    <row r="134" s="340" customFormat="1" x14ac:dyDescent="0.25"/>
    <row r="135" s="340" customFormat="1" x14ac:dyDescent="0.25"/>
    <row r="136" s="340" customFormat="1" x14ac:dyDescent="0.25"/>
    <row r="137" s="340" customFormat="1" x14ac:dyDescent="0.25"/>
    <row r="138" s="340" customFormat="1" x14ac:dyDescent="0.25"/>
    <row r="139" s="340" customFormat="1" x14ac:dyDescent="0.25"/>
    <row r="140" s="340" customFormat="1" x14ac:dyDescent="0.25"/>
    <row r="141" s="340" customFormat="1" x14ac:dyDescent="0.25"/>
    <row r="142" s="340" customFormat="1" x14ac:dyDescent="0.25"/>
    <row r="143" s="340" customFormat="1" x14ac:dyDescent="0.25"/>
    <row r="144" s="340" customFormat="1" x14ac:dyDescent="0.25"/>
    <row r="145" s="340" customFormat="1" x14ac:dyDescent="0.25"/>
    <row r="146" s="340" customFormat="1" x14ac:dyDescent="0.25"/>
    <row r="147" s="340" customFormat="1" x14ac:dyDescent="0.25"/>
    <row r="148" s="340" customFormat="1" x14ac:dyDescent="0.25"/>
    <row r="149" s="340" customFormat="1" x14ac:dyDescent="0.25"/>
    <row r="150" s="340" customFormat="1" x14ac:dyDescent="0.25"/>
    <row r="151" s="340" customFormat="1" x14ac:dyDescent="0.25"/>
    <row r="152" s="340" customFormat="1" x14ac:dyDescent="0.25"/>
    <row r="153" s="340" customFormat="1" x14ac:dyDescent="0.25"/>
    <row r="154" s="340" customFormat="1" x14ac:dyDescent="0.25"/>
    <row r="155" s="340" customFormat="1" x14ac:dyDescent="0.25"/>
    <row r="156" s="340" customFormat="1" x14ac:dyDescent="0.25"/>
    <row r="157" s="340" customFormat="1" x14ac:dyDescent="0.25"/>
    <row r="158" s="340" customFormat="1" x14ac:dyDescent="0.25"/>
    <row r="159" s="340" customFormat="1" x14ac:dyDescent="0.25"/>
    <row r="160" s="340" customFormat="1" x14ac:dyDescent="0.25"/>
    <row r="161" s="340" customFormat="1" x14ac:dyDescent="0.25"/>
    <row r="162" s="340" customFormat="1" x14ac:dyDescent="0.25"/>
    <row r="163" s="340" customFormat="1" x14ac:dyDescent="0.25"/>
    <row r="164" s="340" customFormat="1" x14ac:dyDescent="0.25"/>
    <row r="165" s="340" customFormat="1" x14ac:dyDescent="0.25"/>
    <row r="166" s="340" customFormat="1" x14ac:dyDescent="0.25"/>
    <row r="167" s="340" customFormat="1" x14ac:dyDescent="0.25"/>
    <row r="168" s="340" customFormat="1" x14ac:dyDescent="0.25"/>
    <row r="169" s="340" customFormat="1" x14ac:dyDescent="0.25"/>
    <row r="170" s="340" customFormat="1" x14ac:dyDescent="0.25"/>
    <row r="171" s="340" customFormat="1" x14ac:dyDescent="0.25"/>
    <row r="172" s="340" customFormat="1" x14ac:dyDescent="0.25"/>
    <row r="173" s="340" customFormat="1" x14ac:dyDescent="0.25"/>
    <row r="174" s="340" customFormat="1" x14ac:dyDescent="0.25"/>
    <row r="175" s="340" customFormat="1" x14ac:dyDescent="0.25"/>
    <row r="176" s="340" customFormat="1" x14ac:dyDescent="0.25"/>
    <row r="177" s="340" customFormat="1" x14ac:dyDescent="0.25"/>
    <row r="178" s="340" customFormat="1" x14ac:dyDescent="0.25"/>
    <row r="179" s="340" customFormat="1" x14ac:dyDescent="0.25"/>
    <row r="180" s="340" customFormat="1" x14ac:dyDescent="0.25"/>
    <row r="181" s="340" customFormat="1" x14ac:dyDescent="0.25"/>
    <row r="182" s="340" customFormat="1" x14ac:dyDescent="0.25"/>
    <row r="183" s="340" customFormat="1" x14ac:dyDescent="0.25"/>
    <row r="184" s="340" customFormat="1" x14ac:dyDescent="0.25"/>
    <row r="185" s="340" customFormat="1" x14ac:dyDescent="0.25"/>
    <row r="186" s="340" customFormat="1" x14ac:dyDescent="0.25"/>
    <row r="187" s="340" customFormat="1" x14ac:dyDescent="0.25"/>
    <row r="188" s="340" customFormat="1" x14ac:dyDescent="0.25"/>
    <row r="189" s="340" customFormat="1" x14ac:dyDescent="0.25"/>
    <row r="190" s="340" customFormat="1" x14ac:dyDescent="0.25"/>
    <row r="191" s="340" customFormat="1" x14ac:dyDescent="0.25"/>
    <row r="192" s="340" customFormat="1" x14ac:dyDescent="0.25"/>
    <row r="193" s="340" customFormat="1" x14ac:dyDescent="0.25"/>
    <row r="194" s="340" customFormat="1" x14ac:dyDescent="0.25"/>
    <row r="195" s="340" customFormat="1" x14ac:dyDescent="0.25"/>
    <row r="196" s="340" customFormat="1" x14ac:dyDescent="0.25"/>
    <row r="197" s="340" customFormat="1" x14ac:dyDescent="0.25"/>
    <row r="198" s="340" customFormat="1" x14ac:dyDescent="0.25"/>
    <row r="199" s="340" customFormat="1" x14ac:dyDescent="0.25"/>
    <row r="200" s="340" customFormat="1" x14ac:dyDescent="0.25"/>
    <row r="201" s="340" customFormat="1" x14ac:dyDescent="0.25"/>
    <row r="202" s="340" customFormat="1" x14ac:dyDescent="0.25"/>
    <row r="203" s="340" customFormat="1" x14ac:dyDescent="0.25"/>
    <row r="204" s="340" customFormat="1" x14ac:dyDescent="0.25"/>
    <row r="205" s="340" customFormat="1" x14ac:dyDescent="0.25"/>
    <row r="206" s="340" customFormat="1" x14ac:dyDescent="0.25"/>
    <row r="207" s="340" customFormat="1" x14ac:dyDescent="0.25"/>
    <row r="208" s="340" customFormat="1" x14ac:dyDescent="0.25"/>
    <row r="209" s="340" customFormat="1" x14ac:dyDescent="0.25"/>
    <row r="210" s="340" customFormat="1" x14ac:dyDescent="0.25"/>
    <row r="211" s="340" customFormat="1" x14ac:dyDescent="0.25"/>
    <row r="212" s="340" customFormat="1" x14ac:dyDescent="0.25"/>
    <row r="213" s="340" customFormat="1" x14ac:dyDescent="0.25"/>
    <row r="214" s="340" customFormat="1" x14ac:dyDescent="0.25"/>
    <row r="215" s="340" customFormat="1" x14ac:dyDescent="0.25"/>
    <row r="216" s="340" customFormat="1" x14ac:dyDescent="0.25"/>
    <row r="217" s="340" customFormat="1" x14ac:dyDescent="0.25"/>
    <row r="218" s="340" customFormat="1" x14ac:dyDescent="0.25"/>
    <row r="219" s="340" customFormat="1" x14ac:dyDescent="0.25"/>
    <row r="220" s="340" customFormat="1" x14ac:dyDescent="0.25"/>
    <row r="221" s="340" customFormat="1" x14ac:dyDescent="0.25"/>
    <row r="222" s="340" customFormat="1" x14ac:dyDescent="0.25"/>
    <row r="223" s="340" customFormat="1" x14ac:dyDescent="0.25"/>
    <row r="224" s="340" customFormat="1" x14ac:dyDescent="0.25"/>
    <row r="225" s="340" customFormat="1" x14ac:dyDescent="0.25"/>
    <row r="226" s="340" customFormat="1" x14ac:dyDescent="0.25"/>
    <row r="227" s="340" customFormat="1" x14ac:dyDescent="0.25"/>
    <row r="228" s="340" customFormat="1" x14ac:dyDescent="0.25"/>
    <row r="229" s="340" customFormat="1" x14ac:dyDescent="0.25"/>
    <row r="230" s="340" customFormat="1" x14ac:dyDescent="0.25"/>
    <row r="231" s="340" customFormat="1" x14ac:dyDescent="0.25"/>
    <row r="232" s="340" customFormat="1" x14ac:dyDescent="0.25"/>
    <row r="233" s="340" customFormat="1" x14ac:dyDescent="0.25"/>
    <row r="234" s="340" customFormat="1" x14ac:dyDescent="0.25"/>
    <row r="235" s="340" customFormat="1" x14ac:dyDescent="0.25"/>
    <row r="236" s="340" customFormat="1" x14ac:dyDescent="0.25"/>
    <row r="237" s="340" customFormat="1" x14ac:dyDescent="0.25"/>
    <row r="238" s="340" customFormat="1" x14ac:dyDescent="0.25"/>
    <row r="239" s="340" customFormat="1" x14ac:dyDescent="0.25"/>
    <row r="240" s="340" customFormat="1" x14ac:dyDescent="0.25"/>
    <row r="241" s="340" customFormat="1" x14ac:dyDescent="0.25"/>
    <row r="242" s="340" customFormat="1" x14ac:dyDescent="0.25"/>
    <row r="243" s="340" customFormat="1" x14ac:dyDescent="0.25"/>
    <row r="244" s="340" customFormat="1" x14ac:dyDescent="0.25"/>
    <row r="245" s="340" customFormat="1" x14ac:dyDescent="0.25"/>
    <row r="246" s="340" customFormat="1" x14ac:dyDescent="0.25"/>
    <row r="247" s="340" customFormat="1" x14ac:dyDescent="0.25"/>
    <row r="248" s="340" customFormat="1" x14ac:dyDescent="0.25"/>
    <row r="249" s="340" customFormat="1" x14ac:dyDescent="0.25"/>
    <row r="250" s="340" customFormat="1" x14ac:dyDescent="0.25"/>
    <row r="251" s="340" customFormat="1" x14ac:dyDescent="0.25"/>
    <row r="252" s="340" customFormat="1" x14ac:dyDescent="0.25"/>
    <row r="253" s="340" customFormat="1" x14ac:dyDescent="0.25"/>
    <row r="254" s="340" customFormat="1" x14ac:dyDescent="0.25"/>
    <row r="255" s="340" customFormat="1" x14ac:dyDescent="0.25"/>
    <row r="256" s="340" customFormat="1" x14ac:dyDescent="0.25"/>
    <row r="257" s="340" customFormat="1" x14ac:dyDescent="0.25"/>
    <row r="258" s="340" customFormat="1" x14ac:dyDescent="0.25"/>
    <row r="259" s="340" customFormat="1" x14ac:dyDescent="0.25"/>
    <row r="260" s="340" customFormat="1" x14ac:dyDescent="0.25"/>
    <row r="261" s="340" customFormat="1" x14ac:dyDescent="0.25"/>
    <row r="262" s="340" customFormat="1" x14ac:dyDescent="0.25"/>
    <row r="263" s="340" customFormat="1" x14ac:dyDescent="0.25"/>
    <row r="264" s="340" customFormat="1" x14ac:dyDescent="0.25"/>
    <row r="265" s="340" customFormat="1" x14ac:dyDescent="0.25"/>
    <row r="266" s="340" customFormat="1" x14ac:dyDescent="0.25"/>
    <row r="267" s="340" customFormat="1" x14ac:dyDescent="0.25"/>
    <row r="268" s="340" customFormat="1" x14ac:dyDescent="0.25"/>
    <row r="269" s="340" customFormat="1" x14ac:dyDescent="0.25"/>
    <row r="270" s="340" customFormat="1" x14ac:dyDescent="0.25"/>
    <row r="271" s="340" customFormat="1" x14ac:dyDescent="0.25"/>
    <row r="272" s="340" customFormat="1" x14ac:dyDescent="0.25"/>
    <row r="273" s="340" customFormat="1" x14ac:dyDescent="0.25"/>
    <row r="274" s="340" customFormat="1" x14ac:dyDescent="0.25"/>
    <row r="275" s="340" customFormat="1" x14ac:dyDescent="0.25"/>
    <row r="276" s="340" customFormat="1" x14ac:dyDescent="0.25"/>
    <row r="277" s="340" customFormat="1" x14ac:dyDescent="0.25"/>
    <row r="278" s="340" customFormat="1" x14ac:dyDescent="0.25"/>
    <row r="279" s="340" customFormat="1" x14ac:dyDescent="0.25"/>
    <row r="280" s="340" customFormat="1" x14ac:dyDescent="0.25"/>
    <row r="281" s="340" customFormat="1" x14ac:dyDescent="0.25"/>
    <row r="282" s="340" customFormat="1" x14ac:dyDescent="0.25"/>
    <row r="283" s="340" customFormat="1" x14ac:dyDescent="0.25"/>
    <row r="284" s="340" customFormat="1" x14ac:dyDescent="0.25"/>
    <row r="285" s="340" customFormat="1" x14ac:dyDescent="0.25"/>
    <row r="286" s="340" customFormat="1" x14ac:dyDescent="0.25"/>
    <row r="287" s="340" customFormat="1" x14ac:dyDescent="0.25"/>
    <row r="288" s="340" customFormat="1" x14ac:dyDescent="0.25"/>
    <row r="289" s="340" customFormat="1" x14ac:dyDescent="0.25"/>
    <row r="290" s="340" customFormat="1" x14ac:dyDescent="0.25"/>
    <row r="291" s="340" customFormat="1" x14ac:dyDescent="0.25"/>
    <row r="292" s="340" customFormat="1" x14ac:dyDescent="0.25"/>
    <row r="293" s="340" customFormat="1" x14ac:dyDescent="0.25"/>
    <row r="294" s="340" customFormat="1" x14ac:dyDescent="0.25"/>
    <row r="295" s="340" customFormat="1" x14ac:dyDescent="0.25"/>
    <row r="296" s="340" customFormat="1" x14ac:dyDescent="0.25"/>
    <row r="297" s="340" customFormat="1" x14ac:dyDescent="0.25"/>
    <row r="298" s="340" customFormat="1" x14ac:dyDescent="0.25"/>
    <row r="299" s="340" customFormat="1" x14ac:dyDescent="0.25"/>
    <row r="300" s="340" customFormat="1" x14ac:dyDescent="0.25"/>
    <row r="301" s="340" customFormat="1" x14ac:dyDescent="0.25"/>
    <row r="302" s="340" customFormat="1" x14ac:dyDescent="0.25"/>
    <row r="303" s="340" customFormat="1" x14ac:dyDescent="0.25"/>
    <row r="304" s="340" customFormat="1" x14ac:dyDescent="0.25"/>
    <row r="305" s="340" customFormat="1" x14ac:dyDescent="0.25"/>
    <row r="306" s="340" customFormat="1" x14ac:dyDescent="0.25"/>
    <row r="307" s="340" customFormat="1" x14ac:dyDescent="0.25"/>
    <row r="308" s="340" customFormat="1" x14ac:dyDescent="0.25"/>
    <row r="309" s="340" customFormat="1" x14ac:dyDescent="0.25"/>
    <row r="310" s="340" customFormat="1" x14ac:dyDescent="0.25"/>
    <row r="311" s="340" customFormat="1" x14ac:dyDescent="0.25"/>
    <row r="312" s="340" customFormat="1" x14ac:dyDescent="0.25"/>
    <row r="313" s="340" customFormat="1" x14ac:dyDescent="0.25"/>
    <row r="314" s="340" customFormat="1" x14ac:dyDescent="0.25"/>
    <row r="315" s="340" customFormat="1" x14ac:dyDescent="0.25"/>
    <row r="316" s="340" customFormat="1" x14ac:dyDescent="0.25"/>
    <row r="317" s="340" customFormat="1" x14ac:dyDescent="0.25"/>
    <row r="318" s="340" customFormat="1" x14ac:dyDescent="0.25"/>
    <row r="319" s="340" customFormat="1" x14ac:dyDescent="0.25"/>
    <row r="320" s="340" customFormat="1" x14ac:dyDescent="0.25"/>
    <row r="321" s="340" customFormat="1" x14ac:dyDescent="0.25"/>
    <row r="322" s="340" customFormat="1" x14ac:dyDescent="0.25"/>
    <row r="323" s="340" customFormat="1" x14ac:dyDescent="0.25"/>
    <row r="324" s="340" customFormat="1" x14ac:dyDescent="0.25"/>
    <row r="325" s="340" customFormat="1" x14ac:dyDescent="0.25"/>
    <row r="326" s="340" customFormat="1" x14ac:dyDescent="0.25"/>
    <row r="327" s="340" customFormat="1" x14ac:dyDescent="0.25"/>
    <row r="328" s="340" customFormat="1" x14ac:dyDescent="0.25"/>
    <row r="329" s="340" customFormat="1" x14ac:dyDescent="0.25"/>
    <row r="330" s="340" customFormat="1" x14ac:dyDescent="0.25"/>
    <row r="331" s="340" customFormat="1" x14ac:dyDescent="0.25"/>
    <row r="332" s="340" customFormat="1" x14ac:dyDescent="0.25"/>
    <row r="333" s="340" customFormat="1" x14ac:dyDescent="0.25"/>
    <row r="334" s="340" customFormat="1" x14ac:dyDescent="0.25"/>
    <row r="335" s="340" customFormat="1" x14ac:dyDescent="0.25"/>
    <row r="336" s="340" customFormat="1" x14ac:dyDescent="0.25"/>
    <row r="337" s="340" customFormat="1" x14ac:dyDescent="0.25"/>
    <row r="338" s="340" customFormat="1" x14ac:dyDescent="0.25"/>
    <row r="339" s="340" customFormat="1" x14ac:dyDescent="0.25"/>
    <row r="340" s="340" customFormat="1" x14ac:dyDescent="0.25"/>
    <row r="341" s="340" customFormat="1" x14ac:dyDescent="0.25"/>
    <row r="342" s="340" customFormat="1" x14ac:dyDescent="0.25"/>
    <row r="343" s="340" customFormat="1" x14ac:dyDescent="0.25"/>
    <row r="344" s="340" customFormat="1" x14ac:dyDescent="0.25"/>
    <row r="345" s="340" customFormat="1" x14ac:dyDescent="0.25"/>
    <row r="346" s="340" customFormat="1" x14ac:dyDescent="0.25"/>
    <row r="347" s="340" customFormat="1" x14ac:dyDescent="0.25"/>
    <row r="348" s="340" customFormat="1" x14ac:dyDescent="0.25"/>
    <row r="349" s="340" customFormat="1" x14ac:dyDescent="0.25"/>
    <row r="350" s="340" customFormat="1" x14ac:dyDescent="0.25"/>
    <row r="351" s="340" customFormat="1" x14ac:dyDescent="0.25"/>
    <row r="352" s="340" customFormat="1" x14ac:dyDescent="0.25"/>
    <row r="353" s="340" customFormat="1" x14ac:dyDescent="0.25"/>
    <row r="354" s="340" customFormat="1" x14ac:dyDescent="0.25"/>
    <row r="355" s="340" customFormat="1" x14ac:dyDescent="0.25"/>
    <row r="356" s="340" customFormat="1" x14ac:dyDescent="0.25"/>
    <row r="357" s="340" customFormat="1" x14ac:dyDescent="0.25"/>
    <row r="358" s="340" customFormat="1" x14ac:dyDescent="0.25"/>
    <row r="359" s="340" customFormat="1" x14ac:dyDescent="0.25"/>
    <row r="360" s="340" customFormat="1" x14ac:dyDescent="0.25"/>
    <row r="361" s="340" customFormat="1" x14ac:dyDescent="0.25"/>
    <row r="362" s="340" customFormat="1" x14ac:dyDescent="0.25"/>
    <row r="363" s="340" customFormat="1" x14ac:dyDescent="0.25"/>
    <row r="364" s="340" customFormat="1" x14ac:dyDescent="0.25"/>
    <row r="365" s="340" customFormat="1" x14ac:dyDescent="0.25"/>
    <row r="366" s="340" customFormat="1" x14ac:dyDescent="0.25"/>
    <row r="367" s="340" customFormat="1" x14ac:dyDescent="0.25"/>
    <row r="368" s="340" customFormat="1" x14ac:dyDescent="0.25"/>
    <row r="369" s="340" customFormat="1" x14ac:dyDescent="0.25"/>
    <row r="370" s="340" customFormat="1" x14ac:dyDescent="0.25"/>
    <row r="371" s="340" customFormat="1" x14ac:dyDescent="0.25"/>
    <row r="372" s="340" customFormat="1" x14ac:dyDescent="0.25"/>
    <row r="373" s="340" customFormat="1" x14ac:dyDescent="0.25"/>
    <row r="374" s="340" customFormat="1" x14ac:dyDescent="0.25"/>
    <row r="375" s="340" customFormat="1" x14ac:dyDescent="0.25"/>
    <row r="376" s="340" customFormat="1" x14ac:dyDescent="0.25"/>
    <row r="377" s="340" customFormat="1" x14ac:dyDescent="0.25"/>
    <row r="378" s="340" customFormat="1" x14ac:dyDescent="0.25"/>
    <row r="379" s="340" customFormat="1" x14ac:dyDescent="0.25"/>
    <row r="380" s="340" customFormat="1" x14ac:dyDescent="0.25"/>
    <row r="381" s="340" customFormat="1" x14ac:dyDescent="0.25"/>
    <row r="382" s="340" customFormat="1" x14ac:dyDescent="0.25"/>
    <row r="383" s="340" customFormat="1" x14ac:dyDescent="0.25"/>
    <row r="384" s="340" customFormat="1" x14ac:dyDescent="0.25"/>
    <row r="385" s="340" customFormat="1" x14ac:dyDescent="0.25"/>
    <row r="386" s="340" customFormat="1" x14ac:dyDescent="0.25"/>
    <row r="387" s="340" customFormat="1" x14ac:dyDescent="0.25"/>
    <row r="388" s="340" customFormat="1" x14ac:dyDescent="0.25"/>
    <row r="389" s="340" customFormat="1" x14ac:dyDescent="0.25"/>
    <row r="390" s="340" customFormat="1" x14ac:dyDescent="0.25"/>
    <row r="391" s="340" customFormat="1" x14ac:dyDescent="0.25"/>
    <row r="392" s="340" customFormat="1" x14ac:dyDescent="0.25"/>
    <row r="393" s="340" customFormat="1" x14ac:dyDescent="0.25"/>
    <row r="394" s="340" customFormat="1" x14ac:dyDescent="0.25"/>
    <row r="395" s="340" customFormat="1" x14ac:dyDescent="0.25"/>
    <row r="396" s="340" customFormat="1" x14ac:dyDescent="0.25"/>
    <row r="397" s="340" customFormat="1" x14ac:dyDescent="0.25"/>
    <row r="398" s="340" customFormat="1" x14ac:dyDescent="0.25"/>
    <row r="399" s="340" customFormat="1" x14ac:dyDescent="0.25"/>
    <row r="400" s="340" customFormat="1" x14ac:dyDescent="0.25"/>
    <row r="401" s="340" customFormat="1" x14ac:dyDescent="0.25"/>
    <row r="402" s="340" customFormat="1" x14ac:dyDescent="0.25"/>
    <row r="403" s="340" customFormat="1" x14ac:dyDescent="0.25"/>
    <row r="404" s="340" customFormat="1" x14ac:dyDescent="0.25"/>
    <row r="405" s="340" customFormat="1" x14ac:dyDescent="0.25"/>
    <row r="406" s="340" customFormat="1" x14ac:dyDescent="0.25"/>
    <row r="407" s="340" customFormat="1" x14ac:dyDescent="0.25"/>
    <row r="408" s="340" customFormat="1" x14ac:dyDescent="0.25"/>
    <row r="409" s="340" customFormat="1" x14ac:dyDescent="0.25"/>
    <row r="410" s="340" customFormat="1" x14ac:dyDescent="0.25"/>
    <row r="411" s="340" customFormat="1" x14ac:dyDescent="0.25"/>
    <row r="412" s="340" customFormat="1" x14ac:dyDescent="0.25"/>
    <row r="413" s="340" customFormat="1" x14ac:dyDescent="0.25"/>
    <row r="414" s="340" customFormat="1" x14ac:dyDescent="0.25"/>
    <row r="415" s="340" customFormat="1" x14ac:dyDescent="0.25"/>
    <row r="416" s="340" customFormat="1" x14ac:dyDescent="0.25"/>
    <row r="417" s="340" customFormat="1" x14ac:dyDescent="0.25"/>
    <row r="418" s="340" customFormat="1" x14ac:dyDescent="0.25"/>
    <row r="419" s="340" customFormat="1" x14ac:dyDescent="0.25"/>
    <row r="420" s="340" customFormat="1" x14ac:dyDescent="0.25"/>
    <row r="421" s="340" customFormat="1" x14ac:dyDescent="0.25"/>
    <row r="422" s="340" customFormat="1" x14ac:dyDescent="0.25"/>
    <row r="423" s="340" customFormat="1" x14ac:dyDescent="0.25"/>
    <row r="424" s="340" customFormat="1" x14ac:dyDescent="0.25"/>
    <row r="425" s="340" customFormat="1" x14ac:dyDescent="0.25"/>
    <row r="426" s="340" customFormat="1" x14ac:dyDescent="0.25"/>
    <row r="427" s="340" customFormat="1" x14ac:dyDescent="0.25"/>
    <row r="428" s="340" customFormat="1" x14ac:dyDescent="0.25"/>
    <row r="429" s="340" customFormat="1" x14ac:dyDescent="0.25"/>
    <row r="430" s="340" customFormat="1" x14ac:dyDescent="0.25"/>
    <row r="431" s="340" customFormat="1" x14ac:dyDescent="0.25"/>
    <row r="432" s="340" customFormat="1" x14ac:dyDescent="0.25"/>
    <row r="433" s="340" customFormat="1" x14ac:dyDescent="0.25"/>
    <row r="434" s="340" customFormat="1" x14ac:dyDescent="0.25"/>
    <row r="435" s="340" customFormat="1" x14ac:dyDescent="0.25"/>
    <row r="436" s="340" customFormat="1" x14ac:dyDescent="0.25"/>
    <row r="437" s="340" customFormat="1" x14ac:dyDescent="0.25"/>
    <row r="438" s="340" customFormat="1" x14ac:dyDescent="0.25"/>
    <row r="439" s="340" customFormat="1" x14ac:dyDescent="0.25"/>
    <row r="440" s="340" customFormat="1" x14ac:dyDescent="0.25"/>
    <row r="441" s="340" customFormat="1" x14ac:dyDescent="0.25"/>
    <row r="442" s="340" customFormat="1" x14ac:dyDescent="0.25"/>
    <row r="443" s="340" customFormat="1" x14ac:dyDescent="0.25"/>
    <row r="444" s="340" customFormat="1" x14ac:dyDescent="0.25"/>
    <row r="445" s="340" customFormat="1" x14ac:dyDescent="0.25"/>
    <row r="446" s="340" customFormat="1" x14ac:dyDescent="0.25"/>
    <row r="447" s="340" customFormat="1" x14ac:dyDescent="0.25"/>
    <row r="448" s="340" customFormat="1" x14ac:dyDescent="0.25"/>
    <row r="449" s="340" customFormat="1" x14ac:dyDescent="0.25"/>
    <row r="450" s="340" customFormat="1" x14ac:dyDescent="0.25"/>
    <row r="451" s="340" customFormat="1" x14ac:dyDescent="0.25"/>
    <row r="452" s="340" customFormat="1" x14ac:dyDescent="0.25"/>
    <row r="453" s="340" customFormat="1" x14ac:dyDescent="0.25"/>
    <row r="454" s="340" customFormat="1" x14ac:dyDescent="0.25"/>
    <row r="455" s="340" customFormat="1" x14ac:dyDescent="0.25"/>
    <row r="456" s="340" customFormat="1" x14ac:dyDescent="0.25"/>
    <row r="457" s="340" customFormat="1" x14ac:dyDescent="0.25"/>
    <row r="458" s="340" customFormat="1" x14ac:dyDescent="0.25"/>
    <row r="459" s="340" customFormat="1" x14ac:dyDescent="0.25"/>
    <row r="460" s="340" customFormat="1" x14ac:dyDescent="0.25"/>
    <row r="461" s="340" customFormat="1" x14ac:dyDescent="0.25"/>
    <row r="462" s="340" customFormat="1" x14ac:dyDescent="0.25"/>
    <row r="463" s="340" customFormat="1" x14ac:dyDescent="0.25"/>
    <row r="464" s="340" customFormat="1" x14ac:dyDescent="0.25"/>
    <row r="465" s="340" customFormat="1" x14ac:dyDescent="0.25"/>
    <row r="466" s="340" customFormat="1" x14ac:dyDescent="0.25"/>
    <row r="467" s="340" customFormat="1" x14ac:dyDescent="0.25"/>
    <row r="468" s="340" customFormat="1" x14ac:dyDescent="0.25"/>
    <row r="469" s="340" customFormat="1" x14ac:dyDescent="0.25"/>
    <row r="470" s="340" customFormat="1" x14ac:dyDescent="0.25"/>
    <row r="471" s="340" customFormat="1" x14ac:dyDescent="0.25"/>
    <row r="472" s="340" customFormat="1" x14ac:dyDescent="0.25"/>
    <row r="473" s="340" customFormat="1" x14ac:dyDescent="0.25"/>
    <row r="474" s="340" customFormat="1" x14ac:dyDescent="0.25"/>
    <row r="475" s="340" customFormat="1" x14ac:dyDescent="0.25"/>
    <row r="476" s="340" customFormat="1" x14ac:dyDescent="0.25"/>
    <row r="477" s="340" customFormat="1" x14ac:dyDescent="0.25"/>
    <row r="478" s="340" customFormat="1" x14ac:dyDescent="0.25"/>
    <row r="479" s="340" customFormat="1" x14ac:dyDescent="0.25"/>
    <row r="480" s="340" customFormat="1" x14ac:dyDescent="0.25"/>
    <row r="481" s="340" customFormat="1" x14ac:dyDescent="0.25"/>
    <row r="482" s="340" customFormat="1" x14ac:dyDescent="0.25"/>
    <row r="483" s="340" customFormat="1" x14ac:dyDescent="0.25"/>
    <row r="484" s="340" customFormat="1" x14ac:dyDescent="0.25"/>
    <row r="485" s="340" customFormat="1" x14ac:dyDescent="0.25"/>
    <row r="486" s="340" customFormat="1" x14ac:dyDescent="0.25"/>
    <row r="487" s="340" customFormat="1" x14ac:dyDescent="0.25"/>
    <row r="488" s="340" customFormat="1" x14ac:dyDescent="0.25"/>
    <row r="489" s="340" customFormat="1" x14ac:dyDescent="0.25"/>
    <row r="490" s="340" customFormat="1" x14ac:dyDescent="0.25"/>
    <row r="491" s="340" customFormat="1" x14ac:dyDescent="0.25"/>
    <row r="492" s="340" customFormat="1" x14ac:dyDescent="0.25"/>
    <row r="493" s="340" customFormat="1" x14ac:dyDescent="0.25"/>
    <row r="494" s="340" customFormat="1" x14ac:dyDescent="0.25"/>
    <row r="495" s="340" customFormat="1" x14ac:dyDescent="0.25"/>
    <row r="496" s="340" customFormat="1" x14ac:dyDescent="0.25"/>
    <row r="497" s="340" customFormat="1" x14ac:dyDescent="0.25"/>
    <row r="498" s="340" customFormat="1" x14ac:dyDescent="0.25"/>
    <row r="499" s="340" customFormat="1" x14ac:dyDescent="0.25"/>
    <row r="500" s="340" customFormat="1" x14ac:dyDescent="0.25"/>
    <row r="501" s="340" customFormat="1" x14ac:dyDescent="0.25"/>
    <row r="502" s="340" customFormat="1" x14ac:dyDescent="0.25"/>
    <row r="503" s="340" customFormat="1" x14ac:dyDescent="0.25"/>
    <row r="504" s="340" customFormat="1" x14ac:dyDescent="0.25"/>
    <row r="505" s="340" customFormat="1" x14ac:dyDescent="0.25"/>
    <row r="506" s="340" customFormat="1" x14ac:dyDescent="0.25"/>
    <row r="507" s="340" customFormat="1" x14ac:dyDescent="0.25"/>
    <row r="508" s="340" customFormat="1" x14ac:dyDescent="0.25"/>
    <row r="509" s="340" customFormat="1" x14ac:dyDescent="0.25"/>
    <row r="510" s="340" customFormat="1" x14ac:dyDescent="0.25"/>
    <row r="511" s="340" customFormat="1" x14ac:dyDescent="0.25"/>
    <row r="512" s="340" customFormat="1" x14ac:dyDescent="0.25"/>
    <row r="513" s="340" customFormat="1" x14ac:dyDescent="0.25"/>
    <row r="514" s="340" customFormat="1" x14ac:dyDescent="0.25"/>
    <row r="515" s="340" customFormat="1" x14ac:dyDescent="0.25"/>
    <row r="516" s="340" customFormat="1" x14ac:dyDescent="0.25"/>
    <row r="517" s="340" customFormat="1" x14ac:dyDescent="0.25"/>
    <row r="518" s="340" customFormat="1" x14ac:dyDescent="0.25"/>
    <row r="519" s="340" customFormat="1" x14ac:dyDescent="0.25"/>
    <row r="520" s="340" customFormat="1" x14ac:dyDescent="0.25"/>
    <row r="521" s="340" customFormat="1" x14ac:dyDescent="0.25"/>
    <row r="522" s="340" customFormat="1" x14ac:dyDescent="0.25"/>
    <row r="523" s="340" customFormat="1" x14ac:dyDescent="0.25"/>
    <row r="524" s="340" customFormat="1" x14ac:dyDescent="0.25"/>
    <row r="525" s="340" customFormat="1" x14ac:dyDescent="0.25"/>
    <row r="526" s="340" customFormat="1" x14ac:dyDescent="0.25"/>
    <row r="527" s="340" customFormat="1" x14ac:dyDescent="0.25"/>
    <row r="528" s="340" customFormat="1" x14ac:dyDescent="0.25"/>
    <row r="529" s="340" customFormat="1" x14ac:dyDescent="0.25"/>
    <row r="530" s="340" customFormat="1" x14ac:dyDescent="0.25"/>
    <row r="531" s="340" customFormat="1" x14ac:dyDescent="0.25"/>
    <row r="532" s="340" customFormat="1" x14ac:dyDescent="0.25"/>
    <row r="533" s="340" customFormat="1" x14ac:dyDescent="0.25"/>
    <row r="534" s="340" customFormat="1" x14ac:dyDescent="0.25"/>
    <row r="535" s="340" customFormat="1" x14ac:dyDescent="0.25"/>
    <row r="536" s="340" customFormat="1" x14ac:dyDescent="0.25"/>
    <row r="537" s="340" customFormat="1" x14ac:dyDescent="0.25"/>
    <row r="538" s="340" customFormat="1" x14ac:dyDescent="0.25"/>
    <row r="539" s="340" customFormat="1" x14ac:dyDescent="0.25"/>
    <row r="540" s="340" customFormat="1" x14ac:dyDescent="0.25"/>
    <row r="541" s="340" customFormat="1" x14ac:dyDescent="0.25"/>
    <row r="542" s="340" customFormat="1" x14ac:dyDescent="0.25"/>
    <row r="543" s="340" customFormat="1" x14ac:dyDescent="0.25"/>
    <row r="544" s="340" customFormat="1" x14ac:dyDescent="0.25"/>
    <row r="545" s="340" customFormat="1" x14ac:dyDescent="0.25"/>
    <row r="546" s="340" customFormat="1" x14ac:dyDescent="0.25"/>
    <row r="547" s="340" customFormat="1" x14ac:dyDescent="0.25"/>
    <row r="548" s="340" customFormat="1" x14ac:dyDescent="0.25"/>
    <row r="549" s="340" customFormat="1" x14ac:dyDescent="0.25"/>
    <row r="550" s="340" customFormat="1" x14ac:dyDescent="0.25"/>
    <row r="551" s="340" customFormat="1" x14ac:dyDescent="0.25"/>
    <row r="552" s="340" customFormat="1" x14ac:dyDescent="0.25"/>
    <row r="553" s="340" customFormat="1" x14ac:dyDescent="0.25"/>
    <row r="554" s="340" customFormat="1" x14ac:dyDescent="0.25"/>
    <row r="555" s="340" customFormat="1" x14ac:dyDescent="0.25"/>
    <row r="556" s="340" customFormat="1" x14ac:dyDescent="0.25"/>
    <row r="557" s="340" customFormat="1" x14ac:dyDescent="0.25"/>
    <row r="558" s="340" customFormat="1" x14ac:dyDescent="0.25"/>
    <row r="559" s="340" customFormat="1" x14ac:dyDescent="0.25"/>
    <row r="560" s="340" customFormat="1" x14ac:dyDescent="0.25"/>
    <row r="561" s="340" customFormat="1" x14ac:dyDescent="0.25"/>
    <row r="562" s="340" customFormat="1" x14ac:dyDescent="0.25"/>
    <row r="563" s="340" customFormat="1" x14ac:dyDescent="0.25"/>
    <row r="564" s="340" customFormat="1" x14ac:dyDescent="0.25"/>
    <row r="565" s="340" customFormat="1" x14ac:dyDescent="0.25"/>
    <row r="566" s="340" customFormat="1" x14ac:dyDescent="0.25"/>
    <row r="567" s="340" customFormat="1" x14ac:dyDescent="0.25"/>
    <row r="568" s="340" customFormat="1" x14ac:dyDescent="0.25"/>
    <row r="569" s="340" customFormat="1" x14ac:dyDescent="0.25"/>
    <row r="570" s="340" customFormat="1" x14ac:dyDescent="0.25"/>
    <row r="571" s="340" customFormat="1" x14ac:dyDescent="0.25"/>
    <row r="572" s="340" customFormat="1" x14ac:dyDescent="0.25"/>
    <row r="573" s="340" customFormat="1" x14ac:dyDescent="0.25"/>
    <row r="574" s="340" customFormat="1" x14ac:dyDescent="0.25"/>
    <row r="575" s="340" customFormat="1" x14ac:dyDescent="0.25"/>
    <row r="576" s="340" customFormat="1" x14ac:dyDescent="0.25"/>
    <row r="577" s="340" customFormat="1" x14ac:dyDescent="0.25"/>
    <row r="578" s="340" customFormat="1" x14ac:dyDescent="0.25"/>
    <row r="579" s="340" customFormat="1" x14ac:dyDescent="0.25"/>
    <row r="580" s="340" customFormat="1" x14ac:dyDescent="0.25"/>
    <row r="581" s="340" customFormat="1" x14ac:dyDescent="0.25"/>
    <row r="582" s="340" customFormat="1" x14ac:dyDescent="0.25"/>
    <row r="583" s="340" customFormat="1" x14ac:dyDescent="0.25"/>
    <row r="584" s="340" customFormat="1" x14ac:dyDescent="0.25"/>
    <row r="585" s="340" customFormat="1" x14ac:dyDescent="0.25"/>
    <row r="586" s="340" customFormat="1" x14ac:dyDescent="0.25"/>
    <row r="587" s="340" customFormat="1" x14ac:dyDescent="0.25"/>
    <row r="588" s="340" customFormat="1" x14ac:dyDescent="0.25"/>
    <row r="589" s="340" customFormat="1" x14ac:dyDescent="0.25"/>
    <row r="590" s="340" customFormat="1" x14ac:dyDescent="0.25"/>
    <row r="591" s="340" customFormat="1" x14ac:dyDescent="0.25"/>
    <row r="592" s="340" customFormat="1" x14ac:dyDescent="0.25"/>
    <row r="593" s="340" customFormat="1" x14ac:dyDescent="0.25"/>
    <row r="594" s="340" customFormat="1" x14ac:dyDescent="0.25"/>
    <row r="595" s="340" customFormat="1" x14ac:dyDescent="0.25"/>
    <row r="596" s="340" customFormat="1" x14ac:dyDescent="0.25"/>
    <row r="597" s="340" customFormat="1" x14ac:dyDescent="0.25"/>
    <row r="598" s="340" customFormat="1" x14ac:dyDescent="0.25"/>
    <row r="599" s="340" customFormat="1" x14ac:dyDescent="0.25"/>
    <row r="600" s="340" customFormat="1" x14ac:dyDescent="0.25"/>
    <row r="601" s="340" customFormat="1" x14ac:dyDescent="0.25"/>
    <row r="602" s="340" customFormat="1" x14ac:dyDescent="0.25"/>
    <row r="603" s="340" customFormat="1" x14ac:dyDescent="0.25"/>
    <row r="604" s="340" customFormat="1" x14ac:dyDescent="0.25"/>
    <row r="605" s="340" customFormat="1" x14ac:dyDescent="0.25"/>
    <row r="606" s="340" customFormat="1" x14ac:dyDescent="0.25"/>
    <row r="607" s="340" customFormat="1" x14ac:dyDescent="0.25"/>
    <row r="608" s="340" customFormat="1" x14ac:dyDescent="0.25"/>
    <row r="609" s="340" customFormat="1" x14ac:dyDescent="0.25"/>
    <row r="610" s="340" customFormat="1" x14ac:dyDescent="0.25"/>
    <row r="611" s="340" customFormat="1" x14ac:dyDescent="0.25"/>
    <row r="612" s="340" customFormat="1" x14ac:dyDescent="0.25"/>
    <row r="613" s="340" customFormat="1" x14ac:dyDescent="0.25"/>
    <row r="614" s="340" customFormat="1" x14ac:dyDescent="0.25"/>
    <row r="615" s="340" customFormat="1" x14ac:dyDescent="0.25"/>
    <row r="616" s="340" customFormat="1" x14ac:dyDescent="0.25"/>
    <row r="617" s="340" customFormat="1" x14ac:dyDescent="0.25"/>
    <row r="618" s="340" customFormat="1" x14ac:dyDescent="0.25"/>
    <row r="619" s="340" customFormat="1" x14ac:dyDescent="0.25"/>
    <row r="620" s="340" customFormat="1" x14ac:dyDescent="0.25"/>
    <row r="621" s="340" customFormat="1" x14ac:dyDescent="0.25"/>
    <row r="622" s="340" customFormat="1" x14ac:dyDescent="0.25"/>
    <row r="623" s="340" customFormat="1" x14ac:dyDescent="0.25"/>
    <row r="624" s="340" customFormat="1" x14ac:dyDescent="0.25"/>
    <row r="625" s="340" customFormat="1" x14ac:dyDescent="0.25"/>
    <row r="626" s="340" customFormat="1" x14ac:dyDescent="0.25"/>
    <row r="627" s="340" customFormat="1" x14ac:dyDescent="0.25"/>
    <row r="628" s="340" customFormat="1" x14ac:dyDescent="0.25"/>
    <row r="629" s="340" customFormat="1" x14ac:dyDescent="0.25"/>
    <row r="630" s="340" customFormat="1" x14ac:dyDescent="0.25"/>
    <row r="631" s="340" customFormat="1" x14ac:dyDescent="0.25"/>
    <row r="632" s="340" customFormat="1" x14ac:dyDescent="0.25"/>
    <row r="633" s="340" customFormat="1" x14ac:dyDescent="0.25"/>
    <row r="634" s="340" customFormat="1" x14ac:dyDescent="0.25"/>
    <row r="635" s="340" customFormat="1" x14ac:dyDescent="0.25"/>
    <row r="636" s="340" customFormat="1" x14ac:dyDescent="0.25"/>
    <row r="637" s="340" customFormat="1" x14ac:dyDescent="0.25"/>
    <row r="638" s="340" customFormat="1" x14ac:dyDescent="0.25"/>
    <row r="639" s="340" customFormat="1" x14ac:dyDescent="0.25"/>
    <row r="640" s="340" customFormat="1" x14ac:dyDescent="0.25"/>
    <row r="641" s="340" customFormat="1" x14ac:dyDescent="0.25"/>
    <row r="642" s="340" customFormat="1" x14ac:dyDescent="0.25"/>
    <row r="643" s="340" customFormat="1" x14ac:dyDescent="0.25"/>
    <row r="644" s="340" customFormat="1" x14ac:dyDescent="0.25"/>
    <row r="645" s="340" customFormat="1" x14ac:dyDescent="0.25"/>
    <row r="646" s="340" customFormat="1" x14ac:dyDescent="0.25"/>
    <row r="647" s="340" customFormat="1" x14ac:dyDescent="0.25"/>
    <row r="648" s="340" customFormat="1" x14ac:dyDescent="0.25"/>
    <row r="649" s="340" customFormat="1" x14ac:dyDescent="0.25"/>
    <row r="650" s="340" customFormat="1" x14ac:dyDescent="0.25"/>
    <row r="651" s="340" customFormat="1" x14ac:dyDescent="0.25"/>
    <row r="652" s="340" customFormat="1" x14ac:dyDescent="0.25"/>
    <row r="653" s="340" customFormat="1" x14ac:dyDescent="0.25"/>
    <row r="654" s="340" customFormat="1" x14ac:dyDescent="0.25"/>
    <row r="655" s="340" customFormat="1" x14ac:dyDescent="0.25"/>
    <row r="656" s="340" customFormat="1" x14ac:dyDescent="0.25"/>
    <row r="657" s="340" customFormat="1" x14ac:dyDescent="0.25"/>
    <row r="658" s="340" customFormat="1" x14ac:dyDescent="0.25"/>
    <row r="659" s="340" customFormat="1" x14ac:dyDescent="0.25"/>
    <row r="660" s="340" customFormat="1" x14ac:dyDescent="0.25"/>
    <row r="661" s="340" customFormat="1" x14ac:dyDescent="0.25"/>
    <row r="662" s="340" customFormat="1" x14ac:dyDescent="0.25"/>
    <row r="663" s="340" customFormat="1" x14ac:dyDescent="0.25"/>
    <row r="664" s="340" customFormat="1" x14ac:dyDescent="0.25"/>
    <row r="665" s="340" customFormat="1" x14ac:dyDescent="0.25"/>
    <row r="666" s="340" customFormat="1" x14ac:dyDescent="0.25"/>
    <row r="667" s="340" customFormat="1" x14ac:dyDescent="0.25"/>
    <row r="668" s="340" customFormat="1" x14ac:dyDescent="0.25"/>
    <row r="669" s="340" customFormat="1" x14ac:dyDescent="0.25"/>
    <row r="670" s="340" customFormat="1" x14ac:dyDescent="0.25"/>
    <row r="671" s="340" customFormat="1" x14ac:dyDescent="0.25"/>
    <row r="672" s="340" customFormat="1" x14ac:dyDescent="0.25"/>
    <row r="673" s="340" customFormat="1" x14ac:dyDescent="0.25"/>
    <row r="674" s="340" customFormat="1" x14ac:dyDescent="0.25"/>
    <row r="675" s="340" customFormat="1" x14ac:dyDescent="0.25"/>
    <row r="676" s="340" customFormat="1" x14ac:dyDescent="0.25"/>
    <row r="677" s="340" customFormat="1" x14ac:dyDescent="0.25"/>
    <row r="678" s="340" customFormat="1" x14ac:dyDescent="0.25"/>
    <row r="679" s="340" customFormat="1" x14ac:dyDescent="0.25"/>
    <row r="680" s="340" customFormat="1" x14ac:dyDescent="0.25"/>
    <row r="681" s="340" customFormat="1" x14ac:dyDescent="0.25"/>
    <row r="682" s="340" customFormat="1" x14ac:dyDescent="0.25"/>
    <row r="683" s="340" customFormat="1" x14ac:dyDescent="0.25"/>
    <row r="684" s="340" customFormat="1" x14ac:dyDescent="0.25"/>
    <row r="685" s="340" customFormat="1" x14ac:dyDescent="0.25"/>
    <row r="686" s="340" customFormat="1" x14ac:dyDescent="0.25"/>
    <row r="687" s="340" customFormat="1" x14ac:dyDescent="0.25"/>
    <row r="688" s="340" customFormat="1" x14ac:dyDescent="0.25"/>
    <row r="689" s="340" customFormat="1" x14ac:dyDescent="0.25"/>
    <row r="690" s="340" customFormat="1" x14ac:dyDescent="0.25"/>
    <row r="691" s="340" customFormat="1" x14ac:dyDescent="0.25"/>
    <row r="692" s="340" customFormat="1" x14ac:dyDescent="0.25"/>
    <row r="693" s="340" customFormat="1" x14ac:dyDescent="0.25"/>
    <row r="694" s="340" customFormat="1" x14ac:dyDescent="0.25"/>
    <row r="695" s="340" customFormat="1" x14ac:dyDescent="0.25"/>
    <row r="696" s="340" customFormat="1" x14ac:dyDescent="0.25"/>
    <row r="697" s="340" customFormat="1" x14ac:dyDescent="0.25"/>
    <row r="698" s="340" customFormat="1" x14ac:dyDescent="0.25"/>
    <row r="699" s="340" customFormat="1" x14ac:dyDescent="0.25"/>
    <row r="700" s="340" customFormat="1" x14ac:dyDescent="0.25"/>
    <row r="701" s="340" customFormat="1" x14ac:dyDescent="0.25"/>
    <row r="702" s="340" customFormat="1" x14ac:dyDescent="0.25"/>
    <row r="703" s="340" customFormat="1" x14ac:dyDescent="0.25"/>
    <row r="704" s="340" customFormat="1" x14ac:dyDescent="0.25"/>
    <row r="705" s="340" customFormat="1" x14ac:dyDescent="0.25"/>
    <row r="706" s="340" customFormat="1" x14ac:dyDescent="0.25"/>
    <row r="707" s="340" customFormat="1" x14ac:dyDescent="0.25"/>
    <row r="708" s="340" customFormat="1" x14ac:dyDescent="0.25"/>
    <row r="709" s="340" customFormat="1" x14ac:dyDescent="0.25"/>
    <row r="710" s="340" customFormat="1" x14ac:dyDescent="0.25"/>
    <row r="711" s="340" customFormat="1" x14ac:dyDescent="0.25"/>
    <row r="712" s="340" customFormat="1" x14ac:dyDescent="0.25"/>
    <row r="713" s="340" customFormat="1" x14ac:dyDescent="0.25"/>
    <row r="714" s="340" customFormat="1" x14ac:dyDescent="0.25"/>
    <row r="715" s="340" customFormat="1" x14ac:dyDescent="0.25"/>
    <row r="716" s="340" customFormat="1" x14ac:dyDescent="0.25"/>
    <row r="717" s="340" customFormat="1" x14ac:dyDescent="0.25"/>
    <row r="718" s="340" customFormat="1" x14ac:dyDescent="0.25"/>
    <row r="719" s="340" customFormat="1" x14ac:dyDescent="0.25"/>
    <row r="720" s="340" customFormat="1" x14ac:dyDescent="0.25"/>
    <row r="721" s="340" customFormat="1" x14ac:dyDescent="0.25"/>
    <row r="722" s="340" customFormat="1" x14ac:dyDescent="0.25"/>
    <row r="723" s="340" customFormat="1" x14ac:dyDescent="0.25"/>
    <row r="724" s="340" customFormat="1" x14ac:dyDescent="0.25"/>
    <row r="725" s="340" customFormat="1" x14ac:dyDescent="0.25"/>
    <row r="726" s="340" customFormat="1" x14ac:dyDescent="0.25"/>
    <row r="727" s="340" customFormat="1" x14ac:dyDescent="0.25"/>
    <row r="728" s="340" customFormat="1" x14ac:dyDescent="0.25"/>
    <row r="729" s="340" customFormat="1" x14ac:dyDescent="0.25"/>
    <row r="730" s="340" customFormat="1" x14ac:dyDescent="0.25"/>
    <row r="731" s="340" customFormat="1" x14ac:dyDescent="0.25"/>
    <row r="732" s="340" customFormat="1" x14ac:dyDescent="0.25"/>
    <row r="733" s="340" customFormat="1" x14ac:dyDescent="0.25"/>
    <row r="734" s="340" customFormat="1" x14ac:dyDescent="0.25"/>
    <row r="735" s="340" customFormat="1" x14ac:dyDescent="0.25"/>
    <row r="736" s="340" customFormat="1" x14ac:dyDescent="0.25"/>
    <row r="737" s="340" customFormat="1" x14ac:dyDescent="0.25"/>
    <row r="738" s="340" customFormat="1" x14ac:dyDescent="0.25"/>
    <row r="739" s="340" customFormat="1" x14ac:dyDescent="0.25"/>
    <row r="740" s="340" customFormat="1" x14ac:dyDescent="0.25"/>
    <row r="741" s="340" customFormat="1" x14ac:dyDescent="0.25"/>
    <row r="742" s="340" customFormat="1" x14ac:dyDescent="0.25"/>
    <row r="743" s="340" customFormat="1" x14ac:dyDescent="0.25"/>
    <row r="744" s="340" customFormat="1" x14ac:dyDescent="0.25"/>
    <row r="745" s="340" customFormat="1" x14ac:dyDescent="0.25"/>
    <row r="746" s="340" customFormat="1" x14ac:dyDescent="0.25"/>
    <row r="747" s="340" customFormat="1" x14ac:dyDescent="0.25"/>
    <row r="748" s="340" customFormat="1" x14ac:dyDescent="0.25"/>
    <row r="749" s="340" customFormat="1" x14ac:dyDescent="0.25"/>
    <row r="750" s="340" customFormat="1" x14ac:dyDescent="0.25"/>
    <row r="751" s="340" customFormat="1" x14ac:dyDescent="0.25"/>
    <row r="752" s="340" customFormat="1" x14ac:dyDescent="0.25"/>
    <row r="753" s="340" customFormat="1" x14ac:dyDescent="0.25"/>
    <row r="754" s="340" customFormat="1" x14ac:dyDescent="0.25"/>
    <row r="755" s="340" customFormat="1" x14ac:dyDescent="0.25"/>
    <row r="756" s="340" customFormat="1" x14ac:dyDescent="0.25"/>
    <row r="757" s="340" customFormat="1" x14ac:dyDescent="0.25"/>
    <row r="758" s="340" customFormat="1" x14ac:dyDescent="0.25"/>
    <row r="759" s="340" customFormat="1" x14ac:dyDescent="0.25"/>
    <row r="760" s="340" customFormat="1" x14ac:dyDescent="0.25"/>
    <row r="761" s="340" customFormat="1" x14ac:dyDescent="0.25"/>
    <row r="762" s="340" customFormat="1" x14ac:dyDescent="0.25"/>
    <row r="763" s="340" customFormat="1" x14ac:dyDescent="0.25"/>
    <row r="764" s="340" customFormat="1" x14ac:dyDescent="0.25"/>
    <row r="765" s="340" customFormat="1" x14ac:dyDescent="0.25"/>
    <row r="766" s="340" customFormat="1" x14ac:dyDescent="0.25"/>
    <row r="767" s="340" customFormat="1" x14ac:dyDescent="0.25"/>
    <row r="768" s="340" customFormat="1" x14ac:dyDescent="0.25"/>
    <row r="769" s="340" customFormat="1" x14ac:dyDescent="0.25"/>
    <row r="770" s="340" customFormat="1" x14ac:dyDescent="0.25"/>
    <row r="771" s="340" customFormat="1" x14ac:dyDescent="0.25"/>
    <row r="772" s="340" customFormat="1" x14ac:dyDescent="0.25"/>
    <row r="773" s="340" customFormat="1" x14ac:dyDescent="0.25"/>
    <row r="774" s="340" customFormat="1" x14ac:dyDescent="0.25"/>
    <row r="775" s="340" customFormat="1" x14ac:dyDescent="0.25"/>
    <row r="776" s="340" customFormat="1" x14ac:dyDescent="0.25"/>
    <row r="777" s="340" customFormat="1" x14ac:dyDescent="0.25"/>
    <row r="778" s="340" customFormat="1" x14ac:dyDescent="0.25"/>
    <row r="779" s="340" customFormat="1" x14ac:dyDescent="0.25"/>
    <row r="780" s="340" customFormat="1" x14ac:dyDescent="0.25"/>
    <row r="781" s="340" customFormat="1" x14ac:dyDescent="0.25"/>
    <row r="782" s="340" customFormat="1" x14ac:dyDescent="0.25"/>
    <row r="783" s="340" customFormat="1" x14ac:dyDescent="0.25"/>
    <row r="784" s="340" customFormat="1" x14ac:dyDescent="0.25"/>
    <row r="785" s="340" customFormat="1" x14ac:dyDescent="0.25"/>
    <row r="786" s="340" customFormat="1" x14ac:dyDescent="0.25"/>
    <row r="787" s="340" customFormat="1" x14ac:dyDescent="0.25"/>
    <row r="788" s="340" customFormat="1" x14ac:dyDescent="0.25"/>
    <row r="789" s="340" customFormat="1" x14ac:dyDescent="0.25"/>
    <row r="790" s="340" customFormat="1" x14ac:dyDescent="0.25"/>
    <row r="791" s="340" customFormat="1" x14ac:dyDescent="0.25"/>
    <row r="792" s="340" customFormat="1" x14ac:dyDescent="0.25"/>
    <row r="793" s="340" customFormat="1" x14ac:dyDescent="0.25"/>
    <row r="794" s="340" customFormat="1" x14ac:dyDescent="0.25"/>
    <row r="795" s="340" customFormat="1" x14ac:dyDescent="0.25"/>
    <row r="796" s="340" customFormat="1" x14ac:dyDescent="0.25"/>
    <row r="797" s="340" customFormat="1" x14ac:dyDescent="0.25"/>
    <row r="798" s="340" customFormat="1" x14ac:dyDescent="0.25"/>
    <row r="799" s="340" customFormat="1" x14ac:dyDescent="0.25"/>
    <row r="800" s="340" customFormat="1" x14ac:dyDescent="0.25"/>
    <row r="801" s="340" customFormat="1" x14ac:dyDescent="0.25"/>
    <row r="802" s="340" customFormat="1" x14ac:dyDescent="0.25"/>
    <row r="803" s="340" customFormat="1" x14ac:dyDescent="0.25"/>
    <row r="804" s="340" customFormat="1" x14ac:dyDescent="0.25"/>
    <row r="805" s="340" customFormat="1" x14ac:dyDescent="0.25"/>
    <row r="806" s="340" customFormat="1" x14ac:dyDescent="0.25"/>
    <row r="807" s="340" customFormat="1" x14ac:dyDescent="0.25"/>
    <row r="808" s="340" customFormat="1" x14ac:dyDescent="0.25"/>
    <row r="809" s="340" customFormat="1" x14ac:dyDescent="0.25"/>
    <row r="810" s="340" customFormat="1" x14ac:dyDescent="0.25"/>
    <row r="811" s="340" customFormat="1" x14ac:dyDescent="0.25"/>
    <row r="812" s="340" customFormat="1" x14ac:dyDescent="0.25"/>
    <row r="813" s="340" customFormat="1" x14ac:dyDescent="0.25"/>
    <row r="814" s="340" customFormat="1" x14ac:dyDescent="0.25"/>
    <row r="815" s="340" customFormat="1" x14ac:dyDescent="0.25"/>
    <row r="816" s="340" customFormat="1" x14ac:dyDescent="0.25"/>
    <row r="817" s="340" customFormat="1" x14ac:dyDescent="0.25"/>
    <row r="818" s="340" customFormat="1" x14ac:dyDescent="0.25"/>
    <row r="819" s="340" customFormat="1" x14ac:dyDescent="0.25"/>
    <row r="820" s="340" customFormat="1" x14ac:dyDescent="0.25"/>
    <row r="821" s="340" customFormat="1" x14ac:dyDescent="0.25"/>
    <row r="822" s="340" customFormat="1" x14ac:dyDescent="0.25"/>
    <row r="823" s="340" customFormat="1" x14ac:dyDescent="0.25"/>
    <row r="824" s="340" customFormat="1" x14ac:dyDescent="0.25"/>
    <row r="825" s="340" customFormat="1" x14ac:dyDescent="0.25"/>
    <row r="826" s="340" customFormat="1" x14ac:dyDescent="0.25"/>
    <row r="827" s="340" customFormat="1" x14ac:dyDescent="0.25"/>
    <row r="828" s="340" customFormat="1" x14ac:dyDescent="0.25"/>
    <row r="829" s="340" customFormat="1" x14ac:dyDescent="0.25"/>
    <row r="830" s="340" customFormat="1" x14ac:dyDescent="0.25"/>
    <row r="831" s="340" customFormat="1" x14ac:dyDescent="0.25"/>
    <row r="832" s="340" customFormat="1" x14ac:dyDescent="0.25"/>
    <row r="833" s="340" customFormat="1" x14ac:dyDescent="0.25"/>
    <row r="834" s="340" customFormat="1" x14ac:dyDescent="0.25"/>
    <row r="835" s="340" customFormat="1" x14ac:dyDescent="0.25"/>
    <row r="836" s="340" customFormat="1" x14ac:dyDescent="0.25"/>
    <row r="837" s="340" customFormat="1" x14ac:dyDescent="0.25"/>
    <row r="838" s="340" customFormat="1" x14ac:dyDescent="0.25"/>
    <row r="839" s="340" customFormat="1" x14ac:dyDescent="0.25"/>
    <row r="840" s="340" customFormat="1" x14ac:dyDescent="0.25"/>
    <row r="841" s="340" customFormat="1" x14ac:dyDescent="0.25"/>
    <row r="842" s="340" customFormat="1" x14ac:dyDescent="0.25"/>
    <row r="843" s="340" customFormat="1" x14ac:dyDescent="0.25"/>
    <row r="844" s="340" customFormat="1" x14ac:dyDescent="0.25"/>
    <row r="845" s="340" customFormat="1" x14ac:dyDescent="0.25"/>
    <row r="846" s="340" customFormat="1" x14ac:dyDescent="0.25"/>
    <row r="847" s="340" customFormat="1" x14ac:dyDescent="0.25"/>
    <row r="848" s="340" customFormat="1" x14ac:dyDescent="0.25"/>
    <row r="849" s="340" customFormat="1" x14ac:dyDescent="0.25"/>
    <row r="850" s="340" customFormat="1" x14ac:dyDescent="0.25"/>
    <row r="851" s="340" customFormat="1" x14ac:dyDescent="0.25"/>
    <row r="852" s="340" customFormat="1" x14ac:dyDescent="0.25"/>
    <row r="853" s="340" customFormat="1" x14ac:dyDescent="0.25"/>
    <row r="854" s="340" customFormat="1" x14ac:dyDescent="0.25"/>
    <row r="855" s="340" customFormat="1" x14ac:dyDescent="0.25"/>
    <row r="856" s="340" customFormat="1" x14ac:dyDescent="0.25"/>
    <row r="857" s="340" customFormat="1" x14ac:dyDescent="0.25"/>
    <row r="858" s="340" customFormat="1" x14ac:dyDescent="0.25"/>
    <row r="859" s="340" customFormat="1" x14ac:dyDescent="0.25"/>
    <row r="860" s="340" customFormat="1" x14ac:dyDescent="0.25"/>
    <row r="861" s="340" customFormat="1" x14ac:dyDescent="0.25"/>
    <row r="862" s="340" customFormat="1" x14ac:dyDescent="0.25"/>
    <row r="863" s="340" customFormat="1" x14ac:dyDescent="0.25"/>
    <row r="864" s="340" customFormat="1" x14ac:dyDescent="0.25"/>
    <row r="865" s="340" customFormat="1" x14ac:dyDescent="0.25"/>
    <row r="866" s="340" customFormat="1" x14ac:dyDescent="0.25"/>
    <row r="867" s="340" customFormat="1" x14ac:dyDescent="0.25"/>
    <row r="868" s="340" customFormat="1" x14ac:dyDescent="0.25"/>
    <row r="869" s="340" customFormat="1" x14ac:dyDescent="0.25"/>
    <row r="870" s="340" customFormat="1" x14ac:dyDescent="0.25"/>
    <row r="871" s="340" customFormat="1" x14ac:dyDescent="0.25"/>
    <row r="872" s="340" customFormat="1" x14ac:dyDescent="0.25"/>
    <row r="873" s="340" customFormat="1" x14ac:dyDescent="0.25"/>
    <row r="874" s="340" customFormat="1" x14ac:dyDescent="0.25"/>
    <row r="875" s="340" customFormat="1" x14ac:dyDescent="0.25"/>
    <row r="876" s="340" customFormat="1" x14ac:dyDescent="0.25"/>
    <row r="877" s="340" customFormat="1" x14ac:dyDescent="0.25"/>
    <row r="878" s="340" customFormat="1" x14ac:dyDescent="0.25"/>
    <row r="879" s="340" customFormat="1" x14ac:dyDescent="0.25"/>
    <row r="880" s="340" customFormat="1" x14ac:dyDescent="0.25"/>
    <row r="881" s="340" customFormat="1" x14ac:dyDescent="0.25"/>
    <row r="882" s="340" customFormat="1" x14ac:dyDescent="0.25"/>
    <row r="883" s="340" customFormat="1" x14ac:dyDescent="0.25"/>
    <row r="884" s="340" customFormat="1" x14ac:dyDescent="0.25"/>
    <row r="885" s="340" customFormat="1" x14ac:dyDescent="0.25"/>
    <row r="886" s="340" customFormat="1" x14ac:dyDescent="0.25"/>
    <row r="887" s="340" customFormat="1" x14ac:dyDescent="0.25"/>
    <row r="888" s="340" customFormat="1" x14ac:dyDescent="0.25"/>
    <row r="889" s="340" customFormat="1" x14ac:dyDescent="0.25"/>
    <row r="890" s="340" customFormat="1" x14ac:dyDescent="0.25"/>
    <row r="891" s="340" customFormat="1" x14ac:dyDescent="0.25"/>
    <row r="892" s="340" customFormat="1" x14ac:dyDescent="0.25"/>
    <row r="893" s="340" customFormat="1" x14ac:dyDescent="0.25"/>
    <row r="894" s="340" customFormat="1" x14ac:dyDescent="0.25"/>
    <row r="895" s="340" customFormat="1" x14ac:dyDescent="0.25"/>
    <row r="896" s="340" customFormat="1" x14ac:dyDescent="0.25"/>
    <row r="897" s="340" customFormat="1" x14ac:dyDescent="0.25"/>
    <row r="898" s="340" customFormat="1" x14ac:dyDescent="0.25"/>
    <row r="899" s="340" customFormat="1" x14ac:dyDescent="0.25"/>
    <row r="900" s="340" customFormat="1" x14ac:dyDescent="0.25"/>
    <row r="901" s="340" customFormat="1" x14ac:dyDescent="0.25"/>
    <row r="902" s="340" customFormat="1" x14ac:dyDescent="0.25"/>
    <row r="903" s="340" customFormat="1" x14ac:dyDescent="0.25"/>
    <row r="904" s="340" customFormat="1" x14ac:dyDescent="0.25"/>
    <row r="905" s="340" customFormat="1" x14ac:dyDescent="0.25"/>
    <row r="906" s="340" customFormat="1" x14ac:dyDescent="0.25"/>
    <row r="907" s="340" customFormat="1" x14ac:dyDescent="0.25"/>
    <row r="908" s="340" customFormat="1" x14ac:dyDescent="0.25"/>
    <row r="909" s="340" customFormat="1" x14ac:dyDescent="0.25"/>
    <row r="910" s="340" customFormat="1" x14ac:dyDescent="0.25"/>
    <row r="911" s="340" customFormat="1" x14ac:dyDescent="0.25"/>
    <row r="912" s="340" customFormat="1" x14ac:dyDescent="0.25"/>
    <row r="913" s="340" customFormat="1" x14ac:dyDescent="0.25"/>
    <row r="914" s="340" customFormat="1" x14ac:dyDescent="0.25"/>
    <row r="915" s="340" customFormat="1" x14ac:dyDescent="0.25"/>
    <row r="916" s="340" customFormat="1" x14ac:dyDescent="0.25"/>
    <row r="917" s="340" customFormat="1" x14ac:dyDescent="0.25"/>
    <row r="918" s="340" customFormat="1" x14ac:dyDescent="0.25"/>
    <row r="919" s="340" customFormat="1" x14ac:dyDescent="0.25"/>
    <row r="920" s="340" customFormat="1" x14ac:dyDescent="0.25"/>
    <row r="921" s="340" customFormat="1" x14ac:dyDescent="0.25"/>
    <row r="922" s="340" customFormat="1" x14ac:dyDescent="0.25"/>
    <row r="923" s="340" customFormat="1" x14ac:dyDescent="0.25"/>
    <row r="924" s="340" customFormat="1" x14ac:dyDescent="0.25"/>
    <row r="925" s="340" customFormat="1" x14ac:dyDescent="0.25"/>
    <row r="926" s="340" customFormat="1" x14ac:dyDescent="0.25"/>
    <row r="927" s="340" customFormat="1" x14ac:dyDescent="0.25"/>
    <row r="928" s="340" customFormat="1" x14ac:dyDescent="0.25"/>
    <row r="929" s="340" customFormat="1" x14ac:dyDescent="0.25"/>
    <row r="930" s="340" customFormat="1" x14ac:dyDescent="0.25"/>
    <row r="931" s="340" customFormat="1" x14ac:dyDescent="0.25"/>
    <row r="932" s="340" customFormat="1" x14ac:dyDescent="0.25"/>
    <row r="933" s="340" customFormat="1" x14ac:dyDescent="0.25"/>
    <row r="934" s="340" customFormat="1" x14ac:dyDescent="0.25"/>
    <row r="935" s="340" customFormat="1" x14ac:dyDescent="0.25"/>
    <row r="936" s="340" customFormat="1" x14ac:dyDescent="0.25"/>
    <row r="937" s="340" customFormat="1" x14ac:dyDescent="0.25"/>
    <row r="938" s="340" customFormat="1" x14ac:dyDescent="0.25"/>
    <row r="939" s="340" customFormat="1" x14ac:dyDescent="0.25"/>
    <row r="940" s="340" customFormat="1" x14ac:dyDescent="0.25"/>
    <row r="941" s="340" customFormat="1" x14ac:dyDescent="0.25"/>
    <row r="942" s="340" customFormat="1" x14ac:dyDescent="0.25"/>
    <row r="943" s="340" customFormat="1" x14ac:dyDescent="0.25"/>
    <row r="944" s="340" customFormat="1" x14ac:dyDescent="0.25"/>
    <row r="945" s="340" customFormat="1" x14ac:dyDescent="0.25"/>
    <row r="946" s="340" customFormat="1" x14ac:dyDescent="0.25"/>
    <row r="947" s="340" customFormat="1" x14ac:dyDescent="0.25"/>
    <row r="948" s="340" customFormat="1" x14ac:dyDescent="0.25"/>
    <row r="949" s="340" customFormat="1" x14ac:dyDescent="0.25"/>
    <row r="950" s="340" customFormat="1" x14ac:dyDescent="0.25"/>
    <row r="951" s="340" customFormat="1" x14ac:dyDescent="0.25"/>
    <row r="952" s="340" customFormat="1" x14ac:dyDescent="0.25"/>
    <row r="953" s="340" customFormat="1" x14ac:dyDescent="0.25"/>
    <row r="954" s="340" customFormat="1" x14ac:dyDescent="0.25"/>
    <row r="955" s="340" customFormat="1" x14ac:dyDescent="0.25"/>
    <row r="956" s="340" customFormat="1" x14ac:dyDescent="0.25"/>
    <row r="957" s="340" customFormat="1" x14ac:dyDescent="0.25"/>
    <row r="958" s="340" customFormat="1" x14ac:dyDescent="0.25"/>
    <row r="959" s="340" customFormat="1" x14ac:dyDescent="0.25"/>
    <row r="960" s="340" customFormat="1" x14ac:dyDescent="0.25"/>
    <row r="961" s="340" customFormat="1" x14ac:dyDescent="0.25"/>
    <row r="962" s="340" customFormat="1" x14ac:dyDescent="0.25"/>
    <row r="963" s="340" customFormat="1" x14ac:dyDescent="0.25"/>
    <row r="964" s="340" customFormat="1" x14ac:dyDescent="0.25"/>
    <row r="965" s="340" customFormat="1" x14ac:dyDescent="0.25"/>
    <row r="966" s="340" customFormat="1" x14ac:dyDescent="0.25"/>
    <row r="967" s="340" customFormat="1" x14ac:dyDescent="0.25"/>
    <row r="968" s="340" customFormat="1" x14ac:dyDescent="0.25"/>
    <row r="969" s="340" customFormat="1" x14ac:dyDescent="0.25"/>
    <row r="970" s="340" customFormat="1" x14ac:dyDescent="0.25"/>
    <row r="971" s="340" customFormat="1" x14ac:dyDescent="0.25"/>
    <row r="972" s="340" customFormat="1" x14ac:dyDescent="0.25"/>
    <row r="973" s="340" customFormat="1" x14ac:dyDescent="0.25"/>
    <row r="974" s="340" customFormat="1" x14ac:dyDescent="0.25"/>
    <row r="975" s="340" customFormat="1" x14ac:dyDescent="0.25"/>
    <row r="976" s="340" customFormat="1" x14ac:dyDescent="0.25"/>
    <row r="977" s="340" customFormat="1" x14ac:dyDescent="0.25"/>
    <row r="978" s="340" customFormat="1" x14ac:dyDescent="0.25"/>
    <row r="979" s="340" customFormat="1" x14ac:dyDescent="0.25"/>
    <row r="980" s="340" customFormat="1" x14ac:dyDescent="0.25"/>
    <row r="981" s="340" customFormat="1" x14ac:dyDescent="0.25"/>
    <row r="982" s="340" customFormat="1" x14ac:dyDescent="0.25"/>
    <row r="983" s="340" customFormat="1" x14ac:dyDescent="0.25"/>
    <row r="984" s="340" customFormat="1" x14ac:dyDescent="0.25"/>
    <row r="985" s="340" customFormat="1" x14ac:dyDescent="0.25"/>
    <row r="986" s="340" customFormat="1" x14ac:dyDescent="0.25"/>
    <row r="987" s="340" customFormat="1" x14ac:dyDescent="0.25"/>
    <row r="988" s="340" customFormat="1" x14ac:dyDescent="0.25"/>
    <row r="989" s="340" customFormat="1" x14ac:dyDescent="0.25"/>
    <row r="990" s="340" customFormat="1" x14ac:dyDescent="0.25"/>
    <row r="991" s="340" customFormat="1" x14ac:dyDescent="0.25"/>
    <row r="992" s="340" customFormat="1" x14ac:dyDescent="0.25"/>
    <row r="993" s="340" customFormat="1" x14ac:dyDescent="0.25"/>
    <row r="994" s="340" customFormat="1" x14ac:dyDescent="0.25"/>
    <row r="995" s="340" customFormat="1" x14ac:dyDescent="0.25"/>
    <row r="996" s="340" customFormat="1" x14ac:dyDescent="0.25"/>
    <row r="997" s="340" customFormat="1" x14ac:dyDescent="0.25"/>
    <row r="998" s="340" customFormat="1" x14ac:dyDescent="0.25"/>
    <row r="999" s="340" customFormat="1" x14ac:dyDescent="0.25"/>
    <row r="1000" s="340" customFormat="1" x14ac:dyDescent="0.25"/>
    <row r="1001" s="340" customFormat="1" x14ac:dyDescent="0.25"/>
    <row r="1002" s="340" customFormat="1" x14ac:dyDescent="0.25"/>
    <row r="1003" s="340" customFormat="1" x14ac:dyDescent="0.25"/>
    <row r="1004" s="340" customFormat="1" x14ac:dyDescent="0.25"/>
    <row r="1005" s="340" customFormat="1" x14ac:dyDescent="0.25"/>
    <row r="1006" s="340" customFormat="1" x14ac:dyDescent="0.25"/>
    <row r="1007" s="340" customFormat="1" x14ac:dyDescent="0.25"/>
    <row r="1008" s="340" customFormat="1" x14ac:dyDescent="0.25"/>
    <row r="1009" s="340" customFormat="1" x14ac:dyDescent="0.25"/>
    <row r="1010" s="340" customFormat="1" x14ac:dyDescent="0.25"/>
    <row r="1011" s="340" customFormat="1" x14ac:dyDescent="0.25"/>
    <row r="1012" s="340" customFormat="1" x14ac:dyDescent="0.25"/>
    <row r="1013" s="340" customFormat="1" x14ac:dyDescent="0.25"/>
    <row r="1014" s="340" customFormat="1" x14ac:dyDescent="0.25"/>
    <row r="1015" s="340" customFormat="1" x14ac:dyDescent="0.25"/>
    <row r="1016" s="340" customFormat="1" x14ac:dyDescent="0.25"/>
    <row r="1017" s="340" customFormat="1" x14ac:dyDescent="0.25"/>
    <row r="1018" s="340" customFormat="1" x14ac:dyDescent="0.25"/>
    <row r="1019" s="340" customFormat="1" x14ac:dyDescent="0.25"/>
    <row r="1020" s="340" customFormat="1" x14ac:dyDescent="0.25"/>
    <row r="1021" s="340" customFormat="1" x14ac:dyDescent="0.25"/>
    <row r="1022" s="340" customFormat="1" x14ac:dyDescent="0.25"/>
    <row r="1023" s="340" customFormat="1" x14ac:dyDescent="0.25"/>
    <row r="1024" s="340" customFormat="1" x14ac:dyDescent="0.25"/>
    <row r="1025" s="340" customFormat="1" x14ac:dyDescent="0.25"/>
    <row r="1026" s="340" customFormat="1" x14ac:dyDescent="0.25"/>
    <row r="1027" s="340" customFormat="1" x14ac:dyDescent="0.25"/>
    <row r="1028" s="340" customFormat="1" x14ac:dyDescent="0.25"/>
    <row r="1029" s="340" customFormat="1" x14ac:dyDescent="0.25"/>
    <row r="1030" s="340" customFormat="1" x14ac:dyDescent="0.25"/>
    <row r="1031" s="340" customFormat="1" x14ac:dyDescent="0.25"/>
    <row r="1032" s="340" customFormat="1" x14ac:dyDescent="0.25"/>
    <row r="1033" s="340" customFormat="1" x14ac:dyDescent="0.25"/>
    <row r="1034" s="340" customFormat="1" x14ac:dyDescent="0.25"/>
    <row r="1035" s="340" customFormat="1" x14ac:dyDescent="0.25"/>
    <row r="1036" s="340" customFormat="1" x14ac:dyDescent="0.25"/>
    <row r="1037" s="340" customFormat="1" x14ac:dyDescent="0.25"/>
    <row r="1038" s="340" customFormat="1" x14ac:dyDescent="0.25"/>
    <row r="1039" s="340" customFormat="1" x14ac:dyDescent="0.25"/>
    <row r="1040" s="340" customFormat="1" x14ac:dyDescent="0.25"/>
    <row r="1041" s="340" customFormat="1" x14ac:dyDescent="0.25"/>
    <row r="1042" s="340" customFormat="1" x14ac:dyDescent="0.25"/>
    <row r="1043" s="340" customFormat="1" x14ac:dyDescent="0.25"/>
    <row r="1044" s="340" customFormat="1" x14ac:dyDescent="0.25"/>
    <row r="1045" s="340" customFormat="1" x14ac:dyDescent="0.25"/>
    <row r="1046" s="340" customFormat="1" x14ac:dyDescent="0.25"/>
    <row r="1047" s="340" customFormat="1" x14ac:dyDescent="0.25"/>
    <row r="1048" s="340" customFormat="1" x14ac:dyDescent="0.25"/>
    <row r="1049" s="340" customFormat="1" x14ac:dyDescent="0.25"/>
    <row r="1050" s="340" customFormat="1" x14ac:dyDescent="0.25"/>
    <row r="1051" s="340" customFormat="1" x14ac:dyDescent="0.25"/>
    <row r="1052" s="340" customFormat="1" x14ac:dyDescent="0.25"/>
    <row r="1053" s="340" customFormat="1" x14ac:dyDescent="0.25"/>
    <row r="1054" s="340" customFormat="1" x14ac:dyDescent="0.25"/>
    <row r="1055" s="340" customFormat="1" x14ac:dyDescent="0.25"/>
    <row r="1056" s="340" customFormat="1" x14ac:dyDescent="0.25"/>
    <row r="1057" s="340" customFormat="1" x14ac:dyDescent="0.25"/>
    <row r="1058" s="340" customFormat="1" x14ac:dyDescent="0.25"/>
    <row r="1059" s="340" customFormat="1" x14ac:dyDescent="0.25"/>
    <row r="1060" s="340" customFormat="1" x14ac:dyDescent="0.25"/>
    <row r="1061" s="340" customFormat="1" x14ac:dyDescent="0.25"/>
    <row r="1062" s="340" customFormat="1" x14ac:dyDescent="0.25"/>
    <row r="1063" s="340" customFormat="1" x14ac:dyDescent="0.25"/>
    <row r="1064" s="340" customFormat="1" x14ac:dyDescent="0.25"/>
    <row r="1065" s="340" customFormat="1" x14ac:dyDescent="0.25"/>
    <row r="1066" s="340" customFormat="1" x14ac:dyDescent="0.25"/>
    <row r="1067" s="340" customFormat="1" x14ac:dyDescent="0.25"/>
    <row r="1068" s="340" customFormat="1" x14ac:dyDescent="0.25"/>
    <row r="1069" s="340" customFormat="1" x14ac:dyDescent="0.25"/>
    <row r="1070" s="340" customFormat="1" x14ac:dyDescent="0.25"/>
    <row r="1071" s="340" customFormat="1" x14ac:dyDescent="0.25"/>
    <row r="1072" s="340" customFormat="1" x14ac:dyDescent="0.25"/>
    <row r="1073" s="340" customFormat="1" x14ac:dyDescent="0.25"/>
    <row r="1074" s="340" customFormat="1" x14ac:dyDescent="0.25"/>
    <row r="1075" s="340" customFormat="1" x14ac:dyDescent="0.25"/>
    <row r="1076" s="340" customFormat="1" x14ac:dyDescent="0.25"/>
    <row r="1077" s="340" customFormat="1" x14ac:dyDescent="0.25"/>
    <row r="1078" s="340" customFormat="1" x14ac:dyDescent="0.25"/>
    <row r="1079" s="340" customFormat="1" x14ac:dyDescent="0.25"/>
    <row r="1080" s="340" customFormat="1" x14ac:dyDescent="0.25"/>
    <row r="1081" s="340" customFormat="1" x14ac:dyDescent="0.25"/>
    <row r="1082" s="340" customFormat="1" x14ac:dyDescent="0.25"/>
    <row r="1083" s="340" customFormat="1" x14ac:dyDescent="0.25"/>
    <row r="1084" s="340" customFormat="1" x14ac:dyDescent="0.25"/>
    <row r="1085" s="340" customFormat="1" x14ac:dyDescent="0.25"/>
    <row r="1086" s="340" customFormat="1" x14ac:dyDescent="0.25"/>
    <row r="1087" s="340" customFormat="1" x14ac:dyDescent="0.25"/>
    <row r="1088" s="340" customFormat="1" x14ac:dyDescent="0.25"/>
    <row r="1089" s="340" customFormat="1" x14ac:dyDescent="0.25"/>
    <row r="1090" s="340" customFormat="1" x14ac:dyDescent="0.25"/>
    <row r="1091" s="340" customFormat="1" x14ac:dyDescent="0.25"/>
    <row r="1092" s="340" customFormat="1" x14ac:dyDescent="0.25"/>
    <row r="1093" s="340" customFormat="1" x14ac:dyDescent="0.25"/>
    <row r="1094" s="340" customFormat="1" x14ac:dyDescent="0.25"/>
    <row r="1095" s="340" customFormat="1" x14ac:dyDescent="0.25"/>
    <row r="1096" s="340" customFormat="1" x14ac:dyDescent="0.25"/>
    <row r="1097" s="340" customFormat="1" x14ac:dyDescent="0.25"/>
    <row r="1098" s="340" customFormat="1" x14ac:dyDescent="0.25"/>
    <row r="1099" s="340" customFormat="1" x14ac:dyDescent="0.25"/>
    <row r="1100" s="340" customFormat="1" x14ac:dyDescent="0.25"/>
    <row r="1101" s="340" customFormat="1" x14ac:dyDescent="0.25"/>
    <row r="1102" s="340" customFormat="1" x14ac:dyDescent="0.25"/>
    <row r="1103" s="340" customFormat="1" x14ac:dyDescent="0.25"/>
    <row r="1104" s="340" customFormat="1" x14ac:dyDescent="0.25"/>
    <row r="1105" s="340" customFormat="1" x14ac:dyDescent="0.25"/>
    <row r="1106" s="340" customFormat="1" x14ac:dyDescent="0.25"/>
    <row r="1107" s="340" customFormat="1" x14ac:dyDescent="0.25"/>
    <row r="1108" s="340" customFormat="1" x14ac:dyDescent="0.25"/>
    <row r="1109" s="340" customFormat="1" x14ac:dyDescent="0.25"/>
    <row r="1110" s="340" customFormat="1" x14ac:dyDescent="0.25"/>
    <row r="1111" s="340" customFormat="1" x14ac:dyDescent="0.25"/>
    <row r="1112" s="340" customFormat="1" x14ac:dyDescent="0.25"/>
    <row r="1113" s="340" customFormat="1" x14ac:dyDescent="0.25"/>
    <row r="1114" s="340" customFormat="1" x14ac:dyDescent="0.25"/>
    <row r="1115" s="340" customFormat="1" x14ac:dyDescent="0.25"/>
    <row r="1116" s="340" customFormat="1" x14ac:dyDescent="0.25"/>
    <row r="1117" s="340" customFormat="1" x14ac:dyDescent="0.25"/>
    <row r="1118" s="340" customFormat="1" x14ac:dyDescent="0.25"/>
    <row r="1119" s="340" customFormat="1" x14ac:dyDescent="0.25"/>
    <row r="1120" s="340" customFormat="1" x14ac:dyDescent="0.25"/>
    <row r="1121" s="340" customFormat="1" x14ac:dyDescent="0.25"/>
    <row r="1122" s="340" customFormat="1" x14ac:dyDescent="0.25"/>
    <row r="1123" s="340" customFormat="1" x14ac:dyDescent="0.25"/>
    <row r="1124" s="340" customFormat="1" x14ac:dyDescent="0.25"/>
    <row r="1125" s="340" customFormat="1" x14ac:dyDescent="0.25"/>
    <row r="1126" s="340" customFormat="1" x14ac:dyDescent="0.25"/>
    <row r="1127" s="340" customFormat="1" x14ac:dyDescent="0.25"/>
    <row r="1128" s="340" customFormat="1" x14ac:dyDescent="0.25"/>
    <row r="1129" s="340" customFormat="1" x14ac:dyDescent="0.25"/>
    <row r="1130" s="340" customFormat="1" x14ac:dyDescent="0.25"/>
    <row r="1131" s="340" customFormat="1" x14ac:dyDescent="0.25"/>
    <row r="1132" s="340" customFormat="1" x14ac:dyDescent="0.25"/>
    <row r="1133" s="340" customFormat="1" x14ac:dyDescent="0.25"/>
    <row r="1134" s="340" customFormat="1" x14ac:dyDescent="0.25"/>
    <row r="1135" s="340" customFormat="1" x14ac:dyDescent="0.25"/>
    <row r="1136" s="340" customFormat="1" x14ac:dyDescent="0.25"/>
    <row r="1137" s="340" customFormat="1" x14ac:dyDescent="0.25"/>
    <row r="1138" s="340" customFormat="1" x14ac:dyDescent="0.25"/>
    <row r="1139" s="340" customFormat="1" x14ac:dyDescent="0.25"/>
    <row r="1140" s="340" customFormat="1" x14ac:dyDescent="0.25"/>
    <row r="1141" s="340" customFormat="1" x14ac:dyDescent="0.25"/>
    <row r="1142" s="340" customFormat="1" x14ac:dyDescent="0.25"/>
    <row r="1143" s="340" customFormat="1" x14ac:dyDescent="0.25"/>
    <row r="1144" s="340" customFormat="1" x14ac:dyDescent="0.25"/>
    <row r="1145" s="340" customFormat="1" x14ac:dyDescent="0.25"/>
    <row r="1146" s="340" customFormat="1" x14ac:dyDescent="0.25"/>
    <row r="1147" s="340" customFormat="1" x14ac:dyDescent="0.25"/>
    <row r="1148" s="340" customFormat="1" x14ac:dyDescent="0.25"/>
    <row r="1149" s="340" customFormat="1" x14ac:dyDescent="0.25"/>
    <row r="1150" s="340" customFormat="1" x14ac:dyDescent="0.25"/>
    <row r="1151" s="340" customFormat="1" x14ac:dyDescent="0.25"/>
    <row r="1152" s="340" customFormat="1" x14ac:dyDescent="0.25"/>
    <row r="1153" s="340" customFormat="1" x14ac:dyDescent="0.25"/>
    <row r="1154" s="340" customFormat="1" x14ac:dyDescent="0.25"/>
    <row r="1155" s="340" customFormat="1" x14ac:dyDescent="0.25"/>
    <row r="1156" s="340" customFormat="1" x14ac:dyDescent="0.25"/>
    <row r="1157" s="340" customFormat="1" x14ac:dyDescent="0.25"/>
    <row r="1158" s="340" customFormat="1" x14ac:dyDescent="0.25"/>
    <row r="1159" s="340" customFormat="1" x14ac:dyDescent="0.25"/>
    <row r="1160" s="340" customFormat="1" x14ac:dyDescent="0.25"/>
    <row r="1161" s="340" customFormat="1" x14ac:dyDescent="0.25"/>
    <row r="1162" s="340" customFormat="1" x14ac:dyDescent="0.25"/>
    <row r="1163" s="340" customFormat="1" x14ac:dyDescent="0.25"/>
    <row r="1164" s="340" customFormat="1" x14ac:dyDescent="0.25"/>
    <row r="1165" s="340" customFormat="1" x14ac:dyDescent="0.25"/>
    <row r="1166" s="340" customFormat="1" x14ac:dyDescent="0.25"/>
    <row r="1167" s="340" customFormat="1" x14ac:dyDescent="0.25"/>
    <row r="1168" s="340" customFormat="1" x14ac:dyDescent="0.25"/>
    <row r="1169" s="340" customFormat="1" x14ac:dyDescent="0.25"/>
    <row r="1170" s="340" customFormat="1" x14ac:dyDescent="0.25"/>
    <row r="1171" s="340" customFormat="1" x14ac:dyDescent="0.25"/>
    <row r="1172" s="340" customFormat="1" x14ac:dyDescent="0.25"/>
    <row r="1173" s="340" customFormat="1" x14ac:dyDescent="0.25"/>
    <row r="1174" s="340" customFormat="1" x14ac:dyDescent="0.25"/>
    <row r="1175" s="340" customFormat="1" x14ac:dyDescent="0.25"/>
    <row r="1176" s="340" customFormat="1" x14ac:dyDescent="0.25"/>
    <row r="1177" s="340" customFormat="1" x14ac:dyDescent="0.25"/>
    <row r="1178" s="340" customFormat="1" x14ac:dyDescent="0.25"/>
    <row r="1179" s="340" customFormat="1" x14ac:dyDescent="0.25"/>
    <row r="1180" s="340" customFormat="1" x14ac:dyDescent="0.25"/>
    <row r="1181" s="340" customFormat="1" x14ac:dyDescent="0.25"/>
    <row r="1182" s="340" customFormat="1" x14ac:dyDescent="0.25"/>
    <row r="1183" s="340" customFormat="1" x14ac:dyDescent="0.25"/>
    <row r="1184" s="340" customFormat="1" x14ac:dyDescent="0.25"/>
    <row r="1185" s="340" customFormat="1" x14ac:dyDescent="0.25"/>
    <row r="1186" s="340" customFormat="1" x14ac:dyDescent="0.25"/>
    <row r="1187" s="340" customFormat="1" x14ac:dyDescent="0.25"/>
    <row r="1188" s="340" customFormat="1" x14ac:dyDescent="0.25"/>
    <row r="1189" s="340" customFormat="1" x14ac:dyDescent="0.25"/>
    <row r="1190" s="340" customFormat="1" x14ac:dyDescent="0.25"/>
    <row r="1191" s="340" customFormat="1" x14ac:dyDescent="0.25"/>
    <row r="1192" s="340" customFormat="1" x14ac:dyDescent="0.25"/>
    <row r="1193" s="340" customFormat="1" x14ac:dyDescent="0.25"/>
    <row r="1194" s="340" customFormat="1" x14ac:dyDescent="0.25"/>
    <row r="1195" s="340" customFormat="1" x14ac:dyDescent="0.25"/>
    <row r="1196" s="340" customFormat="1" x14ac:dyDescent="0.25"/>
    <row r="1197" s="340" customFormat="1" x14ac:dyDescent="0.25"/>
    <row r="1198" s="340" customFormat="1" x14ac:dyDescent="0.25"/>
    <row r="1199" s="340" customFormat="1" x14ac:dyDescent="0.25"/>
    <row r="1200" s="340" customFormat="1" x14ac:dyDescent="0.25"/>
    <row r="1201" s="340" customFormat="1" x14ac:dyDescent="0.25"/>
    <row r="1202" s="340" customFormat="1" x14ac:dyDescent="0.25"/>
    <row r="1203" s="340" customFormat="1" x14ac:dyDescent="0.25"/>
    <row r="1204" s="340" customFormat="1" x14ac:dyDescent="0.25"/>
    <row r="1205" s="340" customFormat="1" x14ac:dyDescent="0.25"/>
    <row r="1206" s="340" customFormat="1" x14ac:dyDescent="0.25"/>
    <row r="1207" s="340" customFormat="1" x14ac:dyDescent="0.25"/>
    <row r="1208" s="340" customFormat="1" x14ac:dyDescent="0.25"/>
    <row r="1209" s="340" customFormat="1" x14ac:dyDescent="0.25"/>
    <row r="1210" s="340" customFormat="1" x14ac:dyDescent="0.25"/>
    <row r="1211" s="340" customFormat="1" x14ac:dyDescent="0.25"/>
    <row r="1212" s="340" customFormat="1" x14ac:dyDescent="0.25"/>
    <row r="1213" s="340" customFormat="1" x14ac:dyDescent="0.25"/>
    <row r="1214" s="340" customFormat="1" x14ac:dyDescent="0.25"/>
    <row r="1215" s="340" customFormat="1" x14ac:dyDescent="0.25"/>
    <row r="1216" s="340" customFormat="1" x14ac:dyDescent="0.25"/>
    <row r="1217" s="340" customFormat="1" x14ac:dyDescent="0.25"/>
    <row r="1218" s="340" customFormat="1" x14ac:dyDescent="0.25"/>
    <row r="1219" s="340" customFormat="1" x14ac:dyDescent="0.25"/>
    <row r="1220" s="340" customFormat="1" x14ac:dyDescent="0.25"/>
    <row r="1221" s="340" customFormat="1" x14ac:dyDescent="0.25"/>
    <row r="1222" s="340" customFormat="1" x14ac:dyDescent="0.25"/>
    <row r="1223" s="340" customFormat="1" x14ac:dyDescent="0.25"/>
    <row r="1224" s="340" customFormat="1" x14ac:dyDescent="0.25"/>
    <row r="1225" s="340" customFormat="1" x14ac:dyDescent="0.25"/>
    <row r="1226" s="340" customFormat="1" x14ac:dyDescent="0.25"/>
    <row r="1227" s="340" customFormat="1" x14ac:dyDescent="0.25"/>
    <row r="1228" s="340" customFormat="1" x14ac:dyDescent="0.25"/>
    <row r="1229" s="340" customFormat="1" x14ac:dyDescent="0.25"/>
    <row r="1230" s="340" customFormat="1" x14ac:dyDescent="0.25"/>
    <row r="1231" s="340" customFormat="1" x14ac:dyDescent="0.25"/>
    <row r="1232" s="340" customFormat="1" x14ac:dyDescent="0.25"/>
    <row r="1233" s="340" customFormat="1" x14ac:dyDescent="0.25"/>
    <row r="1234" s="340" customFormat="1" x14ac:dyDescent="0.25"/>
    <row r="1235" s="340" customFormat="1" x14ac:dyDescent="0.25"/>
    <row r="1236" s="340" customFormat="1" x14ac:dyDescent="0.25"/>
    <row r="1237" s="340" customFormat="1" x14ac:dyDescent="0.25"/>
    <row r="1238" s="340" customFormat="1" x14ac:dyDescent="0.25"/>
    <row r="1239" s="340" customFormat="1" x14ac:dyDescent="0.25"/>
    <row r="1240" s="340" customFormat="1" x14ac:dyDescent="0.25"/>
    <row r="1241" s="340" customFormat="1" x14ac:dyDescent="0.25"/>
    <row r="1242" s="340" customFormat="1" x14ac:dyDescent="0.25"/>
    <row r="1243" s="340" customFormat="1" x14ac:dyDescent="0.25"/>
    <row r="1244" s="340" customFormat="1" x14ac:dyDescent="0.25"/>
    <row r="1245" s="340" customFormat="1" x14ac:dyDescent="0.25"/>
    <row r="1246" s="340" customFormat="1" x14ac:dyDescent="0.25"/>
    <row r="1247" s="340" customFormat="1" x14ac:dyDescent="0.25"/>
    <row r="1248" s="340" customFormat="1" x14ac:dyDescent="0.25"/>
    <row r="1249" s="340" customFormat="1" x14ac:dyDescent="0.25"/>
    <row r="1250" s="340" customFormat="1" x14ac:dyDescent="0.25"/>
    <row r="1251" s="340" customFormat="1" x14ac:dyDescent="0.25"/>
    <row r="1252" s="340" customFormat="1" x14ac:dyDescent="0.25"/>
    <row r="1253" s="340" customFormat="1" x14ac:dyDescent="0.25"/>
    <row r="1254" s="340" customFormat="1" x14ac:dyDescent="0.25"/>
    <row r="1255" s="340" customFormat="1" x14ac:dyDescent="0.25"/>
    <row r="1256" s="340" customFormat="1" x14ac:dyDescent="0.25"/>
    <row r="1257" s="340" customFormat="1" x14ac:dyDescent="0.25"/>
    <row r="1258" s="340" customFormat="1" x14ac:dyDescent="0.25"/>
    <row r="1259" s="340" customFormat="1" x14ac:dyDescent="0.25"/>
    <row r="1260" s="340" customFormat="1" x14ac:dyDescent="0.25"/>
    <row r="1261" s="340" customFormat="1" x14ac:dyDescent="0.25"/>
    <row r="1262" s="340" customFormat="1" x14ac:dyDescent="0.25"/>
    <row r="1263" s="340" customFormat="1" x14ac:dyDescent="0.25"/>
    <row r="1264" s="340" customFormat="1" x14ac:dyDescent="0.25"/>
    <row r="1265" s="340" customFormat="1" x14ac:dyDescent="0.25"/>
    <row r="1266" s="340" customFormat="1" x14ac:dyDescent="0.25"/>
    <row r="1267" s="340" customFormat="1" x14ac:dyDescent="0.25"/>
    <row r="1268" s="340" customFormat="1" x14ac:dyDescent="0.25"/>
    <row r="1269" s="340" customFormat="1" x14ac:dyDescent="0.25"/>
    <row r="1270" s="340" customFormat="1" x14ac:dyDescent="0.25"/>
    <row r="1271" s="340" customFormat="1" x14ac:dyDescent="0.25"/>
    <row r="1272" s="340" customFormat="1" x14ac:dyDescent="0.25"/>
    <row r="1273" s="340" customFormat="1" x14ac:dyDescent="0.25"/>
    <row r="1274" s="340" customFormat="1" x14ac:dyDescent="0.25"/>
    <row r="1275" s="340" customFormat="1" x14ac:dyDescent="0.25"/>
    <row r="1276" s="340" customFormat="1" x14ac:dyDescent="0.25"/>
    <row r="1277" s="340" customFormat="1" x14ac:dyDescent="0.25"/>
    <row r="1278" s="340" customFormat="1" x14ac:dyDescent="0.25"/>
    <row r="1279" s="340" customFormat="1" x14ac:dyDescent="0.25"/>
    <row r="1280" s="340" customFormat="1" x14ac:dyDescent="0.25"/>
    <row r="1281" s="340" customFormat="1" x14ac:dyDescent="0.25"/>
    <row r="1282" s="340" customFormat="1" x14ac:dyDescent="0.25"/>
    <row r="1283" s="340" customFormat="1" x14ac:dyDescent="0.25"/>
    <row r="1284" s="340" customFormat="1" x14ac:dyDescent="0.25"/>
    <row r="1285" s="340" customFormat="1" x14ac:dyDescent="0.25"/>
    <row r="1286" s="340" customFormat="1" x14ac:dyDescent="0.25"/>
    <row r="1287" s="340" customFormat="1" x14ac:dyDescent="0.25"/>
    <row r="1288" s="340" customFormat="1" x14ac:dyDescent="0.25"/>
    <row r="1289" s="340" customFormat="1" x14ac:dyDescent="0.25"/>
    <row r="1290" s="340" customFormat="1" x14ac:dyDescent="0.25"/>
    <row r="1291" s="340" customFormat="1" x14ac:dyDescent="0.25"/>
    <row r="1292" s="340" customFormat="1" x14ac:dyDescent="0.25"/>
    <row r="1293" s="340" customFormat="1" x14ac:dyDescent="0.25"/>
    <row r="1294" s="340" customFormat="1" x14ac:dyDescent="0.25"/>
    <row r="1295" s="340" customFormat="1" x14ac:dyDescent="0.25"/>
    <row r="1296" s="340" customFormat="1" x14ac:dyDescent="0.25"/>
    <row r="1297" s="340" customFormat="1" x14ac:dyDescent="0.25"/>
    <row r="1298" s="340" customFormat="1" x14ac:dyDescent="0.25"/>
    <row r="1299" s="340" customFormat="1" x14ac:dyDescent="0.25"/>
    <row r="1300" s="340" customFormat="1" x14ac:dyDescent="0.25"/>
    <row r="1301" s="340" customFormat="1" x14ac:dyDescent="0.25"/>
    <row r="1302" s="340" customFormat="1" x14ac:dyDescent="0.25"/>
    <row r="1303" s="340" customFormat="1" x14ac:dyDescent="0.25"/>
    <row r="1304" s="340" customFormat="1" x14ac:dyDescent="0.25"/>
    <row r="1305" s="340" customFormat="1" x14ac:dyDescent="0.25"/>
    <row r="1306" s="340" customFormat="1" x14ac:dyDescent="0.25"/>
    <row r="1307" s="340" customFormat="1" x14ac:dyDescent="0.25"/>
    <row r="1308" s="340" customFormat="1" x14ac:dyDescent="0.25"/>
    <row r="1309" s="340" customFormat="1" x14ac:dyDescent="0.25"/>
    <row r="1310" s="340" customFormat="1" x14ac:dyDescent="0.25"/>
    <row r="1311" s="340" customFormat="1" x14ac:dyDescent="0.25"/>
    <row r="1312" s="340" customFormat="1" x14ac:dyDescent="0.25"/>
    <row r="1313" s="340" customFormat="1" x14ac:dyDescent="0.25"/>
    <row r="1314" s="340" customFormat="1" x14ac:dyDescent="0.25"/>
    <row r="1315" s="340" customFormat="1" x14ac:dyDescent="0.25"/>
    <row r="1316" s="340" customFormat="1" x14ac:dyDescent="0.25"/>
    <row r="1317" s="340" customFormat="1" x14ac:dyDescent="0.25"/>
    <row r="1318" s="340" customFormat="1" x14ac:dyDescent="0.25"/>
    <row r="1319" s="340" customFormat="1" x14ac:dyDescent="0.25"/>
    <row r="1320" s="340" customFormat="1" x14ac:dyDescent="0.25"/>
    <row r="1321" s="340" customFormat="1" x14ac:dyDescent="0.25"/>
    <row r="1322" s="340" customFormat="1" x14ac:dyDescent="0.25"/>
    <row r="1323" s="340" customFormat="1" x14ac:dyDescent="0.25"/>
    <row r="1324" s="340" customFormat="1" x14ac:dyDescent="0.25"/>
    <row r="1325" s="340" customFormat="1" x14ac:dyDescent="0.25"/>
    <row r="1326" s="340" customFormat="1" x14ac:dyDescent="0.25"/>
    <row r="1327" s="340" customFormat="1" x14ac:dyDescent="0.25"/>
    <row r="1328" s="340" customFormat="1" x14ac:dyDescent="0.25"/>
    <row r="1329" s="340" customFormat="1" x14ac:dyDescent="0.25"/>
    <row r="1330" s="340" customFormat="1" x14ac:dyDescent="0.25"/>
    <row r="1331" s="340" customFormat="1" x14ac:dyDescent="0.25"/>
    <row r="1332" s="340" customFormat="1" x14ac:dyDescent="0.25"/>
    <row r="1333" s="340" customFormat="1" x14ac:dyDescent="0.25"/>
    <row r="1334" s="340" customFormat="1" x14ac:dyDescent="0.25"/>
    <row r="1335" s="340" customFormat="1" x14ac:dyDescent="0.25"/>
    <row r="1336" s="340" customFormat="1" x14ac:dyDescent="0.25"/>
    <row r="1337" s="340" customFormat="1" x14ac:dyDescent="0.25"/>
    <row r="1338" s="340" customFormat="1" x14ac:dyDescent="0.25"/>
    <row r="1339" s="340" customFormat="1" x14ac:dyDescent="0.25"/>
    <row r="1340" s="340" customFormat="1" x14ac:dyDescent="0.25"/>
    <row r="1341" s="340" customFormat="1" x14ac:dyDescent="0.25"/>
    <row r="1342" s="340" customFormat="1" x14ac:dyDescent="0.25"/>
    <row r="1343" s="340" customFormat="1" x14ac:dyDescent="0.25"/>
    <row r="1344" s="340" customFormat="1" x14ac:dyDescent="0.25"/>
    <row r="1345" s="340" customFormat="1" x14ac:dyDescent="0.25"/>
    <row r="1346" s="340" customFormat="1" x14ac:dyDescent="0.25"/>
    <row r="1347" s="340" customFormat="1" x14ac:dyDescent="0.25"/>
    <row r="1348" s="340" customFormat="1" x14ac:dyDescent="0.25"/>
    <row r="1349" s="340" customFormat="1" x14ac:dyDescent="0.25"/>
    <row r="1350" s="340" customFormat="1" x14ac:dyDescent="0.25"/>
    <row r="1351" s="340" customFormat="1" x14ac:dyDescent="0.25"/>
    <row r="1352" s="340" customFormat="1" x14ac:dyDescent="0.25"/>
    <row r="1353" s="340" customFormat="1" x14ac:dyDescent="0.25"/>
    <row r="1354" s="340" customFormat="1" x14ac:dyDescent="0.25"/>
    <row r="1355" s="340" customFormat="1" x14ac:dyDescent="0.25"/>
    <row r="1356" s="340" customFormat="1" x14ac:dyDescent="0.25"/>
    <row r="1357" s="340" customFormat="1" x14ac:dyDescent="0.25"/>
    <row r="1358" s="340" customFormat="1" x14ac:dyDescent="0.25"/>
    <row r="1359" s="340" customFormat="1" x14ac:dyDescent="0.25"/>
    <row r="1360" s="340" customFormat="1" x14ac:dyDescent="0.25"/>
    <row r="1361" s="340" customFormat="1" x14ac:dyDescent="0.25"/>
    <row r="1362" s="340" customFormat="1" x14ac:dyDescent="0.25"/>
    <row r="1363" s="340" customFormat="1" x14ac:dyDescent="0.25"/>
    <row r="1364" s="340" customFormat="1" x14ac:dyDescent="0.25"/>
    <row r="1365" s="340" customFormat="1" x14ac:dyDescent="0.25"/>
    <row r="1366" s="340" customFormat="1" x14ac:dyDescent="0.25"/>
    <row r="1367" s="340" customFormat="1" x14ac:dyDescent="0.25"/>
    <row r="1368" s="340" customFormat="1" x14ac:dyDescent="0.25"/>
    <row r="1369" s="340" customFormat="1" x14ac:dyDescent="0.25"/>
    <row r="1370" s="340" customFormat="1" x14ac:dyDescent="0.25"/>
    <row r="1371" s="340" customFormat="1" x14ac:dyDescent="0.25"/>
    <row r="1372" s="340" customFormat="1" x14ac:dyDescent="0.25"/>
    <row r="1373" s="340" customFormat="1" x14ac:dyDescent="0.25"/>
    <row r="1374" s="340" customFormat="1" x14ac:dyDescent="0.25"/>
    <row r="1375" s="340" customFormat="1" x14ac:dyDescent="0.25"/>
    <row r="1376" s="340" customFormat="1" x14ac:dyDescent="0.25"/>
    <row r="1377" s="340" customFormat="1" x14ac:dyDescent="0.25"/>
    <row r="1378" s="340" customFormat="1" x14ac:dyDescent="0.25"/>
    <row r="1379" s="340" customFormat="1" x14ac:dyDescent="0.25"/>
    <row r="1380" s="340" customFormat="1" x14ac:dyDescent="0.25"/>
    <row r="1381" s="340" customFormat="1" x14ac:dyDescent="0.25"/>
    <row r="1382" s="340" customFormat="1" x14ac:dyDescent="0.25"/>
    <row r="1383" s="340" customFormat="1" x14ac:dyDescent="0.25"/>
    <row r="1384" s="340" customFormat="1" x14ac:dyDescent="0.25"/>
    <row r="1385" s="340" customFormat="1" x14ac:dyDescent="0.25"/>
    <row r="1386" s="340" customFormat="1" x14ac:dyDescent="0.25"/>
    <row r="1387" s="340" customFormat="1" x14ac:dyDescent="0.25"/>
    <row r="1388" s="340" customFormat="1" x14ac:dyDescent="0.25"/>
    <row r="1389" s="340" customFormat="1" x14ac:dyDescent="0.25"/>
    <row r="1390" s="340" customFormat="1" x14ac:dyDescent="0.25"/>
    <row r="1391" s="340" customFormat="1" x14ac:dyDescent="0.25"/>
    <row r="1392" s="340" customFormat="1" x14ac:dyDescent="0.25"/>
    <row r="1393" s="340" customFormat="1" x14ac:dyDescent="0.25"/>
    <row r="1394" s="340" customFormat="1" x14ac:dyDescent="0.25"/>
    <row r="1395" s="340" customFormat="1" x14ac:dyDescent="0.25"/>
    <row r="1396" s="340" customFormat="1" x14ac:dyDescent="0.25"/>
    <row r="1397" s="340" customFormat="1" x14ac:dyDescent="0.25"/>
    <row r="1398" s="340" customFormat="1" x14ac:dyDescent="0.25"/>
    <row r="1399" s="340" customFormat="1" x14ac:dyDescent="0.25"/>
    <row r="1400" s="340" customFormat="1" x14ac:dyDescent="0.25"/>
    <row r="1401" s="340" customFormat="1" x14ac:dyDescent="0.25"/>
    <row r="1402" s="340" customFormat="1" x14ac:dyDescent="0.25"/>
    <row r="1403" s="340" customFormat="1" x14ac:dyDescent="0.25"/>
    <row r="1404" s="340" customFormat="1" x14ac:dyDescent="0.25"/>
    <row r="1405" s="340" customFormat="1" x14ac:dyDescent="0.25"/>
    <row r="1406" s="340" customFormat="1" x14ac:dyDescent="0.25"/>
    <row r="1407" s="340" customFormat="1" x14ac:dyDescent="0.25"/>
    <row r="1408" s="340" customFormat="1" x14ac:dyDescent="0.25"/>
    <row r="1409" s="340" customFormat="1" x14ac:dyDescent="0.25"/>
    <row r="1410" s="340" customFormat="1" x14ac:dyDescent="0.25"/>
    <row r="1411" s="340" customFormat="1" x14ac:dyDescent="0.25"/>
    <row r="1412" s="340" customFormat="1" x14ac:dyDescent="0.25"/>
    <row r="1413" s="340" customFormat="1" x14ac:dyDescent="0.25"/>
    <row r="1414" s="340" customFormat="1" x14ac:dyDescent="0.25"/>
    <row r="1415" s="340" customFormat="1" x14ac:dyDescent="0.25"/>
    <row r="1416" s="340" customFormat="1" x14ac:dyDescent="0.25"/>
    <row r="1417" s="340" customFormat="1" x14ac:dyDescent="0.25"/>
    <row r="1418" s="340" customFormat="1" x14ac:dyDescent="0.25"/>
    <row r="1419" s="340" customFormat="1" x14ac:dyDescent="0.25"/>
    <row r="1420" s="340" customFormat="1" x14ac:dyDescent="0.25"/>
    <row r="1421" s="340" customFormat="1" x14ac:dyDescent="0.25"/>
    <row r="1422" s="340" customFormat="1" x14ac:dyDescent="0.25"/>
    <row r="1423" s="340" customFormat="1" x14ac:dyDescent="0.25"/>
    <row r="1424" s="340" customFormat="1" x14ac:dyDescent="0.25"/>
    <row r="1425" s="340" customFormat="1" x14ac:dyDescent="0.25"/>
    <row r="1426" s="340" customFormat="1" x14ac:dyDescent="0.25"/>
    <row r="1427" s="340" customFormat="1" x14ac:dyDescent="0.25"/>
    <row r="1428" s="340" customFormat="1" x14ac:dyDescent="0.25"/>
    <row r="1429" s="340" customFormat="1" x14ac:dyDescent="0.25"/>
    <row r="1430" s="340" customFormat="1" x14ac:dyDescent="0.25"/>
    <row r="1431" s="340" customFormat="1" x14ac:dyDescent="0.25"/>
    <row r="1432" s="340" customFormat="1" x14ac:dyDescent="0.25"/>
    <row r="1433" s="340" customFormat="1" x14ac:dyDescent="0.25"/>
    <row r="1434" s="340" customFormat="1" x14ac:dyDescent="0.25"/>
    <row r="1435" s="340" customFormat="1" x14ac:dyDescent="0.25"/>
    <row r="1436" s="340" customFormat="1" x14ac:dyDescent="0.25"/>
    <row r="1437" s="340" customFormat="1" x14ac:dyDescent="0.25"/>
    <row r="1438" s="340" customFormat="1" x14ac:dyDescent="0.25"/>
    <row r="1439" s="340" customFormat="1" x14ac:dyDescent="0.25"/>
    <row r="1440" s="340" customFormat="1" x14ac:dyDescent="0.25"/>
    <row r="1441" s="340" customFormat="1" x14ac:dyDescent="0.25"/>
    <row r="1442" s="340" customFormat="1" x14ac:dyDescent="0.25"/>
    <row r="1443" s="340" customFormat="1" x14ac:dyDescent="0.25"/>
    <row r="1444" s="340" customFormat="1" x14ac:dyDescent="0.25"/>
    <row r="1445" s="340" customFormat="1" x14ac:dyDescent="0.25"/>
    <row r="1446" s="340" customFormat="1" x14ac:dyDescent="0.25"/>
    <row r="1447" s="340" customFormat="1" x14ac:dyDescent="0.25"/>
    <row r="1448" s="340" customFormat="1" x14ac:dyDescent="0.25"/>
    <row r="1449" s="340" customFormat="1" x14ac:dyDescent="0.25"/>
    <row r="1450" s="340" customFormat="1" x14ac:dyDescent="0.25"/>
    <row r="1451" s="340" customFormat="1" x14ac:dyDescent="0.25"/>
    <row r="1452" s="340" customFormat="1" x14ac:dyDescent="0.25"/>
    <row r="1453" s="340" customFormat="1" x14ac:dyDescent="0.25"/>
    <row r="1454" s="340" customFormat="1" x14ac:dyDescent="0.25"/>
    <row r="1455" s="340" customFormat="1" x14ac:dyDescent="0.25"/>
    <row r="1456" s="340" customFormat="1" x14ac:dyDescent="0.25"/>
    <row r="1457" s="340" customFormat="1" x14ac:dyDescent="0.25"/>
    <row r="1458" s="340" customFormat="1" x14ac:dyDescent="0.25"/>
    <row r="1459" s="340" customFormat="1" x14ac:dyDescent="0.25"/>
    <row r="1460" s="340" customFormat="1" x14ac:dyDescent="0.25"/>
    <row r="1461" s="340" customFormat="1" x14ac:dyDescent="0.25"/>
    <row r="1462" s="340" customFormat="1" x14ac:dyDescent="0.25"/>
    <row r="1463" s="340" customFormat="1" x14ac:dyDescent="0.25"/>
    <row r="1464" s="340" customFormat="1" x14ac:dyDescent="0.25"/>
    <row r="1465" s="340" customFormat="1" x14ac:dyDescent="0.25"/>
    <row r="1466" s="340" customFormat="1" x14ac:dyDescent="0.25"/>
    <row r="1467" s="340" customFormat="1" x14ac:dyDescent="0.25"/>
    <row r="1468" s="340" customFormat="1" x14ac:dyDescent="0.25"/>
    <row r="1469" s="340" customFormat="1" x14ac:dyDescent="0.25"/>
    <row r="1470" s="340" customFormat="1" x14ac:dyDescent="0.25"/>
    <row r="1471" s="340" customFormat="1" x14ac:dyDescent="0.25"/>
    <row r="1472" s="340" customFormat="1" x14ac:dyDescent="0.25"/>
    <row r="1473" s="340" customFormat="1" x14ac:dyDescent="0.25"/>
    <row r="1474" s="340" customFormat="1" x14ac:dyDescent="0.25"/>
    <row r="1475" s="340" customFormat="1" x14ac:dyDescent="0.25"/>
    <row r="1476" s="340" customFormat="1" x14ac:dyDescent="0.25"/>
    <row r="1477" s="340" customFormat="1" x14ac:dyDescent="0.25"/>
    <row r="1478" s="340" customFormat="1" x14ac:dyDescent="0.25"/>
    <row r="1479" s="340" customFormat="1" x14ac:dyDescent="0.25"/>
    <row r="1480" s="340" customFormat="1" x14ac:dyDescent="0.25"/>
    <row r="1481" s="340" customFormat="1" x14ac:dyDescent="0.25"/>
    <row r="1482" s="340" customFormat="1" x14ac:dyDescent="0.25"/>
    <row r="1483" s="340" customFormat="1" x14ac:dyDescent="0.25"/>
    <row r="1484" s="340" customFormat="1" x14ac:dyDescent="0.25"/>
    <row r="1485" s="340" customFormat="1" x14ac:dyDescent="0.25"/>
    <row r="1486" s="340" customFormat="1" x14ac:dyDescent="0.25"/>
    <row r="1487" s="340" customFormat="1" x14ac:dyDescent="0.25"/>
    <row r="1488" s="340" customFormat="1" x14ac:dyDescent="0.25"/>
    <row r="1489" s="340" customFormat="1" x14ac:dyDescent="0.25"/>
    <row r="1490" s="340" customFormat="1" x14ac:dyDescent="0.25"/>
    <row r="1491" s="340" customFormat="1" x14ac:dyDescent="0.25"/>
    <row r="1492" s="340" customFormat="1" x14ac:dyDescent="0.25"/>
    <row r="1493" s="340" customFormat="1" x14ac:dyDescent="0.25"/>
    <row r="1494" s="340" customFormat="1" x14ac:dyDescent="0.25"/>
    <row r="1495" s="340" customFormat="1" x14ac:dyDescent="0.25"/>
    <row r="1496" s="340" customFormat="1" x14ac:dyDescent="0.25"/>
    <row r="1497" s="340" customFormat="1" x14ac:dyDescent="0.25"/>
    <row r="1498" s="340" customFormat="1" x14ac:dyDescent="0.25"/>
    <row r="1499" s="340" customFormat="1" x14ac:dyDescent="0.25"/>
    <row r="1500" s="340" customFormat="1" x14ac:dyDescent="0.25"/>
    <row r="1501" s="340" customFormat="1" x14ac:dyDescent="0.25"/>
    <row r="1502" s="340" customFormat="1" x14ac:dyDescent="0.25"/>
    <row r="1503" s="340" customFormat="1" x14ac:dyDescent="0.25"/>
    <row r="1504" s="340" customFormat="1" x14ac:dyDescent="0.25"/>
    <row r="1505" s="340" customFormat="1" x14ac:dyDescent="0.25"/>
    <row r="1506" s="340" customFormat="1" x14ac:dyDescent="0.25"/>
    <row r="1507" s="340" customFormat="1" x14ac:dyDescent="0.25"/>
    <row r="1508" s="340" customFormat="1" x14ac:dyDescent="0.25"/>
    <row r="1509" s="340" customFormat="1" x14ac:dyDescent="0.25"/>
    <row r="1510" s="340" customFormat="1" x14ac:dyDescent="0.25"/>
    <row r="1511" s="340" customFormat="1" x14ac:dyDescent="0.25"/>
    <row r="1512" s="340" customFormat="1" x14ac:dyDescent="0.25"/>
    <row r="1513" s="340" customFormat="1" x14ac:dyDescent="0.25"/>
    <row r="1514" s="340" customFormat="1" x14ac:dyDescent="0.25"/>
    <row r="1515" s="340" customFormat="1" x14ac:dyDescent="0.25"/>
    <row r="1516" s="340" customFormat="1" x14ac:dyDescent="0.25"/>
    <row r="1517" s="340" customFormat="1" x14ac:dyDescent="0.25"/>
    <row r="1518" s="340" customFormat="1" x14ac:dyDescent="0.25"/>
    <row r="1519" s="340" customFormat="1" x14ac:dyDescent="0.25"/>
    <row r="1520" s="340" customFormat="1" x14ac:dyDescent="0.25"/>
    <row r="1521" s="340" customFormat="1" x14ac:dyDescent="0.25"/>
    <row r="1522" s="340" customFormat="1" x14ac:dyDescent="0.25"/>
    <row r="1523" s="340" customFormat="1" x14ac:dyDescent="0.25"/>
    <row r="1524" s="340" customFormat="1" x14ac:dyDescent="0.25"/>
    <row r="1525" s="340" customFormat="1" x14ac:dyDescent="0.25"/>
    <row r="1526" s="340" customFormat="1" x14ac:dyDescent="0.25"/>
    <row r="1527" s="340" customFormat="1" x14ac:dyDescent="0.25"/>
    <row r="1528" s="340" customFormat="1" x14ac:dyDescent="0.25"/>
    <row r="1529" s="340" customFormat="1" x14ac:dyDescent="0.25"/>
    <row r="1530" s="340" customFormat="1" x14ac:dyDescent="0.25"/>
    <row r="1531" s="340" customFormat="1" x14ac:dyDescent="0.25"/>
    <row r="1532" s="340" customFormat="1" x14ac:dyDescent="0.25"/>
    <row r="1533" s="340" customFormat="1" x14ac:dyDescent="0.25"/>
    <row r="1534" s="340" customFormat="1" x14ac:dyDescent="0.25"/>
    <row r="1535" s="340" customFormat="1" x14ac:dyDescent="0.25"/>
    <row r="1536" s="340" customFormat="1" x14ac:dyDescent="0.25"/>
    <row r="1537" s="340" customFormat="1" x14ac:dyDescent="0.25"/>
    <row r="1538" s="340" customFormat="1" x14ac:dyDescent="0.25"/>
    <row r="1539" s="340" customFormat="1" x14ac:dyDescent="0.25"/>
    <row r="1540" s="340" customFormat="1" x14ac:dyDescent="0.25"/>
    <row r="1541" s="340" customFormat="1" x14ac:dyDescent="0.25"/>
    <row r="1542" s="340" customFormat="1" x14ac:dyDescent="0.25"/>
    <row r="1543" s="340" customFormat="1" x14ac:dyDescent="0.25"/>
    <row r="1544" s="340" customFormat="1" x14ac:dyDescent="0.25"/>
    <row r="1545" s="340" customFormat="1" x14ac:dyDescent="0.25"/>
    <row r="1546" s="340" customFormat="1" x14ac:dyDescent="0.25"/>
    <row r="1547" s="340" customFormat="1" x14ac:dyDescent="0.25"/>
    <row r="1548" s="340" customFormat="1" x14ac:dyDescent="0.25"/>
    <row r="1549" s="340" customFormat="1" x14ac:dyDescent="0.25"/>
    <row r="1550" s="340" customFormat="1" x14ac:dyDescent="0.25"/>
    <row r="1551" s="340" customFormat="1" x14ac:dyDescent="0.25"/>
    <row r="1552" s="340" customFormat="1" x14ac:dyDescent="0.25"/>
    <row r="1553" s="340" customFormat="1" x14ac:dyDescent="0.25"/>
    <row r="1554" s="340" customFormat="1" x14ac:dyDescent="0.25"/>
    <row r="1555" s="340" customFormat="1" x14ac:dyDescent="0.25"/>
    <row r="1556" s="340" customFormat="1" x14ac:dyDescent="0.25"/>
    <row r="1557" s="340" customFormat="1" x14ac:dyDescent="0.25"/>
    <row r="1558" s="340" customFormat="1" x14ac:dyDescent="0.25"/>
    <row r="1559" s="340" customFormat="1" x14ac:dyDescent="0.25"/>
    <row r="1560" s="340" customFormat="1" x14ac:dyDescent="0.25"/>
    <row r="1561" s="340" customFormat="1" x14ac:dyDescent="0.25"/>
    <row r="1562" s="340" customFormat="1" x14ac:dyDescent="0.25"/>
    <row r="1563" s="340" customFormat="1" x14ac:dyDescent="0.25"/>
    <row r="1564" s="340" customFormat="1" x14ac:dyDescent="0.25"/>
    <row r="1565" s="340" customFormat="1" x14ac:dyDescent="0.25"/>
    <row r="1566" s="340" customFormat="1" x14ac:dyDescent="0.25"/>
    <row r="1567" s="340" customFormat="1" x14ac:dyDescent="0.25"/>
    <row r="1568" s="340" customFormat="1" x14ac:dyDescent="0.25"/>
    <row r="1569" s="340" customFormat="1" x14ac:dyDescent="0.25"/>
    <row r="1570" s="340" customFormat="1" x14ac:dyDescent="0.25"/>
    <row r="1571" s="340" customFormat="1" x14ac:dyDescent="0.25"/>
    <row r="1572" s="340" customFormat="1" x14ac:dyDescent="0.25"/>
    <row r="1573" s="340" customFormat="1" x14ac:dyDescent="0.25"/>
    <row r="1574" s="340" customFormat="1" x14ac:dyDescent="0.25"/>
    <row r="1575" s="340" customFormat="1" x14ac:dyDescent="0.25"/>
    <row r="1576" s="340" customFormat="1" x14ac:dyDescent="0.25"/>
    <row r="1577" s="340" customFormat="1" x14ac:dyDescent="0.25"/>
    <row r="1578" s="340" customFormat="1" x14ac:dyDescent="0.25"/>
    <row r="1579" s="340" customFormat="1" x14ac:dyDescent="0.25"/>
    <row r="1580" s="340" customFormat="1" x14ac:dyDescent="0.25"/>
    <row r="1581" s="340" customFormat="1" x14ac:dyDescent="0.25"/>
    <row r="1582" s="340" customFormat="1" x14ac:dyDescent="0.25"/>
    <row r="1583" s="340" customFormat="1" x14ac:dyDescent="0.25"/>
    <row r="1584" s="340" customFormat="1" x14ac:dyDescent="0.25"/>
    <row r="1585" s="340" customFormat="1" x14ac:dyDescent="0.25"/>
    <row r="1586" s="340" customFormat="1" x14ac:dyDescent="0.25"/>
    <row r="1587" s="340" customFormat="1" x14ac:dyDescent="0.25"/>
    <row r="1588" s="340" customFormat="1" x14ac:dyDescent="0.25"/>
    <row r="1589" s="340" customFormat="1" x14ac:dyDescent="0.25"/>
    <row r="1590" s="340" customFormat="1" x14ac:dyDescent="0.25"/>
    <row r="1591" s="340" customFormat="1" x14ac:dyDescent="0.25"/>
    <row r="1592" s="340" customFormat="1" x14ac:dyDescent="0.25"/>
    <row r="1593" s="340" customFormat="1" x14ac:dyDescent="0.25"/>
    <row r="1594" s="340" customFormat="1" x14ac:dyDescent="0.25"/>
    <row r="1595" s="340" customFormat="1" x14ac:dyDescent="0.25"/>
    <row r="1596" s="340" customFormat="1" x14ac:dyDescent="0.25"/>
    <row r="1597" s="340" customFormat="1" x14ac:dyDescent="0.25"/>
    <row r="1598" s="340" customFormat="1" x14ac:dyDescent="0.25"/>
    <row r="1599" s="340" customFormat="1" x14ac:dyDescent="0.25"/>
    <row r="1600" s="340" customFormat="1" x14ac:dyDescent="0.25"/>
    <row r="1601" s="340" customFormat="1" x14ac:dyDescent="0.25"/>
    <row r="1602" s="340" customFormat="1" x14ac:dyDescent="0.25"/>
    <row r="1603" s="340" customFormat="1" x14ac:dyDescent="0.25"/>
    <row r="1604" s="340" customFormat="1" x14ac:dyDescent="0.25"/>
    <row r="1605" s="340" customFormat="1" x14ac:dyDescent="0.25"/>
    <row r="1606" s="340" customFormat="1" x14ac:dyDescent="0.25"/>
    <row r="1607" s="340" customFormat="1" x14ac:dyDescent="0.25"/>
    <row r="1608" s="340" customFormat="1" x14ac:dyDescent="0.25"/>
    <row r="1609" s="340" customFormat="1" x14ac:dyDescent="0.25"/>
    <row r="1610" s="340" customFormat="1" x14ac:dyDescent="0.25"/>
    <row r="1611" s="340" customFormat="1" x14ac:dyDescent="0.25"/>
    <row r="1612" s="340" customFormat="1" x14ac:dyDescent="0.25"/>
    <row r="1613" s="340" customFormat="1" x14ac:dyDescent="0.25"/>
    <row r="1614" s="340" customFormat="1" x14ac:dyDescent="0.25"/>
    <row r="1615" s="340" customFormat="1" x14ac:dyDescent="0.25"/>
    <row r="1616" s="340" customFormat="1" x14ac:dyDescent="0.25"/>
    <row r="1617" s="340" customFormat="1" x14ac:dyDescent="0.25"/>
    <row r="1618" s="340" customFormat="1" x14ac:dyDescent="0.25"/>
    <row r="1619" s="340" customFormat="1" x14ac:dyDescent="0.25"/>
    <row r="1620" s="340" customFormat="1" x14ac:dyDescent="0.25"/>
    <row r="1621" s="340" customFormat="1" x14ac:dyDescent="0.25"/>
    <row r="1622" s="340" customFormat="1" x14ac:dyDescent="0.25"/>
    <row r="1623" s="340" customFormat="1" x14ac:dyDescent="0.25"/>
    <row r="1624" s="340" customFormat="1" x14ac:dyDescent="0.25"/>
    <row r="1625" s="340" customFormat="1" x14ac:dyDescent="0.25"/>
    <row r="1626" s="340" customFormat="1" x14ac:dyDescent="0.25"/>
    <row r="1627" s="340" customFormat="1" x14ac:dyDescent="0.25"/>
    <row r="1628" s="340" customFormat="1" x14ac:dyDescent="0.25"/>
    <row r="1629" s="340" customFormat="1" x14ac:dyDescent="0.25"/>
    <row r="1630" s="340" customFormat="1" x14ac:dyDescent="0.25"/>
    <row r="1631" s="340" customFormat="1" x14ac:dyDescent="0.25"/>
    <row r="1632" s="340" customFormat="1" x14ac:dyDescent="0.25"/>
    <row r="1633" s="340" customFormat="1" x14ac:dyDescent="0.25"/>
    <row r="1634" s="340" customFormat="1" x14ac:dyDescent="0.25"/>
    <row r="1635" s="340" customFormat="1" x14ac:dyDescent="0.25"/>
    <row r="1636" s="340" customFormat="1" x14ac:dyDescent="0.25"/>
    <row r="1637" s="340" customFormat="1" x14ac:dyDescent="0.25"/>
    <row r="1638" s="340" customFormat="1" x14ac:dyDescent="0.25"/>
    <row r="1639" s="340" customFormat="1" x14ac:dyDescent="0.25"/>
    <row r="1640" s="340" customFormat="1" x14ac:dyDescent="0.25"/>
    <row r="1641" s="340" customFormat="1" x14ac:dyDescent="0.25"/>
    <row r="1642" s="340" customFormat="1" x14ac:dyDescent="0.25"/>
    <row r="1643" s="340" customFormat="1" x14ac:dyDescent="0.25"/>
    <row r="1644" s="340" customFormat="1" x14ac:dyDescent="0.25"/>
    <row r="1645" s="340" customFormat="1" x14ac:dyDescent="0.25"/>
    <row r="1646" s="340" customFormat="1" x14ac:dyDescent="0.25"/>
    <row r="1647" s="340" customFormat="1" x14ac:dyDescent="0.25"/>
    <row r="1648" s="340" customFormat="1" x14ac:dyDescent="0.25"/>
    <row r="1649" s="340" customFormat="1" x14ac:dyDescent="0.25"/>
    <row r="1650" s="340" customFormat="1" x14ac:dyDescent="0.25"/>
    <row r="1651" s="340" customFormat="1" x14ac:dyDescent="0.25"/>
    <row r="1652" s="340" customFormat="1" x14ac:dyDescent="0.25"/>
    <row r="1653" s="340" customFormat="1" x14ac:dyDescent="0.25"/>
    <row r="1654" s="340" customFormat="1" x14ac:dyDescent="0.25"/>
    <row r="1655" s="340" customFormat="1" x14ac:dyDescent="0.25"/>
    <row r="1656" s="340" customFormat="1" x14ac:dyDescent="0.25"/>
    <row r="1657" s="340" customFormat="1" x14ac:dyDescent="0.25"/>
    <row r="1658" s="340" customFormat="1" x14ac:dyDescent="0.25"/>
    <row r="1659" s="340" customFormat="1" x14ac:dyDescent="0.25"/>
    <row r="1660" s="340" customFormat="1" x14ac:dyDescent="0.25"/>
    <row r="1661" s="340" customFormat="1" x14ac:dyDescent="0.25"/>
    <row r="1662" s="340" customFormat="1" x14ac:dyDescent="0.25"/>
    <row r="1663" s="340" customFormat="1" x14ac:dyDescent="0.25"/>
    <row r="1664" s="340" customFormat="1" x14ac:dyDescent="0.25"/>
    <row r="1665" s="340" customFormat="1" x14ac:dyDescent="0.25"/>
    <row r="1666" s="340" customFormat="1" x14ac:dyDescent="0.25"/>
    <row r="1667" s="340" customFormat="1" x14ac:dyDescent="0.25"/>
    <row r="1668" s="340" customFormat="1" x14ac:dyDescent="0.25"/>
    <row r="1669" s="340" customFormat="1" x14ac:dyDescent="0.25"/>
    <row r="1670" s="340" customFormat="1" x14ac:dyDescent="0.25"/>
    <row r="1671" s="340" customFormat="1" x14ac:dyDescent="0.25"/>
    <row r="1672" s="340" customFormat="1" x14ac:dyDescent="0.25"/>
    <row r="1673" s="340" customFormat="1" x14ac:dyDescent="0.25"/>
    <row r="1674" s="340" customFormat="1" x14ac:dyDescent="0.25"/>
    <row r="1675" s="340" customFormat="1" x14ac:dyDescent="0.25"/>
    <row r="1676" s="340" customFormat="1" x14ac:dyDescent="0.25"/>
    <row r="1677" s="340" customFormat="1" x14ac:dyDescent="0.25"/>
    <row r="1678" s="340" customFormat="1" x14ac:dyDescent="0.25"/>
    <row r="1679" s="340" customFormat="1" x14ac:dyDescent="0.25"/>
    <row r="1680" s="340" customFormat="1" x14ac:dyDescent="0.25"/>
    <row r="1681" s="340" customFormat="1" x14ac:dyDescent="0.25"/>
    <row r="1682" s="340" customFormat="1" x14ac:dyDescent="0.25"/>
    <row r="1683" s="340" customFormat="1" x14ac:dyDescent="0.25"/>
    <row r="1684" s="340" customFormat="1" x14ac:dyDescent="0.25"/>
    <row r="1685" s="340" customFormat="1" x14ac:dyDescent="0.25"/>
    <row r="1686" s="340" customFormat="1" x14ac:dyDescent="0.25"/>
    <row r="1687" s="340" customFormat="1" x14ac:dyDescent="0.25"/>
    <row r="1688" s="340" customFormat="1" x14ac:dyDescent="0.25"/>
    <row r="1689" s="340" customFormat="1" x14ac:dyDescent="0.25"/>
    <row r="1690" s="340" customFormat="1" x14ac:dyDescent="0.25"/>
    <row r="1691" s="340" customFormat="1" x14ac:dyDescent="0.25"/>
    <row r="1692" s="340" customFormat="1" x14ac:dyDescent="0.25"/>
    <row r="1693" s="340" customFormat="1" x14ac:dyDescent="0.25"/>
    <row r="1694" s="340" customFormat="1" x14ac:dyDescent="0.25"/>
    <row r="1695" s="340" customFormat="1" x14ac:dyDescent="0.25"/>
    <row r="1696" s="340" customFormat="1" x14ac:dyDescent="0.25"/>
    <row r="1697" s="340" customFormat="1" x14ac:dyDescent="0.25"/>
    <row r="1698" s="340" customFormat="1" x14ac:dyDescent="0.25"/>
    <row r="1699" s="340" customFormat="1" x14ac:dyDescent="0.25"/>
    <row r="1700" s="340" customFormat="1" x14ac:dyDescent="0.25"/>
    <row r="1701" s="340" customFormat="1" x14ac:dyDescent="0.25"/>
    <row r="1702" s="340" customFormat="1" x14ac:dyDescent="0.25"/>
    <row r="1703" s="340" customFormat="1" x14ac:dyDescent="0.25"/>
    <row r="1704" s="340" customFormat="1" x14ac:dyDescent="0.25"/>
    <row r="1705" s="340" customFormat="1" x14ac:dyDescent="0.25"/>
    <row r="1706" s="340" customFormat="1" x14ac:dyDescent="0.25"/>
    <row r="1707" s="340" customFormat="1" x14ac:dyDescent="0.25"/>
    <row r="1708" s="340" customFormat="1" x14ac:dyDescent="0.25"/>
    <row r="1709" s="340" customFormat="1" x14ac:dyDescent="0.25"/>
    <row r="1710" s="340" customFormat="1" x14ac:dyDescent="0.25"/>
    <row r="1711" s="340" customFormat="1" x14ac:dyDescent="0.25"/>
    <row r="1712" s="340" customFormat="1" x14ac:dyDescent="0.25"/>
    <row r="1713" s="340" customFormat="1" x14ac:dyDescent="0.25"/>
    <row r="1714" s="340" customFormat="1" x14ac:dyDescent="0.25"/>
    <row r="1715" s="340" customFormat="1" x14ac:dyDescent="0.25"/>
    <row r="1716" s="340" customFormat="1" x14ac:dyDescent="0.25"/>
    <row r="1717" s="340" customFormat="1" x14ac:dyDescent="0.25"/>
    <row r="1718" s="340" customFormat="1" x14ac:dyDescent="0.25"/>
    <row r="1719" s="340" customFormat="1" x14ac:dyDescent="0.25"/>
    <row r="1720" s="340" customFormat="1" x14ac:dyDescent="0.25"/>
    <row r="1721" s="340" customFormat="1" x14ac:dyDescent="0.25"/>
    <row r="1722" s="340" customFormat="1" x14ac:dyDescent="0.25"/>
    <row r="1723" s="340" customFormat="1" x14ac:dyDescent="0.25"/>
    <row r="1724" s="340" customFormat="1" x14ac:dyDescent="0.25"/>
    <row r="1725" s="340" customFormat="1" x14ac:dyDescent="0.25"/>
    <row r="1726" s="340" customFormat="1" x14ac:dyDescent="0.25"/>
    <row r="1727" s="340" customFormat="1" x14ac:dyDescent="0.25"/>
    <row r="1728" s="340" customFormat="1" x14ac:dyDescent="0.25"/>
    <row r="1729" s="340" customFormat="1" x14ac:dyDescent="0.25"/>
    <row r="1730" s="340" customFormat="1" x14ac:dyDescent="0.25"/>
    <row r="1731" s="340" customFormat="1" x14ac:dyDescent="0.25"/>
    <row r="1732" s="340" customFormat="1" x14ac:dyDescent="0.25"/>
    <row r="1733" s="340" customFormat="1" x14ac:dyDescent="0.25"/>
    <row r="1734" s="340" customFormat="1" x14ac:dyDescent="0.25"/>
    <row r="1735" s="340" customFormat="1" x14ac:dyDescent="0.25"/>
    <row r="1736" s="340" customFormat="1" x14ac:dyDescent="0.25"/>
    <row r="1737" s="340" customFormat="1" x14ac:dyDescent="0.25"/>
    <row r="1738" s="340" customFormat="1" x14ac:dyDescent="0.25"/>
    <row r="1739" s="340" customFormat="1" x14ac:dyDescent="0.25"/>
    <row r="1740" s="340" customFormat="1" x14ac:dyDescent="0.25"/>
    <row r="1741" s="340" customFormat="1" x14ac:dyDescent="0.25"/>
    <row r="1742" s="340" customFormat="1" x14ac:dyDescent="0.25"/>
    <row r="1743" s="340" customFormat="1" x14ac:dyDescent="0.25"/>
    <row r="1744" s="340" customFormat="1" x14ac:dyDescent="0.25"/>
    <row r="1745" s="340" customFormat="1" x14ac:dyDescent="0.25"/>
    <row r="1746" s="340" customFormat="1" x14ac:dyDescent="0.25"/>
    <row r="1747" s="340" customFormat="1" x14ac:dyDescent="0.25"/>
    <row r="1748" s="340" customFormat="1" x14ac:dyDescent="0.25"/>
    <row r="1749" s="340" customFormat="1" x14ac:dyDescent="0.25"/>
    <row r="1750" s="340" customFormat="1" x14ac:dyDescent="0.25"/>
    <row r="1751" s="340" customFormat="1" x14ac:dyDescent="0.25"/>
    <row r="1752" s="340" customFormat="1" x14ac:dyDescent="0.25"/>
    <row r="1753" s="340" customFormat="1" x14ac:dyDescent="0.25"/>
    <row r="1754" s="340" customFormat="1" x14ac:dyDescent="0.25"/>
    <row r="1755" s="340" customFormat="1" x14ac:dyDescent="0.25"/>
    <row r="1756" s="340" customFormat="1" x14ac:dyDescent="0.25"/>
    <row r="1757" s="340" customFormat="1" x14ac:dyDescent="0.25"/>
    <row r="1758" s="340" customFormat="1" x14ac:dyDescent="0.25"/>
    <row r="1759" s="340" customFormat="1" x14ac:dyDescent="0.25"/>
    <row r="1760" s="340" customFormat="1" x14ac:dyDescent="0.25"/>
    <row r="1761" s="340" customFormat="1" x14ac:dyDescent="0.25"/>
    <row r="1762" s="340" customFormat="1" x14ac:dyDescent="0.25"/>
    <row r="1763" s="340" customFormat="1" x14ac:dyDescent="0.25"/>
    <row r="1764" s="340" customFormat="1" x14ac:dyDescent="0.25"/>
    <row r="1765" s="340" customFormat="1" x14ac:dyDescent="0.25"/>
    <row r="1766" s="340" customFormat="1" x14ac:dyDescent="0.25"/>
    <row r="1767" s="340" customFormat="1" x14ac:dyDescent="0.25"/>
    <row r="1768" s="340" customFormat="1" x14ac:dyDescent="0.25"/>
    <row r="1769" s="340" customFormat="1" x14ac:dyDescent="0.25"/>
    <row r="1770" s="340" customFormat="1" x14ac:dyDescent="0.25"/>
    <row r="1771" s="340" customFormat="1" x14ac:dyDescent="0.25"/>
    <row r="1772" s="340" customFormat="1" x14ac:dyDescent="0.25"/>
    <row r="1773" s="340" customFormat="1" x14ac:dyDescent="0.25"/>
    <row r="1774" s="340" customFormat="1" x14ac:dyDescent="0.25"/>
    <row r="1775" s="340" customFormat="1" x14ac:dyDescent="0.25"/>
    <row r="1776" s="340" customFormat="1" x14ac:dyDescent="0.25"/>
    <row r="1777" s="340" customFormat="1" x14ac:dyDescent="0.25"/>
    <row r="1778" s="340" customFormat="1" x14ac:dyDescent="0.25"/>
    <row r="1779" s="340" customFormat="1" x14ac:dyDescent="0.25"/>
    <row r="1780" s="340" customFormat="1" x14ac:dyDescent="0.25"/>
    <row r="1781" s="340" customFormat="1" x14ac:dyDescent="0.25"/>
    <row r="1782" s="340" customFormat="1" x14ac:dyDescent="0.25"/>
    <row r="1783" s="340" customFormat="1" x14ac:dyDescent="0.25"/>
    <row r="1784" s="340" customFormat="1" x14ac:dyDescent="0.25"/>
    <row r="1785" s="340" customFormat="1" x14ac:dyDescent="0.25"/>
    <row r="1786" s="340" customFormat="1" x14ac:dyDescent="0.25"/>
    <row r="1787" s="340" customFormat="1" x14ac:dyDescent="0.25"/>
    <row r="1788" s="340" customFormat="1" x14ac:dyDescent="0.25"/>
    <row r="1789" s="340" customFormat="1" x14ac:dyDescent="0.25"/>
    <row r="1790" s="340" customFormat="1" x14ac:dyDescent="0.25"/>
    <row r="1791" s="340" customFormat="1" x14ac:dyDescent="0.25"/>
    <row r="1792" s="340" customFormat="1" x14ac:dyDescent="0.25"/>
    <row r="1793" s="340" customFormat="1" x14ac:dyDescent="0.25"/>
    <row r="1794" s="340" customFormat="1" x14ac:dyDescent="0.25"/>
    <row r="1795" s="340" customFormat="1" x14ac:dyDescent="0.25"/>
    <row r="1796" s="340" customFormat="1" x14ac:dyDescent="0.25"/>
    <row r="1797" s="340" customFormat="1" x14ac:dyDescent="0.25"/>
    <row r="1798" s="340" customFormat="1" x14ac:dyDescent="0.25"/>
    <row r="1799" s="340" customFormat="1" x14ac:dyDescent="0.25"/>
    <row r="1800" s="340" customFormat="1" x14ac:dyDescent="0.25"/>
    <row r="1801" s="340" customFormat="1" x14ac:dyDescent="0.25"/>
    <row r="1802" s="340" customFormat="1" x14ac:dyDescent="0.25"/>
    <row r="1803" s="340" customFormat="1" x14ac:dyDescent="0.25"/>
    <row r="1804" s="340" customFormat="1" x14ac:dyDescent="0.25"/>
    <row r="1805" s="340" customFormat="1" x14ac:dyDescent="0.25"/>
    <row r="1806" s="340" customFormat="1" x14ac:dyDescent="0.25"/>
    <row r="1807" s="340" customFormat="1" x14ac:dyDescent="0.25"/>
    <row r="1808" s="340" customFormat="1" x14ac:dyDescent="0.25"/>
    <row r="1809" s="340" customFormat="1" x14ac:dyDescent="0.25"/>
    <row r="1810" s="340" customFormat="1" x14ac:dyDescent="0.25"/>
    <row r="1811" s="340" customFormat="1" x14ac:dyDescent="0.25"/>
    <row r="1812" s="340" customFormat="1" x14ac:dyDescent="0.25"/>
    <row r="1813" s="340" customFormat="1" x14ac:dyDescent="0.25"/>
    <row r="1814" s="340" customFormat="1" x14ac:dyDescent="0.25"/>
    <row r="1815" s="340" customFormat="1" x14ac:dyDescent="0.25"/>
    <row r="1816" s="340" customFormat="1" x14ac:dyDescent="0.25"/>
    <row r="1817" s="340" customFormat="1" x14ac:dyDescent="0.25"/>
    <row r="1818" s="340" customFormat="1" x14ac:dyDescent="0.25"/>
    <row r="1819" s="340" customFormat="1" x14ac:dyDescent="0.25"/>
    <row r="1820" s="340" customFormat="1" x14ac:dyDescent="0.25"/>
    <row r="1821" s="340" customFormat="1" x14ac:dyDescent="0.25"/>
    <row r="1822" s="340" customFormat="1" x14ac:dyDescent="0.25"/>
    <row r="1823" s="340" customFormat="1" x14ac:dyDescent="0.25"/>
    <row r="1824" s="340" customFormat="1" x14ac:dyDescent="0.25"/>
    <row r="1825" s="340" customFormat="1" x14ac:dyDescent="0.25"/>
    <row r="1826" s="340" customFormat="1" x14ac:dyDescent="0.25"/>
    <row r="1827" s="340" customFormat="1" x14ac:dyDescent="0.25"/>
    <row r="1828" s="340" customFormat="1" x14ac:dyDescent="0.25"/>
    <row r="1829" s="340" customFormat="1" x14ac:dyDescent="0.25"/>
    <row r="1830" s="340" customFormat="1" x14ac:dyDescent="0.25"/>
    <row r="1831" s="340" customFormat="1" x14ac:dyDescent="0.25"/>
    <row r="1832" s="340" customFormat="1" x14ac:dyDescent="0.25"/>
    <row r="1833" s="340" customFormat="1" x14ac:dyDescent="0.25"/>
    <row r="1834" s="340" customFormat="1" x14ac:dyDescent="0.25"/>
    <row r="1835" s="340" customFormat="1" x14ac:dyDescent="0.25"/>
    <row r="1836" s="340" customFormat="1" x14ac:dyDescent="0.25"/>
    <row r="1837" s="340" customFormat="1" x14ac:dyDescent="0.25"/>
    <row r="1838" s="340" customFormat="1" x14ac:dyDescent="0.25"/>
    <row r="1839" s="340" customFormat="1" x14ac:dyDescent="0.25"/>
    <row r="1840" s="340" customFormat="1" x14ac:dyDescent="0.25"/>
    <row r="1841" s="340" customFormat="1" x14ac:dyDescent="0.25"/>
    <row r="1842" s="340" customFormat="1" x14ac:dyDescent="0.25"/>
    <row r="1843" s="340" customFormat="1" x14ac:dyDescent="0.25"/>
    <row r="1844" s="340" customFormat="1" x14ac:dyDescent="0.25"/>
    <row r="1845" s="340" customFormat="1" x14ac:dyDescent="0.25"/>
    <row r="1846" s="340" customFormat="1" x14ac:dyDescent="0.25"/>
    <row r="1847" s="340" customFormat="1" x14ac:dyDescent="0.25"/>
    <row r="1848" s="340" customFormat="1" x14ac:dyDescent="0.25"/>
    <row r="1849" s="340" customFormat="1" x14ac:dyDescent="0.25"/>
    <row r="1850" s="340" customFormat="1" x14ac:dyDescent="0.25"/>
    <row r="1851" s="340" customFormat="1" x14ac:dyDescent="0.25"/>
    <row r="1852" s="340" customFormat="1" x14ac:dyDescent="0.25"/>
    <row r="1853" s="340" customFormat="1" x14ac:dyDescent="0.25"/>
    <row r="1854" s="340" customFormat="1" x14ac:dyDescent="0.25"/>
    <row r="1855" s="340" customFormat="1" x14ac:dyDescent="0.25"/>
    <row r="1856" s="340" customFormat="1" x14ac:dyDescent="0.25"/>
    <row r="1857" s="340" customFormat="1" x14ac:dyDescent="0.25"/>
    <row r="1858" s="340" customFormat="1" x14ac:dyDescent="0.25"/>
    <row r="1859" s="340" customFormat="1" x14ac:dyDescent="0.25"/>
    <row r="1860" s="340" customFormat="1" x14ac:dyDescent="0.25"/>
    <row r="1861" s="340" customFormat="1" x14ac:dyDescent="0.25"/>
    <row r="1862" s="340" customFormat="1" x14ac:dyDescent="0.25"/>
    <row r="1863" s="340" customFormat="1" x14ac:dyDescent="0.25"/>
    <row r="1864" s="340" customFormat="1" x14ac:dyDescent="0.25"/>
    <row r="1865" s="340" customFormat="1" x14ac:dyDescent="0.25"/>
    <row r="1866" s="340" customFormat="1" x14ac:dyDescent="0.25"/>
    <row r="1867" s="340" customFormat="1" x14ac:dyDescent="0.25"/>
    <row r="1868" s="340" customFormat="1" x14ac:dyDescent="0.25"/>
    <row r="1869" s="340" customFormat="1" x14ac:dyDescent="0.25"/>
    <row r="1870" s="340" customFormat="1" x14ac:dyDescent="0.25"/>
    <row r="1871" s="340" customFormat="1" x14ac:dyDescent="0.25"/>
    <row r="1872" s="340" customFormat="1" x14ac:dyDescent="0.25"/>
    <row r="1873" s="340" customFormat="1" x14ac:dyDescent="0.25"/>
    <row r="1874" s="340" customFormat="1" x14ac:dyDescent="0.25"/>
    <row r="1875" s="340" customFormat="1" x14ac:dyDescent="0.25"/>
    <row r="1876" s="340" customFormat="1" x14ac:dyDescent="0.25"/>
    <row r="1877" s="340" customFormat="1" x14ac:dyDescent="0.25"/>
    <row r="1878" s="340" customFormat="1" x14ac:dyDescent="0.25"/>
    <row r="1879" s="340" customFormat="1" x14ac:dyDescent="0.25"/>
    <row r="1880" s="340" customFormat="1" x14ac:dyDescent="0.25"/>
    <row r="1881" s="340" customFormat="1" x14ac:dyDescent="0.25"/>
    <row r="1882" s="340" customFormat="1" x14ac:dyDescent="0.25"/>
    <row r="1883" s="340" customFormat="1" x14ac:dyDescent="0.25"/>
    <row r="1884" s="340" customFormat="1" x14ac:dyDescent="0.25"/>
    <row r="1885" s="340" customFormat="1" x14ac:dyDescent="0.25"/>
    <row r="1886" s="340" customFormat="1" x14ac:dyDescent="0.25"/>
    <row r="1887" s="340" customFormat="1" x14ac:dyDescent="0.25"/>
    <row r="1888" s="340" customFormat="1" x14ac:dyDescent="0.25"/>
    <row r="1889" s="340" customFormat="1" x14ac:dyDescent="0.25"/>
    <row r="1890" s="340" customFormat="1" x14ac:dyDescent="0.25"/>
    <row r="1891" s="340" customFormat="1" x14ac:dyDescent="0.25"/>
    <row r="1892" s="340" customFormat="1" x14ac:dyDescent="0.25"/>
    <row r="1893" s="340" customFormat="1" x14ac:dyDescent="0.25"/>
    <row r="1894" s="340" customFormat="1" x14ac:dyDescent="0.25"/>
    <row r="1895" s="340" customFormat="1" x14ac:dyDescent="0.25"/>
    <row r="1896" s="340" customFormat="1" x14ac:dyDescent="0.25"/>
    <row r="1897" s="340" customFormat="1" x14ac:dyDescent="0.25"/>
    <row r="1898" s="340" customFormat="1" x14ac:dyDescent="0.25"/>
    <row r="1899" s="340" customFormat="1" x14ac:dyDescent="0.25"/>
    <row r="1900" s="340" customFormat="1" x14ac:dyDescent="0.25"/>
    <row r="1901" s="340" customFormat="1" x14ac:dyDescent="0.25"/>
    <row r="1902" s="340" customFormat="1" x14ac:dyDescent="0.25"/>
    <row r="1903" s="340" customFormat="1" x14ac:dyDescent="0.25"/>
    <row r="1904" s="340" customFormat="1" x14ac:dyDescent="0.25"/>
    <row r="1905" s="340" customFormat="1" x14ac:dyDescent="0.25"/>
    <row r="1906" s="340" customFormat="1" x14ac:dyDescent="0.25"/>
    <row r="1907" s="340" customFormat="1" x14ac:dyDescent="0.25"/>
    <row r="1908" s="340" customFormat="1" x14ac:dyDescent="0.25"/>
    <row r="1909" s="340" customFormat="1" x14ac:dyDescent="0.25"/>
    <row r="1910" s="340" customFormat="1" x14ac:dyDescent="0.25"/>
    <row r="1911" s="340" customFormat="1" x14ac:dyDescent="0.25"/>
    <row r="1912" s="340" customFormat="1" x14ac:dyDescent="0.25"/>
    <row r="1913" s="340" customFormat="1" x14ac:dyDescent="0.25"/>
    <row r="1914" s="340" customFormat="1" x14ac:dyDescent="0.25"/>
    <row r="1915" s="340" customFormat="1" x14ac:dyDescent="0.25"/>
    <row r="1916" s="340" customFormat="1" x14ac:dyDescent="0.25"/>
    <row r="1917" s="340" customFormat="1" x14ac:dyDescent="0.25"/>
    <row r="1918" s="340" customFormat="1" x14ac:dyDescent="0.25"/>
    <row r="1919" s="340" customFormat="1" x14ac:dyDescent="0.25"/>
    <row r="1920" s="340" customFormat="1" x14ac:dyDescent="0.25"/>
    <row r="1921" s="340" customFormat="1" x14ac:dyDescent="0.25"/>
    <row r="1922" s="340" customFormat="1" x14ac:dyDescent="0.25"/>
    <row r="1923" s="340" customFormat="1" x14ac:dyDescent="0.25"/>
    <row r="1924" s="340" customFormat="1" x14ac:dyDescent="0.25"/>
    <row r="1925" s="340" customFormat="1" x14ac:dyDescent="0.25"/>
    <row r="1926" s="340" customFormat="1" x14ac:dyDescent="0.25"/>
    <row r="1927" s="340" customFormat="1" x14ac:dyDescent="0.25"/>
    <row r="1928" s="340" customFormat="1" x14ac:dyDescent="0.25"/>
    <row r="1929" s="340" customFormat="1" x14ac:dyDescent="0.25"/>
    <row r="1930" s="340" customFormat="1" x14ac:dyDescent="0.25"/>
    <row r="1931" s="340" customFormat="1" x14ac:dyDescent="0.25"/>
    <row r="1932" s="340" customFormat="1" x14ac:dyDescent="0.25"/>
    <row r="1933" s="340" customFormat="1" x14ac:dyDescent="0.25"/>
    <row r="1934" s="340" customFormat="1" x14ac:dyDescent="0.25"/>
    <row r="1935" s="340" customFormat="1" x14ac:dyDescent="0.25"/>
    <row r="1936" s="340" customFormat="1" x14ac:dyDescent="0.25"/>
    <row r="1937" s="340" customFormat="1" x14ac:dyDescent="0.25"/>
    <row r="1938" s="340" customFormat="1" x14ac:dyDescent="0.25"/>
    <row r="1939" s="340" customFormat="1" x14ac:dyDescent="0.25"/>
    <row r="1940" s="340" customFormat="1" x14ac:dyDescent="0.25"/>
    <row r="1941" s="340" customFormat="1" x14ac:dyDescent="0.25"/>
    <row r="1942" s="340" customFormat="1" x14ac:dyDescent="0.25"/>
    <row r="1943" s="340" customFormat="1" x14ac:dyDescent="0.25"/>
    <row r="1944" s="340" customFormat="1" x14ac:dyDescent="0.25"/>
    <row r="1945" s="340" customFormat="1" x14ac:dyDescent="0.25"/>
    <row r="1946" s="340" customFormat="1" x14ac:dyDescent="0.25"/>
    <row r="1947" s="340" customFormat="1" x14ac:dyDescent="0.25"/>
    <row r="1948" s="340" customFormat="1" x14ac:dyDescent="0.25"/>
    <row r="1949" s="340" customFormat="1" x14ac:dyDescent="0.25"/>
    <row r="1950" s="340" customFormat="1" x14ac:dyDescent="0.25"/>
    <row r="1951" s="340" customFormat="1" x14ac:dyDescent="0.25"/>
    <row r="1952" s="340" customFormat="1" x14ac:dyDescent="0.25"/>
    <row r="1953" s="340" customFormat="1" x14ac:dyDescent="0.25"/>
    <row r="1954" s="340" customFormat="1" x14ac:dyDescent="0.25"/>
    <row r="1955" s="340" customFormat="1" x14ac:dyDescent="0.25"/>
    <row r="1956" s="340" customFormat="1" x14ac:dyDescent="0.25"/>
    <row r="1957" s="340" customFormat="1" x14ac:dyDescent="0.25"/>
    <row r="1958" s="340" customFormat="1" x14ac:dyDescent="0.25"/>
    <row r="1959" s="340" customFormat="1" x14ac:dyDescent="0.25"/>
    <row r="1960" s="340" customFormat="1" x14ac:dyDescent="0.25"/>
    <row r="1961" s="340" customFormat="1" x14ac:dyDescent="0.25"/>
    <row r="1962" s="340" customFormat="1" x14ac:dyDescent="0.25"/>
    <row r="1963" s="340" customFormat="1" x14ac:dyDescent="0.25"/>
    <row r="1964" s="340" customFormat="1" x14ac:dyDescent="0.25"/>
    <row r="1965" s="340" customFormat="1" x14ac:dyDescent="0.25"/>
    <row r="1966" s="340" customFormat="1" x14ac:dyDescent="0.25"/>
    <row r="1967" s="340" customFormat="1" x14ac:dyDescent="0.25"/>
    <row r="1968" s="340" customFormat="1" x14ac:dyDescent="0.25"/>
    <row r="1969" s="340" customFormat="1" x14ac:dyDescent="0.25"/>
    <row r="1970" s="340" customFormat="1" x14ac:dyDescent="0.25"/>
    <row r="1971" s="340" customFormat="1" x14ac:dyDescent="0.25"/>
    <row r="1972" s="340" customFormat="1" x14ac:dyDescent="0.25"/>
    <row r="1973" s="340" customFormat="1" x14ac:dyDescent="0.25"/>
    <row r="1974" s="340" customFormat="1" x14ac:dyDescent="0.25"/>
    <row r="1975" s="340" customFormat="1" x14ac:dyDescent="0.25"/>
    <row r="1976" s="340" customFormat="1" x14ac:dyDescent="0.25"/>
    <row r="1977" s="340" customFormat="1" x14ac:dyDescent="0.25"/>
    <row r="1978" s="340" customFormat="1" x14ac:dyDescent="0.25"/>
    <row r="1979" s="340" customFormat="1" x14ac:dyDescent="0.25"/>
    <row r="1980" s="340" customFormat="1" x14ac:dyDescent="0.25"/>
    <row r="1981" s="340" customFormat="1" x14ac:dyDescent="0.25"/>
    <row r="1982" s="340" customFormat="1" x14ac:dyDescent="0.25"/>
    <row r="1983" s="340" customFormat="1" x14ac:dyDescent="0.25"/>
    <row r="1984" s="340" customFormat="1" x14ac:dyDescent="0.25"/>
    <row r="1985" s="340" customFormat="1" x14ac:dyDescent="0.25"/>
    <row r="1986" s="340" customFormat="1" x14ac:dyDescent="0.25"/>
    <row r="1987" s="340" customFormat="1" x14ac:dyDescent="0.25"/>
    <row r="1988" s="340" customFormat="1" x14ac:dyDescent="0.25"/>
    <row r="1989" s="340" customFormat="1" x14ac:dyDescent="0.25"/>
    <row r="1990" s="340" customFormat="1" x14ac:dyDescent="0.25"/>
    <row r="1991" s="340" customFormat="1" x14ac:dyDescent="0.25"/>
    <row r="1992" s="340" customFormat="1" x14ac:dyDescent="0.25"/>
    <row r="1993" s="340" customFormat="1" x14ac:dyDescent="0.25"/>
    <row r="1994" s="340" customFormat="1" x14ac:dyDescent="0.25"/>
    <row r="1995" s="340" customFormat="1" x14ac:dyDescent="0.25"/>
    <row r="1996" s="340" customFormat="1" x14ac:dyDescent="0.25"/>
    <row r="1997" s="340" customFormat="1" x14ac:dyDescent="0.25"/>
    <row r="1998" s="340" customFormat="1" x14ac:dyDescent="0.25"/>
    <row r="1999" s="340" customFormat="1" x14ac:dyDescent="0.25"/>
    <row r="2000" s="340" customFormat="1" x14ac:dyDescent="0.25"/>
    <row r="2001" s="340" customFormat="1" x14ac:dyDescent="0.25"/>
    <row r="2002" s="340" customFormat="1" x14ac:dyDescent="0.25"/>
    <row r="2003" s="340" customFormat="1" x14ac:dyDescent="0.25"/>
    <row r="2004" s="340" customFormat="1" x14ac:dyDescent="0.25"/>
    <row r="2005" s="340" customFormat="1" x14ac:dyDescent="0.25"/>
    <row r="2006" s="340" customFormat="1" x14ac:dyDescent="0.25"/>
    <row r="2007" s="340" customFormat="1" x14ac:dyDescent="0.25"/>
    <row r="2008" s="340" customFormat="1" x14ac:dyDescent="0.25"/>
    <row r="2009" s="340" customFormat="1" x14ac:dyDescent="0.25"/>
    <row r="2010" s="340" customFormat="1" x14ac:dyDescent="0.25"/>
    <row r="2011" s="340" customFormat="1" x14ac:dyDescent="0.25"/>
    <row r="2012" s="340" customFormat="1" x14ac:dyDescent="0.25"/>
    <row r="2013" s="340" customFormat="1" x14ac:dyDescent="0.25"/>
    <row r="2014" s="340" customFormat="1" x14ac:dyDescent="0.25"/>
    <row r="2015" s="340" customFormat="1" x14ac:dyDescent="0.25"/>
    <row r="2016" s="340" customFormat="1" x14ac:dyDescent="0.25"/>
    <row r="2017" s="340" customFormat="1" x14ac:dyDescent="0.25"/>
    <row r="2018" s="340" customFormat="1" x14ac:dyDescent="0.25"/>
    <row r="2019" s="340" customFormat="1" x14ac:dyDescent="0.25"/>
    <row r="2020" s="340" customFormat="1" x14ac:dyDescent="0.25"/>
    <row r="2021" s="340" customFormat="1" x14ac:dyDescent="0.25"/>
    <row r="2022" s="340" customFormat="1" x14ac:dyDescent="0.25"/>
    <row r="2023" s="340" customFormat="1" x14ac:dyDescent="0.25"/>
    <row r="2024" s="340" customFormat="1" x14ac:dyDescent="0.25"/>
    <row r="2025" s="340" customFormat="1" x14ac:dyDescent="0.25"/>
    <row r="2026" s="340" customFormat="1" x14ac:dyDescent="0.25"/>
    <row r="2027" s="340" customFormat="1" x14ac:dyDescent="0.25"/>
    <row r="2028" s="340" customFormat="1" x14ac:dyDescent="0.25"/>
    <row r="2029" s="340" customFormat="1" x14ac:dyDescent="0.25"/>
    <row r="2030" s="340" customFormat="1" x14ac:dyDescent="0.25"/>
    <row r="2031" s="340" customFormat="1" x14ac:dyDescent="0.25"/>
    <row r="2032" s="340" customFormat="1" x14ac:dyDescent="0.25"/>
    <row r="2033" s="340" customFormat="1" x14ac:dyDescent="0.25"/>
    <row r="2034" s="340" customFormat="1" x14ac:dyDescent="0.25"/>
    <row r="2035" s="340" customFormat="1" x14ac:dyDescent="0.25"/>
    <row r="2036" s="340" customFormat="1" x14ac:dyDescent="0.25"/>
    <row r="2037" s="340" customFormat="1" x14ac:dyDescent="0.25"/>
    <row r="2038" s="340" customFormat="1" x14ac:dyDescent="0.25"/>
    <row r="2039" s="340" customFormat="1" x14ac:dyDescent="0.25"/>
    <row r="2040" s="340" customFormat="1" x14ac:dyDescent="0.25"/>
    <row r="2041" s="340" customFormat="1" x14ac:dyDescent="0.25"/>
    <row r="2042" s="340" customFormat="1" x14ac:dyDescent="0.25"/>
    <row r="2043" s="340" customFormat="1" x14ac:dyDescent="0.25"/>
    <row r="2044" s="340" customFormat="1" x14ac:dyDescent="0.25"/>
    <row r="2045" s="340" customFormat="1" x14ac:dyDescent="0.25"/>
    <row r="2046" s="340" customFormat="1" x14ac:dyDescent="0.25"/>
    <row r="2047" s="340" customFormat="1" x14ac:dyDescent="0.25"/>
    <row r="2048" s="340" customFormat="1" x14ac:dyDescent="0.25"/>
    <row r="2049" s="340" customFormat="1" x14ac:dyDescent="0.25"/>
    <row r="2050" s="340" customFormat="1" x14ac:dyDescent="0.25"/>
    <row r="2051" s="340" customFormat="1" x14ac:dyDescent="0.25"/>
    <row r="2052" s="340" customFormat="1" x14ac:dyDescent="0.25"/>
    <row r="2053" s="340" customFormat="1" x14ac:dyDescent="0.25"/>
    <row r="2054" s="340" customFormat="1" x14ac:dyDescent="0.25"/>
    <row r="2055" s="340" customFormat="1" x14ac:dyDescent="0.25"/>
    <row r="2056" s="340" customFormat="1" x14ac:dyDescent="0.25"/>
    <row r="2057" s="340" customFormat="1" x14ac:dyDescent="0.25"/>
    <row r="2058" s="340" customFormat="1" x14ac:dyDescent="0.25"/>
    <row r="2059" s="340" customFormat="1" x14ac:dyDescent="0.25"/>
    <row r="2060" s="340" customFormat="1" x14ac:dyDescent="0.25"/>
    <row r="2061" s="340" customFormat="1" x14ac:dyDescent="0.25"/>
    <row r="2062" s="340" customFormat="1" x14ac:dyDescent="0.25"/>
    <row r="2063" s="340" customFormat="1" x14ac:dyDescent="0.25"/>
    <row r="2064" s="340" customFormat="1" x14ac:dyDescent="0.25"/>
    <row r="2065" s="340" customFormat="1" x14ac:dyDescent="0.25"/>
    <row r="2066" s="340" customFormat="1" x14ac:dyDescent="0.25"/>
    <row r="2067" s="340" customFormat="1" x14ac:dyDescent="0.25"/>
    <row r="2068" s="340" customFormat="1" x14ac:dyDescent="0.25"/>
    <row r="2069" s="340" customFormat="1" x14ac:dyDescent="0.25"/>
    <row r="2070" s="340" customFormat="1" x14ac:dyDescent="0.25"/>
    <row r="2071" s="340" customFormat="1" x14ac:dyDescent="0.25"/>
    <row r="2072" s="340" customFormat="1" x14ac:dyDescent="0.25"/>
    <row r="2073" s="340" customFormat="1" x14ac:dyDescent="0.25"/>
    <row r="2074" s="340" customFormat="1" x14ac:dyDescent="0.25"/>
    <row r="2075" s="340" customFormat="1" x14ac:dyDescent="0.25"/>
    <row r="2076" s="340" customFormat="1" x14ac:dyDescent="0.25"/>
    <row r="2077" s="340" customFormat="1" x14ac:dyDescent="0.25"/>
    <row r="2078" s="340" customFormat="1" x14ac:dyDescent="0.25"/>
    <row r="2079" s="340" customFormat="1" x14ac:dyDescent="0.25"/>
    <row r="2080" s="340" customFormat="1" x14ac:dyDescent="0.25"/>
    <row r="2081" s="340" customFormat="1" x14ac:dyDescent="0.25"/>
    <row r="2082" s="340" customFormat="1" x14ac:dyDescent="0.25"/>
    <row r="2083" s="340" customFormat="1" x14ac:dyDescent="0.25"/>
    <row r="2084" s="340" customFormat="1" x14ac:dyDescent="0.25"/>
    <row r="2085" s="340" customFormat="1" x14ac:dyDescent="0.25"/>
    <row r="2086" s="340" customFormat="1" x14ac:dyDescent="0.25"/>
    <row r="2087" s="340" customFormat="1" x14ac:dyDescent="0.25"/>
    <row r="2088" s="340" customFormat="1" x14ac:dyDescent="0.25"/>
    <row r="2089" s="340" customFormat="1" x14ac:dyDescent="0.25"/>
    <row r="2090" s="340" customFormat="1" x14ac:dyDescent="0.25"/>
    <row r="2091" s="340" customFormat="1" x14ac:dyDescent="0.25"/>
    <row r="2092" s="340" customFormat="1" x14ac:dyDescent="0.25"/>
    <row r="2093" s="340" customFormat="1" x14ac:dyDescent="0.25"/>
    <row r="2094" s="340" customFormat="1" x14ac:dyDescent="0.25"/>
    <row r="2095" s="340" customFormat="1" x14ac:dyDescent="0.25"/>
    <row r="2096" s="340" customFormat="1" x14ac:dyDescent="0.25"/>
    <row r="2097" s="340" customFormat="1" x14ac:dyDescent="0.25"/>
    <row r="2098" s="340" customFormat="1" x14ac:dyDescent="0.25"/>
    <row r="2099" s="340" customFormat="1" x14ac:dyDescent="0.25"/>
    <row r="2100" s="340" customFormat="1" x14ac:dyDescent="0.25"/>
    <row r="2101" s="340" customFormat="1" x14ac:dyDescent="0.25"/>
    <row r="2102" s="340" customFormat="1" x14ac:dyDescent="0.25"/>
    <row r="2103" s="340" customFormat="1" x14ac:dyDescent="0.25"/>
    <row r="2104" s="340" customFormat="1" x14ac:dyDescent="0.25"/>
    <row r="2105" s="340" customFormat="1" x14ac:dyDescent="0.25"/>
    <row r="2106" s="340" customFormat="1" x14ac:dyDescent="0.25"/>
    <row r="2107" s="340" customFormat="1" x14ac:dyDescent="0.25"/>
    <row r="2108" s="340" customFormat="1" x14ac:dyDescent="0.25"/>
    <row r="2109" s="340" customFormat="1" x14ac:dyDescent="0.25"/>
    <row r="2110" s="340" customFormat="1" x14ac:dyDescent="0.25"/>
    <row r="2111" s="340" customFormat="1" x14ac:dyDescent="0.25"/>
    <row r="2112" s="340" customFormat="1" x14ac:dyDescent="0.25"/>
    <row r="2113" s="340" customFormat="1" x14ac:dyDescent="0.25"/>
    <row r="2114" s="340" customFormat="1" x14ac:dyDescent="0.25"/>
    <row r="2115" s="340" customFormat="1" x14ac:dyDescent="0.25"/>
    <row r="2116" s="340" customFormat="1" x14ac:dyDescent="0.25"/>
    <row r="2117" s="340" customFormat="1" x14ac:dyDescent="0.25"/>
    <row r="2118" s="340" customFormat="1" x14ac:dyDescent="0.25"/>
    <row r="2119" s="340" customFormat="1" x14ac:dyDescent="0.25"/>
    <row r="2120" s="340" customFormat="1" x14ac:dyDescent="0.25"/>
    <row r="2121" s="340" customFormat="1" x14ac:dyDescent="0.25"/>
    <row r="2122" s="340" customFormat="1" x14ac:dyDescent="0.25"/>
    <row r="2123" s="340" customFormat="1" x14ac:dyDescent="0.25"/>
    <row r="2124" s="340" customFormat="1" x14ac:dyDescent="0.25"/>
    <row r="2125" s="340" customFormat="1" x14ac:dyDescent="0.25"/>
    <row r="2126" s="340" customFormat="1" x14ac:dyDescent="0.25"/>
    <row r="2127" s="340" customFormat="1" x14ac:dyDescent="0.25"/>
    <row r="2128" s="340" customFormat="1" x14ac:dyDescent="0.25"/>
    <row r="2129" s="340" customFormat="1" x14ac:dyDescent="0.25"/>
    <row r="2130" s="340" customFormat="1" x14ac:dyDescent="0.25"/>
    <row r="2131" s="340" customFormat="1" x14ac:dyDescent="0.25"/>
    <row r="2132" s="340" customFormat="1" x14ac:dyDescent="0.25"/>
    <row r="2133" s="340" customFormat="1" x14ac:dyDescent="0.25"/>
    <row r="2134" s="340" customFormat="1" x14ac:dyDescent="0.25"/>
    <row r="2135" s="340" customFormat="1" x14ac:dyDescent="0.25"/>
    <row r="2136" s="340" customFormat="1" x14ac:dyDescent="0.25"/>
    <row r="2137" s="340" customFormat="1" x14ac:dyDescent="0.25"/>
    <row r="2138" s="340" customFormat="1" x14ac:dyDescent="0.25"/>
    <row r="2139" s="340" customFormat="1" x14ac:dyDescent="0.25"/>
    <row r="2140" s="340" customFormat="1" x14ac:dyDescent="0.25"/>
    <row r="2141" s="340" customFormat="1" x14ac:dyDescent="0.25"/>
    <row r="2142" s="340" customFormat="1" x14ac:dyDescent="0.25"/>
    <row r="2143" s="340" customFormat="1" x14ac:dyDescent="0.25"/>
    <row r="2144" s="340" customFormat="1" x14ac:dyDescent="0.25"/>
    <row r="2145" s="340" customFormat="1" x14ac:dyDescent="0.25"/>
    <row r="2146" s="340" customFormat="1" x14ac:dyDescent="0.25"/>
    <row r="2147" s="340" customFormat="1" x14ac:dyDescent="0.25"/>
    <row r="2148" s="340" customFormat="1" x14ac:dyDescent="0.25"/>
    <row r="2149" s="340" customFormat="1" x14ac:dyDescent="0.25"/>
    <row r="2150" s="340" customFormat="1" x14ac:dyDescent="0.25"/>
    <row r="2151" s="340" customFormat="1" x14ac:dyDescent="0.25"/>
    <row r="2152" s="340" customFormat="1" x14ac:dyDescent="0.25"/>
    <row r="2153" s="340" customFormat="1" x14ac:dyDescent="0.25"/>
    <row r="2154" s="340" customFormat="1" x14ac:dyDescent="0.25"/>
    <row r="2155" s="340" customFormat="1" x14ac:dyDescent="0.25"/>
    <row r="2156" s="340" customFormat="1" x14ac:dyDescent="0.25"/>
    <row r="2157" s="340" customFormat="1" x14ac:dyDescent="0.25"/>
    <row r="2158" s="340" customFormat="1" x14ac:dyDescent="0.25"/>
    <row r="2159" s="340" customFormat="1" x14ac:dyDescent="0.25"/>
    <row r="2160" s="340" customFormat="1" x14ac:dyDescent="0.25"/>
    <row r="2161" s="340" customFormat="1" x14ac:dyDescent="0.25"/>
    <row r="2162" s="340" customFormat="1" x14ac:dyDescent="0.25"/>
    <row r="2163" s="340" customFormat="1" x14ac:dyDescent="0.25"/>
    <row r="2164" s="340" customFormat="1" x14ac:dyDescent="0.25"/>
    <row r="2165" s="340" customFormat="1" x14ac:dyDescent="0.25"/>
    <row r="2166" s="340" customFormat="1" x14ac:dyDescent="0.25"/>
    <row r="2167" s="340" customFormat="1" x14ac:dyDescent="0.25"/>
    <row r="2168" s="340" customFormat="1" x14ac:dyDescent="0.25"/>
    <row r="2169" s="340" customFormat="1" x14ac:dyDescent="0.25"/>
    <row r="2170" s="340" customFormat="1" x14ac:dyDescent="0.25"/>
    <row r="2171" s="340" customFormat="1" x14ac:dyDescent="0.25"/>
    <row r="2172" s="340" customFormat="1" x14ac:dyDescent="0.25"/>
    <row r="2173" s="340" customFormat="1" x14ac:dyDescent="0.25"/>
    <row r="2174" s="340" customFormat="1" x14ac:dyDescent="0.25"/>
    <row r="2175" s="340" customFormat="1" x14ac:dyDescent="0.25"/>
    <row r="2176" s="340" customFormat="1" x14ac:dyDescent="0.25"/>
    <row r="2177" s="340" customFormat="1" x14ac:dyDescent="0.25"/>
    <row r="2178" s="340" customFormat="1" x14ac:dyDescent="0.25"/>
    <row r="2179" s="340" customFormat="1" x14ac:dyDescent="0.25"/>
    <row r="2180" s="340" customFormat="1" x14ac:dyDescent="0.25"/>
    <row r="2181" s="340" customFormat="1" x14ac:dyDescent="0.25"/>
    <row r="2182" s="340" customFormat="1" x14ac:dyDescent="0.25"/>
    <row r="2183" s="340" customFormat="1" x14ac:dyDescent="0.25"/>
    <row r="2184" s="340" customFormat="1" x14ac:dyDescent="0.25"/>
    <row r="2185" s="340" customFormat="1" x14ac:dyDescent="0.25"/>
    <row r="2186" s="340" customFormat="1" x14ac:dyDescent="0.25"/>
    <row r="2187" s="340" customFormat="1" x14ac:dyDescent="0.25"/>
    <row r="2188" s="340" customFormat="1" x14ac:dyDescent="0.25"/>
    <row r="2189" s="340" customFormat="1" x14ac:dyDescent="0.25"/>
    <row r="2190" s="340" customFormat="1" x14ac:dyDescent="0.25"/>
    <row r="2191" s="340" customFormat="1" x14ac:dyDescent="0.25"/>
    <row r="2192" s="340" customFormat="1" x14ac:dyDescent="0.25"/>
    <row r="2193" s="340" customFormat="1" x14ac:dyDescent="0.25"/>
    <row r="2194" s="340" customFormat="1" x14ac:dyDescent="0.25"/>
    <row r="2195" s="340" customFormat="1" x14ac:dyDescent="0.25"/>
    <row r="2196" s="340" customFormat="1" x14ac:dyDescent="0.25"/>
    <row r="2197" s="340" customFormat="1" x14ac:dyDescent="0.25"/>
    <row r="2198" s="340" customFormat="1" x14ac:dyDescent="0.25"/>
    <row r="2199" s="340" customFormat="1" x14ac:dyDescent="0.25"/>
    <row r="2200" s="340" customFormat="1" x14ac:dyDescent="0.25"/>
    <row r="2201" s="340" customFormat="1" x14ac:dyDescent="0.25"/>
    <row r="2202" s="340" customFormat="1" x14ac:dyDescent="0.25"/>
    <row r="2203" s="340" customFormat="1" x14ac:dyDescent="0.25"/>
    <row r="2204" s="340" customFormat="1" x14ac:dyDescent="0.25"/>
    <row r="2205" s="340" customFormat="1" x14ac:dyDescent="0.25"/>
    <row r="2206" s="340" customFormat="1" x14ac:dyDescent="0.25"/>
    <row r="2207" s="340" customFormat="1" x14ac:dyDescent="0.25"/>
    <row r="2208" s="340" customFormat="1" x14ac:dyDescent="0.25"/>
    <row r="2209" s="340" customFormat="1" x14ac:dyDescent="0.25"/>
    <row r="2210" s="340" customFormat="1" x14ac:dyDescent="0.25"/>
    <row r="2211" s="340" customFormat="1" x14ac:dyDescent="0.25"/>
    <row r="2212" s="340" customFormat="1" x14ac:dyDescent="0.25"/>
    <row r="2213" s="340" customFormat="1" x14ac:dyDescent="0.25"/>
    <row r="2214" s="340" customFormat="1" x14ac:dyDescent="0.25"/>
    <row r="2215" s="340" customFormat="1" x14ac:dyDescent="0.25"/>
    <row r="2216" s="340" customFormat="1" x14ac:dyDescent="0.25"/>
    <row r="2217" s="340" customFormat="1" x14ac:dyDescent="0.25"/>
    <row r="2218" s="340" customFormat="1" x14ac:dyDescent="0.25"/>
    <row r="2219" s="340" customFormat="1" x14ac:dyDescent="0.25"/>
    <row r="2220" s="340" customFormat="1" x14ac:dyDescent="0.25"/>
    <row r="2221" s="340" customFormat="1" x14ac:dyDescent="0.25"/>
    <row r="2222" s="340" customFormat="1" x14ac:dyDescent="0.25"/>
    <row r="2223" s="340" customFormat="1" x14ac:dyDescent="0.25"/>
    <row r="2224" s="340" customFormat="1" x14ac:dyDescent="0.25"/>
    <row r="2225" s="340" customFormat="1" x14ac:dyDescent="0.25"/>
    <row r="2226" s="340" customFormat="1" x14ac:dyDescent="0.25"/>
    <row r="2227" s="340" customFormat="1" x14ac:dyDescent="0.25"/>
    <row r="2228" s="340" customFormat="1" x14ac:dyDescent="0.25"/>
    <row r="2229" s="340" customFormat="1" x14ac:dyDescent="0.25"/>
    <row r="2230" s="340" customFormat="1" x14ac:dyDescent="0.25"/>
    <row r="2231" s="340" customFormat="1" x14ac:dyDescent="0.25"/>
    <row r="2232" s="340" customFormat="1" x14ac:dyDescent="0.25"/>
    <row r="2233" s="340" customFormat="1" x14ac:dyDescent="0.25"/>
    <row r="2234" s="340" customFormat="1" x14ac:dyDescent="0.25"/>
    <row r="2235" s="340" customFormat="1" x14ac:dyDescent="0.25"/>
    <row r="2236" s="340" customFormat="1" x14ac:dyDescent="0.25"/>
    <row r="2237" s="340" customFormat="1" x14ac:dyDescent="0.25"/>
    <row r="2238" s="340" customFormat="1" x14ac:dyDescent="0.25"/>
    <row r="2239" s="340" customFormat="1" x14ac:dyDescent="0.25"/>
    <row r="2240" s="340" customFormat="1" x14ac:dyDescent="0.25"/>
    <row r="2241" s="340" customFormat="1" x14ac:dyDescent="0.25"/>
    <row r="2242" s="340" customFormat="1" x14ac:dyDescent="0.25"/>
    <row r="2243" s="340" customFormat="1" x14ac:dyDescent="0.25"/>
    <row r="2244" s="340" customFormat="1" x14ac:dyDescent="0.25"/>
    <row r="2245" s="340" customFormat="1" x14ac:dyDescent="0.25"/>
    <row r="2246" s="340" customFormat="1" x14ac:dyDescent="0.25"/>
    <row r="2247" s="340" customFormat="1" x14ac:dyDescent="0.25"/>
    <row r="2248" s="340" customFormat="1" x14ac:dyDescent="0.25"/>
    <row r="2249" s="340" customFormat="1" x14ac:dyDescent="0.25"/>
    <row r="2250" s="340" customFormat="1" x14ac:dyDescent="0.25"/>
    <row r="2251" s="340" customFormat="1" x14ac:dyDescent="0.25"/>
    <row r="2252" s="340" customFormat="1" x14ac:dyDescent="0.25"/>
    <row r="2253" s="340" customFormat="1" x14ac:dyDescent="0.25"/>
    <row r="2254" s="340" customFormat="1" x14ac:dyDescent="0.25"/>
    <row r="2255" s="340" customFormat="1" x14ac:dyDescent="0.25"/>
    <row r="2256" s="340" customFormat="1" x14ac:dyDescent="0.25"/>
    <row r="2257" s="340" customFormat="1" x14ac:dyDescent="0.25"/>
    <row r="2258" s="340" customFormat="1" x14ac:dyDescent="0.25"/>
    <row r="2259" s="340" customFormat="1" x14ac:dyDescent="0.25"/>
    <row r="2260" s="340" customFormat="1" x14ac:dyDescent="0.25"/>
    <row r="2261" s="340" customFormat="1" x14ac:dyDescent="0.25"/>
    <row r="2262" s="340" customFormat="1" x14ac:dyDescent="0.25"/>
    <row r="2263" s="340" customFormat="1" x14ac:dyDescent="0.25"/>
    <row r="2264" s="340" customFormat="1" x14ac:dyDescent="0.25"/>
    <row r="2265" s="340" customFormat="1" x14ac:dyDescent="0.25"/>
    <row r="2266" s="340" customFormat="1" x14ac:dyDescent="0.25"/>
    <row r="2267" s="340" customFormat="1" x14ac:dyDescent="0.25"/>
    <row r="2268" s="340" customFormat="1" x14ac:dyDescent="0.25"/>
    <row r="2269" s="340" customFormat="1" x14ac:dyDescent="0.25"/>
    <row r="2270" s="340" customFormat="1" x14ac:dyDescent="0.25"/>
    <row r="2271" s="340" customFormat="1" x14ac:dyDescent="0.25"/>
    <row r="2272" s="340" customFormat="1" x14ac:dyDescent="0.25"/>
    <row r="2273" s="340" customFormat="1" x14ac:dyDescent="0.25"/>
    <row r="2274" s="340" customFormat="1" x14ac:dyDescent="0.25"/>
    <row r="2275" s="340" customFormat="1" x14ac:dyDescent="0.25"/>
    <row r="2276" s="340" customFormat="1" x14ac:dyDescent="0.25"/>
    <row r="2277" s="340" customFormat="1" x14ac:dyDescent="0.25"/>
    <row r="2278" s="340" customFormat="1" x14ac:dyDescent="0.25"/>
    <row r="2279" s="340" customFormat="1" x14ac:dyDescent="0.25"/>
    <row r="2280" s="340" customFormat="1" x14ac:dyDescent="0.25"/>
    <row r="2281" s="340" customFormat="1" x14ac:dyDescent="0.25"/>
    <row r="2282" s="340" customFormat="1" x14ac:dyDescent="0.25"/>
    <row r="2283" s="340" customFormat="1" x14ac:dyDescent="0.25"/>
    <row r="2284" s="340" customFormat="1" x14ac:dyDescent="0.25"/>
    <row r="2285" s="340" customFormat="1" x14ac:dyDescent="0.25"/>
    <row r="2286" s="340" customFormat="1" x14ac:dyDescent="0.25"/>
    <row r="2287" s="340" customFormat="1" x14ac:dyDescent="0.25"/>
    <row r="2288" s="340" customFormat="1" x14ac:dyDescent="0.25"/>
    <row r="2289" s="340" customFormat="1" x14ac:dyDescent="0.25"/>
    <row r="2290" s="340" customFormat="1" x14ac:dyDescent="0.25"/>
    <row r="2291" s="340" customFormat="1" x14ac:dyDescent="0.25"/>
    <row r="2292" s="340" customFormat="1" x14ac:dyDescent="0.25"/>
    <row r="2293" s="340" customFormat="1" x14ac:dyDescent="0.25"/>
    <row r="2294" s="340" customFormat="1" x14ac:dyDescent="0.25"/>
    <row r="2295" s="340" customFormat="1" x14ac:dyDescent="0.25"/>
    <row r="2296" s="340" customFormat="1" x14ac:dyDescent="0.25"/>
    <row r="2297" s="340" customFormat="1" x14ac:dyDescent="0.25"/>
    <row r="2298" s="340" customFormat="1" x14ac:dyDescent="0.25"/>
    <row r="2299" s="340" customFormat="1" x14ac:dyDescent="0.25"/>
    <row r="2300" s="340" customFormat="1" x14ac:dyDescent="0.25"/>
    <row r="2301" s="340" customFormat="1" x14ac:dyDescent="0.25"/>
    <row r="2302" s="340" customFormat="1" x14ac:dyDescent="0.25"/>
    <row r="2303" s="340" customFormat="1" x14ac:dyDescent="0.25"/>
    <row r="2304" s="340" customFormat="1" x14ac:dyDescent="0.25"/>
    <row r="2305" s="340" customFormat="1" x14ac:dyDescent="0.25"/>
    <row r="2306" s="340" customFormat="1" x14ac:dyDescent="0.25"/>
    <row r="2307" s="340" customFormat="1" x14ac:dyDescent="0.25"/>
    <row r="2308" s="340" customFormat="1" x14ac:dyDescent="0.25"/>
    <row r="2309" s="340" customFormat="1" x14ac:dyDescent="0.25"/>
    <row r="2310" s="340" customFormat="1" x14ac:dyDescent="0.25"/>
    <row r="2311" s="340" customFormat="1" x14ac:dyDescent="0.25"/>
    <row r="2312" s="340" customFormat="1" x14ac:dyDescent="0.25"/>
    <row r="2313" s="340" customFormat="1" x14ac:dyDescent="0.25"/>
    <row r="2314" s="340" customFormat="1" x14ac:dyDescent="0.25"/>
    <row r="2315" s="340" customFormat="1" x14ac:dyDescent="0.25"/>
    <row r="2316" s="340" customFormat="1" x14ac:dyDescent="0.25"/>
    <row r="2317" s="340" customFormat="1" x14ac:dyDescent="0.25"/>
    <row r="2318" s="340" customFormat="1" x14ac:dyDescent="0.25"/>
    <row r="2319" s="340" customFormat="1" x14ac:dyDescent="0.25"/>
    <row r="2320" s="340" customFormat="1" x14ac:dyDescent="0.25"/>
    <row r="2321" s="340" customFormat="1" x14ac:dyDescent="0.25"/>
    <row r="2322" s="340" customFormat="1" x14ac:dyDescent="0.25"/>
    <row r="2323" s="340" customFormat="1" x14ac:dyDescent="0.25"/>
    <row r="2324" s="340" customFormat="1" x14ac:dyDescent="0.25"/>
    <row r="2325" s="340" customFormat="1" x14ac:dyDescent="0.25"/>
    <row r="2326" s="340" customFormat="1" x14ac:dyDescent="0.25"/>
    <row r="2327" s="340" customFormat="1" x14ac:dyDescent="0.25"/>
    <row r="2328" s="340" customFormat="1" x14ac:dyDescent="0.25"/>
    <row r="2329" s="340" customFormat="1" x14ac:dyDescent="0.25"/>
    <row r="2330" s="340" customFormat="1" x14ac:dyDescent="0.25"/>
    <row r="2331" s="340" customFormat="1" x14ac:dyDescent="0.25"/>
    <row r="2332" s="340" customFormat="1" x14ac:dyDescent="0.25"/>
    <row r="2333" s="340" customFormat="1" x14ac:dyDescent="0.25"/>
    <row r="2334" s="340" customFormat="1" x14ac:dyDescent="0.25"/>
    <row r="2335" s="340" customFormat="1" x14ac:dyDescent="0.25"/>
    <row r="2336" s="340" customFormat="1" x14ac:dyDescent="0.25"/>
    <row r="2337" s="340" customFormat="1" x14ac:dyDescent="0.25"/>
    <row r="2338" s="340" customFormat="1" x14ac:dyDescent="0.25"/>
    <row r="2339" s="340" customFormat="1" x14ac:dyDescent="0.25"/>
    <row r="2340" s="340" customFormat="1" x14ac:dyDescent="0.25"/>
    <row r="2341" s="340" customFormat="1" x14ac:dyDescent="0.25"/>
    <row r="2342" s="340" customFormat="1" x14ac:dyDescent="0.25"/>
    <row r="2343" s="340" customFormat="1" x14ac:dyDescent="0.25"/>
    <row r="2344" s="340" customFormat="1" x14ac:dyDescent="0.25"/>
    <row r="2345" s="340" customFormat="1" x14ac:dyDescent="0.25"/>
    <row r="2346" s="340" customFormat="1" x14ac:dyDescent="0.25"/>
    <row r="2347" s="340" customFormat="1" x14ac:dyDescent="0.25"/>
    <row r="2348" s="340" customFormat="1" x14ac:dyDescent="0.25"/>
    <row r="2349" s="340" customFormat="1" x14ac:dyDescent="0.25"/>
    <row r="2350" s="340" customFormat="1" x14ac:dyDescent="0.25"/>
    <row r="2351" s="340" customFormat="1" x14ac:dyDescent="0.25"/>
    <row r="2352" s="340" customFormat="1" x14ac:dyDescent="0.25"/>
    <row r="2353" s="340" customFormat="1" x14ac:dyDescent="0.25"/>
    <row r="2354" s="340" customFormat="1" x14ac:dyDescent="0.25"/>
    <row r="2355" s="340" customFormat="1" x14ac:dyDescent="0.25"/>
    <row r="2356" s="340" customFormat="1" x14ac:dyDescent="0.25"/>
    <row r="2357" s="340" customFormat="1" x14ac:dyDescent="0.25"/>
    <row r="2358" s="340" customFormat="1" x14ac:dyDescent="0.25"/>
    <row r="2359" s="340" customFormat="1" x14ac:dyDescent="0.25"/>
    <row r="2360" s="340" customFormat="1" x14ac:dyDescent="0.25"/>
    <row r="2361" s="340" customFormat="1" x14ac:dyDescent="0.25"/>
    <row r="2362" s="340" customFormat="1" x14ac:dyDescent="0.25"/>
    <row r="2363" s="340" customFormat="1" x14ac:dyDescent="0.25"/>
    <row r="2364" s="340" customFormat="1" x14ac:dyDescent="0.25"/>
    <row r="2365" s="340" customFormat="1" x14ac:dyDescent="0.25"/>
    <row r="2366" s="340" customFormat="1" x14ac:dyDescent="0.25"/>
    <row r="2367" s="340" customFormat="1" x14ac:dyDescent="0.25"/>
    <row r="2368" s="340" customFormat="1" x14ac:dyDescent="0.25"/>
    <row r="2369" s="340" customFormat="1" x14ac:dyDescent="0.25"/>
    <row r="2370" s="340" customFormat="1" x14ac:dyDescent="0.25"/>
    <row r="2371" s="340" customFormat="1" x14ac:dyDescent="0.25"/>
    <row r="2372" s="340" customFormat="1" x14ac:dyDescent="0.25"/>
    <row r="2373" s="340" customFormat="1" x14ac:dyDescent="0.25"/>
    <row r="2374" s="340" customFormat="1" x14ac:dyDescent="0.25"/>
    <row r="2375" s="340" customFormat="1" x14ac:dyDescent="0.25"/>
    <row r="2376" s="340" customFormat="1" x14ac:dyDescent="0.25"/>
    <row r="2377" s="340" customFormat="1" x14ac:dyDescent="0.25"/>
    <row r="2378" s="340" customFormat="1" x14ac:dyDescent="0.25"/>
    <row r="2379" s="340" customFormat="1" x14ac:dyDescent="0.25"/>
    <row r="2380" s="340" customFormat="1" x14ac:dyDescent="0.25"/>
    <row r="2381" s="340" customFormat="1" x14ac:dyDescent="0.25"/>
    <row r="2382" s="340" customFormat="1" x14ac:dyDescent="0.25"/>
    <row r="2383" s="340" customFormat="1" x14ac:dyDescent="0.25"/>
    <row r="2384" s="340" customFormat="1" x14ac:dyDescent="0.25"/>
    <row r="2385" s="340" customFormat="1" x14ac:dyDescent="0.25"/>
    <row r="2386" s="340" customFormat="1" x14ac:dyDescent="0.25"/>
    <row r="2387" s="340" customFormat="1" x14ac:dyDescent="0.25"/>
    <row r="2388" s="340" customFormat="1" x14ac:dyDescent="0.25"/>
    <row r="2389" s="340" customFormat="1" x14ac:dyDescent="0.25"/>
    <row r="2390" s="340" customFormat="1" x14ac:dyDescent="0.25"/>
    <row r="2391" s="340" customFormat="1" x14ac:dyDescent="0.25"/>
    <row r="2392" s="340" customFormat="1" x14ac:dyDescent="0.25"/>
    <row r="2393" s="340" customFormat="1" x14ac:dyDescent="0.25"/>
    <row r="2394" s="340" customFormat="1" x14ac:dyDescent="0.25"/>
    <row r="2395" s="340" customFormat="1" x14ac:dyDescent="0.25"/>
    <row r="2396" s="340" customFormat="1" x14ac:dyDescent="0.25"/>
    <row r="2397" s="340" customFormat="1" x14ac:dyDescent="0.25"/>
    <row r="2398" s="340" customFormat="1" x14ac:dyDescent="0.25"/>
    <row r="2399" s="340" customFormat="1" x14ac:dyDescent="0.25"/>
    <row r="2400" s="340" customFormat="1" x14ac:dyDescent="0.25"/>
    <row r="2401" s="340" customFormat="1" x14ac:dyDescent="0.25"/>
    <row r="2402" s="340" customFormat="1" x14ac:dyDescent="0.25"/>
    <row r="2403" s="340" customFormat="1" x14ac:dyDescent="0.25"/>
    <row r="2404" s="340" customFormat="1" x14ac:dyDescent="0.25"/>
    <row r="2405" s="340" customFormat="1" x14ac:dyDescent="0.25"/>
    <row r="2406" s="340" customFormat="1" x14ac:dyDescent="0.25"/>
    <row r="2407" s="340" customFormat="1" x14ac:dyDescent="0.25"/>
    <row r="2408" s="340" customFormat="1" x14ac:dyDescent="0.25"/>
    <row r="2409" s="340" customFormat="1" x14ac:dyDescent="0.25"/>
    <row r="2410" s="340" customFormat="1" x14ac:dyDescent="0.25"/>
    <row r="2411" s="340" customFormat="1" x14ac:dyDescent="0.25"/>
    <row r="2412" s="340" customFormat="1" x14ac:dyDescent="0.25"/>
    <row r="2413" s="340" customFormat="1" x14ac:dyDescent="0.25"/>
    <row r="2414" s="340" customFormat="1" x14ac:dyDescent="0.25"/>
    <row r="2415" s="340" customFormat="1" x14ac:dyDescent="0.25"/>
    <row r="2416" s="340" customFormat="1" x14ac:dyDescent="0.25"/>
    <row r="2417" s="340" customFormat="1" x14ac:dyDescent="0.25"/>
    <row r="2418" s="340" customFormat="1" x14ac:dyDescent="0.25"/>
    <row r="2419" s="340" customFormat="1" x14ac:dyDescent="0.25"/>
    <row r="2420" s="340" customFormat="1" x14ac:dyDescent="0.25"/>
    <row r="2421" s="340" customFormat="1" x14ac:dyDescent="0.25"/>
    <row r="2422" s="340" customFormat="1" x14ac:dyDescent="0.25"/>
    <row r="2423" s="340" customFormat="1" x14ac:dyDescent="0.25"/>
    <row r="2424" s="340" customFormat="1" x14ac:dyDescent="0.25"/>
    <row r="2425" s="340" customFormat="1" x14ac:dyDescent="0.25"/>
    <row r="2426" s="340" customFormat="1" x14ac:dyDescent="0.25"/>
    <row r="2427" s="340" customFormat="1" x14ac:dyDescent="0.25"/>
    <row r="2428" s="340" customFormat="1" x14ac:dyDescent="0.25"/>
    <row r="2429" s="340" customFormat="1" x14ac:dyDescent="0.25"/>
    <row r="2430" s="340" customFormat="1" x14ac:dyDescent="0.25"/>
    <row r="2431" s="340" customFormat="1" x14ac:dyDescent="0.25"/>
    <row r="2432" s="340" customFormat="1" x14ac:dyDescent="0.25"/>
    <row r="2433" s="340" customFormat="1" x14ac:dyDescent="0.25"/>
    <row r="2434" s="340" customFormat="1" x14ac:dyDescent="0.25"/>
    <row r="2435" s="340" customFormat="1" x14ac:dyDescent="0.25"/>
    <row r="2436" s="340" customFormat="1" x14ac:dyDescent="0.25"/>
    <row r="2437" s="340" customFormat="1" x14ac:dyDescent="0.25"/>
    <row r="2438" s="340" customFormat="1" x14ac:dyDescent="0.25"/>
    <row r="2439" s="340" customFormat="1" x14ac:dyDescent="0.25"/>
    <row r="2440" s="340" customFormat="1" x14ac:dyDescent="0.25"/>
    <row r="2441" s="340" customFormat="1" x14ac:dyDescent="0.25"/>
    <row r="2442" s="340" customFormat="1" x14ac:dyDescent="0.25"/>
    <row r="2443" s="340" customFormat="1" x14ac:dyDescent="0.25"/>
    <row r="2444" s="340" customFormat="1" x14ac:dyDescent="0.25"/>
    <row r="2445" s="340" customFormat="1" x14ac:dyDescent="0.25"/>
    <row r="2446" s="340" customFormat="1" x14ac:dyDescent="0.25"/>
    <row r="2447" s="340" customFormat="1" x14ac:dyDescent="0.25"/>
    <row r="2448" s="340" customFormat="1" x14ac:dyDescent="0.25"/>
    <row r="2449" s="340" customFormat="1" x14ac:dyDescent="0.25"/>
    <row r="2450" s="340" customFormat="1" x14ac:dyDescent="0.25"/>
    <row r="2451" s="340" customFormat="1" x14ac:dyDescent="0.25"/>
    <row r="2452" s="340" customFormat="1" x14ac:dyDescent="0.25"/>
    <row r="2453" s="340" customFormat="1" x14ac:dyDescent="0.25"/>
    <row r="2454" s="340" customFormat="1" x14ac:dyDescent="0.25"/>
    <row r="2455" s="340" customFormat="1" x14ac:dyDescent="0.25"/>
    <row r="2456" s="340" customFormat="1" x14ac:dyDescent="0.25"/>
    <row r="2457" s="340" customFormat="1" x14ac:dyDescent="0.25"/>
    <row r="2458" s="340" customFormat="1" x14ac:dyDescent="0.25"/>
    <row r="2459" s="340" customFormat="1" x14ac:dyDescent="0.25"/>
    <row r="2460" s="340" customFormat="1" x14ac:dyDescent="0.25"/>
    <row r="2461" s="340" customFormat="1" x14ac:dyDescent="0.25"/>
    <row r="2462" s="340" customFormat="1" x14ac:dyDescent="0.25"/>
    <row r="2463" s="340" customFormat="1" x14ac:dyDescent="0.25"/>
    <row r="2464" s="340" customFormat="1" x14ac:dyDescent="0.25"/>
    <row r="2465" s="340" customFormat="1" x14ac:dyDescent="0.25"/>
    <row r="2466" s="340" customFormat="1" x14ac:dyDescent="0.25"/>
    <row r="2467" s="340" customFormat="1" x14ac:dyDescent="0.25"/>
    <row r="2468" s="340" customFormat="1" x14ac:dyDescent="0.25"/>
    <row r="2469" s="340" customFormat="1" x14ac:dyDescent="0.25"/>
    <row r="2470" s="340" customFormat="1" x14ac:dyDescent="0.25"/>
    <row r="2471" s="340" customFormat="1" x14ac:dyDescent="0.25"/>
    <row r="2472" s="340" customFormat="1" x14ac:dyDescent="0.25"/>
    <row r="2473" s="340" customFormat="1" x14ac:dyDescent="0.25"/>
    <row r="2474" s="340" customFormat="1" x14ac:dyDescent="0.25"/>
    <row r="2475" s="340" customFormat="1" x14ac:dyDescent="0.25"/>
    <row r="2476" s="340" customFormat="1" x14ac:dyDescent="0.25"/>
    <row r="2477" s="340" customFormat="1" x14ac:dyDescent="0.25"/>
    <row r="2478" s="340" customFormat="1" x14ac:dyDescent="0.25"/>
    <row r="2479" s="340" customFormat="1" x14ac:dyDescent="0.25"/>
    <row r="2480" s="340" customFormat="1" x14ac:dyDescent="0.25"/>
    <row r="2481" s="340" customFormat="1" x14ac:dyDescent="0.25"/>
    <row r="2482" s="340" customFormat="1" x14ac:dyDescent="0.25"/>
    <row r="2483" s="340" customFormat="1" x14ac:dyDescent="0.25"/>
    <row r="2484" s="340" customFormat="1" x14ac:dyDescent="0.25"/>
    <row r="2485" s="340" customFormat="1" x14ac:dyDescent="0.25"/>
    <row r="2486" s="340" customFormat="1" x14ac:dyDescent="0.25"/>
    <row r="2487" s="340" customFormat="1" x14ac:dyDescent="0.25"/>
    <row r="2488" s="340" customFormat="1" x14ac:dyDescent="0.25"/>
    <row r="2489" s="340" customFormat="1" x14ac:dyDescent="0.25"/>
    <row r="2490" s="340" customFormat="1" x14ac:dyDescent="0.25"/>
    <row r="2491" s="340" customFormat="1" x14ac:dyDescent="0.25"/>
    <row r="2492" s="340" customFormat="1" x14ac:dyDescent="0.25"/>
    <row r="2493" s="340" customFormat="1" x14ac:dyDescent="0.25"/>
    <row r="2494" s="340" customFormat="1" x14ac:dyDescent="0.25"/>
    <row r="2495" s="340" customFormat="1" x14ac:dyDescent="0.25"/>
    <row r="2496" s="340" customFormat="1" x14ac:dyDescent="0.25"/>
    <row r="2497" s="340" customFormat="1" x14ac:dyDescent="0.25"/>
    <row r="2498" s="340" customFormat="1" x14ac:dyDescent="0.25"/>
    <row r="2499" s="340" customFormat="1" x14ac:dyDescent="0.25"/>
    <row r="2500" s="340" customFormat="1" x14ac:dyDescent="0.25"/>
    <row r="2501" s="340" customFormat="1" x14ac:dyDescent="0.25"/>
    <row r="2502" s="340" customFormat="1" x14ac:dyDescent="0.25"/>
    <row r="2503" s="340" customFormat="1" x14ac:dyDescent="0.25"/>
    <row r="2504" s="340" customFormat="1" x14ac:dyDescent="0.25"/>
    <row r="2505" s="340" customFormat="1" x14ac:dyDescent="0.25"/>
    <row r="2506" s="340" customFormat="1" x14ac:dyDescent="0.25"/>
    <row r="2507" s="340" customFormat="1" x14ac:dyDescent="0.25"/>
    <row r="2508" s="340" customFormat="1" x14ac:dyDescent="0.25"/>
    <row r="2509" s="340" customFormat="1" x14ac:dyDescent="0.25"/>
    <row r="2510" s="340" customFormat="1" x14ac:dyDescent="0.25"/>
    <row r="2511" s="340" customFormat="1" x14ac:dyDescent="0.25"/>
    <row r="2512" s="340" customFormat="1" x14ac:dyDescent="0.25"/>
    <row r="2513" s="340" customFormat="1" x14ac:dyDescent="0.25"/>
    <row r="2514" s="340" customFormat="1" x14ac:dyDescent="0.25"/>
    <row r="2515" s="340" customFormat="1" x14ac:dyDescent="0.25"/>
    <row r="2516" s="340" customFormat="1" x14ac:dyDescent="0.25"/>
    <row r="2517" s="340" customFormat="1" x14ac:dyDescent="0.25"/>
    <row r="2518" s="340" customFormat="1" x14ac:dyDescent="0.25"/>
    <row r="2519" s="340" customFormat="1" x14ac:dyDescent="0.25"/>
    <row r="2520" s="340" customFormat="1" x14ac:dyDescent="0.25"/>
    <row r="2521" s="340" customFormat="1" x14ac:dyDescent="0.25"/>
    <row r="2522" s="340" customFormat="1" x14ac:dyDescent="0.25"/>
    <row r="2523" s="340" customFormat="1" x14ac:dyDescent="0.25"/>
    <row r="2524" s="340" customFormat="1" x14ac:dyDescent="0.25"/>
    <row r="2525" s="340" customFormat="1" x14ac:dyDescent="0.25"/>
    <row r="2526" s="340" customFormat="1" x14ac:dyDescent="0.25"/>
    <row r="2527" s="340" customFormat="1" x14ac:dyDescent="0.25"/>
    <row r="2528" s="340" customFormat="1" x14ac:dyDescent="0.25"/>
    <row r="2529" s="340" customFormat="1" x14ac:dyDescent="0.25"/>
    <row r="2530" s="340" customFormat="1" x14ac:dyDescent="0.25"/>
    <row r="2531" s="340" customFormat="1" x14ac:dyDescent="0.25"/>
    <row r="2532" s="340" customFormat="1" x14ac:dyDescent="0.25"/>
    <row r="2533" s="340" customFormat="1" x14ac:dyDescent="0.25"/>
    <row r="2534" s="340" customFormat="1" x14ac:dyDescent="0.25"/>
    <row r="2535" s="340" customFormat="1" x14ac:dyDescent="0.25"/>
    <row r="2536" s="340" customFormat="1" x14ac:dyDescent="0.25"/>
    <row r="2537" s="340" customFormat="1" x14ac:dyDescent="0.25"/>
    <row r="2538" s="340" customFormat="1" x14ac:dyDescent="0.25"/>
    <row r="2539" s="340" customFormat="1" x14ac:dyDescent="0.25"/>
    <row r="2540" s="340" customFormat="1" x14ac:dyDescent="0.25"/>
    <row r="2541" s="340" customFormat="1" x14ac:dyDescent="0.25"/>
    <row r="2542" s="340" customFormat="1" x14ac:dyDescent="0.25"/>
    <row r="2543" s="340" customFormat="1" x14ac:dyDescent="0.25"/>
    <row r="2544" s="340" customFormat="1" x14ac:dyDescent="0.25"/>
    <row r="2545" s="340" customFormat="1" x14ac:dyDescent="0.25"/>
    <row r="2546" s="340" customFormat="1" x14ac:dyDescent="0.25"/>
    <row r="2547" s="340" customFormat="1" x14ac:dyDescent="0.25"/>
    <row r="2548" s="340" customFormat="1" x14ac:dyDescent="0.25"/>
    <row r="2549" s="340" customFormat="1" x14ac:dyDescent="0.25"/>
    <row r="2550" s="340" customFormat="1" x14ac:dyDescent="0.25"/>
    <row r="2551" s="340" customFormat="1" x14ac:dyDescent="0.25"/>
    <row r="2552" s="340" customFormat="1" x14ac:dyDescent="0.25"/>
    <row r="2553" s="340" customFormat="1" x14ac:dyDescent="0.25"/>
    <row r="2554" s="340" customFormat="1" x14ac:dyDescent="0.25"/>
    <row r="2555" s="340" customFormat="1" x14ac:dyDescent="0.25"/>
    <row r="2556" s="340" customFormat="1" x14ac:dyDescent="0.25"/>
    <row r="2557" s="340" customFormat="1" x14ac:dyDescent="0.25"/>
    <row r="2558" s="340" customFormat="1" x14ac:dyDescent="0.25"/>
    <row r="2559" s="340" customFormat="1" x14ac:dyDescent="0.25"/>
    <row r="2560" s="340" customFormat="1" x14ac:dyDescent="0.25"/>
    <row r="2561" s="340" customFormat="1" x14ac:dyDescent="0.25"/>
    <row r="2562" s="340" customFormat="1" x14ac:dyDescent="0.25"/>
    <row r="2563" s="340" customFormat="1" x14ac:dyDescent="0.25"/>
    <row r="2564" s="340" customFormat="1" x14ac:dyDescent="0.25"/>
    <row r="2565" s="340" customFormat="1" x14ac:dyDescent="0.25"/>
    <row r="2566" s="340" customFormat="1" x14ac:dyDescent="0.25"/>
    <row r="2567" s="340" customFormat="1" x14ac:dyDescent="0.25"/>
    <row r="2568" s="340" customFormat="1" x14ac:dyDescent="0.25"/>
    <row r="2569" s="340" customFormat="1" x14ac:dyDescent="0.25"/>
    <row r="2570" s="340" customFormat="1" x14ac:dyDescent="0.25"/>
    <row r="2571" s="340" customFormat="1" x14ac:dyDescent="0.25"/>
    <row r="2572" s="340" customFormat="1" x14ac:dyDescent="0.25"/>
    <row r="2573" s="340" customFormat="1" x14ac:dyDescent="0.25"/>
    <row r="2574" s="340" customFormat="1" x14ac:dyDescent="0.25"/>
    <row r="2575" s="340" customFormat="1" x14ac:dyDescent="0.25"/>
    <row r="2576" s="340" customFormat="1" x14ac:dyDescent="0.25"/>
    <row r="2577" s="340" customFormat="1" x14ac:dyDescent="0.25"/>
    <row r="2578" s="340" customFormat="1" x14ac:dyDescent="0.25"/>
    <row r="2579" s="340" customFormat="1" x14ac:dyDescent="0.25"/>
    <row r="2580" s="340" customFormat="1" x14ac:dyDescent="0.25"/>
    <row r="2581" s="340" customFormat="1" x14ac:dyDescent="0.25"/>
    <row r="2582" s="340" customFormat="1" x14ac:dyDescent="0.25"/>
    <row r="2583" s="340" customFormat="1" x14ac:dyDescent="0.25"/>
    <row r="2584" s="340" customFormat="1" x14ac:dyDescent="0.25"/>
    <row r="2585" s="340" customFormat="1" x14ac:dyDescent="0.25"/>
    <row r="2586" s="340" customFormat="1" x14ac:dyDescent="0.25"/>
    <row r="2587" s="340" customFormat="1" x14ac:dyDescent="0.25"/>
    <row r="2588" s="340" customFormat="1" x14ac:dyDescent="0.25"/>
    <row r="2589" s="340" customFormat="1" x14ac:dyDescent="0.25"/>
    <row r="2590" s="340" customFormat="1" x14ac:dyDescent="0.25"/>
    <row r="2591" s="340" customFormat="1" x14ac:dyDescent="0.25"/>
    <row r="2592" s="340" customFormat="1" x14ac:dyDescent="0.25"/>
    <row r="2593" s="340" customFormat="1" x14ac:dyDescent="0.25"/>
    <row r="2594" s="340" customFormat="1" x14ac:dyDescent="0.25"/>
    <row r="2595" s="340" customFormat="1" x14ac:dyDescent="0.25"/>
    <row r="2596" s="340" customFormat="1" x14ac:dyDescent="0.25"/>
    <row r="2597" s="340" customFormat="1" x14ac:dyDescent="0.25"/>
    <row r="2598" s="340" customFormat="1" x14ac:dyDescent="0.25"/>
    <row r="2599" s="340" customFormat="1" x14ac:dyDescent="0.25"/>
    <row r="2600" s="340" customFormat="1" x14ac:dyDescent="0.25"/>
    <row r="2601" s="340" customFormat="1" x14ac:dyDescent="0.25"/>
    <row r="2602" s="340" customFormat="1" x14ac:dyDescent="0.25"/>
    <row r="2603" s="340" customFormat="1" x14ac:dyDescent="0.25"/>
    <row r="2604" s="340" customFormat="1" x14ac:dyDescent="0.25"/>
    <row r="2605" s="340" customFormat="1" x14ac:dyDescent="0.25"/>
    <row r="2606" s="340" customFormat="1" x14ac:dyDescent="0.25"/>
    <row r="2607" s="340" customFormat="1" x14ac:dyDescent="0.25"/>
    <row r="2608" s="340" customFormat="1" x14ac:dyDescent="0.25"/>
    <row r="2609" s="340" customFormat="1" x14ac:dyDescent="0.25"/>
    <row r="2610" s="340" customFormat="1" x14ac:dyDescent="0.25"/>
    <row r="2611" s="340" customFormat="1" x14ac:dyDescent="0.25"/>
    <row r="2612" s="340" customFormat="1" x14ac:dyDescent="0.25"/>
    <row r="2613" s="340" customFormat="1" x14ac:dyDescent="0.25"/>
    <row r="2614" s="340" customFormat="1" x14ac:dyDescent="0.25"/>
    <row r="2615" s="340" customFormat="1" x14ac:dyDescent="0.25"/>
    <row r="2616" s="340" customFormat="1" x14ac:dyDescent="0.25"/>
    <row r="2617" s="340" customFormat="1" x14ac:dyDescent="0.25"/>
    <row r="2618" s="340" customFormat="1" x14ac:dyDescent="0.25"/>
    <row r="2619" s="340" customFormat="1" x14ac:dyDescent="0.25"/>
    <row r="2620" s="340" customFormat="1" x14ac:dyDescent="0.25"/>
    <row r="2621" s="340" customFormat="1" x14ac:dyDescent="0.25"/>
    <row r="2622" s="340" customFormat="1" x14ac:dyDescent="0.25"/>
    <row r="2623" s="340" customFormat="1" x14ac:dyDescent="0.25"/>
    <row r="2624" s="340" customFormat="1" x14ac:dyDescent="0.25"/>
    <row r="2625" s="340" customFormat="1" x14ac:dyDescent="0.25"/>
    <row r="2626" s="340" customFormat="1" x14ac:dyDescent="0.25"/>
    <row r="2627" s="340" customFormat="1" x14ac:dyDescent="0.25"/>
    <row r="2628" s="340" customFormat="1" x14ac:dyDescent="0.25"/>
    <row r="2629" s="340" customFormat="1" x14ac:dyDescent="0.25"/>
    <row r="2630" s="340" customFormat="1" x14ac:dyDescent="0.25"/>
    <row r="2631" s="340" customFormat="1" x14ac:dyDescent="0.25"/>
    <row r="2632" s="340" customFormat="1" x14ac:dyDescent="0.25"/>
    <row r="2633" s="340" customFormat="1" x14ac:dyDescent="0.25"/>
    <row r="2634" s="340" customFormat="1" x14ac:dyDescent="0.25"/>
    <row r="2635" s="340" customFormat="1" x14ac:dyDescent="0.25"/>
    <row r="2636" s="340" customFormat="1" x14ac:dyDescent="0.25"/>
    <row r="2637" s="340" customFormat="1" x14ac:dyDescent="0.25"/>
    <row r="2638" s="340" customFormat="1" x14ac:dyDescent="0.25"/>
    <row r="2639" s="340" customFormat="1" x14ac:dyDescent="0.25"/>
    <row r="2640" s="340" customFormat="1" x14ac:dyDescent="0.25"/>
    <row r="2641" s="340" customFormat="1" x14ac:dyDescent="0.25"/>
    <row r="2642" s="340" customFormat="1" x14ac:dyDescent="0.25"/>
    <row r="2643" s="340" customFormat="1" x14ac:dyDescent="0.25"/>
    <row r="2644" s="340" customFormat="1" x14ac:dyDescent="0.25"/>
    <row r="2645" s="340" customFormat="1" x14ac:dyDescent="0.25"/>
    <row r="2646" s="340" customFormat="1" x14ac:dyDescent="0.25"/>
    <row r="2647" s="340" customFormat="1" x14ac:dyDescent="0.25"/>
    <row r="2648" s="340" customFormat="1" x14ac:dyDescent="0.25"/>
    <row r="2649" s="340" customFormat="1" x14ac:dyDescent="0.25"/>
    <row r="2650" s="340" customFormat="1" x14ac:dyDescent="0.25"/>
    <row r="2651" s="340" customFormat="1" x14ac:dyDescent="0.25"/>
    <row r="2652" s="340" customFormat="1" x14ac:dyDescent="0.25"/>
    <row r="2653" s="340" customFormat="1" x14ac:dyDescent="0.25"/>
    <row r="2654" s="340" customFormat="1" x14ac:dyDescent="0.25"/>
    <row r="2655" s="340" customFormat="1" x14ac:dyDescent="0.25"/>
    <row r="2656" s="340" customFormat="1" x14ac:dyDescent="0.25"/>
    <row r="2657" s="340" customFormat="1" x14ac:dyDescent="0.25"/>
    <row r="2658" s="340" customFormat="1" x14ac:dyDescent="0.25"/>
    <row r="2659" s="340" customFormat="1" x14ac:dyDescent="0.25"/>
    <row r="2660" s="340" customFormat="1" x14ac:dyDescent="0.25"/>
    <row r="2661" s="340" customFormat="1" x14ac:dyDescent="0.25"/>
    <row r="2662" s="340" customFormat="1" x14ac:dyDescent="0.25"/>
    <row r="2663" s="340" customFormat="1" x14ac:dyDescent="0.25"/>
    <row r="2664" s="340" customFormat="1" x14ac:dyDescent="0.25"/>
    <row r="2665" s="340" customFormat="1" x14ac:dyDescent="0.25"/>
    <row r="2666" s="340" customFormat="1" x14ac:dyDescent="0.25"/>
    <row r="2667" s="340" customFormat="1" x14ac:dyDescent="0.25"/>
    <row r="2668" s="340" customFormat="1" x14ac:dyDescent="0.25"/>
    <row r="2669" s="340" customFormat="1" x14ac:dyDescent="0.25"/>
    <row r="2670" s="340" customFormat="1" x14ac:dyDescent="0.25"/>
    <row r="2671" s="340" customFormat="1" x14ac:dyDescent="0.25"/>
    <row r="2672" s="340" customFormat="1" x14ac:dyDescent="0.25"/>
    <row r="2673" s="340" customFormat="1" x14ac:dyDescent="0.25"/>
    <row r="2674" s="340" customFormat="1" x14ac:dyDescent="0.25"/>
    <row r="2675" s="340" customFormat="1" x14ac:dyDescent="0.25"/>
    <row r="2676" s="340" customFormat="1" x14ac:dyDescent="0.25"/>
    <row r="2677" s="340" customFormat="1" x14ac:dyDescent="0.25"/>
    <row r="2678" s="340" customFormat="1" x14ac:dyDescent="0.25"/>
    <row r="2679" s="340" customFormat="1" x14ac:dyDescent="0.25"/>
    <row r="2680" s="340" customFormat="1" x14ac:dyDescent="0.25"/>
    <row r="2681" s="340" customFormat="1" x14ac:dyDescent="0.25"/>
    <row r="2682" s="340" customFormat="1" x14ac:dyDescent="0.25"/>
    <row r="2683" s="340" customFormat="1" x14ac:dyDescent="0.25"/>
    <row r="2684" s="340" customFormat="1" x14ac:dyDescent="0.25"/>
    <row r="2685" s="340" customFormat="1" x14ac:dyDescent="0.25"/>
    <row r="2686" s="340" customFormat="1" x14ac:dyDescent="0.25"/>
    <row r="2687" s="340" customFormat="1" x14ac:dyDescent="0.25"/>
    <row r="2688" s="340" customFormat="1" x14ac:dyDescent="0.25"/>
    <row r="2689" s="340" customFormat="1" x14ac:dyDescent="0.25"/>
    <row r="2690" s="340" customFormat="1" x14ac:dyDescent="0.25"/>
    <row r="2691" s="340" customFormat="1" x14ac:dyDescent="0.25"/>
    <row r="2692" s="340" customFormat="1" x14ac:dyDescent="0.25"/>
    <row r="2693" s="340" customFormat="1" x14ac:dyDescent="0.25"/>
    <row r="2694" s="340" customFormat="1" x14ac:dyDescent="0.25"/>
    <row r="2695" s="340" customFormat="1" x14ac:dyDescent="0.25"/>
    <row r="2696" s="340" customFormat="1" x14ac:dyDescent="0.25"/>
    <row r="2697" s="340" customFormat="1" x14ac:dyDescent="0.25"/>
    <row r="2698" s="340" customFormat="1" x14ac:dyDescent="0.25"/>
    <row r="2699" s="340" customFormat="1" x14ac:dyDescent="0.25"/>
    <row r="2700" s="340" customFormat="1" x14ac:dyDescent="0.25"/>
    <row r="2701" s="340" customFormat="1" x14ac:dyDescent="0.25"/>
    <row r="2702" s="340" customFormat="1" x14ac:dyDescent="0.25"/>
    <row r="2703" s="340" customFormat="1" x14ac:dyDescent="0.25"/>
    <row r="2704" s="340" customFormat="1" x14ac:dyDescent="0.25"/>
    <row r="2705" s="340" customFormat="1" x14ac:dyDescent="0.25"/>
    <row r="2706" s="340" customFormat="1" x14ac:dyDescent="0.25"/>
    <row r="2707" s="340" customFormat="1" x14ac:dyDescent="0.25"/>
    <row r="2708" s="340" customFormat="1" x14ac:dyDescent="0.25"/>
    <row r="2709" s="340" customFormat="1" x14ac:dyDescent="0.25"/>
    <row r="2710" s="340" customFormat="1" x14ac:dyDescent="0.25"/>
    <row r="2711" s="340" customFormat="1" x14ac:dyDescent="0.25"/>
    <row r="2712" s="340" customFormat="1" x14ac:dyDescent="0.25"/>
    <row r="2713" s="340" customFormat="1" x14ac:dyDescent="0.25"/>
    <row r="2714" s="340" customFormat="1" x14ac:dyDescent="0.25"/>
    <row r="2715" s="340" customFormat="1" x14ac:dyDescent="0.25"/>
    <row r="2716" s="340" customFormat="1" x14ac:dyDescent="0.25"/>
    <row r="2717" s="340" customFormat="1" x14ac:dyDescent="0.25"/>
    <row r="2718" s="340" customFormat="1" x14ac:dyDescent="0.25"/>
    <row r="2719" s="340" customFormat="1" x14ac:dyDescent="0.25"/>
    <row r="2720" s="340" customFormat="1" x14ac:dyDescent="0.25"/>
    <row r="2721" s="340" customFormat="1" x14ac:dyDescent="0.25"/>
    <row r="2722" s="340" customFormat="1" x14ac:dyDescent="0.25"/>
    <row r="2723" s="340" customFormat="1" x14ac:dyDescent="0.25"/>
    <row r="2724" s="340" customFormat="1" x14ac:dyDescent="0.25"/>
    <row r="2725" s="340" customFormat="1" x14ac:dyDescent="0.25"/>
    <row r="2726" s="340" customFormat="1" x14ac:dyDescent="0.25"/>
    <row r="2727" s="340" customFormat="1" x14ac:dyDescent="0.25"/>
    <row r="2728" s="340" customFormat="1" x14ac:dyDescent="0.25"/>
    <row r="2729" s="340" customFormat="1" x14ac:dyDescent="0.25"/>
    <row r="2730" s="340" customFormat="1" x14ac:dyDescent="0.25"/>
    <row r="2731" s="340" customFormat="1" x14ac:dyDescent="0.25"/>
    <row r="2732" s="340" customFormat="1" x14ac:dyDescent="0.25"/>
    <row r="2733" s="340" customFormat="1" x14ac:dyDescent="0.25"/>
    <row r="2734" s="340" customFormat="1" x14ac:dyDescent="0.25"/>
    <row r="2735" s="340" customFormat="1" x14ac:dyDescent="0.25"/>
    <row r="2736" s="340" customFormat="1" x14ac:dyDescent="0.25"/>
    <row r="2737" s="340" customFormat="1" x14ac:dyDescent="0.25"/>
    <row r="2738" s="340" customFormat="1" x14ac:dyDescent="0.25"/>
    <row r="2739" s="340" customFormat="1" x14ac:dyDescent="0.25"/>
    <row r="2740" s="340" customFormat="1" x14ac:dyDescent="0.25"/>
    <row r="2741" s="340" customFormat="1" x14ac:dyDescent="0.25"/>
    <row r="2742" s="340" customFormat="1" x14ac:dyDescent="0.25"/>
    <row r="2743" s="340" customFormat="1" x14ac:dyDescent="0.25"/>
    <row r="2744" s="340" customFormat="1" x14ac:dyDescent="0.25"/>
    <row r="2745" s="340" customFormat="1" x14ac:dyDescent="0.25"/>
    <row r="2746" s="340" customFormat="1" x14ac:dyDescent="0.25"/>
    <row r="2747" s="340" customFormat="1" x14ac:dyDescent="0.25"/>
    <row r="2748" s="340" customFormat="1" x14ac:dyDescent="0.25"/>
    <row r="2749" s="340" customFormat="1" x14ac:dyDescent="0.25"/>
    <row r="2750" s="340" customFormat="1" x14ac:dyDescent="0.25"/>
    <row r="2751" s="340" customFormat="1" x14ac:dyDescent="0.25"/>
    <row r="2752" s="340" customFormat="1" x14ac:dyDescent="0.25"/>
    <row r="2753" s="340" customFormat="1" x14ac:dyDescent="0.25"/>
    <row r="2754" s="340" customFormat="1" x14ac:dyDescent="0.25"/>
    <row r="2755" s="340" customFormat="1" x14ac:dyDescent="0.25"/>
    <row r="2756" s="340" customFormat="1" x14ac:dyDescent="0.25"/>
    <row r="2757" s="340" customFormat="1" x14ac:dyDescent="0.25"/>
    <row r="2758" s="340" customFormat="1" x14ac:dyDescent="0.25"/>
    <row r="2759" s="340" customFormat="1" x14ac:dyDescent="0.25"/>
    <row r="2760" s="340" customFormat="1" x14ac:dyDescent="0.25"/>
    <row r="2761" s="340" customFormat="1" x14ac:dyDescent="0.25"/>
    <row r="2762" s="340" customFormat="1" x14ac:dyDescent="0.25"/>
    <row r="2763" s="340" customFormat="1" x14ac:dyDescent="0.25"/>
    <row r="2764" s="340" customFormat="1" x14ac:dyDescent="0.25"/>
    <row r="2765" s="340" customFormat="1" x14ac:dyDescent="0.25"/>
    <row r="2766" s="340" customFormat="1" x14ac:dyDescent="0.25"/>
    <row r="2767" s="340" customFormat="1" x14ac:dyDescent="0.25"/>
    <row r="2768" s="340" customFormat="1" x14ac:dyDescent="0.25"/>
    <row r="2769" s="340" customFormat="1" x14ac:dyDescent="0.25"/>
    <row r="2770" s="340" customFormat="1" x14ac:dyDescent="0.25"/>
    <row r="2771" s="340" customFormat="1" x14ac:dyDescent="0.25"/>
    <row r="2772" s="340" customFormat="1" x14ac:dyDescent="0.25"/>
    <row r="2773" s="340" customFormat="1" x14ac:dyDescent="0.25"/>
    <row r="2774" s="340" customFormat="1" x14ac:dyDescent="0.25"/>
    <row r="2775" s="340" customFormat="1" x14ac:dyDescent="0.25"/>
    <row r="2776" s="340" customFormat="1" x14ac:dyDescent="0.25"/>
    <row r="2777" s="340" customFormat="1" x14ac:dyDescent="0.25"/>
    <row r="2778" s="340" customFormat="1" x14ac:dyDescent="0.25"/>
    <row r="2779" s="340" customFormat="1" x14ac:dyDescent="0.25"/>
    <row r="2780" s="340" customFormat="1" x14ac:dyDescent="0.25"/>
    <row r="2781" s="340" customFormat="1" x14ac:dyDescent="0.25"/>
    <row r="2782" s="340" customFormat="1" x14ac:dyDescent="0.25"/>
    <row r="2783" s="340" customFormat="1" x14ac:dyDescent="0.25"/>
    <row r="2784" s="340" customFormat="1" x14ac:dyDescent="0.25"/>
    <row r="2785" s="340" customFormat="1" x14ac:dyDescent="0.25"/>
    <row r="2786" s="340" customFormat="1" x14ac:dyDescent="0.25"/>
    <row r="2787" s="340" customFormat="1" x14ac:dyDescent="0.25"/>
    <row r="2788" s="340" customFormat="1" x14ac:dyDescent="0.25"/>
    <row r="2789" s="340" customFormat="1" x14ac:dyDescent="0.25"/>
    <row r="2790" s="340" customFormat="1" x14ac:dyDescent="0.25"/>
    <row r="2791" s="340" customFormat="1" x14ac:dyDescent="0.25"/>
    <row r="2792" s="340" customFormat="1" x14ac:dyDescent="0.25"/>
    <row r="2793" s="340" customFormat="1" x14ac:dyDescent="0.25"/>
    <row r="2794" s="340" customFormat="1" x14ac:dyDescent="0.25"/>
    <row r="2795" s="340" customFormat="1" x14ac:dyDescent="0.25"/>
    <row r="2796" s="340" customFormat="1" x14ac:dyDescent="0.25"/>
    <row r="2797" s="340" customFormat="1" x14ac:dyDescent="0.25"/>
    <row r="2798" s="340" customFormat="1" x14ac:dyDescent="0.25"/>
    <row r="2799" s="340" customFormat="1" x14ac:dyDescent="0.25"/>
    <row r="2800" s="340" customFormat="1" x14ac:dyDescent="0.25"/>
    <row r="2801" s="340" customFormat="1" x14ac:dyDescent="0.25"/>
    <row r="2802" s="340" customFormat="1" x14ac:dyDescent="0.25"/>
    <row r="2803" s="340" customFormat="1" x14ac:dyDescent="0.25"/>
    <row r="2804" s="340" customFormat="1" x14ac:dyDescent="0.25"/>
    <row r="2805" s="340" customFormat="1" x14ac:dyDescent="0.25"/>
    <row r="2806" s="340" customFormat="1" x14ac:dyDescent="0.25"/>
    <row r="2807" s="340" customFormat="1" x14ac:dyDescent="0.25"/>
    <row r="2808" s="340" customFormat="1" x14ac:dyDescent="0.25"/>
    <row r="2809" s="340" customFormat="1" x14ac:dyDescent="0.25"/>
    <row r="2810" s="340" customFormat="1" x14ac:dyDescent="0.25"/>
    <row r="2811" s="340" customFormat="1" x14ac:dyDescent="0.25"/>
    <row r="2812" s="340" customFormat="1" x14ac:dyDescent="0.25"/>
    <row r="2813" s="340" customFormat="1" x14ac:dyDescent="0.25"/>
    <row r="2814" s="340" customFormat="1" x14ac:dyDescent="0.25"/>
    <row r="2815" s="340" customFormat="1" x14ac:dyDescent="0.25"/>
    <row r="2816" s="340" customFormat="1" x14ac:dyDescent="0.25"/>
    <row r="2817" s="340" customFormat="1" x14ac:dyDescent="0.25"/>
    <row r="2818" s="340" customFormat="1" x14ac:dyDescent="0.25"/>
    <row r="2819" s="340" customFormat="1" x14ac:dyDescent="0.25"/>
    <row r="2820" s="340" customFormat="1" x14ac:dyDescent="0.25"/>
    <row r="2821" s="340" customFormat="1" x14ac:dyDescent="0.25"/>
    <row r="2822" s="340" customFormat="1" x14ac:dyDescent="0.25"/>
    <row r="2823" s="340" customFormat="1" x14ac:dyDescent="0.25"/>
    <row r="2824" s="340" customFormat="1" x14ac:dyDescent="0.25"/>
    <row r="2825" s="340" customFormat="1" x14ac:dyDescent="0.25"/>
    <row r="2826" s="340" customFormat="1" x14ac:dyDescent="0.25"/>
    <row r="2827" s="340" customFormat="1" x14ac:dyDescent="0.25"/>
    <row r="2828" s="340" customFormat="1" x14ac:dyDescent="0.25"/>
    <row r="2829" s="340" customFormat="1" x14ac:dyDescent="0.25"/>
    <row r="2830" s="340" customFormat="1" x14ac:dyDescent="0.25"/>
    <row r="2831" s="340" customFormat="1" x14ac:dyDescent="0.25"/>
    <row r="2832" s="340" customFormat="1" x14ac:dyDescent="0.25"/>
    <row r="2833" s="340" customFormat="1" x14ac:dyDescent="0.25"/>
    <row r="2834" s="340" customFormat="1" x14ac:dyDescent="0.25"/>
    <row r="2835" s="340" customFormat="1" x14ac:dyDescent="0.25"/>
    <row r="2836" s="340" customFormat="1" x14ac:dyDescent="0.25"/>
    <row r="2837" s="340" customFormat="1" x14ac:dyDescent="0.25"/>
    <row r="2838" s="340" customFormat="1" x14ac:dyDescent="0.25"/>
    <row r="2839" s="340" customFormat="1" x14ac:dyDescent="0.25"/>
    <row r="2840" s="340" customFormat="1" x14ac:dyDescent="0.25"/>
    <row r="2841" s="340" customFormat="1" x14ac:dyDescent="0.25"/>
    <row r="2842" s="340" customFormat="1" x14ac:dyDescent="0.25"/>
    <row r="2843" s="340" customFormat="1" x14ac:dyDescent="0.25"/>
    <row r="2844" s="340" customFormat="1" x14ac:dyDescent="0.25"/>
    <row r="2845" s="340" customFormat="1" x14ac:dyDescent="0.25"/>
    <row r="2846" s="340" customFormat="1" x14ac:dyDescent="0.25"/>
    <row r="2847" s="340" customFormat="1" x14ac:dyDescent="0.25"/>
    <row r="2848" s="340" customFormat="1" x14ac:dyDescent="0.25"/>
    <row r="2849" s="340" customFormat="1" x14ac:dyDescent="0.25"/>
    <row r="2850" s="340" customFormat="1" x14ac:dyDescent="0.25"/>
    <row r="2851" s="340" customFormat="1" x14ac:dyDescent="0.25"/>
    <row r="2852" s="340" customFormat="1" x14ac:dyDescent="0.25"/>
    <row r="2853" s="340" customFormat="1" x14ac:dyDescent="0.25"/>
    <row r="2854" s="340" customFormat="1" x14ac:dyDescent="0.25"/>
    <row r="2855" s="340" customFormat="1" x14ac:dyDescent="0.25"/>
    <row r="2856" s="340" customFormat="1" x14ac:dyDescent="0.25"/>
    <row r="2857" s="340" customFormat="1" x14ac:dyDescent="0.25"/>
    <row r="2858" s="340" customFormat="1" x14ac:dyDescent="0.25"/>
    <row r="2859" s="340" customFormat="1" x14ac:dyDescent="0.25"/>
    <row r="2860" s="340" customFormat="1" x14ac:dyDescent="0.25"/>
    <row r="2861" s="340" customFormat="1" x14ac:dyDescent="0.25"/>
    <row r="2862" s="340" customFormat="1" x14ac:dyDescent="0.25"/>
    <row r="2863" s="340" customFormat="1" x14ac:dyDescent="0.25"/>
    <row r="2864" s="340" customFormat="1" x14ac:dyDescent="0.25"/>
    <row r="2865" s="340" customFormat="1" x14ac:dyDescent="0.25"/>
    <row r="2866" s="340" customFormat="1" x14ac:dyDescent="0.25"/>
    <row r="2867" s="340" customFormat="1" x14ac:dyDescent="0.25"/>
    <row r="2868" s="340" customFormat="1" x14ac:dyDescent="0.25"/>
    <row r="2869" s="340" customFormat="1" x14ac:dyDescent="0.25"/>
    <row r="2870" s="340" customFormat="1" x14ac:dyDescent="0.25"/>
    <row r="2871" s="340" customFormat="1" x14ac:dyDescent="0.25"/>
    <row r="2872" s="340" customFormat="1" x14ac:dyDescent="0.25"/>
    <row r="2873" s="340" customFormat="1" x14ac:dyDescent="0.25"/>
    <row r="2874" s="340" customFormat="1" x14ac:dyDescent="0.25"/>
    <row r="2875" s="340" customFormat="1" x14ac:dyDescent="0.25"/>
    <row r="2876" s="340" customFormat="1" x14ac:dyDescent="0.25"/>
    <row r="2877" s="340" customFormat="1" x14ac:dyDescent="0.25"/>
    <row r="2878" s="340" customFormat="1" x14ac:dyDescent="0.25"/>
    <row r="2879" s="340" customFormat="1" x14ac:dyDescent="0.25"/>
    <row r="2880" s="340" customFormat="1" x14ac:dyDescent="0.25"/>
    <row r="2881" s="340" customFormat="1" x14ac:dyDescent="0.25"/>
    <row r="2882" s="340" customFormat="1" x14ac:dyDescent="0.25"/>
    <row r="2883" s="340" customFormat="1" x14ac:dyDescent="0.25"/>
    <row r="2884" s="340" customFormat="1" x14ac:dyDescent="0.25"/>
    <row r="2885" s="340" customFormat="1" x14ac:dyDescent="0.25"/>
    <row r="2886" s="340" customFormat="1" x14ac:dyDescent="0.25"/>
    <row r="2887" s="340" customFormat="1" x14ac:dyDescent="0.25"/>
    <row r="2888" s="340" customFormat="1" x14ac:dyDescent="0.25"/>
    <row r="2889" s="340" customFormat="1" x14ac:dyDescent="0.25"/>
    <row r="2890" s="340" customFormat="1" x14ac:dyDescent="0.25"/>
    <row r="2891" s="340" customFormat="1" x14ac:dyDescent="0.25"/>
    <row r="2892" s="340" customFormat="1" x14ac:dyDescent="0.25"/>
    <row r="2893" s="340" customFormat="1" x14ac:dyDescent="0.25"/>
    <row r="2894" s="340" customFormat="1" x14ac:dyDescent="0.25"/>
    <row r="2895" s="340" customFormat="1" x14ac:dyDescent="0.25"/>
    <row r="2896" s="340" customFormat="1" x14ac:dyDescent="0.25"/>
    <row r="2897" s="340" customFormat="1" x14ac:dyDescent="0.25"/>
    <row r="2898" s="340" customFormat="1" x14ac:dyDescent="0.25"/>
    <row r="2899" s="340" customFormat="1" x14ac:dyDescent="0.25"/>
    <row r="2900" s="340" customFormat="1" x14ac:dyDescent="0.25"/>
    <row r="2901" s="340" customFormat="1" x14ac:dyDescent="0.25"/>
    <row r="2902" s="340" customFormat="1" x14ac:dyDescent="0.25"/>
    <row r="2903" s="340" customFormat="1" x14ac:dyDescent="0.25"/>
    <row r="2904" s="340" customFormat="1" x14ac:dyDescent="0.25"/>
    <row r="2905" s="340" customFormat="1" x14ac:dyDescent="0.25"/>
    <row r="2906" s="340" customFormat="1" x14ac:dyDescent="0.25"/>
    <row r="2907" s="340" customFormat="1" x14ac:dyDescent="0.25"/>
    <row r="2908" s="340" customFormat="1" x14ac:dyDescent="0.25"/>
    <row r="2909" s="340" customFormat="1" x14ac:dyDescent="0.25"/>
    <row r="2910" s="340" customFormat="1" x14ac:dyDescent="0.25"/>
    <row r="2911" s="340" customFormat="1" x14ac:dyDescent="0.25"/>
    <row r="2912" s="340" customFormat="1" x14ac:dyDescent="0.25"/>
    <row r="2913" s="340" customFormat="1" x14ac:dyDescent="0.25"/>
    <row r="2914" s="340" customFormat="1" x14ac:dyDescent="0.25"/>
    <row r="2915" s="340" customFormat="1" x14ac:dyDescent="0.25"/>
    <row r="2916" s="340" customFormat="1" x14ac:dyDescent="0.25"/>
    <row r="2917" s="340" customFormat="1" x14ac:dyDescent="0.25"/>
    <row r="2918" s="340" customFormat="1" x14ac:dyDescent="0.25"/>
    <row r="2919" s="340" customFormat="1" x14ac:dyDescent="0.25"/>
    <row r="2920" s="340" customFormat="1" x14ac:dyDescent="0.25"/>
    <row r="2921" s="340" customFormat="1" x14ac:dyDescent="0.25"/>
    <row r="2922" s="340" customFormat="1" x14ac:dyDescent="0.25"/>
    <row r="2923" s="340" customFormat="1" x14ac:dyDescent="0.25"/>
    <row r="2924" s="340" customFormat="1" x14ac:dyDescent="0.25"/>
    <row r="2925" s="340" customFormat="1" x14ac:dyDescent="0.25"/>
    <row r="2926" s="340" customFormat="1" x14ac:dyDescent="0.25"/>
    <row r="2927" s="340" customFormat="1" x14ac:dyDescent="0.25"/>
    <row r="2928" s="340" customFormat="1" x14ac:dyDescent="0.25"/>
    <row r="2929" s="340" customFormat="1" x14ac:dyDescent="0.25"/>
    <row r="2930" s="340" customFormat="1" x14ac:dyDescent="0.25"/>
    <row r="2931" s="340" customFormat="1" x14ac:dyDescent="0.25"/>
    <row r="2932" s="340" customFormat="1" x14ac:dyDescent="0.25"/>
    <row r="2933" s="340" customFormat="1" x14ac:dyDescent="0.25"/>
    <row r="2934" s="340" customFormat="1" x14ac:dyDescent="0.25"/>
    <row r="2935" s="340" customFormat="1" x14ac:dyDescent="0.25"/>
    <row r="2936" s="340" customFormat="1" x14ac:dyDescent="0.25"/>
    <row r="2937" s="340" customFormat="1" x14ac:dyDescent="0.25"/>
    <row r="2938" s="340" customFormat="1" x14ac:dyDescent="0.25"/>
    <row r="2939" s="340" customFormat="1" x14ac:dyDescent="0.25"/>
    <row r="2940" s="340" customFormat="1" x14ac:dyDescent="0.25"/>
  </sheetData>
  <mergeCells count="7">
    <mergeCell ref="Q3:Q4"/>
    <mergeCell ref="A1:P2"/>
    <mergeCell ref="A3:A4"/>
    <mergeCell ref="B3:B4"/>
    <mergeCell ref="I3:I4"/>
    <mergeCell ref="C3:H3"/>
    <mergeCell ref="J3:P3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481E-EBE4-4080-8A50-3B42D06F9E63}">
  <dimension ref="A1:K42"/>
  <sheetViews>
    <sheetView workbookViewId="0">
      <selection activeCell="A7" sqref="A7"/>
    </sheetView>
  </sheetViews>
  <sheetFormatPr defaultRowHeight="12" x14ac:dyDescent="0.2"/>
  <cols>
    <col min="1" max="1" width="17" style="289" customWidth="1"/>
    <col min="2" max="3" width="11.7109375" style="289" customWidth="1"/>
    <col min="4" max="4" width="13" style="289" customWidth="1"/>
    <col min="5" max="11" width="11.7109375" style="289" customWidth="1"/>
    <col min="12" max="16384" width="9.140625" style="289"/>
  </cols>
  <sheetData>
    <row r="1" spans="1:11" x14ac:dyDescent="0.2">
      <c r="A1" s="1135" t="s">
        <v>556</v>
      </c>
      <c r="B1" s="1135"/>
      <c r="C1" s="1135"/>
      <c r="D1" s="1135"/>
      <c r="E1" s="1135"/>
      <c r="F1" s="1135"/>
      <c r="G1" s="1135"/>
      <c r="H1" s="1135"/>
      <c r="I1" s="1135"/>
      <c r="J1" s="1135"/>
      <c r="K1" s="1135"/>
    </row>
    <row r="2" spans="1:11" ht="20.25" customHeight="1" x14ac:dyDescent="0.2">
      <c r="A2" s="1136"/>
      <c r="B2" s="1136"/>
      <c r="C2" s="1136"/>
      <c r="D2" s="1136"/>
      <c r="E2" s="1136"/>
      <c r="F2" s="1136"/>
      <c r="G2" s="1136"/>
      <c r="H2" s="1136"/>
      <c r="I2" s="1136"/>
      <c r="J2" s="1136"/>
      <c r="K2" s="1136"/>
    </row>
    <row r="3" spans="1:11" ht="12" customHeight="1" x14ac:dyDescent="0.2">
      <c r="A3" s="1137" t="s">
        <v>549</v>
      </c>
      <c r="B3" s="1256" t="s">
        <v>273</v>
      </c>
      <c r="C3" s="1138" t="s">
        <v>310</v>
      </c>
      <c r="D3" s="1138"/>
      <c r="E3" s="1138"/>
      <c r="F3" s="1138"/>
      <c r="G3" s="1138"/>
      <c r="H3" s="1138"/>
      <c r="I3" s="1138"/>
      <c r="J3" s="1138"/>
      <c r="K3" s="1138"/>
    </row>
    <row r="4" spans="1:11" ht="36" x14ac:dyDescent="0.2">
      <c r="A4" s="1137"/>
      <c r="B4" s="1256"/>
      <c r="C4" s="1257" t="s">
        <v>311</v>
      </c>
      <c r="D4" s="950" t="s">
        <v>312</v>
      </c>
      <c r="E4" s="1257" t="s">
        <v>313</v>
      </c>
      <c r="F4" s="1257" t="s">
        <v>314</v>
      </c>
      <c r="G4" s="1257" t="s">
        <v>315</v>
      </c>
      <c r="H4" s="1257" t="s">
        <v>316</v>
      </c>
      <c r="I4" s="1257" t="s">
        <v>317</v>
      </c>
      <c r="J4" s="1257" t="s">
        <v>318</v>
      </c>
      <c r="K4" s="1257" t="s">
        <v>319</v>
      </c>
    </row>
    <row r="5" spans="1:11" ht="14.25" customHeight="1" x14ac:dyDescent="0.2">
      <c r="A5" s="360" t="s">
        <v>135</v>
      </c>
      <c r="B5" s="361">
        <v>139394.47515916391</v>
      </c>
      <c r="C5" s="361">
        <v>11558.457453034127</v>
      </c>
      <c r="D5" s="361">
        <v>11263.569911302286</v>
      </c>
      <c r="E5" s="361">
        <v>2161.7525174644975</v>
      </c>
      <c r="F5" s="361">
        <v>2335.2824939450884</v>
      </c>
      <c r="G5" s="361">
        <v>2712.9653839322568</v>
      </c>
      <c r="H5" s="361">
        <v>2656.2562412915408</v>
      </c>
      <c r="I5" s="361">
        <v>101280.26039050678</v>
      </c>
      <c r="J5" s="361">
        <v>5031.2351350851013</v>
      </c>
      <c r="K5" s="361">
        <v>394.69563277945605</v>
      </c>
    </row>
    <row r="6" spans="1:11" ht="14.25" customHeight="1" x14ac:dyDescent="0.2">
      <c r="A6" s="770"/>
      <c r="B6" s="771"/>
      <c r="C6" s="771"/>
      <c r="D6" s="771"/>
      <c r="E6" s="771"/>
      <c r="F6" s="771"/>
      <c r="G6" s="771"/>
      <c r="H6" s="771"/>
      <c r="I6" s="771"/>
      <c r="J6" s="771"/>
      <c r="K6" s="771"/>
    </row>
    <row r="7" spans="1:11" ht="14.25" customHeight="1" x14ac:dyDescent="0.2">
      <c r="A7" s="320" t="s">
        <v>3</v>
      </c>
      <c r="B7" s="361"/>
      <c r="C7" s="361"/>
      <c r="D7" s="361"/>
      <c r="E7" s="361"/>
      <c r="F7" s="361"/>
      <c r="G7" s="361"/>
      <c r="H7" s="361"/>
      <c r="I7" s="361"/>
      <c r="J7" s="361"/>
      <c r="K7" s="361"/>
    </row>
    <row r="8" spans="1:11" ht="14.25" customHeight="1" x14ac:dyDescent="0.2">
      <c r="A8" s="362" t="s">
        <v>4</v>
      </c>
      <c r="B8" s="363">
        <v>91749.721878350087</v>
      </c>
      <c r="C8" s="363">
        <v>9919.563230716778</v>
      </c>
      <c r="D8" s="363">
        <v>10132.789607045956</v>
      </c>
      <c r="E8" s="363">
        <v>1290.7000865029481</v>
      </c>
      <c r="F8" s="363">
        <v>1527.7443027411884</v>
      </c>
      <c r="G8" s="363">
        <v>1796.5456388582361</v>
      </c>
      <c r="H8" s="363">
        <v>1616.2105652607231</v>
      </c>
      <c r="I8" s="363">
        <v>62471.925715910707</v>
      </c>
      <c r="J8" s="363">
        <v>2787.8214522180019</v>
      </c>
      <c r="K8" s="363">
        <v>206.4212792122425</v>
      </c>
    </row>
    <row r="9" spans="1:11" ht="14.25" customHeight="1" x14ac:dyDescent="0.2">
      <c r="A9" s="362" t="s">
        <v>5</v>
      </c>
      <c r="B9" s="363">
        <v>47644.753281039382</v>
      </c>
      <c r="C9" s="363">
        <v>1638.8942223170141</v>
      </c>
      <c r="D9" s="363">
        <v>1130.780304256097</v>
      </c>
      <c r="E9" s="363">
        <v>871.05243096156573</v>
      </c>
      <c r="F9" s="363">
        <v>807.5381912039511</v>
      </c>
      <c r="G9" s="363">
        <v>916.41974507414761</v>
      </c>
      <c r="H9" s="363">
        <v>1040.0456760309332</v>
      </c>
      <c r="I9" s="363">
        <v>38808.334674745303</v>
      </c>
      <c r="J9" s="363">
        <v>2243.4136828671285</v>
      </c>
      <c r="K9" s="363">
        <v>188.2743535672102</v>
      </c>
    </row>
    <row r="10" spans="1:11" ht="14.25" customHeight="1" x14ac:dyDescent="0.2">
      <c r="A10" s="364" t="s">
        <v>284</v>
      </c>
      <c r="B10" s="365"/>
      <c r="C10" s="366"/>
      <c r="D10" s="366"/>
      <c r="E10" s="366"/>
      <c r="F10" s="366"/>
      <c r="G10" s="366"/>
      <c r="H10" s="366"/>
      <c r="I10" s="366"/>
      <c r="J10" s="366"/>
      <c r="K10" s="366"/>
    </row>
    <row r="11" spans="1:11" ht="14.25" customHeight="1" x14ac:dyDescent="0.2">
      <c r="A11" s="367" t="s">
        <v>136</v>
      </c>
      <c r="B11" s="368">
        <v>83894.371439792754</v>
      </c>
      <c r="C11" s="368">
        <v>9544.1487064350877</v>
      </c>
      <c r="D11" s="368">
        <v>9934.30760780337</v>
      </c>
      <c r="E11" s="368">
        <v>1448.3515030441702</v>
      </c>
      <c r="F11" s="368">
        <v>1581.0508968234722</v>
      </c>
      <c r="G11" s="368">
        <v>1903.1588270228035</v>
      </c>
      <c r="H11" s="368">
        <v>1752.3125075984688</v>
      </c>
      <c r="I11" s="368">
        <v>54965.903595970492</v>
      </c>
      <c r="J11" s="368">
        <v>2574.5950758889098</v>
      </c>
      <c r="K11" s="368">
        <v>190.54271927283924</v>
      </c>
    </row>
    <row r="12" spans="1:11" ht="14.25" customHeight="1" x14ac:dyDescent="0.2">
      <c r="A12" s="369" t="s">
        <v>136</v>
      </c>
      <c r="B12" s="363">
        <v>83214.995910959973</v>
      </c>
      <c r="C12" s="363">
        <v>9461.3533581796091</v>
      </c>
      <c r="D12" s="363">
        <v>9916.1606821583337</v>
      </c>
      <c r="E12" s="363">
        <v>1443.814771632912</v>
      </c>
      <c r="F12" s="363">
        <v>1571.9774340009558</v>
      </c>
      <c r="G12" s="363">
        <v>1895.2195470531017</v>
      </c>
      <c r="H12" s="363">
        <v>1742.1048619231378</v>
      </c>
      <c r="I12" s="363">
        <v>54428.300923735427</v>
      </c>
      <c r="J12" s="363">
        <v>2565.5216130663953</v>
      </c>
      <c r="K12" s="363">
        <v>190.54271927283924</v>
      </c>
    </row>
    <row r="13" spans="1:11" ht="14.25" customHeight="1" x14ac:dyDescent="0.2">
      <c r="A13" s="369" t="s">
        <v>157</v>
      </c>
      <c r="B13" s="370">
        <v>679.37552883590729</v>
      </c>
      <c r="C13" s="370">
        <v>82.795348255459956</v>
      </c>
      <c r="D13" s="370">
        <v>18.146925645032347</v>
      </c>
      <c r="E13" s="370">
        <v>4.5367314112580859</v>
      </c>
      <c r="F13" s="370">
        <v>9.0734628225161718</v>
      </c>
      <c r="G13" s="370">
        <v>7.9392799697016496</v>
      </c>
      <c r="H13" s="370">
        <v>10.207645675330694</v>
      </c>
      <c r="I13" s="370">
        <v>537.60267223408891</v>
      </c>
      <c r="J13" s="370">
        <v>9.0734628225161718</v>
      </c>
      <c r="K13" s="370">
        <v>0</v>
      </c>
    </row>
    <row r="14" spans="1:11" ht="14.25" customHeight="1" x14ac:dyDescent="0.2">
      <c r="A14" s="367" t="s">
        <v>137</v>
      </c>
      <c r="B14" s="368">
        <v>3227.8843991099579</v>
      </c>
      <c r="C14" s="368">
        <v>128.16266236804071</v>
      </c>
      <c r="D14" s="368">
        <v>43.098948406951799</v>
      </c>
      <c r="E14" s="368">
        <v>49.90404552383891</v>
      </c>
      <c r="F14" s="368">
        <v>41.96476555413728</v>
      </c>
      <c r="G14" s="368">
        <v>39.696399848508243</v>
      </c>
      <c r="H14" s="368">
        <v>40.830582701322761</v>
      </c>
      <c r="I14" s="368">
        <v>2852.4698748284181</v>
      </c>
      <c r="J14" s="368">
        <v>23.817839909104958</v>
      </c>
      <c r="K14" s="371">
        <v>7.9392799697016496</v>
      </c>
    </row>
    <row r="15" spans="1:11" ht="14.25" customHeight="1" x14ac:dyDescent="0.2">
      <c r="A15" s="369" t="s">
        <v>137</v>
      </c>
      <c r="B15" s="363">
        <v>1937.1843126072399</v>
      </c>
      <c r="C15" s="363">
        <v>96.405542489234179</v>
      </c>
      <c r="D15" s="363">
        <v>38.562216995693724</v>
      </c>
      <c r="E15" s="363">
        <v>46.501496965395354</v>
      </c>
      <c r="F15" s="363">
        <v>31.757119878806613</v>
      </c>
      <c r="G15" s="363">
        <v>35.159668437250168</v>
      </c>
      <c r="H15" s="363">
        <v>35.159668437250168</v>
      </c>
      <c r="I15" s="363">
        <v>1629.8207594944977</v>
      </c>
      <c r="J15" s="363">
        <v>21.549474203475913</v>
      </c>
      <c r="K15" s="370">
        <v>2.2683657056290429</v>
      </c>
    </row>
    <row r="16" spans="1:11" ht="14.25" customHeight="1" x14ac:dyDescent="0.2">
      <c r="A16" s="369" t="s">
        <v>138</v>
      </c>
      <c r="B16" s="370">
        <v>706.59591730345642</v>
      </c>
      <c r="C16" s="370">
        <v>28.354571320363046</v>
      </c>
      <c r="D16" s="370">
        <v>4.5367314112580859</v>
      </c>
      <c r="E16" s="370">
        <v>3.4025485584435646</v>
      </c>
      <c r="F16" s="370">
        <v>7.9392799697016496</v>
      </c>
      <c r="G16" s="370">
        <v>3.4025485584435646</v>
      </c>
      <c r="H16" s="370">
        <v>5.6709142640726071</v>
      </c>
      <c r="I16" s="370">
        <v>645.35004325147088</v>
      </c>
      <c r="J16" s="370">
        <v>2.2683657056290429</v>
      </c>
      <c r="K16" s="370">
        <v>5.6709142640726071</v>
      </c>
    </row>
    <row r="17" spans="1:11" ht="14.25" customHeight="1" x14ac:dyDescent="0.2">
      <c r="A17" s="369" t="s">
        <v>139</v>
      </c>
      <c r="B17" s="370">
        <v>387.89053566256877</v>
      </c>
      <c r="C17" s="370">
        <v>3.4025485584435646</v>
      </c>
      <c r="D17" s="370">
        <v>0</v>
      </c>
      <c r="E17" s="370">
        <v>0</v>
      </c>
      <c r="F17" s="370">
        <v>2.2683657056290429</v>
      </c>
      <c r="G17" s="370">
        <v>1.1341828528145215</v>
      </c>
      <c r="H17" s="370">
        <v>0</v>
      </c>
      <c r="I17" s="370">
        <v>381.08543854568148</v>
      </c>
      <c r="J17" s="370">
        <v>0</v>
      </c>
      <c r="K17" s="370">
        <v>0</v>
      </c>
    </row>
    <row r="18" spans="1:11" ht="14.25" customHeight="1" x14ac:dyDescent="0.2">
      <c r="A18" s="369" t="s">
        <v>140</v>
      </c>
      <c r="B18" s="370">
        <v>196.21363353691183</v>
      </c>
      <c r="C18" s="370">
        <v>0</v>
      </c>
      <c r="D18" s="370">
        <v>0</v>
      </c>
      <c r="E18" s="370">
        <v>0</v>
      </c>
      <c r="F18" s="370">
        <v>0</v>
      </c>
      <c r="G18" s="370">
        <v>0</v>
      </c>
      <c r="H18" s="370">
        <v>0</v>
      </c>
      <c r="I18" s="370">
        <v>196.21363353691183</v>
      </c>
      <c r="J18" s="370">
        <v>0</v>
      </c>
      <c r="K18" s="370">
        <v>0</v>
      </c>
    </row>
    <row r="19" spans="1:11" ht="14.25" customHeight="1" x14ac:dyDescent="0.2">
      <c r="A19" s="367" t="s">
        <v>141</v>
      </c>
      <c r="B19" s="368">
        <v>2709.5628353738139</v>
      </c>
      <c r="C19" s="368">
        <v>54.440776935096984</v>
      </c>
      <c r="D19" s="368">
        <v>40.830582701322761</v>
      </c>
      <c r="E19" s="368">
        <v>32.891302731621131</v>
      </c>
      <c r="F19" s="368">
        <v>41.96476555413728</v>
      </c>
      <c r="G19" s="368">
        <v>46.501496965395354</v>
      </c>
      <c r="H19" s="368">
        <v>55.574959787911503</v>
      </c>
      <c r="I19" s="368">
        <v>2339.8192253563457</v>
      </c>
      <c r="J19" s="368">
        <v>93.002993930790623</v>
      </c>
      <c r="K19" s="371">
        <v>4.5367314112580859</v>
      </c>
    </row>
    <row r="20" spans="1:11" ht="14.25" customHeight="1" x14ac:dyDescent="0.2">
      <c r="A20" s="369" t="s">
        <v>141</v>
      </c>
      <c r="B20" s="363">
        <v>2709.5628353738139</v>
      </c>
      <c r="C20" s="363">
        <v>54.440776935096984</v>
      </c>
      <c r="D20" s="363">
        <v>40.830582701322761</v>
      </c>
      <c r="E20" s="363">
        <v>32.891302731621131</v>
      </c>
      <c r="F20" s="363">
        <v>41.96476555413728</v>
      </c>
      <c r="G20" s="363">
        <v>46.501496965395354</v>
      </c>
      <c r="H20" s="363">
        <v>55.574959787911503</v>
      </c>
      <c r="I20" s="363">
        <v>2339.8192253563457</v>
      </c>
      <c r="J20" s="363">
        <v>93.002993930790623</v>
      </c>
      <c r="K20" s="370">
        <v>4.5367314112580859</v>
      </c>
    </row>
    <row r="21" spans="1:11" ht="14.25" customHeight="1" x14ac:dyDescent="0.2">
      <c r="A21" s="367" t="s">
        <v>142</v>
      </c>
      <c r="B21" s="368">
        <v>9911.6239507470746</v>
      </c>
      <c r="C21" s="368">
        <v>449.1364097145543</v>
      </c>
      <c r="D21" s="368">
        <v>368.60942716472147</v>
      </c>
      <c r="E21" s="368">
        <v>112.28410242863744</v>
      </c>
      <c r="F21" s="368">
        <v>172.39579362780694</v>
      </c>
      <c r="G21" s="368">
        <v>171.26161077499242</v>
      </c>
      <c r="H21" s="368">
        <v>132.69939377929879</v>
      </c>
      <c r="I21" s="368">
        <v>8075.3819120399558</v>
      </c>
      <c r="J21" s="368">
        <v>419.64765554137608</v>
      </c>
      <c r="K21" s="371">
        <v>10.207645675330694</v>
      </c>
    </row>
    <row r="22" spans="1:11" ht="14.25" customHeight="1" x14ac:dyDescent="0.2">
      <c r="A22" s="369" t="s">
        <v>142</v>
      </c>
      <c r="B22" s="363">
        <v>7764.6158103687076</v>
      </c>
      <c r="C22" s="363">
        <v>398.09818133789969</v>
      </c>
      <c r="D22" s="363">
        <v>359.53596434220509</v>
      </c>
      <c r="E22" s="363">
        <v>98.673908194863216</v>
      </c>
      <c r="F22" s="363">
        <v>164.45651365810531</v>
      </c>
      <c r="G22" s="363">
        <v>145.17540516025849</v>
      </c>
      <c r="H22" s="363">
        <v>112.28410242863744</v>
      </c>
      <c r="I22" s="363">
        <v>6081.4884567915824</v>
      </c>
      <c r="J22" s="363">
        <v>396.96399848508514</v>
      </c>
      <c r="K22" s="370">
        <v>7.9392799697016496</v>
      </c>
    </row>
    <row r="23" spans="1:11" ht="14.25" customHeight="1" x14ac:dyDescent="0.2">
      <c r="A23" s="369" t="s">
        <v>143</v>
      </c>
      <c r="B23" s="363">
        <v>2067.615340680909</v>
      </c>
      <c r="C23" s="363">
        <v>32.891302731621131</v>
      </c>
      <c r="D23" s="363">
        <v>9.0734628225161718</v>
      </c>
      <c r="E23" s="363">
        <v>12.476011380959738</v>
      </c>
      <c r="F23" s="363">
        <v>7.9392799697016496</v>
      </c>
      <c r="G23" s="363">
        <v>10.207645675330694</v>
      </c>
      <c r="H23" s="363">
        <v>12.476011380959738</v>
      </c>
      <c r="I23" s="363">
        <v>1957.5996039579018</v>
      </c>
      <c r="J23" s="363">
        <v>22.683657056290436</v>
      </c>
      <c r="K23" s="370">
        <v>2.2683657056290429</v>
      </c>
    </row>
    <row r="24" spans="1:11" ht="14.25" customHeight="1" x14ac:dyDescent="0.2">
      <c r="A24" s="369" t="s">
        <v>144</v>
      </c>
      <c r="B24" s="370">
        <v>79.3927996970164</v>
      </c>
      <c r="C24" s="370">
        <v>18.146925645032347</v>
      </c>
      <c r="D24" s="370">
        <v>0</v>
      </c>
      <c r="E24" s="370">
        <v>1.1341828528145215</v>
      </c>
      <c r="F24" s="370">
        <v>0</v>
      </c>
      <c r="G24" s="370">
        <v>15.878559939403305</v>
      </c>
      <c r="H24" s="370">
        <v>7.9392799697016496</v>
      </c>
      <c r="I24" s="370">
        <v>36.293851290064687</v>
      </c>
      <c r="J24" s="370">
        <v>0</v>
      </c>
      <c r="K24" s="370">
        <v>0</v>
      </c>
    </row>
    <row r="25" spans="1:11" ht="14.25" customHeight="1" x14ac:dyDescent="0.2">
      <c r="A25" s="367" t="s">
        <v>145</v>
      </c>
      <c r="B25" s="368">
        <v>5060.7238892582855</v>
      </c>
      <c r="C25" s="368">
        <v>150.84631942433109</v>
      </c>
      <c r="D25" s="368">
        <v>113.41828528145196</v>
      </c>
      <c r="E25" s="368">
        <v>24.95202276191948</v>
      </c>
      <c r="F25" s="368">
        <v>29.488754173177568</v>
      </c>
      <c r="G25" s="368">
        <v>36.293851290064687</v>
      </c>
      <c r="H25" s="368">
        <v>56.709142640726022</v>
      </c>
      <c r="I25" s="368">
        <v>4402.8978346257163</v>
      </c>
      <c r="J25" s="368">
        <v>243.84931335512161</v>
      </c>
      <c r="K25" s="371">
        <v>2.2683657056290429</v>
      </c>
    </row>
    <row r="26" spans="1:11" ht="14.25" customHeight="1" x14ac:dyDescent="0.2">
      <c r="A26" s="369" t="s">
        <v>145</v>
      </c>
      <c r="B26" s="363">
        <v>5060.7238892582855</v>
      </c>
      <c r="C26" s="363">
        <v>150.84631942433109</v>
      </c>
      <c r="D26" s="363">
        <v>113.41828528145196</v>
      </c>
      <c r="E26" s="363">
        <v>24.95202276191948</v>
      </c>
      <c r="F26" s="363">
        <v>29.488754173177568</v>
      </c>
      <c r="G26" s="363">
        <v>36.293851290064687</v>
      </c>
      <c r="H26" s="363">
        <v>56.709142640726022</v>
      </c>
      <c r="I26" s="363">
        <v>4402.8978346257163</v>
      </c>
      <c r="J26" s="363">
        <v>243.84931335512161</v>
      </c>
      <c r="K26" s="370">
        <v>2.2683657056290429</v>
      </c>
    </row>
    <row r="27" spans="1:11" ht="14.25" customHeight="1" x14ac:dyDescent="0.2">
      <c r="A27" s="367" t="s">
        <v>146</v>
      </c>
      <c r="B27" s="368">
        <v>579.56743778822715</v>
      </c>
      <c r="C27" s="368">
        <v>6.8050971168871284</v>
      </c>
      <c r="D27" s="368">
        <v>10.207645675330694</v>
      </c>
      <c r="E27" s="368">
        <v>9.0734628225161718</v>
      </c>
      <c r="F27" s="368">
        <v>9.0734628225161718</v>
      </c>
      <c r="G27" s="368">
        <v>4.5367314112580859</v>
      </c>
      <c r="H27" s="368">
        <v>6.8050971168871284</v>
      </c>
      <c r="I27" s="368">
        <v>519.45574658905616</v>
      </c>
      <c r="J27" s="368">
        <v>1.1341828528145215</v>
      </c>
      <c r="K27" s="371">
        <v>12.476011380959738</v>
      </c>
    </row>
    <row r="28" spans="1:11" ht="14.25" customHeight="1" x14ac:dyDescent="0.2">
      <c r="A28" s="369" t="s">
        <v>146</v>
      </c>
      <c r="B28" s="363">
        <v>579.56743778822715</v>
      </c>
      <c r="C28" s="363">
        <v>6.8050971168871284</v>
      </c>
      <c r="D28" s="363">
        <v>10.207645675330694</v>
      </c>
      <c r="E28" s="363">
        <v>9.0734628225161718</v>
      </c>
      <c r="F28" s="363">
        <v>9.0734628225161718</v>
      </c>
      <c r="G28" s="363">
        <v>4.5367314112580859</v>
      </c>
      <c r="H28" s="363">
        <v>6.8050971168871284</v>
      </c>
      <c r="I28" s="363">
        <v>519.45574658905616</v>
      </c>
      <c r="J28" s="363">
        <v>1.1341828528145215</v>
      </c>
      <c r="K28" s="370">
        <v>12.476011380959738</v>
      </c>
    </row>
    <row r="29" spans="1:11" ht="14.25" customHeight="1" x14ac:dyDescent="0.2">
      <c r="A29" s="367" t="s">
        <v>147</v>
      </c>
      <c r="B29" s="368">
        <v>1627.5523937888686</v>
      </c>
      <c r="C29" s="368">
        <v>34.02548558443565</v>
      </c>
      <c r="D29" s="368">
        <v>10.207645675330694</v>
      </c>
      <c r="E29" s="368">
        <v>5.6709142640726071</v>
      </c>
      <c r="F29" s="368">
        <v>2.2683657056290429</v>
      </c>
      <c r="G29" s="368">
        <v>7.9392799697016496</v>
      </c>
      <c r="H29" s="368">
        <v>9.0734628225161718</v>
      </c>
      <c r="I29" s="368">
        <v>1473.3035258060902</v>
      </c>
      <c r="J29" s="368">
        <v>85.063713961088993</v>
      </c>
      <c r="K29" s="371">
        <v>0</v>
      </c>
    </row>
    <row r="30" spans="1:11" ht="14.25" customHeight="1" x14ac:dyDescent="0.2">
      <c r="A30" s="369" t="s">
        <v>147</v>
      </c>
      <c r="B30" s="363">
        <v>1627.5523937888686</v>
      </c>
      <c r="C30" s="363">
        <v>34.02548558443565</v>
      </c>
      <c r="D30" s="363">
        <v>10.207645675330694</v>
      </c>
      <c r="E30" s="363">
        <v>5.6709142640726071</v>
      </c>
      <c r="F30" s="363">
        <v>2.2683657056290429</v>
      </c>
      <c r="G30" s="363">
        <v>7.9392799697016496</v>
      </c>
      <c r="H30" s="363">
        <v>9.0734628225161718</v>
      </c>
      <c r="I30" s="363">
        <v>1473.3035258060902</v>
      </c>
      <c r="J30" s="363">
        <v>85.063713961088993</v>
      </c>
      <c r="K30" s="370">
        <v>0</v>
      </c>
    </row>
    <row r="31" spans="1:11" ht="14.25" customHeight="1" x14ac:dyDescent="0.2">
      <c r="A31" s="367" t="s">
        <v>148</v>
      </c>
      <c r="B31" s="368">
        <v>6683.7395516362276</v>
      </c>
      <c r="C31" s="368">
        <v>305.09518740710683</v>
      </c>
      <c r="D31" s="368">
        <v>223.43402200446027</v>
      </c>
      <c r="E31" s="368">
        <v>223.43402200446027</v>
      </c>
      <c r="F31" s="368">
        <v>214.36055918194413</v>
      </c>
      <c r="G31" s="368">
        <v>238.17839909104902</v>
      </c>
      <c r="H31" s="368">
        <v>307.36355311273593</v>
      </c>
      <c r="I31" s="368">
        <v>4875.8520842494772</v>
      </c>
      <c r="J31" s="368">
        <v>279.00898179237225</v>
      </c>
      <c r="K31" s="371">
        <v>17.012742792217825</v>
      </c>
    </row>
    <row r="32" spans="1:11" ht="14.25" customHeight="1" x14ac:dyDescent="0.2">
      <c r="A32" s="369" t="s">
        <v>148</v>
      </c>
      <c r="B32" s="363">
        <v>2480.4578991053213</v>
      </c>
      <c r="C32" s="363">
        <v>58.977508346355059</v>
      </c>
      <c r="D32" s="363">
        <v>22.683657056290436</v>
      </c>
      <c r="E32" s="363">
        <v>22.683657056290436</v>
      </c>
      <c r="F32" s="363">
        <v>26.086205614734002</v>
      </c>
      <c r="G32" s="363">
        <v>32.891302731621131</v>
      </c>
      <c r="H32" s="363">
        <v>97.539725342048698</v>
      </c>
      <c r="I32" s="363">
        <v>2124.3244833216249</v>
      </c>
      <c r="J32" s="363">
        <v>91.868811077976105</v>
      </c>
      <c r="K32" s="370">
        <v>3.4025485584435646</v>
      </c>
    </row>
    <row r="33" spans="1:11" ht="14.25" customHeight="1" x14ac:dyDescent="0.2">
      <c r="A33" s="369" t="s">
        <v>149</v>
      </c>
      <c r="B33" s="363">
        <v>4203.281652530316</v>
      </c>
      <c r="C33" s="363">
        <v>246.11767906075065</v>
      </c>
      <c r="D33" s="363">
        <v>200.7503649481699</v>
      </c>
      <c r="E33" s="363">
        <v>200.7503649481699</v>
      </c>
      <c r="F33" s="363">
        <v>188.2743535672102</v>
      </c>
      <c r="G33" s="363">
        <v>205.28709635942798</v>
      </c>
      <c r="H33" s="363">
        <v>209.82382777068605</v>
      </c>
      <c r="I33" s="363">
        <v>2751.5276009279437</v>
      </c>
      <c r="J33" s="363">
        <v>187.14017071439568</v>
      </c>
      <c r="K33" s="370">
        <v>13.61019423377426</v>
      </c>
    </row>
    <row r="34" spans="1:11" ht="14.25" customHeight="1" x14ac:dyDescent="0.2">
      <c r="A34" s="367" t="s">
        <v>150</v>
      </c>
      <c r="B34" s="368">
        <v>10652.245353635122</v>
      </c>
      <c r="C34" s="368">
        <v>337.9864901387287</v>
      </c>
      <c r="D34" s="368">
        <v>150.84631942433109</v>
      </c>
      <c r="E34" s="368">
        <v>91.868811077976105</v>
      </c>
      <c r="F34" s="368">
        <v>106.61318816456485</v>
      </c>
      <c r="G34" s="368">
        <v>111.14991957582292</v>
      </c>
      <c r="H34" s="368">
        <v>112.28410242863744</v>
      </c>
      <c r="I34" s="368">
        <v>8777.4410979323002</v>
      </c>
      <c r="J34" s="368">
        <v>825.68511684898385</v>
      </c>
      <c r="K34" s="371">
        <v>138.37030804337138</v>
      </c>
    </row>
    <row r="35" spans="1:11" ht="14.25" customHeight="1" x14ac:dyDescent="0.2">
      <c r="A35" s="369" t="s">
        <v>150</v>
      </c>
      <c r="B35" s="363">
        <v>6608.8834833504525</v>
      </c>
      <c r="C35" s="363">
        <v>227.97075341571835</v>
      </c>
      <c r="D35" s="363">
        <v>79.3927996970164</v>
      </c>
      <c r="E35" s="363">
        <v>22.683657056290436</v>
      </c>
      <c r="F35" s="363">
        <v>32.891302731621131</v>
      </c>
      <c r="G35" s="363">
        <v>37.428034142879206</v>
      </c>
      <c r="H35" s="363">
        <v>43.098948406951799</v>
      </c>
      <c r="I35" s="363">
        <v>5361.2823452542007</v>
      </c>
      <c r="J35" s="363">
        <v>674.8387974246491</v>
      </c>
      <c r="K35" s="370">
        <v>129.29684522085523</v>
      </c>
    </row>
    <row r="36" spans="1:11" ht="14.25" customHeight="1" x14ac:dyDescent="0.2">
      <c r="A36" s="369" t="s">
        <v>151</v>
      </c>
      <c r="B36" s="363">
        <v>4043.3618702834538</v>
      </c>
      <c r="C36" s="363">
        <v>110.0157367230084</v>
      </c>
      <c r="D36" s="363">
        <v>71.45351972731477</v>
      </c>
      <c r="E36" s="363">
        <v>69.185154021685733</v>
      </c>
      <c r="F36" s="363">
        <v>73.721885432943807</v>
      </c>
      <c r="G36" s="363">
        <v>73.721885432943807</v>
      </c>
      <c r="H36" s="363">
        <v>69.185154021685733</v>
      </c>
      <c r="I36" s="363">
        <v>3416.158752677135</v>
      </c>
      <c r="J36" s="363">
        <v>150.84631942433109</v>
      </c>
      <c r="K36" s="370">
        <v>9.0734628225161718</v>
      </c>
    </row>
    <row r="37" spans="1:11" ht="14.25" customHeight="1" x14ac:dyDescent="0.2">
      <c r="A37" s="367" t="s">
        <v>152</v>
      </c>
      <c r="B37" s="368">
        <v>2250.2187799840144</v>
      </c>
      <c r="C37" s="368">
        <v>44.233131259766317</v>
      </c>
      <c r="D37" s="368">
        <v>30.622937025992091</v>
      </c>
      <c r="E37" s="368">
        <v>5.6709142640726071</v>
      </c>
      <c r="F37" s="368">
        <v>5.6709142640726071</v>
      </c>
      <c r="G37" s="368">
        <v>14.744377086588782</v>
      </c>
      <c r="H37" s="368">
        <v>14.744377086588782</v>
      </c>
      <c r="I37" s="368">
        <v>2123.1903004688106</v>
      </c>
      <c r="J37" s="368">
        <v>10.207645675330694</v>
      </c>
      <c r="K37" s="371">
        <v>1.1341828528145215</v>
      </c>
    </row>
    <row r="38" spans="1:11" ht="14.25" customHeight="1" x14ac:dyDescent="0.2">
      <c r="A38" s="369" t="s">
        <v>152</v>
      </c>
      <c r="B38" s="363">
        <v>2250.2187799840144</v>
      </c>
      <c r="C38" s="363">
        <v>44.233131259766317</v>
      </c>
      <c r="D38" s="363">
        <v>30.622937025992091</v>
      </c>
      <c r="E38" s="363">
        <v>5.6709142640726071</v>
      </c>
      <c r="F38" s="363">
        <v>5.6709142640726071</v>
      </c>
      <c r="G38" s="363">
        <v>14.744377086588782</v>
      </c>
      <c r="H38" s="363">
        <v>14.744377086588782</v>
      </c>
      <c r="I38" s="363">
        <v>2123.1903004688106</v>
      </c>
      <c r="J38" s="363">
        <v>10.207645675330694</v>
      </c>
      <c r="K38" s="370">
        <v>1.1341828528145215</v>
      </c>
    </row>
    <row r="39" spans="1:11" ht="14.25" customHeight="1" x14ac:dyDescent="0.2">
      <c r="A39" s="367" t="s">
        <v>153</v>
      </c>
      <c r="B39" s="368">
        <v>2490.6655447806502</v>
      </c>
      <c r="C39" s="368">
        <v>38.562216995693724</v>
      </c>
      <c r="D39" s="368">
        <v>29.488754173177568</v>
      </c>
      <c r="E39" s="368">
        <v>22.683657056290436</v>
      </c>
      <c r="F39" s="368">
        <v>26.086205614734002</v>
      </c>
      <c r="G39" s="368">
        <v>32.891302731621131</v>
      </c>
      <c r="H39" s="368">
        <v>31.757119878806613</v>
      </c>
      <c r="I39" s="368">
        <v>2266.0973399234149</v>
      </c>
      <c r="J39" s="368">
        <v>40.830582701322761</v>
      </c>
      <c r="K39" s="371">
        <v>2.2683657056290429</v>
      </c>
    </row>
    <row r="40" spans="1:11" ht="14.25" customHeight="1" x14ac:dyDescent="0.2">
      <c r="A40" s="369" t="s">
        <v>153</v>
      </c>
      <c r="B40" s="363">
        <v>2490.6655447806502</v>
      </c>
      <c r="C40" s="363">
        <v>38.562216995693724</v>
      </c>
      <c r="D40" s="363">
        <v>29.488754173177568</v>
      </c>
      <c r="E40" s="363">
        <v>22.683657056290436</v>
      </c>
      <c r="F40" s="363">
        <v>26.086205614734002</v>
      </c>
      <c r="G40" s="363">
        <v>32.891302731621131</v>
      </c>
      <c r="H40" s="363">
        <v>31.757119878806613</v>
      </c>
      <c r="I40" s="363">
        <v>2266.0973399234149</v>
      </c>
      <c r="J40" s="363">
        <v>40.830582701322761</v>
      </c>
      <c r="K40" s="370">
        <v>2.2683657056290429</v>
      </c>
    </row>
    <row r="41" spans="1:11" ht="14.25" customHeight="1" x14ac:dyDescent="0.2">
      <c r="A41" s="367" t="s">
        <v>154</v>
      </c>
      <c r="B41" s="368">
        <v>10306.319583526616</v>
      </c>
      <c r="C41" s="368">
        <v>465.01496965395796</v>
      </c>
      <c r="D41" s="368">
        <v>308.49773596555048</v>
      </c>
      <c r="E41" s="368">
        <v>134.96775948492783</v>
      </c>
      <c r="F41" s="368">
        <v>104.34482245893581</v>
      </c>
      <c r="G41" s="368">
        <v>106.61318816456485</v>
      </c>
      <c r="H41" s="368">
        <v>136.10194233774234</v>
      </c>
      <c r="I41" s="368">
        <v>8608.4478528628988</v>
      </c>
      <c r="J41" s="368">
        <v>434.39203262796519</v>
      </c>
      <c r="K41" s="371">
        <v>7.9392799697016496</v>
      </c>
    </row>
    <row r="42" spans="1:11" x14ac:dyDescent="0.2">
      <c r="A42" s="369" t="s">
        <v>154</v>
      </c>
      <c r="B42" s="363">
        <v>10306.319583526616</v>
      </c>
      <c r="C42" s="363">
        <v>465.01496965395796</v>
      </c>
      <c r="D42" s="363">
        <v>308.49773596555048</v>
      </c>
      <c r="E42" s="363">
        <v>134.96775948492783</v>
      </c>
      <c r="F42" s="363">
        <v>104.34482245893581</v>
      </c>
      <c r="G42" s="363">
        <v>106.61318816456485</v>
      </c>
      <c r="H42" s="363">
        <v>136.10194233774234</v>
      </c>
      <c r="I42" s="363">
        <v>8608.4478528628988</v>
      </c>
      <c r="J42" s="363">
        <v>434.39203262796519</v>
      </c>
      <c r="K42" s="370">
        <v>7.9392799697016496</v>
      </c>
    </row>
  </sheetData>
  <mergeCells count="4">
    <mergeCell ref="A1:K2"/>
    <mergeCell ref="A3:A4"/>
    <mergeCell ref="B3:B4"/>
    <mergeCell ref="C3:K3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CCBD-D758-414A-B2AE-85874B2CF02C}">
  <dimension ref="A1:D43"/>
  <sheetViews>
    <sheetView workbookViewId="0">
      <selection activeCell="A7" sqref="A7"/>
    </sheetView>
  </sheetViews>
  <sheetFormatPr defaultRowHeight="15" x14ac:dyDescent="0.25"/>
  <cols>
    <col min="1" max="1" width="18.85546875" style="3" customWidth="1"/>
    <col min="2" max="2" width="14.28515625" style="3" customWidth="1"/>
    <col min="3" max="4" width="11.5703125" style="3" customWidth="1"/>
    <col min="5" max="16384" width="9.140625" style="3"/>
  </cols>
  <sheetData>
    <row r="1" spans="1:4" ht="15" customHeight="1" x14ac:dyDescent="0.25">
      <c r="A1" s="1139" t="s">
        <v>555</v>
      </c>
      <c r="B1" s="1139"/>
      <c r="C1" s="1139"/>
      <c r="D1" s="1139"/>
    </row>
    <row r="2" spans="1:4" ht="21" customHeight="1" x14ac:dyDescent="0.25">
      <c r="A2" s="1140"/>
      <c r="B2" s="1140"/>
      <c r="C2" s="1140"/>
      <c r="D2" s="1140"/>
    </row>
    <row r="3" spans="1:4" ht="25.5" customHeight="1" x14ac:dyDescent="0.25">
      <c r="A3" s="1141" t="s">
        <v>549</v>
      </c>
      <c r="B3" s="1258" t="s">
        <v>273</v>
      </c>
      <c r="C3" s="1142" t="s">
        <v>320</v>
      </c>
      <c r="D3" s="1142"/>
    </row>
    <row r="4" spans="1:4" x14ac:dyDescent="0.25">
      <c r="A4" s="1141"/>
      <c r="B4" s="1258"/>
      <c r="C4" s="559" t="s">
        <v>321</v>
      </c>
      <c r="D4" s="559" t="s">
        <v>322</v>
      </c>
    </row>
    <row r="5" spans="1:4" ht="14.25" customHeight="1" x14ac:dyDescent="0.25">
      <c r="A5" s="372" t="s">
        <v>135</v>
      </c>
      <c r="B5" s="373">
        <v>139394.47515916391</v>
      </c>
      <c r="C5" s="373">
        <v>72884.85848757271</v>
      </c>
      <c r="D5" s="373">
        <v>66509.616671931537</v>
      </c>
    </row>
    <row r="6" spans="1:4" ht="14.25" customHeight="1" x14ac:dyDescent="0.25">
      <c r="A6" s="772"/>
      <c r="B6" s="773"/>
      <c r="C6" s="773"/>
      <c r="D6" s="773"/>
    </row>
    <row r="7" spans="1:4" ht="14.25" customHeight="1" x14ac:dyDescent="0.25">
      <c r="A7" s="320" t="s">
        <v>3</v>
      </c>
      <c r="B7" s="373"/>
      <c r="C7" s="373"/>
      <c r="D7" s="373"/>
    </row>
    <row r="8" spans="1:4" ht="14.25" customHeight="1" x14ac:dyDescent="0.25">
      <c r="A8" s="374" t="s">
        <v>4</v>
      </c>
      <c r="B8" s="375">
        <v>91749.721878350087</v>
      </c>
      <c r="C8" s="375">
        <v>51381.885781070057</v>
      </c>
      <c r="D8" s="375">
        <v>40367.836097368119</v>
      </c>
    </row>
    <row r="9" spans="1:4" ht="14.25" customHeight="1" x14ac:dyDescent="0.25">
      <c r="A9" s="374" t="s">
        <v>5</v>
      </c>
      <c r="B9" s="375">
        <v>47644.753281039382</v>
      </c>
      <c r="C9" s="375">
        <v>21502.972706505858</v>
      </c>
      <c r="D9" s="375">
        <v>26141.780574510845</v>
      </c>
    </row>
    <row r="10" spans="1:4" ht="14.25" customHeight="1" x14ac:dyDescent="0.25">
      <c r="A10" s="1143" t="s">
        <v>284</v>
      </c>
      <c r="B10" s="1143"/>
      <c r="C10" s="373"/>
      <c r="D10" s="373"/>
    </row>
    <row r="11" spans="1:4" ht="14.25" customHeight="1" x14ac:dyDescent="0.25">
      <c r="A11" s="376" t="s">
        <v>136</v>
      </c>
      <c r="B11" s="377">
        <v>83894.371439792754</v>
      </c>
      <c r="C11" s="377">
        <v>45062.218925175999</v>
      </c>
      <c r="D11" s="377">
        <v>38832.152514654452</v>
      </c>
    </row>
    <row r="12" spans="1:4" ht="14.25" customHeight="1" x14ac:dyDescent="0.25">
      <c r="A12" s="378" t="s">
        <v>136</v>
      </c>
      <c r="B12" s="375">
        <v>83214.995910959973</v>
      </c>
      <c r="C12" s="375">
        <v>44681.133486629624</v>
      </c>
      <c r="D12" s="375">
        <v>38533.862424363688</v>
      </c>
    </row>
    <row r="13" spans="1:4" ht="14.25" customHeight="1" x14ac:dyDescent="0.25">
      <c r="A13" s="378" t="s">
        <v>157</v>
      </c>
      <c r="B13" s="375">
        <v>679.37552883590729</v>
      </c>
      <c r="C13" s="375">
        <v>381.08543854568148</v>
      </c>
      <c r="D13" s="375">
        <v>298.29009029021955</v>
      </c>
    </row>
    <row r="14" spans="1:4" ht="14.25" customHeight="1" x14ac:dyDescent="0.25">
      <c r="A14" s="376" t="s">
        <v>137</v>
      </c>
      <c r="B14" s="377">
        <v>3227.8843991099579</v>
      </c>
      <c r="C14" s="377">
        <v>1874.8042557024398</v>
      </c>
      <c r="D14" s="377">
        <v>1353.0801434077482</v>
      </c>
    </row>
    <row r="15" spans="1:4" ht="14.25" customHeight="1" x14ac:dyDescent="0.25">
      <c r="A15" s="378" t="s">
        <v>137</v>
      </c>
      <c r="B15" s="375">
        <v>1937.1843126072399</v>
      </c>
      <c r="C15" s="375">
        <v>1184.0868983383807</v>
      </c>
      <c r="D15" s="375">
        <v>753.09741426885284</v>
      </c>
    </row>
    <row r="16" spans="1:4" ht="14.25" customHeight="1" x14ac:dyDescent="0.25">
      <c r="A16" s="378" t="s">
        <v>138</v>
      </c>
      <c r="B16" s="375">
        <v>706.59591730345642</v>
      </c>
      <c r="C16" s="375">
        <v>395.82981563227059</v>
      </c>
      <c r="D16" s="375">
        <v>310.76610167117957</v>
      </c>
    </row>
    <row r="17" spans="1:4" ht="14.25" customHeight="1" x14ac:dyDescent="0.25">
      <c r="A17" s="378" t="s">
        <v>139</v>
      </c>
      <c r="B17" s="375">
        <v>387.89053566256877</v>
      </c>
      <c r="C17" s="375">
        <v>252.92277617763776</v>
      </c>
      <c r="D17" s="375">
        <v>134.96775948492783</v>
      </c>
    </row>
    <row r="18" spans="1:4" ht="14.25" customHeight="1" x14ac:dyDescent="0.25">
      <c r="A18" s="378" t="s">
        <v>140</v>
      </c>
      <c r="B18" s="375">
        <v>196.21363353691183</v>
      </c>
      <c r="C18" s="375">
        <v>41.96476555413728</v>
      </c>
      <c r="D18" s="375">
        <v>154.24886798277464</v>
      </c>
    </row>
    <row r="19" spans="1:4" ht="14.25" customHeight="1" x14ac:dyDescent="0.25">
      <c r="A19" s="376" t="s">
        <v>141</v>
      </c>
      <c r="B19" s="377">
        <v>2709.5628353738139</v>
      </c>
      <c r="C19" s="377">
        <v>1334.9332177627155</v>
      </c>
      <c r="D19" s="377">
        <v>1374.6296176112246</v>
      </c>
    </row>
    <row r="20" spans="1:4" ht="14.25" customHeight="1" x14ac:dyDescent="0.25">
      <c r="A20" s="378" t="s">
        <v>141</v>
      </c>
      <c r="B20" s="375">
        <v>2709.5628353738139</v>
      </c>
      <c r="C20" s="375">
        <v>1334.9332177627155</v>
      </c>
      <c r="D20" s="375">
        <v>1374.6296176112246</v>
      </c>
    </row>
    <row r="21" spans="1:4" ht="14.25" customHeight="1" x14ac:dyDescent="0.25">
      <c r="A21" s="376" t="s">
        <v>142</v>
      </c>
      <c r="B21" s="377">
        <v>9911.6239507470746</v>
      </c>
      <c r="C21" s="377">
        <v>5720.8183095964841</v>
      </c>
      <c r="D21" s="377">
        <v>4190.8056411493535</v>
      </c>
    </row>
    <row r="22" spans="1:4" ht="14.25" customHeight="1" x14ac:dyDescent="0.25">
      <c r="A22" s="378" t="s">
        <v>142</v>
      </c>
      <c r="B22" s="375">
        <v>7764.6158103687076</v>
      </c>
      <c r="C22" s="375">
        <v>4698.9195592103724</v>
      </c>
      <c r="D22" s="375">
        <v>3065.6962511575102</v>
      </c>
    </row>
    <row r="23" spans="1:4" ht="14.25" customHeight="1" x14ac:dyDescent="0.25">
      <c r="A23" s="378" t="s">
        <v>143</v>
      </c>
      <c r="B23" s="375">
        <v>2067.615340680909</v>
      </c>
      <c r="C23" s="375">
        <v>954.98196206984221</v>
      </c>
      <c r="D23" s="375">
        <v>1112.6333786110642</v>
      </c>
    </row>
    <row r="24" spans="1:4" ht="14.25" customHeight="1" x14ac:dyDescent="0.25">
      <c r="A24" s="378" t="s">
        <v>144</v>
      </c>
      <c r="B24" s="375">
        <v>79.3927996970164</v>
      </c>
      <c r="C24" s="375">
        <v>66.916788316056696</v>
      </c>
      <c r="D24" s="375">
        <v>12.476011380959738</v>
      </c>
    </row>
    <row r="25" spans="1:4" ht="14.25" customHeight="1" x14ac:dyDescent="0.25">
      <c r="A25" s="376" t="s">
        <v>145</v>
      </c>
      <c r="B25" s="377">
        <v>5060.7238892582855</v>
      </c>
      <c r="C25" s="377">
        <v>2487.2629962222072</v>
      </c>
      <c r="D25" s="377">
        <v>2573.4608930360955</v>
      </c>
    </row>
    <row r="26" spans="1:4" ht="14.25" customHeight="1" x14ac:dyDescent="0.25">
      <c r="A26" s="378" t="s">
        <v>145</v>
      </c>
      <c r="B26" s="375">
        <v>5060.7238892582855</v>
      </c>
      <c r="C26" s="375">
        <v>2487.2629962222072</v>
      </c>
      <c r="D26" s="375">
        <v>2573.4608930360955</v>
      </c>
    </row>
    <row r="27" spans="1:4" ht="14.25" customHeight="1" x14ac:dyDescent="0.25">
      <c r="A27" s="376" t="s">
        <v>146</v>
      </c>
      <c r="B27" s="377">
        <v>579.56743778822715</v>
      </c>
      <c r="C27" s="377">
        <v>348.19413581405962</v>
      </c>
      <c r="D27" s="377">
        <v>231.3733019741619</v>
      </c>
    </row>
    <row r="28" spans="1:4" ht="14.25" customHeight="1" x14ac:dyDescent="0.25">
      <c r="A28" s="378" t="s">
        <v>146</v>
      </c>
      <c r="B28" s="375">
        <v>579.56743778822715</v>
      </c>
      <c r="C28" s="375">
        <v>348.19413581405962</v>
      </c>
      <c r="D28" s="375">
        <v>231.3733019741619</v>
      </c>
    </row>
    <row r="29" spans="1:4" ht="14.25" customHeight="1" x14ac:dyDescent="0.25">
      <c r="A29" s="376" t="s">
        <v>147</v>
      </c>
      <c r="B29" s="377">
        <v>1627.5523937888686</v>
      </c>
      <c r="C29" s="377">
        <v>742.88976859352192</v>
      </c>
      <c r="D29" s="377">
        <v>884.6626251953403</v>
      </c>
    </row>
    <row r="30" spans="1:4" ht="14.25" customHeight="1" x14ac:dyDescent="0.25">
      <c r="A30" s="378" t="s">
        <v>147</v>
      </c>
      <c r="B30" s="375">
        <v>1627.5523937888686</v>
      </c>
      <c r="C30" s="375">
        <v>742.88976859352192</v>
      </c>
      <c r="D30" s="375">
        <v>884.6626251953403</v>
      </c>
    </row>
    <row r="31" spans="1:4" ht="14.25" customHeight="1" x14ac:dyDescent="0.25">
      <c r="A31" s="376" t="s">
        <v>148</v>
      </c>
      <c r="B31" s="377">
        <v>6683.7395516362276</v>
      </c>
      <c r="C31" s="377">
        <v>3542.0530493395245</v>
      </c>
      <c r="D31" s="377">
        <v>3141.6865022960696</v>
      </c>
    </row>
    <row r="32" spans="1:4" ht="14.25" customHeight="1" x14ac:dyDescent="0.25">
      <c r="A32" s="378" t="s">
        <v>148</v>
      </c>
      <c r="B32" s="375">
        <v>2480.4578991053213</v>
      </c>
      <c r="C32" s="375">
        <v>1123.9752071392097</v>
      </c>
      <c r="D32" s="375">
        <v>1356.4826919661919</v>
      </c>
    </row>
    <row r="33" spans="1:4" ht="14.25" customHeight="1" x14ac:dyDescent="0.25">
      <c r="A33" s="378" t="s">
        <v>149</v>
      </c>
      <c r="B33" s="375">
        <v>4203.281652530316</v>
      </c>
      <c r="C33" s="375">
        <v>2418.0778422005337</v>
      </c>
      <c r="D33" s="375">
        <v>1785.2038103300906</v>
      </c>
    </row>
    <row r="34" spans="1:4" ht="14.25" customHeight="1" x14ac:dyDescent="0.25">
      <c r="A34" s="376" t="s">
        <v>150</v>
      </c>
      <c r="B34" s="377">
        <v>10652.245353635122</v>
      </c>
      <c r="C34" s="377">
        <v>4965.4525296218444</v>
      </c>
      <c r="D34" s="377">
        <v>5686.7928240120409</v>
      </c>
    </row>
    <row r="35" spans="1:4" ht="14.25" customHeight="1" x14ac:dyDescent="0.25">
      <c r="A35" s="378" t="s">
        <v>150</v>
      </c>
      <c r="B35" s="375">
        <v>6608.8834833504525</v>
      </c>
      <c r="C35" s="375">
        <v>3215.4083877290004</v>
      </c>
      <c r="D35" s="375">
        <v>3393.4750956208486</v>
      </c>
    </row>
    <row r="36" spans="1:4" ht="14.25" customHeight="1" x14ac:dyDescent="0.25">
      <c r="A36" s="378" t="s">
        <v>151</v>
      </c>
      <c r="B36" s="375">
        <v>4043.3618702834538</v>
      </c>
      <c r="C36" s="375">
        <v>1750.0441418928397</v>
      </c>
      <c r="D36" s="375">
        <v>2293.3177283909586</v>
      </c>
    </row>
    <row r="37" spans="1:4" ht="14.25" customHeight="1" x14ac:dyDescent="0.25">
      <c r="A37" s="376" t="s">
        <v>152</v>
      </c>
      <c r="B37" s="377">
        <v>2250.2187799840144</v>
      </c>
      <c r="C37" s="377">
        <v>978.7998019789477</v>
      </c>
      <c r="D37" s="377">
        <v>1271.4189780051008</v>
      </c>
    </row>
    <row r="38" spans="1:4" ht="14.25" customHeight="1" x14ac:dyDescent="0.25">
      <c r="A38" s="378" t="s">
        <v>152</v>
      </c>
      <c r="B38" s="375">
        <v>2250.2187799840144</v>
      </c>
      <c r="C38" s="375">
        <v>978.7998019789477</v>
      </c>
      <c r="D38" s="375">
        <v>1271.4189780051008</v>
      </c>
    </row>
    <row r="39" spans="1:4" ht="14.25" customHeight="1" x14ac:dyDescent="0.25">
      <c r="A39" s="376" t="s">
        <v>153</v>
      </c>
      <c r="B39" s="377">
        <v>2490.6655447806502</v>
      </c>
      <c r="C39" s="377">
        <v>1325.8597549401991</v>
      </c>
      <c r="D39" s="377">
        <v>1164.8057898405334</v>
      </c>
    </row>
    <row r="40" spans="1:4" ht="14.25" customHeight="1" x14ac:dyDescent="0.25">
      <c r="A40" s="378" t="s">
        <v>153</v>
      </c>
      <c r="B40" s="375">
        <v>2490.6655447806502</v>
      </c>
      <c r="C40" s="375">
        <v>1325.8597549401991</v>
      </c>
      <c r="D40" s="375">
        <v>1164.8057898405334</v>
      </c>
    </row>
    <row r="41" spans="1:4" ht="14.25" customHeight="1" x14ac:dyDescent="0.25">
      <c r="A41" s="376" t="s">
        <v>154</v>
      </c>
      <c r="B41" s="377">
        <v>10306.319583526616</v>
      </c>
      <c r="C41" s="377">
        <v>4501.5717428206017</v>
      </c>
      <c r="D41" s="377">
        <v>5804.7478407047774</v>
      </c>
    </row>
    <row r="42" spans="1:4" x14ac:dyDescent="0.25">
      <c r="A42" s="378" t="s">
        <v>154</v>
      </c>
      <c r="B42" s="375">
        <v>10306.319583526616</v>
      </c>
      <c r="C42" s="375">
        <v>4501.5717428206017</v>
      </c>
      <c r="D42" s="375">
        <v>5804.7478407047774</v>
      </c>
    </row>
    <row r="43" spans="1:4" x14ac:dyDescent="0.25">
      <c r="A43" s="144"/>
      <c r="B43" s="144"/>
      <c r="C43" s="144"/>
      <c r="D43" s="144"/>
    </row>
  </sheetData>
  <mergeCells count="5">
    <mergeCell ref="A1:D2"/>
    <mergeCell ref="A3:A4"/>
    <mergeCell ref="B3:B4"/>
    <mergeCell ref="C3:D3"/>
    <mergeCell ref="A10:B1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65FF-E1A2-40DC-AE51-261C4B5E1786}">
  <dimension ref="A1:F44"/>
  <sheetViews>
    <sheetView workbookViewId="0">
      <selection activeCell="A7" sqref="A7"/>
    </sheetView>
  </sheetViews>
  <sheetFormatPr defaultRowHeight="15" x14ac:dyDescent="0.25"/>
  <cols>
    <col min="1" max="1" width="17.85546875" style="3" customWidth="1"/>
    <col min="2" max="5" width="14.28515625" style="3" customWidth="1"/>
    <col min="6" max="6" width="21.42578125" style="3" customWidth="1"/>
    <col min="7" max="16384" width="9.140625" style="3"/>
  </cols>
  <sheetData>
    <row r="1" spans="1:6" ht="15" customHeight="1" x14ac:dyDescent="0.25">
      <c r="A1" s="1146" t="s">
        <v>554</v>
      </c>
      <c r="B1" s="1146"/>
      <c r="C1" s="1146"/>
      <c r="D1" s="1146"/>
      <c r="E1" s="1146"/>
      <c r="F1" s="1146"/>
    </row>
    <row r="2" spans="1:6" x14ac:dyDescent="0.25">
      <c r="A2" s="1147"/>
      <c r="B2" s="1147"/>
      <c r="C2" s="1147"/>
      <c r="D2" s="1147"/>
      <c r="E2" s="1147"/>
      <c r="F2" s="1147"/>
    </row>
    <row r="3" spans="1:6" ht="15" customHeight="1" x14ac:dyDescent="0.25">
      <c r="A3" s="1145" t="s">
        <v>549</v>
      </c>
      <c r="B3" s="1145" t="s">
        <v>323</v>
      </c>
      <c r="C3" s="1148" t="s">
        <v>324</v>
      </c>
      <c r="D3" s="1148"/>
      <c r="E3" s="1148"/>
      <c r="F3" s="1144" t="s">
        <v>328</v>
      </c>
    </row>
    <row r="4" spans="1:6" ht="24" x14ac:dyDescent="0.25">
      <c r="A4" s="1145"/>
      <c r="B4" s="1145"/>
      <c r="C4" s="951" t="s">
        <v>325</v>
      </c>
      <c r="D4" s="951" t="s">
        <v>326</v>
      </c>
      <c r="E4" s="952" t="s">
        <v>327</v>
      </c>
      <c r="F4" s="1145"/>
    </row>
    <row r="5" spans="1:6" ht="17.25" customHeight="1" x14ac:dyDescent="0.25">
      <c r="A5" s="533" t="s">
        <v>135</v>
      </c>
      <c r="B5" s="379">
        <v>139394.47515916391</v>
      </c>
      <c r="C5" s="379">
        <v>12935.355436351263</v>
      </c>
      <c r="D5" s="379">
        <v>24890.776887858156</v>
      </c>
      <c r="E5" s="379">
        <v>101568.34283512035</v>
      </c>
      <c r="F5" s="379">
        <f>C5+D5</f>
        <v>37826.132324209422</v>
      </c>
    </row>
    <row r="6" spans="1:6" ht="17.25" customHeight="1" x14ac:dyDescent="0.25">
      <c r="A6" s="774"/>
      <c r="B6" s="775"/>
      <c r="C6" s="775"/>
      <c r="D6" s="775"/>
      <c r="E6" s="775"/>
      <c r="F6" s="775"/>
    </row>
    <row r="7" spans="1:6" ht="17.25" customHeight="1" x14ac:dyDescent="0.25">
      <c r="A7" s="320" t="s">
        <v>3</v>
      </c>
      <c r="B7" s="379"/>
      <c r="C7" s="379"/>
      <c r="D7" s="379"/>
      <c r="E7" s="379"/>
      <c r="F7" s="379"/>
    </row>
    <row r="8" spans="1:6" ht="15" customHeight="1" x14ac:dyDescent="0.25">
      <c r="A8" s="380" t="s">
        <v>4</v>
      </c>
      <c r="B8" s="381">
        <v>91749.721878350087</v>
      </c>
      <c r="C8" s="381">
        <v>10179.291104011361</v>
      </c>
      <c r="D8" s="381">
        <v>21495.033426536167</v>
      </c>
      <c r="E8" s="381">
        <v>60075.397347909246</v>
      </c>
      <c r="F8" s="381">
        <f t="shared" ref="F8:F42" si="0">C8+D8</f>
        <v>31674.324530547528</v>
      </c>
    </row>
    <row r="9" spans="1:6" ht="15" customHeight="1" x14ac:dyDescent="0.25">
      <c r="A9" s="380" t="s">
        <v>5</v>
      </c>
      <c r="B9" s="381">
        <v>47644.753281039382</v>
      </c>
      <c r="C9" s="381">
        <v>2756.064332339201</v>
      </c>
      <c r="D9" s="381">
        <v>3395.7434613264772</v>
      </c>
      <c r="E9" s="381">
        <v>41492.94548736218</v>
      </c>
      <c r="F9" s="381">
        <f t="shared" si="0"/>
        <v>6151.8077936656782</v>
      </c>
    </row>
    <row r="10" spans="1:6" ht="15" customHeight="1" x14ac:dyDescent="0.25">
      <c r="A10" s="1149" t="s">
        <v>284</v>
      </c>
      <c r="B10" s="1149"/>
      <c r="C10" s="1149"/>
      <c r="D10" s="382"/>
      <c r="E10" s="382"/>
      <c r="F10" s="382"/>
    </row>
    <row r="11" spans="1:6" ht="15" customHeight="1" x14ac:dyDescent="0.25">
      <c r="A11" s="383" t="s">
        <v>136</v>
      </c>
      <c r="B11" s="384">
        <v>83894.371439792754</v>
      </c>
      <c r="C11" s="384">
        <v>10142.997252721289</v>
      </c>
      <c r="D11" s="384">
        <v>21138.900010752899</v>
      </c>
      <c r="E11" s="384">
        <v>52612.474176376061</v>
      </c>
      <c r="F11" s="381">
        <f t="shared" si="0"/>
        <v>31281.897263474188</v>
      </c>
    </row>
    <row r="12" spans="1:6" ht="15" customHeight="1" x14ac:dyDescent="0.25">
      <c r="A12" s="385" t="s">
        <v>136</v>
      </c>
      <c r="B12" s="381">
        <v>83214.995910959973</v>
      </c>
      <c r="C12" s="381">
        <v>10110.10594998966</v>
      </c>
      <c r="D12" s="381">
        <v>21060.641393908805</v>
      </c>
      <c r="E12" s="381">
        <v>52044.248567114948</v>
      </c>
      <c r="F12" s="381">
        <f t="shared" si="0"/>
        <v>31170.747343898467</v>
      </c>
    </row>
    <row r="13" spans="1:6" ht="15" customHeight="1" x14ac:dyDescent="0.25">
      <c r="A13" s="385" t="s">
        <v>157</v>
      </c>
      <c r="B13" s="381">
        <v>679.37552883590729</v>
      </c>
      <c r="C13" s="381">
        <v>32.891302731621131</v>
      </c>
      <c r="D13" s="381">
        <v>78.258616844201882</v>
      </c>
      <c r="E13" s="381">
        <v>568.22560926008168</v>
      </c>
      <c r="F13" s="381">
        <f t="shared" si="0"/>
        <v>111.14991957582302</v>
      </c>
    </row>
    <row r="14" spans="1:6" ht="15" customHeight="1" x14ac:dyDescent="0.25">
      <c r="A14" s="383" t="s">
        <v>137</v>
      </c>
      <c r="B14" s="384">
        <v>3227.8843991099579</v>
      </c>
      <c r="C14" s="384">
        <v>104.34482245893581</v>
      </c>
      <c r="D14" s="384">
        <v>115.68665098708099</v>
      </c>
      <c r="E14" s="384">
        <v>3007.8529256639799</v>
      </c>
      <c r="F14" s="381">
        <f t="shared" si="0"/>
        <v>220.0314734460168</v>
      </c>
    </row>
    <row r="15" spans="1:6" ht="15" customHeight="1" x14ac:dyDescent="0.25">
      <c r="A15" s="385" t="s">
        <v>137</v>
      </c>
      <c r="B15" s="381">
        <v>1937.1843126072399</v>
      </c>
      <c r="C15" s="381">
        <v>89.600445372347068</v>
      </c>
      <c r="D15" s="381">
        <v>87.33207966671803</v>
      </c>
      <c r="E15" s="381">
        <v>1760.2517875681706</v>
      </c>
      <c r="F15" s="381">
        <f t="shared" si="0"/>
        <v>176.9325250390651</v>
      </c>
    </row>
    <row r="16" spans="1:6" ht="15" customHeight="1" x14ac:dyDescent="0.25">
      <c r="A16" s="385" t="s">
        <v>138</v>
      </c>
      <c r="B16" s="381">
        <v>706.59591730345642</v>
      </c>
      <c r="C16" s="381">
        <v>12.476011380959738</v>
      </c>
      <c r="D16" s="381">
        <v>20.415291350661391</v>
      </c>
      <c r="E16" s="381">
        <v>673.70461457183455</v>
      </c>
      <c r="F16" s="381">
        <f t="shared" si="0"/>
        <v>32.891302731621131</v>
      </c>
    </row>
    <row r="17" spans="1:6" ht="15" customHeight="1" x14ac:dyDescent="0.25">
      <c r="A17" s="386" t="s">
        <v>139</v>
      </c>
      <c r="B17" s="387">
        <v>387.89053566256877</v>
      </c>
      <c r="C17" s="387">
        <v>2.2683657056290429</v>
      </c>
      <c r="D17" s="387">
        <v>5.6709142640726071</v>
      </c>
      <c r="E17" s="387">
        <v>379.95125569286694</v>
      </c>
      <c r="F17" s="387">
        <f t="shared" si="0"/>
        <v>7.9392799697016496</v>
      </c>
    </row>
    <row r="18" spans="1:6" ht="15" customHeight="1" x14ac:dyDescent="0.25">
      <c r="A18" s="386" t="s">
        <v>140</v>
      </c>
      <c r="B18" s="387">
        <v>196.21363353691183</v>
      </c>
      <c r="C18" s="387">
        <v>0</v>
      </c>
      <c r="D18" s="387">
        <v>2.2683657056290429</v>
      </c>
      <c r="E18" s="387">
        <v>193.94526783128279</v>
      </c>
      <c r="F18" s="387">
        <f t="shared" si="0"/>
        <v>2.2683657056290429</v>
      </c>
    </row>
    <row r="19" spans="1:6" ht="15" customHeight="1" x14ac:dyDescent="0.25">
      <c r="A19" s="388" t="s">
        <v>141</v>
      </c>
      <c r="B19" s="384">
        <v>2709.5628353738139</v>
      </c>
      <c r="C19" s="384">
        <v>144.04122230744397</v>
      </c>
      <c r="D19" s="384">
        <v>131.56521092648427</v>
      </c>
      <c r="E19" s="384">
        <v>2433.9564021399342</v>
      </c>
      <c r="F19" s="381">
        <f t="shared" si="0"/>
        <v>275.60643323392821</v>
      </c>
    </row>
    <row r="20" spans="1:6" ht="15" customHeight="1" x14ac:dyDescent="0.25">
      <c r="A20" s="386" t="s">
        <v>141</v>
      </c>
      <c r="B20" s="381">
        <v>2709.5628353738139</v>
      </c>
      <c r="C20" s="381">
        <v>144.04122230744397</v>
      </c>
      <c r="D20" s="381">
        <v>131.56521092648427</v>
      </c>
      <c r="E20" s="381">
        <v>2433.9564021399342</v>
      </c>
      <c r="F20" s="381">
        <f t="shared" si="0"/>
        <v>275.60643323392821</v>
      </c>
    </row>
    <row r="21" spans="1:6" ht="15" customHeight="1" x14ac:dyDescent="0.25">
      <c r="A21" s="388" t="s">
        <v>142</v>
      </c>
      <c r="B21" s="384">
        <v>9911.6239507470746</v>
      </c>
      <c r="C21" s="384">
        <v>419.64765554137608</v>
      </c>
      <c r="D21" s="384">
        <v>765.57342564981286</v>
      </c>
      <c r="E21" s="384">
        <v>8726.4028695556353</v>
      </c>
      <c r="F21" s="381">
        <f t="shared" si="0"/>
        <v>1185.2210811911889</v>
      </c>
    </row>
    <row r="22" spans="1:6" ht="15" customHeight="1" x14ac:dyDescent="0.25">
      <c r="A22" s="386" t="s">
        <v>142</v>
      </c>
      <c r="B22" s="381">
        <v>7764.6158103687076</v>
      </c>
      <c r="C22" s="381">
        <v>390.15890136819786</v>
      </c>
      <c r="D22" s="381">
        <v>694.1199059224964</v>
      </c>
      <c r="E22" s="381">
        <v>6680.3370030777833</v>
      </c>
      <c r="F22" s="381">
        <f t="shared" si="0"/>
        <v>1084.2788072906942</v>
      </c>
    </row>
    <row r="23" spans="1:6" ht="15" customHeight="1" x14ac:dyDescent="0.25">
      <c r="A23" s="386" t="s">
        <v>143</v>
      </c>
      <c r="B23" s="381">
        <v>2067.615340680909</v>
      </c>
      <c r="C23" s="381">
        <v>29.488754173177568</v>
      </c>
      <c r="D23" s="381">
        <v>69.185154021685733</v>
      </c>
      <c r="E23" s="381">
        <v>1968.9414324860472</v>
      </c>
      <c r="F23" s="381">
        <f t="shared" si="0"/>
        <v>98.673908194863301</v>
      </c>
    </row>
    <row r="24" spans="1:6" ht="15" customHeight="1" x14ac:dyDescent="0.25">
      <c r="A24" s="386" t="s">
        <v>144</v>
      </c>
      <c r="B24" s="387">
        <v>79.3927996970164</v>
      </c>
      <c r="C24" s="387">
        <v>0</v>
      </c>
      <c r="D24" s="387">
        <v>2.2683657056290429</v>
      </c>
      <c r="E24" s="387">
        <v>77.124433991387363</v>
      </c>
      <c r="F24" s="387">
        <f t="shared" si="0"/>
        <v>2.2683657056290429</v>
      </c>
    </row>
    <row r="25" spans="1:6" ht="15" customHeight="1" x14ac:dyDescent="0.25">
      <c r="A25" s="388" t="s">
        <v>145</v>
      </c>
      <c r="B25" s="384">
        <v>5060.7238892582855</v>
      </c>
      <c r="C25" s="384">
        <v>207.55546206505701</v>
      </c>
      <c r="D25" s="384">
        <v>303.96100455429229</v>
      </c>
      <c r="E25" s="384">
        <v>4549.2074226388222</v>
      </c>
      <c r="F25" s="381">
        <f t="shared" si="0"/>
        <v>511.51646661934933</v>
      </c>
    </row>
    <row r="26" spans="1:6" ht="15" customHeight="1" x14ac:dyDescent="0.25">
      <c r="A26" s="386" t="s">
        <v>145</v>
      </c>
      <c r="B26" s="381">
        <v>5060.7238892582855</v>
      </c>
      <c r="C26" s="381">
        <v>207.55546206505701</v>
      </c>
      <c r="D26" s="381">
        <v>303.96100455429229</v>
      </c>
      <c r="E26" s="381">
        <v>4549.2074226388222</v>
      </c>
      <c r="F26" s="381">
        <f t="shared" si="0"/>
        <v>511.51646661934933</v>
      </c>
    </row>
    <row r="27" spans="1:6" ht="15" customHeight="1" x14ac:dyDescent="0.25">
      <c r="A27" s="388" t="s">
        <v>146</v>
      </c>
      <c r="B27" s="384">
        <v>579.56743778822715</v>
      </c>
      <c r="C27" s="384">
        <v>22.683657056290436</v>
      </c>
      <c r="D27" s="384">
        <v>14.744377086588782</v>
      </c>
      <c r="E27" s="384">
        <v>542.1394036453471</v>
      </c>
      <c r="F27" s="381">
        <f t="shared" si="0"/>
        <v>37.42803414287922</v>
      </c>
    </row>
    <row r="28" spans="1:6" ht="15" customHeight="1" x14ac:dyDescent="0.25">
      <c r="A28" s="386" t="s">
        <v>146</v>
      </c>
      <c r="B28" s="381">
        <v>579.56743778822715</v>
      </c>
      <c r="C28" s="381">
        <v>22.683657056290436</v>
      </c>
      <c r="D28" s="381">
        <v>14.744377086588782</v>
      </c>
      <c r="E28" s="381">
        <v>542.1394036453471</v>
      </c>
      <c r="F28" s="381">
        <f t="shared" si="0"/>
        <v>37.42803414287922</v>
      </c>
    </row>
    <row r="29" spans="1:6" ht="15" customHeight="1" x14ac:dyDescent="0.25">
      <c r="A29" s="388" t="s">
        <v>147</v>
      </c>
      <c r="B29" s="384">
        <v>1627.5523937888686</v>
      </c>
      <c r="C29" s="384">
        <v>6.8050971168871284</v>
      </c>
      <c r="D29" s="384">
        <v>82.795348255459956</v>
      </c>
      <c r="E29" s="384">
        <v>1537.9519484165194</v>
      </c>
      <c r="F29" s="381">
        <f t="shared" si="0"/>
        <v>89.600445372347082</v>
      </c>
    </row>
    <row r="30" spans="1:6" ht="15" customHeight="1" x14ac:dyDescent="0.25">
      <c r="A30" s="386" t="s">
        <v>147</v>
      </c>
      <c r="B30" s="381">
        <v>1627.5523937888686</v>
      </c>
      <c r="C30" s="381">
        <v>6.8050971168871284</v>
      </c>
      <c r="D30" s="381">
        <v>82.795348255459956</v>
      </c>
      <c r="E30" s="381">
        <v>1537.9519484165194</v>
      </c>
      <c r="F30" s="381">
        <f t="shared" si="0"/>
        <v>89.600445372347082</v>
      </c>
    </row>
    <row r="31" spans="1:6" ht="15" customHeight="1" x14ac:dyDescent="0.25">
      <c r="A31" s="388" t="s">
        <v>148</v>
      </c>
      <c r="B31" s="384">
        <v>6683.7395516362276</v>
      </c>
      <c r="C31" s="384">
        <v>620.39802048955085</v>
      </c>
      <c r="D31" s="384">
        <v>922.09065933822035</v>
      </c>
      <c r="E31" s="384">
        <v>5141.2508718081344</v>
      </c>
      <c r="F31" s="381">
        <f t="shared" si="0"/>
        <v>1542.4886798277712</v>
      </c>
    </row>
    <row r="32" spans="1:6" ht="15" customHeight="1" x14ac:dyDescent="0.25">
      <c r="A32" s="386" t="s">
        <v>148</v>
      </c>
      <c r="B32" s="381">
        <v>2480.4578991053213</v>
      </c>
      <c r="C32" s="381">
        <v>93.002993930790623</v>
      </c>
      <c r="D32" s="381">
        <v>350.46250151968871</v>
      </c>
      <c r="E32" s="381">
        <v>2036.9924036549201</v>
      </c>
      <c r="F32" s="381">
        <f t="shared" si="0"/>
        <v>443.46549545047935</v>
      </c>
    </row>
    <row r="33" spans="1:6" ht="15" customHeight="1" x14ac:dyDescent="0.25">
      <c r="A33" s="386" t="s">
        <v>149</v>
      </c>
      <c r="B33" s="381">
        <v>4203.281652530316</v>
      </c>
      <c r="C33" s="381">
        <v>527.39502655875799</v>
      </c>
      <c r="D33" s="381">
        <v>571.62815781852532</v>
      </c>
      <c r="E33" s="381">
        <v>3104.2584681531971</v>
      </c>
      <c r="F33" s="381">
        <f t="shared" si="0"/>
        <v>1099.0231843772833</v>
      </c>
    </row>
    <row r="34" spans="1:6" ht="15" customHeight="1" x14ac:dyDescent="0.25">
      <c r="A34" s="388" t="s">
        <v>150</v>
      </c>
      <c r="B34" s="384">
        <v>10652.245353635122</v>
      </c>
      <c r="C34" s="384">
        <v>513.78483232498343</v>
      </c>
      <c r="D34" s="384">
        <v>842.69785964120206</v>
      </c>
      <c r="E34" s="384">
        <v>9295.7626616686521</v>
      </c>
      <c r="F34" s="381">
        <f t="shared" si="0"/>
        <v>1356.4826919661855</v>
      </c>
    </row>
    <row r="35" spans="1:6" ht="15" customHeight="1" x14ac:dyDescent="0.25">
      <c r="A35" s="386" t="s">
        <v>150</v>
      </c>
      <c r="B35" s="381">
        <v>6608.8834833504525</v>
      </c>
      <c r="C35" s="381">
        <v>282.41153035081589</v>
      </c>
      <c r="D35" s="381">
        <v>441.19712974485248</v>
      </c>
      <c r="E35" s="381">
        <v>5885.2748232546264</v>
      </c>
      <c r="F35" s="381">
        <f t="shared" si="0"/>
        <v>723.60866009566837</v>
      </c>
    </row>
    <row r="36" spans="1:6" ht="15" customHeight="1" x14ac:dyDescent="0.25">
      <c r="A36" s="386" t="s">
        <v>151</v>
      </c>
      <c r="B36" s="381">
        <v>4043.3618702834538</v>
      </c>
      <c r="C36" s="381">
        <v>231.3733019741619</v>
      </c>
      <c r="D36" s="381">
        <v>401.50072989634333</v>
      </c>
      <c r="E36" s="381">
        <v>3410.4878384130634</v>
      </c>
      <c r="F36" s="381">
        <f t="shared" si="0"/>
        <v>632.87403187050518</v>
      </c>
    </row>
    <row r="37" spans="1:6" ht="15" customHeight="1" x14ac:dyDescent="0.25">
      <c r="A37" s="388" t="s">
        <v>152</v>
      </c>
      <c r="B37" s="384">
        <v>2250.2187799840144</v>
      </c>
      <c r="C37" s="384">
        <v>37.428034142879206</v>
      </c>
      <c r="D37" s="384">
        <v>94.137176783605142</v>
      </c>
      <c r="E37" s="384">
        <v>2118.6535690575533</v>
      </c>
      <c r="F37" s="381">
        <f t="shared" si="0"/>
        <v>131.56521092648435</v>
      </c>
    </row>
    <row r="38" spans="1:6" ht="15" customHeight="1" x14ac:dyDescent="0.25">
      <c r="A38" s="386" t="s">
        <v>152</v>
      </c>
      <c r="B38" s="381">
        <v>2250.2187799840144</v>
      </c>
      <c r="C38" s="381">
        <v>37.428034142879206</v>
      </c>
      <c r="D38" s="381">
        <v>94.137176783605142</v>
      </c>
      <c r="E38" s="381">
        <v>2118.6535690575533</v>
      </c>
      <c r="F38" s="381">
        <f t="shared" si="0"/>
        <v>131.56521092648435</v>
      </c>
    </row>
    <row r="39" spans="1:6" ht="15" customHeight="1" x14ac:dyDescent="0.25">
      <c r="A39" s="388" t="s">
        <v>153</v>
      </c>
      <c r="B39" s="384">
        <v>2490.6655447806502</v>
      </c>
      <c r="C39" s="384">
        <v>87.33207966671803</v>
      </c>
      <c r="D39" s="384">
        <v>73.721885432943807</v>
      </c>
      <c r="E39" s="384">
        <v>2329.6115796810168</v>
      </c>
      <c r="F39" s="381">
        <f t="shared" si="0"/>
        <v>161.05396509966184</v>
      </c>
    </row>
    <row r="40" spans="1:6" ht="15" customHeight="1" x14ac:dyDescent="0.25">
      <c r="A40" s="386" t="s">
        <v>153</v>
      </c>
      <c r="B40" s="381">
        <v>2490.6655447806502</v>
      </c>
      <c r="C40" s="381">
        <v>87.33207966671803</v>
      </c>
      <c r="D40" s="381">
        <v>73.721885432943807</v>
      </c>
      <c r="E40" s="381">
        <v>2329.6115796810168</v>
      </c>
      <c r="F40" s="381">
        <f t="shared" si="0"/>
        <v>161.05396509966184</v>
      </c>
    </row>
    <row r="41" spans="1:6" ht="15" customHeight="1" x14ac:dyDescent="0.25">
      <c r="A41" s="388" t="s">
        <v>154</v>
      </c>
      <c r="B41" s="384">
        <v>10306.319583526616</v>
      </c>
      <c r="C41" s="384">
        <v>628.33730045925267</v>
      </c>
      <c r="D41" s="384">
        <v>404.90327845478697</v>
      </c>
      <c r="E41" s="384">
        <v>9273.0790046123566</v>
      </c>
      <c r="F41" s="381">
        <f t="shared" si="0"/>
        <v>1033.2405789140396</v>
      </c>
    </row>
    <row r="42" spans="1:6" x14ac:dyDescent="0.25">
      <c r="A42" s="386" t="s">
        <v>154</v>
      </c>
      <c r="B42" s="381">
        <v>10306.319583526616</v>
      </c>
      <c r="C42" s="381">
        <v>628.33730045925267</v>
      </c>
      <c r="D42" s="381">
        <v>404.90327845478697</v>
      </c>
      <c r="E42" s="381">
        <v>9273.0790046123566</v>
      </c>
      <c r="F42" s="381">
        <f t="shared" si="0"/>
        <v>1033.2405789140396</v>
      </c>
    </row>
    <row r="43" spans="1:6" x14ac:dyDescent="0.25">
      <c r="A43" s="144"/>
      <c r="B43" s="144"/>
      <c r="C43" s="144"/>
      <c r="D43" s="144"/>
      <c r="E43" s="144"/>
      <c r="F43" s="144"/>
    </row>
    <row r="44" spans="1:6" x14ac:dyDescent="0.25">
      <c r="A44" s="144"/>
      <c r="B44" s="144"/>
      <c r="C44" s="144"/>
      <c r="D44" s="144"/>
      <c r="E44" s="144"/>
      <c r="F44" s="144"/>
    </row>
  </sheetData>
  <mergeCells count="6">
    <mergeCell ref="A10:C10"/>
    <mergeCell ref="F3:F4"/>
    <mergeCell ref="A1:F2"/>
    <mergeCell ref="A3:A4"/>
    <mergeCell ref="B3:B4"/>
    <mergeCell ref="C3:E3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3A97-5A22-4B85-B4AC-BAA367F209CC}">
  <dimension ref="A1:D42"/>
  <sheetViews>
    <sheetView workbookViewId="0">
      <selection activeCell="A7" sqref="A7"/>
    </sheetView>
  </sheetViews>
  <sheetFormatPr defaultRowHeight="15" x14ac:dyDescent="0.25"/>
  <cols>
    <col min="1" max="1" width="19.85546875" style="3" customWidth="1"/>
    <col min="2" max="4" width="16.42578125" style="3" customWidth="1"/>
    <col min="5" max="16384" width="9.140625" style="3"/>
  </cols>
  <sheetData>
    <row r="1" spans="1:4" ht="15" customHeight="1" x14ac:dyDescent="0.25">
      <c r="A1" s="1150" t="s">
        <v>553</v>
      </c>
      <c r="B1" s="1150"/>
      <c r="C1" s="1150"/>
      <c r="D1" s="1150"/>
    </row>
    <row r="2" spans="1:4" ht="20.25" customHeight="1" x14ac:dyDescent="0.25">
      <c r="A2" s="1151"/>
      <c r="B2" s="1151"/>
      <c r="C2" s="1151"/>
      <c r="D2" s="1151"/>
    </row>
    <row r="3" spans="1:4" ht="26.25" customHeight="1" x14ac:dyDescent="0.25">
      <c r="A3" s="1152" t="s">
        <v>549</v>
      </c>
      <c r="B3" s="1152" t="s">
        <v>273</v>
      </c>
      <c r="C3" s="1153" t="s">
        <v>329</v>
      </c>
      <c r="D3" s="1153"/>
    </row>
    <row r="4" spans="1:4" x14ac:dyDescent="0.25">
      <c r="A4" s="1152"/>
      <c r="B4" s="1152"/>
      <c r="C4" s="560" t="s">
        <v>330</v>
      </c>
      <c r="D4" s="560" t="s">
        <v>331</v>
      </c>
    </row>
    <row r="5" spans="1:4" ht="17.25" customHeight="1" x14ac:dyDescent="0.25">
      <c r="A5" s="389" t="s">
        <v>135</v>
      </c>
      <c r="B5" s="390">
        <v>139394.47515916391</v>
      </c>
      <c r="C5" s="390">
        <v>116336.53776155047</v>
      </c>
      <c r="D5" s="390">
        <v>23057.93739771242</v>
      </c>
    </row>
    <row r="6" spans="1:4" ht="17.25" customHeight="1" x14ac:dyDescent="0.25">
      <c r="A6" s="776"/>
      <c r="B6" s="777"/>
      <c r="C6" s="777"/>
      <c r="D6" s="777"/>
    </row>
    <row r="7" spans="1:4" ht="17.25" customHeight="1" x14ac:dyDescent="0.25">
      <c r="A7" s="320" t="s">
        <v>3</v>
      </c>
      <c r="B7" s="390"/>
      <c r="C7" s="390"/>
      <c r="D7" s="390"/>
    </row>
    <row r="8" spans="1:4" x14ac:dyDescent="0.25">
      <c r="A8" s="391" t="s">
        <v>4</v>
      </c>
      <c r="B8" s="392">
        <v>91749.721878350087</v>
      </c>
      <c r="C8" s="392">
        <v>76502.901788034433</v>
      </c>
      <c r="D8" s="392">
        <v>15246.820090387773</v>
      </c>
    </row>
    <row r="9" spans="1:4" ht="17.25" customHeight="1" x14ac:dyDescent="0.25">
      <c r="A9" s="391" t="s">
        <v>5</v>
      </c>
      <c r="B9" s="392">
        <v>47644.753281039382</v>
      </c>
      <c r="C9" s="392">
        <v>39833.635973691504</v>
      </c>
      <c r="D9" s="392">
        <v>7811.1173073341133</v>
      </c>
    </row>
    <row r="10" spans="1:4" ht="17.25" customHeight="1" x14ac:dyDescent="0.25">
      <c r="A10" s="1154" t="s">
        <v>284</v>
      </c>
      <c r="B10" s="1154"/>
      <c r="C10" s="393"/>
      <c r="D10" s="393"/>
    </row>
    <row r="11" spans="1:4" ht="17.25" customHeight="1" x14ac:dyDescent="0.25">
      <c r="A11" s="394" t="s">
        <v>136</v>
      </c>
      <c r="B11" s="395">
        <v>83894.371439792754</v>
      </c>
      <c r="C11" s="395">
        <v>69516.335414729037</v>
      </c>
      <c r="D11" s="395">
        <v>14378.036025131656</v>
      </c>
    </row>
    <row r="12" spans="1:4" ht="17.25" customHeight="1" x14ac:dyDescent="0.25">
      <c r="A12" s="396" t="s">
        <v>136</v>
      </c>
      <c r="B12" s="392">
        <v>83214.995910959973</v>
      </c>
      <c r="C12" s="392">
        <v>69128.444879068251</v>
      </c>
      <c r="D12" s="392">
        <v>14086.551031958259</v>
      </c>
    </row>
    <row r="13" spans="1:4" ht="17.25" customHeight="1" x14ac:dyDescent="0.25">
      <c r="A13" s="396" t="s">
        <v>157</v>
      </c>
      <c r="B13" s="392">
        <v>679.37552883590729</v>
      </c>
      <c r="C13" s="392">
        <v>387.89053566256877</v>
      </c>
      <c r="D13" s="392">
        <v>291.48499317333227</v>
      </c>
    </row>
    <row r="14" spans="1:4" ht="17.25" customHeight="1" x14ac:dyDescent="0.25">
      <c r="A14" s="394" t="s">
        <v>137</v>
      </c>
      <c r="B14" s="395">
        <v>3227.8843991099579</v>
      </c>
      <c r="C14" s="395">
        <v>3023.7314856033804</v>
      </c>
      <c r="D14" s="395">
        <v>204.15291350661346</v>
      </c>
    </row>
    <row r="15" spans="1:4" ht="17.25" customHeight="1" x14ac:dyDescent="0.25">
      <c r="A15" s="396" t="s">
        <v>137</v>
      </c>
      <c r="B15" s="392">
        <v>1937.1843126072399</v>
      </c>
      <c r="C15" s="392">
        <v>1795.4114560054215</v>
      </c>
      <c r="D15" s="392">
        <v>141.77285660181494</v>
      </c>
    </row>
    <row r="16" spans="1:4" ht="17.25" customHeight="1" x14ac:dyDescent="0.25">
      <c r="A16" s="396" t="s">
        <v>138</v>
      </c>
      <c r="B16" s="392">
        <v>706.59591730345642</v>
      </c>
      <c r="C16" s="392">
        <v>664.63115174931818</v>
      </c>
      <c r="D16" s="392">
        <v>41.96476555413728</v>
      </c>
    </row>
    <row r="17" spans="1:4" ht="17.25" customHeight="1" x14ac:dyDescent="0.25">
      <c r="A17" s="396" t="s">
        <v>139</v>
      </c>
      <c r="B17" s="392">
        <v>387.89053566256877</v>
      </c>
      <c r="C17" s="392">
        <v>372.01197572316511</v>
      </c>
      <c r="D17" s="392">
        <v>15.878559939403305</v>
      </c>
    </row>
    <row r="18" spans="1:4" ht="17.25" customHeight="1" x14ac:dyDescent="0.25">
      <c r="A18" s="396" t="s">
        <v>140</v>
      </c>
      <c r="B18" s="392">
        <v>196.21363353691183</v>
      </c>
      <c r="C18" s="392">
        <v>191.67690212565375</v>
      </c>
      <c r="D18" s="392">
        <v>4.5367314112580859</v>
      </c>
    </row>
    <row r="19" spans="1:4" ht="17.25" customHeight="1" x14ac:dyDescent="0.25">
      <c r="A19" s="394" t="s">
        <v>141</v>
      </c>
      <c r="B19" s="395">
        <v>2709.5628353738139</v>
      </c>
      <c r="C19" s="395">
        <v>2376.1130766464039</v>
      </c>
      <c r="D19" s="395">
        <v>333.44975872747051</v>
      </c>
    </row>
    <row r="20" spans="1:4" ht="17.25" customHeight="1" x14ac:dyDescent="0.25">
      <c r="A20" s="396" t="s">
        <v>141</v>
      </c>
      <c r="B20" s="392">
        <v>2709.5628353738139</v>
      </c>
      <c r="C20" s="392">
        <v>2376.1130766464039</v>
      </c>
      <c r="D20" s="392">
        <v>333.44975872747051</v>
      </c>
    </row>
    <row r="21" spans="1:4" ht="17.25" customHeight="1" x14ac:dyDescent="0.25">
      <c r="A21" s="394" t="s">
        <v>142</v>
      </c>
      <c r="B21" s="395">
        <v>9911.6239507470746</v>
      </c>
      <c r="C21" s="395">
        <v>8371.403636624611</v>
      </c>
      <c r="D21" s="395">
        <v>1540.2203141221485</v>
      </c>
    </row>
    <row r="22" spans="1:4" ht="15.75" customHeight="1" x14ac:dyDescent="0.25">
      <c r="A22" s="396" t="s">
        <v>142</v>
      </c>
      <c r="B22" s="392">
        <v>7764.6158103687076</v>
      </c>
      <c r="C22" s="392">
        <v>6455.7687982204579</v>
      </c>
      <c r="D22" s="392">
        <v>1308.8470121479809</v>
      </c>
    </row>
    <row r="23" spans="1:4" ht="17.25" customHeight="1" x14ac:dyDescent="0.25">
      <c r="A23" s="396" t="s">
        <v>143</v>
      </c>
      <c r="B23" s="392">
        <v>2067.615340680909</v>
      </c>
      <c r="C23" s="392">
        <v>1836.2420387067452</v>
      </c>
      <c r="D23" s="392">
        <v>231.3733019741619</v>
      </c>
    </row>
    <row r="24" spans="1:4" ht="17.25" customHeight="1" x14ac:dyDescent="0.25">
      <c r="A24" s="397" t="s">
        <v>144</v>
      </c>
      <c r="B24" s="398">
        <v>79.3927996970164</v>
      </c>
      <c r="C24" s="398">
        <v>79.3927996970164</v>
      </c>
      <c r="D24" s="398">
        <v>0</v>
      </c>
    </row>
    <row r="25" spans="1:4" ht="17.25" customHeight="1" x14ac:dyDescent="0.25">
      <c r="A25" s="394" t="s">
        <v>145</v>
      </c>
      <c r="B25" s="395">
        <v>5060.7238892582855</v>
      </c>
      <c r="C25" s="395">
        <v>4240.7096866732036</v>
      </c>
      <c r="D25" s="395">
        <v>820.01420258491112</v>
      </c>
    </row>
    <row r="26" spans="1:4" ht="17.25" customHeight="1" x14ac:dyDescent="0.25">
      <c r="A26" s="396" t="s">
        <v>145</v>
      </c>
      <c r="B26" s="392">
        <v>5060.7238892582855</v>
      </c>
      <c r="C26" s="392">
        <v>4240.7096866732036</v>
      </c>
      <c r="D26" s="392">
        <v>820.01420258491112</v>
      </c>
    </row>
    <row r="27" spans="1:4" ht="17.25" customHeight="1" x14ac:dyDescent="0.25">
      <c r="A27" s="394" t="s">
        <v>146</v>
      </c>
      <c r="B27" s="395">
        <v>579.56743778822715</v>
      </c>
      <c r="C27" s="395">
        <v>505.84555235528165</v>
      </c>
      <c r="D27" s="395">
        <v>73.721885432943807</v>
      </c>
    </row>
    <row r="28" spans="1:4" ht="17.25" customHeight="1" x14ac:dyDescent="0.25">
      <c r="A28" s="396" t="s">
        <v>146</v>
      </c>
      <c r="B28" s="392">
        <v>579.56743778822715</v>
      </c>
      <c r="C28" s="392">
        <v>505.84555235528165</v>
      </c>
      <c r="D28" s="392">
        <v>73.721885432943807</v>
      </c>
    </row>
    <row r="29" spans="1:4" ht="17.25" customHeight="1" x14ac:dyDescent="0.25">
      <c r="A29" s="394" t="s">
        <v>147</v>
      </c>
      <c r="B29" s="395">
        <v>1627.5523937888686</v>
      </c>
      <c r="C29" s="395">
        <v>1576.514165412214</v>
      </c>
      <c r="D29" s="395">
        <v>51.038228376653429</v>
      </c>
    </row>
    <row r="30" spans="1:4" ht="17.25" customHeight="1" x14ac:dyDescent="0.25">
      <c r="A30" s="396" t="s">
        <v>147</v>
      </c>
      <c r="B30" s="392">
        <v>1627.5523937888686</v>
      </c>
      <c r="C30" s="392">
        <v>1576.514165412214</v>
      </c>
      <c r="D30" s="392">
        <v>51.038228376653429</v>
      </c>
    </row>
    <row r="31" spans="1:4" ht="17.25" customHeight="1" x14ac:dyDescent="0.25">
      <c r="A31" s="394" t="s">
        <v>148</v>
      </c>
      <c r="B31" s="395">
        <v>6683.7395516362276</v>
      </c>
      <c r="C31" s="395">
        <v>5090.2126434314696</v>
      </c>
      <c r="D31" s="395">
        <v>1593.5269082044322</v>
      </c>
    </row>
    <row r="32" spans="1:4" ht="17.25" customHeight="1" x14ac:dyDescent="0.25">
      <c r="A32" s="396" t="s">
        <v>148</v>
      </c>
      <c r="B32" s="392">
        <v>2480.4578991053213</v>
      </c>
      <c r="C32" s="392">
        <v>1976.8807124557491</v>
      </c>
      <c r="D32" s="392">
        <v>503.57718664965256</v>
      </c>
    </row>
    <row r="33" spans="1:4" ht="17.25" customHeight="1" x14ac:dyDescent="0.25">
      <c r="A33" s="396" t="s">
        <v>149</v>
      </c>
      <c r="B33" s="392">
        <v>4203.281652530316</v>
      </c>
      <c r="C33" s="392">
        <v>3113.3319309757117</v>
      </c>
      <c r="D33" s="392">
        <v>1089.9497215547733</v>
      </c>
    </row>
    <row r="34" spans="1:4" ht="17.25" customHeight="1" x14ac:dyDescent="0.25">
      <c r="A34" s="394" t="s">
        <v>150</v>
      </c>
      <c r="B34" s="395">
        <v>10652.245353635122</v>
      </c>
      <c r="C34" s="395">
        <v>8478.0168247891997</v>
      </c>
      <c r="D34" s="395">
        <v>2174.228528845455</v>
      </c>
    </row>
    <row r="35" spans="1:4" ht="17.25" customHeight="1" x14ac:dyDescent="0.25">
      <c r="A35" s="396" t="s">
        <v>150</v>
      </c>
      <c r="B35" s="392">
        <v>6608.8834833504525</v>
      </c>
      <c r="C35" s="392">
        <v>5149.1901517778379</v>
      </c>
      <c r="D35" s="392">
        <v>1459.6933315723156</v>
      </c>
    </row>
    <row r="36" spans="1:4" ht="17.25" customHeight="1" x14ac:dyDescent="0.25">
      <c r="A36" s="396" t="s">
        <v>151</v>
      </c>
      <c r="B36" s="392">
        <v>4043.3618702834538</v>
      </c>
      <c r="C36" s="392">
        <v>3328.8266730104324</v>
      </c>
      <c r="D36" s="392">
        <v>714.53519727315825</v>
      </c>
    </row>
    <row r="37" spans="1:4" ht="17.25" customHeight="1" x14ac:dyDescent="0.25">
      <c r="A37" s="394" t="s">
        <v>152</v>
      </c>
      <c r="B37" s="395">
        <v>2250.2187799840144</v>
      </c>
      <c r="C37" s="395">
        <v>2051.7367807415085</v>
      </c>
      <c r="D37" s="395">
        <v>198.48199924254087</v>
      </c>
    </row>
    <row r="38" spans="1:4" ht="17.25" customHeight="1" x14ac:dyDescent="0.25">
      <c r="A38" s="396" t="s">
        <v>152</v>
      </c>
      <c r="B38" s="392">
        <v>2250.2187799840144</v>
      </c>
      <c r="C38" s="392">
        <v>2051.7367807415085</v>
      </c>
      <c r="D38" s="392">
        <v>198.48199924254087</v>
      </c>
    </row>
    <row r="39" spans="1:4" ht="17.25" customHeight="1" x14ac:dyDescent="0.25">
      <c r="A39" s="394" t="s">
        <v>153</v>
      </c>
      <c r="B39" s="395">
        <v>2490.6655447806502</v>
      </c>
      <c r="C39" s="395">
        <v>1888.4144499362144</v>
      </c>
      <c r="D39" s="395">
        <v>602.25109484451809</v>
      </c>
    </row>
    <row r="40" spans="1:4" ht="17.25" customHeight="1" x14ac:dyDescent="0.25">
      <c r="A40" s="396" t="s">
        <v>153</v>
      </c>
      <c r="B40" s="392">
        <v>2490.6655447806502</v>
      </c>
      <c r="C40" s="392">
        <v>1888.4144499362144</v>
      </c>
      <c r="D40" s="392">
        <v>602.25109484451809</v>
      </c>
    </row>
    <row r="41" spans="1:4" ht="17.25" customHeight="1" x14ac:dyDescent="0.25">
      <c r="A41" s="394" t="s">
        <v>154</v>
      </c>
      <c r="B41" s="395">
        <v>10306.319583526616</v>
      </c>
      <c r="C41" s="395">
        <v>9217.5040448244326</v>
      </c>
      <c r="D41" s="395">
        <v>1088.8155387019588</v>
      </c>
    </row>
    <row r="42" spans="1:4" ht="16.5" customHeight="1" x14ac:dyDescent="0.25">
      <c r="A42" s="396" t="s">
        <v>154</v>
      </c>
      <c r="B42" s="392">
        <v>10306.319583526616</v>
      </c>
      <c r="C42" s="392">
        <v>9217.5040448244326</v>
      </c>
      <c r="D42" s="392">
        <v>1088.8155387019588</v>
      </c>
    </row>
  </sheetData>
  <mergeCells count="5">
    <mergeCell ref="A1:D2"/>
    <mergeCell ref="A3:A4"/>
    <mergeCell ref="B3:B4"/>
    <mergeCell ref="C3:D3"/>
    <mergeCell ref="A10:B10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7FE8-D6AE-4DF3-BAEF-FAFE0D611201}">
  <dimension ref="A1:N42"/>
  <sheetViews>
    <sheetView workbookViewId="0">
      <selection activeCell="A7" sqref="A7"/>
    </sheetView>
  </sheetViews>
  <sheetFormatPr defaultRowHeight="15" x14ac:dyDescent="0.25"/>
  <cols>
    <col min="1" max="1" width="17.7109375" style="3" customWidth="1"/>
    <col min="2" max="2" width="13.140625" style="3" customWidth="1"/>
    <col min="3" max="3" width="18" style="3" customWidth="1"/>
    <col min="4" max="4" width="15.5703125" style="3" customWidth="1"/>
    <col min="5" max="5" width="15.42578125" style="3" customWidth="1"/>
    <col min="6" max="14" width="13.140625" style="3" customWidth="1"/>
    <col min="15" max="16384" width="9.140625" style="3"/>
  </cols>
  <sheetData>
    <row r="1" spans="1:14" ht="15" customHeight="1" x14ac:dyDescent="0.25">
      <c r="A1" s="956" t="s">
        <v>552</v>
      </c>
      <c r="B1" s="956"/>
      <c r="C1" s="956"/>
      <c r="D1" s="956"/>
      <c r="E1" s="956"/>
      <c r="F1" s="956"/>
      <c r="G1" s="956"/>
      <c r="H1" s="956"/>
      <c r="I1" s="956"/>
      <c r="J1" s="956"/>
      <c r="K1" s="956"/>
      <c r="L1" s="956"/>
      <c r="M1" s="956"/>
      <c r="N1" s="956"/>
    </row>
    <row r="2" spans="1:14" ht="15.75" customHeight="1" x14ac:dyDescent="0.25">
      <c r="A2" s="957"/>
      <c r="B2" s="957"/>
      <c r="C2" s="957"/>
      <c r="D2" s="957"/>
      <c r="E2" s="957"/>
      <c r="F2" s="957"/>
      <c r="G2" s="957"/>
      <c r="H2" s="957"/>
      <c r="I2" s="957"/>
      <c r="J2" s="957"/>
      <c r="K2" s="957"/>
      <c r="L2" s="957"/>
      <c r="M2" s="957"/>
      <c r="N2" s="957"/>
    </row>
    <row r="3" spans="1:14" ht="15" customHeight="1" x14ac:dyDescent="0.25">
      <c r="A3" s="958" t="s">
        <v>549</v>
      </c>
      <c r="B3" s="958" t="s">
        <v>273</v>
      </c>
      <c r="C3" s="959" t="s">
        <v>332</v>
      </c>
      <c r="D3" s="959"/>
      <c r="E3" s="959"/>
      <c r="F3" s="959"/>
      <c r="G3" s="959"/>
      <c r="H3" s="959"/>
      <c r="I3" s="959"/>
      <c r="J3" s="959"/>
      <c r="K3" s="959"/>
      <c r="L3" s="959"/>
      <c r="M3" s="959"/>
      <c r="N3" s="959"/>
    </row>
    <row r="4" spans="1:14" ht="46.5" customHeight="1" x14ac:dyDescent="0.25">
      <c r="A4" s="958"/>
      <c r="B4" s="958"/>
      <c r="C4" s="954" t="s">
        <v>333</v>
      </c>
      <c r="D4" s="953" t="s">
        <v>334</v>
      </c>
      <c r="E4" s="954" t="s">
        <v>335</v>
      </c>
      <c r="F4" s="955" t="s">
        <v>336</v>
      </c>
      <c r="G4" s="955" t="s">
        <v>337</v>
      </c>
      <c r="H4" s="955" t="s">
        <v>338</v>
      </c>
      <c r="I4" s="955" t="s">
        <v>339</v>
      </c>
      <c r="J4" s="955" t="s">
        <v>340</v>
      </c>
      <c r="K4" s="955" t="s">
        <v>341</v>
      </c>
      <c r="L4" s="955" t="s">
        <v>342</v>
      </c>
      <c r="M4" s="955" t="s">
        <v>343</v>
      </c>
      <c r="N4" s="955" t="s">
        <v>344</v>
      </c>
    </row>
    <row r="5" spans="1:14" ht="12" customHeight="1" x14ac:dyDescent="0.25">
      <c r="A5" s="534" t="s">
        <v>135</v>
      </c>
      <c r="B5" s="399">
        <v>139394.47515916391</v>
      </c>
      <c r="C5" s="399">
        <v>27054.797771025274</v>
      </c>
      <c r="D5" s="399">
        <v>11209.129134367176</v>
      </c>
      <c r="E5" s="399">
        <v>5386.2343680161257</v>
      </c>
      <c r="F5" s="399">
        <v>21898.802522137579</v>
      </c>
      <c r="G5" s="399">
        <v>18015.36043410602</v>
      </c>
      <c r="H5" s="399">
        <v>5406.6496593667916</v>
      </c>
      <c r="I5" s="399">
        <v>11620.83750993894</v>
      </c>
      <c r="J5" s="399">
        <v>624.93475190080903</v>
      </c>
      <c r="K5" s="399">
        <v>2249.0845971312001</v>
      </c>
      <c r="L5" s="399">
        <v>258.59369044171041</v>
      </c>
      <c r="M5" s="399">
        <v>32893.571097306769</v>
      </c>
      <c r="N5" s="399">
        <v>2776.4796236898587</v>
      </c>
    </row>
    <row r="6" spans="1:14" ht="12" customHeight="1" x14ac:dyDescent="0.25">
      <c r="A6" s="778"/>
      <c r="B6" s="779"/>
      <c r="C6" s="779"/>
      <c r="D6" s="779"/>
      <c r="E6" s="779"/>
      <c r="F6" s="779"/>
      <c r="G6" s="779"/>
      <c r="H6" s="779"/>
      <c r="I6" s="779"/>
      <c r="J6" s="779"/>
      <c r="K6" s="779"/>
      <c r="L6" s="779"/>
      <c r="M6" s="779"/>
      <c r="N6" s="779"/>
    </row>
    <row r="7" spans="1:14" ht="18.75" customHeight="1" x14ac:dyDescent="0.25">
      <c r="A7" s="320" t="s">
        <v>3</v>
      </c>
      <c r="B7" s="399"/>
      <c r="C7" s="399"/>
      <c r="D7" s="399"/>
      <c r="E7" s="399"/>
      <c r="F7" s="399"/>
      <c r="G7" s="399"/>
      <c r="H7" s="399"/>
      <c r="I7" s="399"/>
      <c r="J7" s="399"/>
      <c r="K7" s="399"/>
      <c r="L7" s="399"/>
      <c r="M7" s="399"/>
      <c r="N7" s="399"/>
    </row>
    <row r="8" spans="1:14" ht="12" customHeight="1" x14ac:dyDescent="0.25">
      <c r="A8" s="400" t="s">
        <v>4</v>
      </c>
      <c r="B8" s="401">
        <v>91749.721878350087</v>
      </c>
      <c r="C8" s="401">
        <v>23271.163774041255</v>
      </c>
      <c r="D8" s="401">
        <v>7739.6637876067825</v>
      </c>
      <c r="E8" s="401">
        <v>4900.8041070114023</v>
      </c>
      <c r="F8" s="401">
        <v>18425.93462682431</v>
      </c>
      <c r="G8" s="401">
        <v>17177.199305877246</v>
      </c>
      <c r="H8" s="401">
        <v>3605.5672890971264</v>
      </c>
      <c r="I8" s="401">
        <v>4759.0312504095555</v>
      </c>
      <c r="J8" s="401">
        <v>327.77884446339777</v>
      </c>
      <c r="K8" s="401">
        <v>826.8192997017984</v>
      </c>
      <c r="L8" s="401">
        <v>148.57795371870205</v>
      </c>
      <c r="M8" s="401">
        <v>8462.1382648497929</v>
      </c>
      <c r="N8" s="401">
        <v>2105.0433748237815</v>
      </c>
    </row>
    <row r="9" spans="1:14" ht="12" customHeight="1" x14ac:dyDescent="0.25">
      <c r="A9" s="400" t="s">
        <v>5</v>
      </c>
      <c r="B9" s="401">
        <v>47644.753281039382</v>
      </c>
      <c r="C9" s="401">
        <v>3783.6339969889746</v>
      </c>
      <c r="D9" s="401">
        <v>3469.465346759408</v>
      </c>
      <c r="E9" s="401">
        <v>485.43026100461981</v>
      </c>
      <c r="F9" s="401">
        <v>3472.867895317851</v>
      </c>
      <c r="G9" s="401">
        <v>838.16112822994387</v>
      </c>
      <c r="H9" s="401">
        <v>1801.0823702694943</v>
      </c>
      <c r="I9" s="401">
        <v>6861.8062595281472</v>
      </c>
      <c r="J9" s="401">
        <v>297.15590743740501</v>
      </c>
      <c r="K9" s="401">
        <v>1422.2652974294356</v>
      </c>
      <c r="L9" s="401">
        <v>110.0157367230084</v>
      </c>
      <c r="M9" s="401">
        <v>24431.432832468909</v>
      </c>
      <c r="N9" s="401">
        <v>671.43624886620546</v>
      </c>
    </row>
    <row r="10" spans="1:14" ht="12" customHeight="1" x14ac:dyDescent="0.25">
      <c r="A10" s="960" t="s">
        <v>284</v>
      </c>
      <c r="B10" s="960"/>
      <c r="C10" s="960"/>
      <c r="D10" s="960"/>
      <c r="E10" s="960"/>
      <c r="F10" s="402"/>
      <c r="G10" s="402"/>
      <c r="H10" s="402"/>
      <c r="I10" s="402"/>
      <c r="J10" s="402"/>
      <c r="K10" s="402"/>
      <c r="L10" s="402"/>
      <c r="M10" s="402"/>
      <c r="N10" s="402"/>
    </row>
    <row r="11" spans="1:14" ht="12" customHeight="1" x14ac:dyDescent="0.25">
      <c r="A11" s="403" t="s">
        <v>136</v>
      </c>
      <c r="B11" s="404">
        <v>83894.371439792754</v>
      </c>
      <c r="C11" s="404">
        <v>23941.465840053712</v>
      </c>
      <c r="D11" s="404">
        <v>8311.2919454254279</v>
      </c>
      <c r="E11" s="404">
        <v>4852.034244340367</v>
      </c>
      <c r="F11" s="404">
        <v>16207.472966721887</v>
      </c>
      <c r="G11" s="404">
        <v>16157.568921198037</v>
      </c>
      <c r="H11" s="404">
        <v>1273.6873437107299</v>
      </c>
      <c r="I11" s="404">
        <v>1761.3859704209851</v>
      </c>
      <c r="J11" s="404">
        <v>293.75335887896136</v>
      </c>
      <c r="K11" s="404">
        <v>593.17763202200172</v>
      </c>
      <c r="L11" s="404">
        <v>119.08919954552455</v>
      </c>
      <c r="M11" s="404">
        <v>8417.9051335900167</v>
      </c>
      <c r="N11" s="404">
        <v>1965.5388839276036</v>
      </c>
    </row>
    <row r="12" spans="1:14" ht="12" customHeight="1" x14ac:dyDescent="0.25">
      <c r="A12" s="405" t="s">
        <v>136</v>
      </c>
      <c r="B12" s="401">
        <v>83214.995910959973</v>
      </c>
      <c r="C12" s="401">
        <v>23923.318914408705</v>
      </c>
      <c r="D12" s="401">
        <v>8286.3399226635029</v>
      </c>
      <c r="E12" s="401">
        <v>4852.034244340367</v>
      </c>
      <c r="F12" s="401">
        <v>16200.667869604998</v>
      </c>
      <c r="G12" s="401">
        <v>16154.166372639593</v>
      </c>
      <c r="H12" s="401">
        <v>1093.3522701132169</v>
      </c>
      <c r="I12" s="401">
        <v>1460.8275144251302</v>
      </c>
      <c r="J12" s="401">
        <v>293.75335887896136</v>
      </c>
      <c r="K12" s="401">
        <v>593.17763202200172</v>
      </c>
      <c r="L12" s="401">
        <v>117.95501669271003</v>
      </c>
      <c r="M12" s="401">
        <v>8280.669008399429</v>
      </c>
      <c r="N12" s="401">
        <v>1958.7337868107163</v>
      </c>
    </row>
    <row r="13" spans="1:14" ht="12" customHeight="1" x14ac:dyDescent="0.25">
      <c r="A13" s="405" t="s">
        <v>157</v>
      </c>
      <c r="B13" s="401">
        <v>679.37552883590729</v>
      </c>
      <c r="C13" s="401">
        <v>18.146925645032347</v>
      </c>
      <c r="D13" s="401">
        <v>24.95202276191948</v>
      </c>
      <c r="E13" s="401">
        <v>0</v>
      </c>
      <c r="F13" s="401">
        <v>6.8050971168871284</v>
      </c>
      <c r="G13" s="401">
        <v>3.4025485584435646</v>
      </c>
      <c r="H13" s="401">
        <v>180.33507359750857</v>
      </c>
      <c r="I13" s="401">
        <v>300.55845599584865</v>
      </c>
      <c r="J13" s="406">
        <v>0</v>
      </c>
      <c r="K13" s="406">
        <v>0</v>
      </c>
      <c r="L13" s="406">
        <v>1.1341828528145215</v>
      </c>
      <c r="M13" s="401">
        <v>137.23612519055686</v>
      </c>
      <c r="N13" s="406">
        <v>6.8050971168871284</v>
      </c>
    </row>
    <row r="14" spans="1:14" ht="12" customHeight="1" x14ac:dyDescent="0.25">
      <c r="A14" s="403" t="s">
        <v>137</v>
      </c>
      <c r="B14" s="404">
        <v>3227.8843991099579</v>
      </c>
      <c r="C14" s="404">
        <v>158.78559939403272</v>
      </c>
      <c r="D14" s="404">
        <v>144.04122230744397</v>
      </c>
      <c r="E14" s="404">
        <v>64.648422610427659</v>
      </c>
      <c r="F14" s="404">
        <v>415.11092413011789</v>
      </c>
      <c r="G14" s="404">
        <v>82.795348255459956</v>
      </c>
      <c r="H14" s="404">
        <v>6.8050971168871284</v>
      </c>
      <c r="I14" s="404">
        <v>45.367314112580836</v>
      </c>
      <c r="J14" s="407">
        <v>2.2683657056290429</v>
      </c>
      <c r="K14" s="407">
        <v>1.1341828528145215</v>
      </c>
      <c r="L14" s="407">
        <v>5.6709142640726071</v>
      </c>
      <c r="M14" s="404">
        <v>2246.8162314255715</v>
      </c>
      <c r="N14" s="407">
        <v>54.440776935096984</v>
      </c>
    </row>
    <row r="15" spans="1:14" ht="12" customHeight="1" x14ac:dyDescent="0.25">
      <c r="A15" s="405" t="s">
        <v>137</v>
      </c>
      <c r="B15" s="401">
        <v>1937.1843126072399</v>
      </c>
      <c r="C15" s="401">
        <v>133.83357663211331</v>
      </c>
      <c r="D15" s="401">
        <v>121.35756525115359</v>
      </c>
      <c r="E15" s="401">
        <v>57.84332549354054</v>
      </c>
      <c r="F15" s="401">
        <v>401.50072989634333</v>
      </c>
      <c r="G15" s="401">
        <v>82.795348255459956</v>
      </c>
      <c r="H15" s="401">
        <v>2.2683657056290429</v>
      </c>
      <c r="I15" s="401">
        <v>34.02548558443565</v>
      </c>
      <c r="J15" s="406">
        <v>2.2683657056290429</v>
      </c>
      <c r="K15" s="406">
        <v>0</v>
      </c>
      <c r="L15" s="406">
        <v>5.6709142640726071</v>
      </c>
      <c r="M15" s="401">
        <v>1041.1798588837478</v>
      </c>
      <c r="N15" s="406">
        <v>54.440776935096984</v>
      </c>
    </row>
    <row r="16" spans="1:14" ht="12" customHeight="1" x14ac:dyDescent="0.25">
      <c r="A16" s="405" t="s">
        <v>138</v>
      </c>
      <c r="B16" s="406">
        <v>706.59591730345642</v>
      </c>
      <c r="C16" s="406">
        <v>19.281108497846869</v>
      </c>
      <c r="D16" s="406">
        <v>20.415291350661391</v>
      </c>
      <c r="E16" s="406">
        <v>6.8050971168871284</v>
      </c>
      <c r="F16" s="406">
        <v>3.4025485584435646</v>
      </c>
      <c r="G16" s="406">
        <v>0</v>
      </c>
      <c r="H16" s="406">
        <v>4.5367314112580859</v>
      </c>
      <c r="I16" s="406">
        <v>9.0734628225161718</v>
      </c>
      <c r="J16" s="406">
        <v>0</v>
      </c>
      <c r="K16" s="406">
        <v>0</v>
      </c>
      <c r="L16" s="406">
        <v>0</v>
      </c>
      <c r="M16" s="401">
        <v>643.08167754584179</v>
      </c>
      <c r="N16" s="406">
        <v>0</v>
      </c>
    </row>
    <row r="17" spans="1:14" ht="12" customHeight="1" x14ac:dyDescent="0.25">
      <c r="A17" s="405" t="s">
        <v>139</v>
      </c>
      <c r="B17" s="406">
        <v>387.89053566256877</v>
      </c>
      <c r="C17" s="406">
        <v>5.6709142640726071</v>
      </c>
      <c r="D17" s="406">
        <v>2.2683657056290429</v>
      </c>
      <c r="E17" s="406">
        <v>0</v>
      </c>
      <c r="F17" s="406">
        <v>10.207645675330694</v>
      </c>
      <c r="G17" s="406">
        <v>0</v>
      </c>
      <c r="H17" s="406">
        <v>0</v>
      </c>
      <c r="I17" s="406">
        <v>2.2683657056290429</v>
      </c>
      <c r="J17" s="406">
        <v>0</v>
      </c>
      <c r="K17" s="406">
        <v>1.1341828528145215</v>
      </c>
      <c r="L17" s="406">
        <v>0</v>
      </c>
      <c r="M17" s="401">
        <v>366.34106145909237</v>
      </c>
      <c r="N17" s="406">
        <v>0</v>
      </c>
    </row>
    <row r="18" spans="1:14" ht="12" customHeight="1" x14ac:dyDescent="0.25">
      <c r="A18" s="405" t="s">
        <v>140</v>
      </c>
      <c r="B18" s="406">
        <v>196.21363353691183</v>
      </c>
      <c r="C18" s="406">
        <v>0</v>
      </c>
      <c r="D18" s="406">
        <v>0</v>
      </c>
      <c r="E18" s="406">
        <v>0</v>
      </c>
      <c r="F18" s="406">
        <v>0</v>
      </c>
      <c r="G18" s="406">
        <v>0</v>
      </c>
      <c r="H18" s="406">
        <v>0</v>
      </c>
      <c r="I18" s="406">
        <v>0</v>
      </c>
      <c r="J18" s="406">
        <v>0</v>
      </c>
      <c r="K18" s="406">
        <v>0</v>
      </c>
      <c r="L18" s="406">
        <v>0</v>
      </c>
      <c r="M18" s="401">
        <v>196.21363353691183</v>
      </c>
      <c r="N18" s="406">
        <v>0</v>
      </c>
    </row>
    <row r="19" spans="1:14" ht="12" customHeight="1" x14ac:dyDescent="0.25">
      <c r="A19" s="403" t="s">
        <v>141</v>
      </c>
      <c r="B19" s="404">
        <v>2709.5628353738139</v>
      </c>
      <c r="C19" s="404">
        <v>164.45651365810531</v>
      </c>
      <c r="D19" s="404">
        <v>175.79834218625049</v>
      </c>
      <c r="E19" s="404">
        <v>284.67989605644499</v>
      </c>
      <c r="F19" s="407">
        <v>0</v>
      </c>
      <c r="G19" s="407">
        <v>1.1341828528145215</v>
      </c>
      <c r="H19" s="407">
        <v>1.1341828528145215</v>
      </c>
      <c r="I19" s="407">
        <v>3.4025485584435646</v>
      </c>
      <c r="J19" s="407">
        <v>26.086205614734002</v>
      </c>
      <c r="K19" s="407">
        <v>7.9392799697016496</v>
      </c>
      <c r="L19" s="407">
        <v>5.6709142640726071</v>
      </c>
      <c r="M19" s="404">
        <v>2034.724037949291</v>
      </c>
      <c r="N19" s="407">
        <v>4.5367314112580859</v>
      </c>
    </row>
    <row r="20" spans="1:14" ht="12" customHeight="1" x14ac:dyDescent="0.25">
      <c r="A20" s="405" t="s">
        <v>141</v>
      </c>
      <c r="B20" s="401">
        <v>2709.5628353738139</v>
      </c>
      <c r="C20" s="401">
        <v>164.45651365810531</v>
      </c>
      <c r="D20" s="401">
        <v>175.79834218625049</v>
      </c>
      <c r="E20" s="401">
        <v>284.67989605644499</v>
      </c>
      <c r="F20" s="406">
        <v>0</v>
      </c>
      <c r="G20" s="406">
        <v>1.1341828528145215</v>
      </c>
      <c r="H20" s="406">
        <v>1.1341828528145215</v>
      </c>
      <c r="I20" s="406">
        <v>3.4025485584435646</v>
      </c>
      <c r="J20" s="406">
        <v>26.086205614734002</v>
      </c>
      <c r="K20" s="406">
        <v>7.9392799697016496</v>
      </c>
      <c r="L20" s="406">
        <v>5.6709142640726071</v>
      </c>
      <c r="M20" s="401">
        <v>2034.724037949291</v>
      </c>
      <c r="N20" s="406">
        <v>4.5367314112580859</v>
      </c>
    </row>
    <row r="21" spans="1:14" ht="12" customHeight="1" x14ac:dyDescent="0.25">
      <c r="A21" s="403" t="s">
        <v>142</v>
      </c>
      <c r="B21" s="404">
        <v>9911.6239507470746</v>
      </c>
      <c r="C21" s="404">
        <v>522.8582951474998</v>
      </c>
      <c r="D21" s="404">
        <v>491.10117526869254</v>
      </c>
      <c r="E21" s="404">
        <v>22.683657056290436</v>
      </c>
      <c r="F21" s="404">
        <v>1246.4669552431808</v>
      </c>
      <c r="G21" s="404">
        <v>516.05319803061252</v>
      </c>
      <c r="H21" s="404">
        <v>1361.01942337745</v>
      </c>
      <c r="I21" s="404">
        <v>2309.196288330359</v>
      </c>
      <c r="J21" s="404">
        <v>44.233131259766317</v>
      </c>
      <c r="K21" s="404">
        <v>316.4370159352523</v>
      </c>
      <c r="L21" s="404">
        <v>12.476011380959738</v>
      </c>
      <c r="M21" s="404">
        <v>2712.9653839322568</v>
      </c>
      <c r="N21" s="407">
        <v>356.13341578376145</v>
      </c>
    </row>
    <row r="22" spans="1:14" ht="12" customHeight="1" x14ac:dyDescent="0.25">
      <c r="A22" s="405" t="s">
        <v>142</v>
      </c>
      <c r="B22" s="401">
        <v>7764.6158103687076</v>
      </c>
      <c r="C22" s="401">
        <v>454.80732397862704</v>
      </c>
      <c r="D22" s="401">
        <v>430.98948406952155</v>
      </c>
      <c r="E22" s="401">
        <v>22.683657056290436</v>
      </c>
      <c r="F22" s="401">
        <v>925.49320789666399</v>
      </c>
      <c r="G22" s="401">
        <v>506.9797352080962</v>
      </c>
      <c r="H22" s="401">
        <v>1239.6618581262935</v>
      </c>
      <c r="I22" s="401">
        <v>1473.3035258060902</v>
      </c>
      <c r="J22" s="401">
        <v>36.293851290064687</v>
      </c>
      <c r="K22" s="401">
        <v>153.11468512996012</v>
      </c>
      <c r="L22" s="401">
        <v>10.207645675330694</v>
      </c>
      <c r="M22" s="401">
        <v>2170.825980287012</v>
      </c>
      <c r="N22" s="406">
        <v>340.25485584435779</v>
      </c>
    </row>
    <row r="23" spans="1:14" ht="12" customHeight="1" x14ac:dyDescent="0.25">
      <c r="A23" s="405" t="s">
        <v>143</v>
      </c>
      <c r="B23" s="401">
        <v>2067.615340680909</v>
      </c>
      <c r="C23" s="401">
        <v>68.050971168871214</v>
      </c>
      <c r="D23" s="406">
        <v>60.111691199169577</v>
      </c>
      <c r="E23" s="406">
        <v>0</v>
      </c>
      <c r="F23" s="406">
        <v>297.15590743740501</v>
      </c>
      <c r="G23" s="406">
        <v>9.0734628225161718</v>
      </c>
      <c r="H23" s="406">
        <v>75.990251138572845</v>
      </c>
      <c r="I23" s="406">
        <v>835.89276252431478</v>
      </c>
      <c r="J23" s="406">
        <v>7.9392799697016496</v>
      </c>
      <c r="K23" s="406">
        <v>163.32233080529079</v>
      </c>
      <c r="L23" s="406">
        <v>2.2683657056290429</v>
      </c>
      <c r="M23" s="406">
        <v>531.93175797001618</v>
      </c>
      <c r="N23" s="406">
        <v>15.878559939403305</v>
      </c>
    </row>
    <row r="24" spans="1:14" ht="12" customHeight="1" x14ac:dyDescent="0.25">
      <c r="A24" s="405" t="s">
        <v>144</v>
      </c>
      <c r="B24" s="406">
        <v>79.3927996970164</v>
      </c>
      <c r="C24" s="406">
        <v>0</v>
      </c>
      <c r="D24" s="406">
        <v>0</v>
      </c>
      <c r="E24" s="406">
        <v>0</v>
      </c>
      <c r="F24" s="406">
        <v>23.817839909104958</v>
      </c>
      <c r="G24" s="406">
        <v>0</v>
      </c>
      <c r="H24" s="406">
        <v>45.367314112580836</v>
      </c>
      <c r="I24" s="406">
        <v>0</v>
      </c>
      <c r="J24" s="406">
        <v>0</v>
      </c>
      <c r="K24" s="406">
        <v>0</v>
      </c>
      <c r="L24" s="406">
        <v>0</v>
      </c>
      <c r="M24" s="406">
        <v>10.207645675330694</v>
      </c>
      <c r="N24" s="406">
        <v>0</v>
      </c>
    </row>
    <row r="25" spans="1:14" ht="12" customHeight="1" x14ac:dyDescent="0.25">
      <c r="A25" s="403" t="s">
        <v>145</v>
      </c>
      <c r="B25" s="404">
        <v>5060.7238892582855</v>
      </c>
      <c r="C25" s="404">
        <v>168.99324506936338</v>
      </c>
      <c r="D25" s="404">
        <v>130.43102807366975</v>
      </c>
      <c r="E25" s="404">
        <v>95.27135963641966</v>
      </c>
      <c r="F25" s="404">
        <v>903.9437336931876</v>
      </c>
      <c r="G25" s="404">
        <v>70.319336874500252</v>
      </c>
      <c r="H25" s="404">
        <v>468.4175182124016</v>
      </c>
      <c r="I25" s="404">
        <v>815.47747117365293</v>
      </c>
      <c r="J25" s="404">
        <v>35.159668437250168</v>
      </c>
      <c r="K25" s="404">
        <v>261.99623900015405</v>
      </c>
      <c r="L25" s="404">
        <v>38.562216995693724</v>
      </c>
      <c r="M25" s="404">
        <v>2067.615340680909</v>
      </c>
      <c r="N25" s="404">
        <v>4.5367314112580859</v>
      </c>
    </row>
    <row r="26" spans="1:14" ht="12" customHeight="1" x14ac:dyDescent="0.25">
      <c r="A26" s="405" t="s">
        <v>145</v>
      </c>
      <c r="B26" s="401">
        <v>5060.7238892582855</v>
      </c>
      <c r="C26" s="401">
        <v>168.99324506936338</v>
      </c>
      <c r="D26" s="401">
        <v>130.43102807366975</v>
      </c>
      <c r="E26" s="401">
        <v>95.27135963641966</v>
      </c>
      <c r="F26" s="401">
        <v>903.9437336931876</v>
      </c>
      <c r="G26" s="401">
        <v>70.319336874500252</v>
      </c>
      <c r="H26" s="401">
        <v>468.4175182124016</v>
      </c>
      <c r="I26" s="401">
        <v>815.47747117365293</v>
      </c>
      <c r="J26" s="401">
        <v>35.159668437250168</v>
      </c>
      <c r="K26" s="401">
        <v>261.99623900015405</v>
      </c>
      <c r="L26" s="401">
        <v>38.562216995693724</v>
      </c>
      <c r="M26" s="401">
        <v>2067.615340680909</v>
      </c>
      <c r="N26" s="401">
        <v>4.5367314112580859</v>
      </c>
    </row>
    <row r="27" spans="1:14" ht="12" customHeight="1" x14ac:dyDescent="0.25">
      <c r="A27" s="403" t="s">
        <v>146</v>
      </c>
      <c r="B27" s="407">
        <v>579.56743778822715</v>
      </c>
      <c r="C27" s="407">
        <v>24.95202276191948</v>
      </c>
      <c r="D27" s="407">
        <v>22.683657056290436</v>
      </c>
      <c r="E27" s="407">
        <v>0</v>
      </c>
      <c r="F27" s="407">
        <v>1.1341828528145215</v>
      </c>
      <c r="G27" s="407">
        <v>0</v>
      </c>
      <c r="H27" s="407">
        <v>0</v>
      </c>
      <c r="I27" s="407">
        <v>0</v>
      </c>
      <c r="J27" s="407">
        <v>0</v>
      </c>
      <c r="K27" s="407">
        <v>0</v>
      </c>
      <c r="L27" s="407">
        <v>1.1341828528145215</v>
      </c>
      <c r="M27" s="407">
        <v>508.11391806091075</v>
      </c>
      <c r="N27" s="407">
        <v>21.549474203475913</v>
      </c>
    </row>
    <row r="28" spans="1:14" ht="12" customHeight="1" x14ac:dyDescent="0.25">
      <c r="A28" s="405" t="s">
        <v>146</v>
      </c>
      <c r="B28" s="406">
        <v>579.56743778822715</v>
      </c>
      <c r="C28" s="406">
        <v>24.95202276191948</v>
      </c>
      <c r="D28" s="406">
        <v>22.683657056290436</v>
      </c>
      <c r="E28" s="406">
        <v>0</v>
      </c>
      <c r="F28" s="406">
        <v>1.1341828528145215</v>
      </c>
      <c r="G28" s="406">
        <v>0</v>
      </c>
      <c r="H28" s="406">
        <v>0</v>
      </c>
      <c r="I28" s="406">
        <v>0</v>
      </c>
      <c r="J28" s="406">
        <v>0</v>
      </c>
      <c r="K28" s="406">
        <v>0</v>
      </c>
      <c r="L28" s="406">
        <v>1.1341828528145215</v>
      </c>
      <c r="M28" s="406">
        <v>508.11391806091075</v>
      </c>
      <c r="N28" s="406">
        <v>21.549474203475913</v>
      </c>
    </row>
    <row r="29" spans="1:14" ht="12" customHeight="1" x14ac:dyDescent="0.25">
      <c r="A29" s="403" t="s">
        <v>147</v>
      </c>
      <c r="B29" s="404">
        <v>1627.5523937888686</v>
      </c>
      <c r="C29" s="404">
        <v>15.878559939403305</v>
      </c>
      <c r="D29" s="404">
        <v>13.61019423377426</v>
      </c>
      <c r="E29" s="407">
        <v>0</v>
      </c>
      <c r="F29" s="404">
        <v>220.03147344601672</v>
      </c>
      <c r="G29" s="407">
        <v>1.1341828528145215</v>
      </c>
      <c r="H29" s="407">
        <v>0</v>
      </c>
      <c r="I29" s="407">
        <v>0</v>
      </c>
      <c r="J29" s="407">
        <v>1.1341828528145215</v>
      </c>
      <c r="K29" s="407">
        <v>83.929531108274475</v>
      </c>
      <c r="L29" s="407">
        <v>3.4025485584435646</v>
      </c>
      <c r="M29" s="407">
        <v>1288.431720797319</v>
      </c>
      <c r="N29" s="407">
        <v>0</v>
      </c>
    </row>
    <row r="30" spans="1:14" ht="12" customHeight="1" x14ac:dyDescent="0.25">
      <c r="A30" s="405" t="s">
        <v>147</v>
      </c>
      <c r="B30" s="401">
        <v>1627.5523937888686</v>
      </c>
      <c r="C30" s="401">
        <v>15.878559939403305</v>
      </c>
      <c r="D30" s="401">
        <v>13.61019423377426</v>
      </c>
      <c r="E30" s="406">
        <v>0</v>
      </c>
      <c r="F30" s="401">
        <v>220.03147344601672</v>
      </c>
      <c r="G30" s="406">
        <v>1.1341828528145215</v>
      </c>
      <c r="H30" s="406">
        <v>0</v>
      </c>
      <c r="I30" s="406">
        <v>0</v>
      </c>
      <c r="J30" s="406">
        <v>1.1341828528145215</v>
      </c>
      <c r="K30" s="406">
        <v>83.929531108274475</v>
      </c>
      <c r="L30" s="406">
        <v>3.4025485584435646</v>
      </c>
      <c r="M30" s="406">
        <v>1288.431720797319</v>
      </c>
      <c r="N30" s="406">
        <v>0</v>
      </c>
    </row>
    <row r="31" spans="1:14" ht="12" customHeight="1" x14ac:dyDescent="0.25">
      <c r="A31" s="403" t="s">
        <v>148</v>
      </c>
      <c r="B31" s="404">
        <v>6683.7395516362276</v>
      </c>
      <c r="C31" s="404">
        <v>981.06816768457679</v>
      </c>
      <c r="D31" s="404">
        <v>884.6626251953403</v>
      </c>
      <c r="E31" s="407">
        <v>9.0734628225161718</v>
      </c>
      <c r="F31" s="404">
        <v>69.185154021685733</v>
      </c>
      <c r="G31" s="407">
        <v>23.817839909104958</v>
      </c>
      <c r="H31" s="404">
        <v>559.15214643756531</v>
      </c>
      <c r="I31" s="404">
        <v>1635.4916737585704</v>
      </c>
      <c r="J31" s="404">
        <v>140.63867374900042</v>
      </c>
      <c r="K31" s="404">
        <v>209.82382777068605</v>
      </c>
      <c r="L31" s="404">
        <v>6.8050971168871284</v>
      </c>
      <c r="M31" s="404">
        <v>2156.0816032004259</v>
      </c>
      <c r="N31" s="407">
        <v>7.9392799697016496</v>
      </c>
    </row>
    <row r="32" spans="1:14" ht="12" customHeight="1" x14ac:dyDescent="0.25">
      <c r="A32" s="405" t="s">
        <v>148</v>
      </c>
      <c r="B32" s="401">
        <v>2480.4578991053213</v>
      </c>
      <c r="C32" s="401">
        <v>246.11767906075065</v>
      </c>
      <c r="D32" s="401">
        <v>97.539725342048698</v>
      </c>
      <c r="E32" s="406">
        <v>9.0734628225161718</v>
      </c>
      <c r="F32" s="401">
        <v>22.683657056290436</v>
      </c>
      <c r="G32" s="406">
        <v>15.878559939403305</v>
      </c>
      <c r="H32" s="401">
        <v>335.7181244330996</v>
      </c>
      <c r="I32" s="401">
        <v>1102.4257329357333</v>
      </c>
      <c r="J32" s="401">
        <v>11.341828528145216</v>
      </c>
      <c r="K32" s="401">
        <v>123.62593095678263</v>
      </c>
      <c r="L32" s="401">
        <v>1.1341828528145215</v>
      </c>
      <c r="M32" s="401">
        <v>514.91901517779797</v>
      </c>
      <c r="N32" s="406">
        <v>0</v>
      </c>
    </row>
    <row r="33" spans="1:14" ht="12" customHeight="1" x14ac:dyDescent="0.25">
      <c r="A33" s="405" t="s">
        <v>149</v>
      </c>
      <c r="B33" s="401">
        <v>4203.281652530316</v>
      </c>
      <c r="C33" s="401">
        <v>734.95048862382009</v>
      </c>
      <c r="D33" s="401">
        <v>787.12289985328925</v>
      </c>
      <c r="E33" s="406">
        <v>0</v>
      </c>
      <c r="F33" s="401">
        <v>46.501496965395354</v>
      </c>
      <c r="G33" s="406">
        <v>7.9392799697016496</v>
      </c>
      <c r="H33" s="401">
        <v>223.43402200446027</v>
      </c>
      <c r="I33" s="401">
        <v>533.06594082283073</v>
      </c>
      <c r="J33" s="401">
        <v>129.29684522085523</v>
      </c>
      <c r="K33" s="401">
        <v>86.197896813903512</v>
      </c>
      <c r="L33" s="401">
        <v>5.6709142640726071</v>
      </c>
      <c r="M33" s="401">
        <v>1641.1625880226431</v>
      </c>
      <c r="N33" s="406">
        <v>7.9392799697016496</v>
      </c>
    </row>
    <row r="34" spans="1:14" ht="12" customHeight="1" x14ac:dyDescent="0.25">
      <c r="A34" s="403" t="s">
        <v>150</v>
      </c>
      <c r="B34" s="404">
        <v>10652.245353635122</v>
      </c>
      <c r="C34" s="404">
        <v>475.22261532928889</v>
      </c>
      <c r="D34" s="404">
        <v>418.51347268856154</v>
      </c>
      <c r="E34" s="407">
        <v>9.0734628225161718</v>
      </c>
      <c r="F34" s="404">
        <v>1774.9961646547597</v>
      </c>
      <c r="G34" s="407">
        <v>24.95202276191948</v>
      </c>
      <c r="H34" s="404">
        <v>926.62739074947854</v>
      </c>
      <c r="I34" s="404">
        <v>1988.2225409838945</v>
      </c>
      <c r="J34" s="404">
        <v>24.95202276191948</v>
      </c>
      <c r="K34" s="404">
        <v>402.63491274915788</v>
      </c>
      <c r="L34" s="404">
        <v>34.02548558443565</v>
      </c>
      <c r="M34" s="404">
        <v>4252.0515152013513</v>
      </c>
      <c r="N34" s="407">
        <v>320.97374734651049</v>
      </c>
    </row>
    <row r="35" spans="1:14" ht="12" customHeight="1" x14ac:dyDescent="0.25">
      <c r="A35" s="408" t="s">
        <v>150</v>
      </c>
      <c r="B35" s="401">
        <v>6608.8834833504525</v>
      </c>
      <c r="C35" s="401">
        <v>195.07945068409731</v>
      </c>
      <c r="D35" s="401">
        <v>153.11468512996012</v>
      </c>
      <c r="E35" s="406">
        <v>9.0734628225161718</v>
      </c>
      <c r="F35" s="401">
        <v>784.85453414766016</v>
      </c>
      <c r="G35" s="406">
        <v>12.476011380959738</v>
      </c>
      <c r="H35" s="401">
        <v>796.19636267580563</v>
      </c>
      <c r="I35" s="401">
        <v>1314.5179264120536</v>
      </c>
      <c r="J35" s="401">
        <v>21.549474203475913</v>
      </c>
      <c r="K35" s="401">
        <v>205.28709635942798</v>
      </c>
      <c r="L35" s="401">
        <v>22.683657056290436</v>
      </c>
      <c r="M35" s="401">
        <v>2854.7382405340468</v>
      </c>
      <c r="N35" s="406">
        <v>239.31258194386353</v>
      </c>
    </row>
    <row r="36" spans="1:14" ht="12" customHeight="1" x14ac:dyDescent="0.25">
      <c r="A36" s="405" t="s">
        <v>151</v>
      </c>
      <c r="B36" s="401">
        <v>4043.3618702834538</v>
      </c>
      <c r="C36" s="401">
        <v>280.1431646451868</v>
      </c>
      <c r="D36" s="401">
        <v>265.39878755859769</v>
      </c>
      <c r="E36" s="406">
        <v>0</v>
      </c>
      <c r="F36" s="401">
        <v>990.14163050709317</v>
      </c>
      <c r="G36" s="406">
        <v>12.476011380959738</v>
      </c>
      <c r="H36" s="401">
        <v>130.43102807366975</v>
      </c>
      <c r="I36" s="401">
        <v>673.70461457183455</v>
      </c>
      <c r="J36" s="401">
        <v>3.4025485584435646</v>
      </c>
      <c r="K36" s="401">
        <v>197.34781638972635</v>
      </c>
      <c r="L36" s="401">
        <v>11.341828528145216</v>
      </c>
      <c r="M36" s="401">
        <v>1397.3132746675155</v>
      </c>
      <c r="N36" s="406">
        <v>81.661165402645437</v>
      </c>
    </row>
    <row r="37" spans="1:14" ht="12" customHeight="1" x14ac:dyDescent="0.25">
      <c r="A37" s="403" t="s">
        <v>152</v>
      </c>
      <c r="B37" s="404">
        <v>2250.2187799840144</v>
      </c>
      <c r="C37" s="404">
        <v>47.635679818209873</v>
      </c>
      <c r="D37" s="404">
        <v>40.830582701322761</v>
      </c>
      <c r="E37" s="407">
        <v>9.0734628225161718</v>
      </c>
      <c r="F37" s="404">
        <v>73.721885432943807</v>
      </c>
      <c r="G37" s="407">
        <v>0</v>
      </c>
      <c r="H37" s="404">
        <v>223.43402200446027</v>
      </c>
      <c r="I37" s="404">
        <v>856.30805387497662</v>
      </c>
      <c r="J37" s="404">
        <v>12.476011380959738</v>
      </c>
      <c r="K37" s="404">
        <v>114.55246813426648</v>
      </c>
      <c r="L37" s="404">
        <v>4.5367314112580859</v>
      </c>
      <c r="M37" s="404">
        <v>852.90550531653298</v>
      </c>
      <c r="N37" s="407">
        <v>14.744377086588782</v>
      </c>
    </row>
    <row r="38" spans="1:14" ht="12" customHeight="1" x14ac:dyDescent="0.25">
      <c r="A38" s="405" t="s">
        <v>152</v>
      </c>
      <c r="B38" s="401">
        <v>2250.2187799840144</v>
      </c>
      <c r="C38" s="401">
        <v>47.635679818209873</v>
      </c>
      <c r="D38" s="401">
        <v>40.830582701322761</v>
      </c>
      <c r="E38" s="406">
        <v>9.0734628225161718</v>
      </c>
      <c r="F38" s="401">
        <v>73.721885432943807</v>
      </c>
      <c r="G38" s="406">
        <v>0</v>
      </c>
      <c r="H38" s="401">
        <v>223.43402200446027</v>
      </c>
      <c r="I38" s="401">
        <v>856.30805387497662</v>
      </c>
      <c r="J38" s="401">
        <v>12.476011380959738</v>
      </c>
      <c r="K38" s="401">
        <v>114.55246813426648</v>
      </c>
      <c r="L38" s="401">
        <v>4.5367314112580859</v>
      </c>
      <c r="M38" s="401">
        <v>852.90550531653298</v>
      </c>
      <c r="N38" s="406">
        <v>14.744377086588782</v>
      </c>
    </row>
    <row r="39" spans="1:14" ht="12" customHeight="1" x14ac:dyDescent="0.25">
      <c r="A39" s="403" t="s">
        <v>153</v>
      </c>
      <c r="B39" s="404">
        <v>2490.6655447806502</v>
      </c>
      <c r="C39" s="404">
        <v>103.21063960612129</v>
      </c>
      <c r="D39" s="404">
        <v>112.28410242863744</v>
      </c>
      <c r="E39" s="407">
        <v>0</v>
      </c>
      <c r="F39" s="404">
        <v>64.648422610427659</v>
      </c>
      <c r="G39" s="407">
        <v>10.207645675330694</v>
      </c>
      <c r="H39" s="404">
        <v>174.66415933343598</v>
      </c>
      <c r="I39" s="404">
        <v>1700.1400963689996</v>
      </c>
      <c r="J39" s="404">
        <v>3.4025485584435646</v>
      </c>
      <c r="K39" s="404">
        <v>134.96775948492783</v>
      </c>
      <c r="L39" s="404">
        <v>3.4025485584435646</v>
      </c>
      <c r="M39" s="404">
        <v>170.1274279221779</v>
      </c>
      <c r="N39" s="407">
        <v>13.61019423377426</v>
      </c>
    </row>
    <row r="40" spans="1:14" ht="12" customHeight="1" x14ac:dyDescent="0.25">
      <c r="A40" s="405" t="s">
        <v>153</v>
      </c>
      <c r="B40" s="401">
        <v>2490.6655447806502</v>
      </c>
      <c r="C40" s="401">
        <v>103.21063960612129</v>
      </c>
      <c r="D40" s="401">
        <v>112.28410242863744</v>
      </c>
      <c r="E40" s="406">
        <v>0</v>
      </c>
      <c r="F40" s="401">
        <v>64.648422610427659</v>
      </c>
      <c r="G40" s="401">
        <v>10.207645675330694</v>
      </c>
      <c r="H40" s="401">
        <v>174.66415933343598</v>
      </c>
      <c r="I40" s="401">
        <v>1700.1400963689996</v>
      </c>
      <c r="J40" s="401">
        <v>3.4025485584435646</v>
      </c>
      <c r="K40" s="401">
        <v>134.96775948492783</v>
      </c>
      <c r="L40" s="401">
        <v>3.4025485584435646</v>
      </c>
      <c r="M40" s="401">
        <v>170.1274279221779</v>
      </c>
      <c r="N40" s="406">
        <v>13.61019423377426</v>
      </c>
    </row>
    <row r="41" spans="1:14" ht="12" customHeight="1" x14ac:dyDescent="0.25">
      <c r="A41" s="403" t="s">
        <v>154</v>
      </c>
      <c r="B41" s="404">
        <v>10306.319583526616</v>
      </c>
      <c r="C41" s="404">
        <v>450.27059256736885</v>
      </c>
      <c r="D41" s="404">
        <v>463.88078680114342</v>
      </c>
      <c r="E41" s="407">
        <v>39.696399848508243</v>
      </c>
      <c r="F41" s="404">
        <v>922.09065933822035</v>
      </c>
      <c r="G41" s="404">
        <v>1127.3777556976534</v>
      </c>
      <c r="H41" s="404">
        <v>411.70837557167425</v>
      </c>
      <c r="I41" s="404">
        <v>505.84555235528165</v>
      </c>
      <c r="J41" s="404">
        <v>40.830582701322761</v>
      </c>
      <c r="K41" s="404">
        <v>122.49174810396811</v>
      </c>
      <c r="L41" s="404">
        <v>23.817839909104958</v>
      </c>
      <c r="M41" s="404">
        <v>6185.8332792505416</v>
      </c>
      <c r="N41" s="407">
        <v>12.476011380959738</v>
      </c>
    </row>
    <row r="42" spans="1:14" x14ac:dyDescent="0.25">
      <c r="A42" s="405" t="s">
        <v>154</v>
      </c>
      <c r="B42" s="401">
        <v>10306.319583526616</v>
      </c>
      <c r="C42" s="401">
        <v>450.27059256736885</v>
      </c>
      <c r="D42" s="401">
        <v>463.88078680114342</v>
      </c>
      <c r="E42" s="406">
        <v>39.696399848508243</v>
      </c>
      <c r="F42" s="401">
        <v>922.09065933822035</v>
      </c>
      <c r="G42" s="401">
        <v>1127.3777556976534</v>
      </c>
      <c r="H42" s="401">
        <v>411.70837557167425</v>
      </c>
      <c r="I42" s="401">
        <v>505.84555235528165</v>
      </c>
      <c r="J42" s="401">
        <v>40.830582701322761</v>
      </c>
      <c r="K42" s="401">
        <v>122.49174810396811</v>
      </c>
      <c r="L42" s="401">
        <v>23.817839909104958</v>
      </c>
      <c r="M42" s="401">
        <v>6185.8332792505416</v>
      </c>
      <c r="N42" s="406">
        <v>12.476011380959738</v>
      </c>
    </row>
  </sheetData>
  <mergeCells count="5">
    <mergeCell ref="A1:N2"/>
    <mergeCell ref="A3:A4"/>
    <mergeCell ref="B3:B4"/>
    <mergeCell ref="C3:N3"/>
    <mergeCell ref="A10:E1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E88C-E901-4866-8685-63BEF627FA12}">
  <dimension ref="A1:E42"/>
  <sheetViews>
    <sheetView workbookViewId="0">
      <selection activeCell="A7" sqref="A7"/>
    </sheetView>
  </sheetViews>
  <sheetFormatPr defaultRowHeight="15" x14ac:dyDescent="0.25"/>
  <cols>
    <col min="1" max="1" width="20.5703125" style="3" customWidth="1"/>
    <col min="2" max="2" width="12.7109375" style="3" customWidth="1"/>
    <col min="3" max="5" width="15.7109375" style="3" customWidth="1"/>
    <col min="6" max="16384" width="9.140625" style="3"/>
  </cols>
  <sheetData>
    <row r="1" spans="1:5" ht="15" customHeight="1" x14ac:dyDescent="0.25">
      <c r="A1" s="1155" t="s">
        <v>345</v>
      </c>
      <c r="B1" s="1155"/>
      <c r="C1" s="1155"/>
      <c r="D1" s="1155"/>
      <c r="E1" s="1155"/>
    </row>
    <row r="2" spans="1:5" ht="15.75" customHeight="1" x14ac:dyDescent="0.25">
      <c r="A2" s="1156"/>
      <c r="B2" s="1156"/>
      <c r="C2" s="1156"/>
      <c r="D2" s="1156"/>
      <c r="E2" s="1156"/>
    </row>
    <row r="3" spans="1:5" ht="22.5" customHeight="1" x14ac:dyDescent="0.25">
      <c r="A3" s="1259" t="s">
        <v>549</v>
      </c>
      <c r="B3" s="1259" t="s">
        <v>273</v>
      </c>
      <c r="C3" s="1157" t="s">
        <v>346</v>
      </c>
      <c r="D3" s="1157"/>
      <c r="E3" s="1157"/>
    </row>
    <row r="4" spans="1:5" x14ac:dyDescent="0.25">
      <c r="A4" s="1259"/>
      <c r="B4" s="1259"/>
      <c r="C4" s="561" t="s">
        <v>347</v>
      </c>
      <c r="D4" s="561" t="s">
        <v>348</v>
      </c>
      <c r="E4" s="561" t="s">
        <v>49</v>
      </c>
    </row>
    <row r="5" spans="1:5" ht="15" customHeight="1" x14ac:dyDescent="0.25">
      <c r="A5" s="409" t="s">
        <v>135</v>
      </c>
      <c r="B5" s="410">
        <v>139394.47515916391</v>
      </c>
      <c r="C5" s="410">
        <v>57571.121608890207</v>
      </c>
      <c r="D5" s="410">
        <v>81703.130168165153</v>
      </c>
      <c r="E5" s="411">
        <v>120.22338239833907</v>
      </c>
    </row>
    <row r="6" spans="1:5" ht="15" customHeight="1" x14ac:dyDescent="0.25">
      <c r="A6" s="780"/>
      <c r="B6" s="781"/>
      <c r="C6" s="781"/>
      <c r="D6" s="781"/>
      <c r="E6" s="782"/>
    </row>
    <row r="7" spans="1:5" ht="15" customHeight="1" x14ac:dyDescent="0.25">
      <c r="A7" s="320" t="s">
        <v>3</v>
      </c>
      <c r="B7" s="410"/>
      <c r="C7" s="410"/>
      <c r="D7" s="410"/>
      <c r="E7" s="411"/>
    </row>
    <row r="8" spans="1:5" ht="15" customHeight="1" x14ac:dyDescent="0.25">
      <c r="A8" s="412" t="s">
        <v>4</v>
      </c>
      <c r="B8" s="413">
        <v>91749.721878350087</v>
      </c>
      <c r="C8" s="413">
        <v>26424.192104861271</v>
      </c>
      <c r="D8" s="413">
        <v>65223.453316843763</v>
      </c>
      <c r="E8" s="414">
        <v>102.07645675330677</v>
      </c>
    </row>
    <row r="9" spans="1:5" ht="15" customHeight="1" x14ac:dyDescent="0.25">
      <c r="A9" s="412" t="s">
        <v>5</v>
      </c>
      <c r="B9" s="413">
        <v>47644.753281039382</v>
      </c>
      <c r="C9" s="413">
        <v>31146.929503974417</v>
      </c>
      <c r="D9" s="413">
        <v>16479.676851397278</v>
      </c>
      <c r="E9" s="414">
        <v>18.146925645032347</v>
      </c>
    </row>
    <row r="10" spans="1:5" ht="15" customHeight="1" x14ac:dyDescent="0.25">
      <c r="A10" s="1158" t="s">
        <v>284</v>
      </c>
      <c r="B10" s="1158"/>
      <c r="C10" s="1158"/>
      <c r="D10" s="410"/>
      <c r="E10" s="411"/>
    </row>
    <row r="11" spans="1:5" ht="15" customHeight="1" x14ac:dyDescent="0.25">
      <c r="A11" s="415" t="s">
        <v>136</v>
      </c>
      <c r="B11" s="416">
        <v>83894.371439792754</v>
      </c>
      <c r="C11" s="416">
        <v>22072.332498617961</v>
      </c>
      <c r="D11" s="416">
        <v>61712.02320452359</v>
      </c>
      <c r="E11" s="417">
        <v>110.0157367230084</v>
      </c>
    </row>
    <row r="12" spans="1:5" ht="15" customHeight="1" x14ac:dyDescent="0.25">
      <c r="A12" s="418" t="s">
        <v>136</v>
      </c>
      <c r="B12" s="413">
        <v>83214.995910959973</v>
      </c>
      <c r="C12" s="413">
        <v>21647.013928813103</v>
      </c>
      <c r="D12" s="413">
        <v>61467.039708315206</v>
      </c>
      <c r="E12" s="414">
        <v>100.94227390049225</v>
      </c>
    </row>
    <row r="13" spans="1:5" ht="15" customHeight="1" x14ac:dyDescent="0.25">
      <c r="A13" s="418" t="s">
        <v>157</v>
      </c>
      <c r="B13" s="413">
        <v>679.37552883590729</v>
      </c>
      <c r="C13" s="413">
        <v>425.31856980544882</v>
      </c>
      <c r="D13" s="413">
        <v>244.98349620793613</v>
      </c>
      <c r="E13" s="414">
        <v>9.0734628225161718</v>
      </c>
    </row>
    <row r="14" spans="1:5" ht="15" customHeight="1" x14ac:dyDescent="0.25">
      <c r="A14" s="415" t="s">
        <v>137</v>
      </c>
      <c r="B14" s="416">
        <v>3227.8843991099579</v>
      </c>
      <c r="C14" s="416">
        <v>2467.9818877243638</v>
      </c>
      <c r="D14" s="416">
        <v>757.63414568011103</v>
      </c>
      <c r="E14" s="417">
        <v>2.2683657056290429</v>
      </c>
    </row>
    <row r="15" spans="1:5" ht="15" customHeight="1" x14ac:dyDescent="0.25">
      <c r="A15" s="418" t="s">
        <v>137</v>
      </c>
      <c r="B15" s="413">
        <v>1937.1843126072399</v>
      </c>
      <c r="C15" s="413">
        <v>1424.5336631350647</v>
      </c>
      <c r="D15" s="413">
        <v>511.51646661935439</v>
      </c>
      <c r="E15" s="414">
        <v>1.1341828528145215</v>
      </c>
    </row>
    <row r="16" spans="1:5" ht="15" customHeight="1" x14ac:dyDescent="0.25">
      <c r="A16" s="418" t="s">
        <v>138</v>
      </c>
      <c r="B16" s="413">
        <v>706.59591730345642</v>
      </c>
      <c r="C16" s="413">
        <v>544.4077693509762</v>
      </c>
      <c r="D16" s="413">
        <v>162.18814795247627</v>
      </c>
      <c r="E16" s="414">
        <v>0</v>
      </c>
    </row>
    <row r="17" spans="1:5" ht="15" customHeight="1" x14ac:dyDescent="0.25">
      <c r="A17" s="418" t="s">
        <v>139</v>
      </c>
      <c r="B17" s="413">
        <v>387.89053566256877</v>
      </c>
      <c r="C17" s="413">
        <v>344.79158725561598</v>
      </c>
      <c r="D17" s="413">
        <v>41.96476555413728</v>
      </c>
      <c r="E17" s="414">
        <v>1.1341828528145215</v>
      </c>
    </row>
    <row r="18" spans="1:5" ht="15" customHeight="1" x14ac:dyDescent="0.25">
      <c r="A18" s="418" t="s">
        <v>140</v>
      </c>
      <c r="B18" s="413">
        <v>196.21363353691183</v>
      </c>
      <c r="C18" s="413">
        <v>154.24886798277464</v>
      </c>
      <c r="D18" s="413">
        <v>41.96476555413728</v>
      </c>
      <c r="E18" s="414">
        <v>0</v>
      </c>
    </row>
    <row r="19" spans="1:5" ht="15" customHeight="1" x14ac:dyDescent="0.25">
      <c r="A19" s="415" t="s">
        <v>141</v>
      </c>
      <c r="B19" s="416">
        <v>2709.5628353738139</v>
      </c>
      <c r="C19" s="416">
        <v>1951.928689693829</v>
      </c>
      <c r="D19" s="416">
        <v>757.63414568011103</v>
      </c>
      <c r="E19" s="417">
        <v>0</v>
      </c>
    </row>
    <row r="20" spans="1:5" ht="15" customHeight="1" x14ac:dyDescent="0.25">
      <c r="A20" s="418" t="s">
        <v>141</v>
      </c>
      <c r="B20" s="413">
        <v>2709.5628353738139</v>
      </c>
      <c r="C20" s="413">
        <v>1951.928689693829</v>
      </c>
      <c r="D20" s="413">
        <v>757.63414568011103</v>
      </c>
      <c r="E20" s="414">
        <v>0</v>
      </c>
    </row>
    <row r="21" spans="1:5" ht="15" customHeight="1" x14ac:dyDescent="0.25">
      <c r="A21" s="415" t="s">
        <v>142</v>
      </c>
      <c r="B21" s="416">
        <v>9911.6239507470746</v>
      </c>
      <c r="C21" s="416">
        <v>5489.4450076222702</v>
      </c>
      <c r="D21" s="416">
        <v>4421.0447602707527</v>
      </c>
      <c r="E21" s="417">
        <v>1.1341828528145215</v>
      </c>
    </row>
    <row r="22" spans="1:5" ht="15" customHeight="1" x14ac:dyDescent="0.25">
      <c r="A22" s="418" t="s">
        <v>142</v>
      </c>
      <c r="B22" s="413">
        <v>7764.6158103687076</v>
      </c>
      <c r="C22" s="413">
        <v>3975.3108991145946</v>
      </c>
      <c r="D22" s="413">
        <v>3788.1707284002318</v>
      </c>
      <c r="E22" s="414">
        <v>1.1341828528145215</v>
      </c>
    </row>
    <row r="23" spans="1:5" ht="15" customHeight="1" x14ac:dyDescent="0.25">
      <c r="A23" s="418" t="s">
        <v>143</v>
      </c>
      <c r="B23" s="413">
        <v>2067.615340680909</v>
      </c>
      <c r="C23" s="413">
        <v>1446.0831373385411</v>
      </c>
      <c r="D23" s="413">
        <v>621.53220334236539</v>
      </c>
      <c r="E23" s="414">
        <v>0</v>
      </c>
    </row>
    <row r="24" spans="1:5" ht="15" customHeight="1" x14ac:dyDescent="0.25">
      <c r="A24" s="418" t="s">
        <v>144</v>
      </c>
      <c r="B24" s="413">
        <v>79.3927996970164</v>
      </c>
      <c r="C24" s="413">
        <v>68.050971168871214</v>
      </c>
      <c r="D24" s="413">
        <v>11.341828528145216</v>
      </c>
      <c r="E24" s="414">
        <v>0</v>
      </c>
    </row>
    <row r="25" spans="1:5" ht="15" customHeight="1" x14ac:dyDescent="0.25">
      <c r="A25" s="415" t="s">
        <v>145</v>
      </c>
      <c r="B25" s="416">
        <v>5060.7238892582855</v>
      </c>
      <c r="C25" s="416">
        <v>2930.7284916726062</v>
      </c>
      <c r="D25" s="416">
        <v>2128.8612147328822</v>
      </c>
      <c r="E25" s="417">
        <v>1.1341828528145215</v>
      </c>
    </row>
    <row r="26" spans="1:5" ht="15" customHeight="1" x14ac:dyDescent="0.25">
      <c r="A26" s="418" t="s">
        <v>145</v>
      </c>
      <c r="B26" s="413">
        <v>5060.7238892582855</v>
      </c>
      <c r="C26" s="413">
        <v>2930.7284916726062</v>
      </c>
      <c r="D26" s="413">
        <v>2128.8612147328822</v>
      </c>
      <c r="E26" s="414">
        <v>1.1341828528145215</v>
      </c>
    </row>
    <row r="27" spans="1:5" ht="15" customHeight="1" x14ac:dyDescent="0.25">
      <c r="A27" s="415" t="s">
        <v>146</v>
      </c>
      <c r="B27" s="416">
        <v>579.56743778822715</v>
      </c>
      <c r="C27" s="416">
        <v>453.67314112581249</v>
      </c>
      <c r="D27" s="416">
        <v>125.89429666241166</v>
      </c>
      <c r="E27" s="417">
        <v>0</v>
      </c>
    </row>
    <row r="28" spans="1:5" ht="15" customHeight="1" x14ac:dyDescent="0.25">
      <c r="A28" s="418" t="s">
        <v>146</v>
      </c>
      <c r="B28" s="413">
        <v>579.56743778822715</v>
      </c>
      <c r="C28" s="413">
        <v>453.67314112581249</v>
      </c>
      <c r="D28" s="413">
        <v>125.89429666241166</v>
      </c>
      <c r="E28" s="414">
        <v>0</v>
      </c>
    </row>
    <row r="29" spans="1:5" ht="15" customHeight="1" x14ac:dyDescent="0.25">
      <c r="A29" s="415" t="s">
        <v>147</v>
      </c>
      <c r="B29" s="416">
        <v>1627.5523937888686</v>
      </c>
      <c r="C29" s="416">
        <v>1417.7285660181774</v>
      </c>
      <c r="D29" s="416">
        <v>209.82382777068605</v>
      </c>
      <c r="E29" s="417">
        <v>0</v>
      </c>
    </row>
    <row r="30" spans="1:5" ht="15" customHeight="1" x14ac:dyDescent="0.25">
      <c r="A30" s="418" t="s">
        <v>147</v>
      </c>
      <c r="B30" s="413">
        <v>1627.5523937888686</v>
      </c>
      <c r="C30" s="413">
        <v>1417.7285660181774</v>
      </c>
      <c r="D30" s="413">
        <v>209.82382777068605</v>
      </c>
      <c r="E30" s="414">
        <v>0</v>
      </c>
    </row>
    <row r="31" spans="1:5" ht="15" customHeight="1" x14ac:dyDescent="0.25">
      <c r="A31" s="415" t="s">
        <v>148</v>
      </c>
      <c r="B31" s="416">
        <v>6683.7395516362276</v>
      </c>
      <c r="C31" s="416">
        <v>4380.2141775694208</v>
      </c>
      <c r="D31" s="416">
        <v>2303.5253740662874</v>
      </c>
      <c r="E31" s="417">
        <v>0</v>
      </c>
    </row>
    <row r="32" spans="1:5" ht="15" customHeight="1" x14ac:dyDescent="0.25">
      <c r="A32" s="418" t="s">
        <v>148</v>
      </c>
      <c r="B32" s="413">
        <v>2480.4578991053213</v>
      </c>
      <c r="C32" s="413">
        <v>1601.466188174134</v>
      </c>
      <c r="D32" s="413">
        <v>878.99171093126756</v>
      </c>
      <c r="E32" s="414">
        <v>0</v>
      </c>
    </row>
    <row r="33" spans="1:5" ht="15" customHeight="1" x14ac:dyDescent="0.25">
      <c r="A33" s="418" t="s">
        <v>149</v>
      </c>
      <c r="B33" s="413">
        <v>4203.281652530316</v>
      </c>
      <c r="C33" s="413">
        <v>2778.7479893954874</v>
      </c>
      <c r="D33" s="413">
        <v>1424.5336631350647</v>
      </c>
      <c r="E33" s="414">
        <v>0</v>
      </c>
    </row>
    <row r="34" spans="1:5" ht="15" customHeight="1" x14ac:dyDescent="0.25">
      <c r="A34" s="415" t="s">
        <v>150</v>
      </c>
      <c r="B34" s="416">
        <v>10652.245353635122</v>
      </c>
      <c r="C34" s="416">
        <v>6764.2665341860766</v>
      </c>
      <c r="D34" s="416">
        <v>3886.8446365950776</v>
      </c>
      <c r="E34" s="417">
        <v>1.1341828528145215</v>
      </c>
    </row>
    <row r="35" spans="1:5" ht="15" customHeight="1" x14ac:dyDescent="0.25">
      <c r="A35" s="418" t="s">
        <v>150</v>
      </c>
      <c r="B35" s="413">
        <v>6608.8834833504525</v>
      </c>
      <c r="C35" s="413">
        <v>4004.7996532877669</v>
      </c>
      <c r="D35" s="413">
        <v>2604.0838300620821</v>
      </c>
      <c r="E35" s="414">
        <v>0</v>
      </c>
    </row>
    <row r="36" spans="1:5" ht="15" customHeight="1" x14ac:dyDescent="0.25">
      <c r="A36" s="418" t="s">
        <v>151</v>
      </c>
      <c r="B36" s="413">
        <v>4043.3618702834538</v>
      </c>
      <c r="C36" s="413">
        <v>2759.4668808976439</v>
      </c>
      <c r="D36" s="413">
        <v>1282.7608065332463</v>
      </c>
      <c r="E36" s="414">
        <v>1.1341828528145215</v>
      </c>
    </row>
    <row r="37" spans="1:5" ht="15" customHeight="1" x14ac:dyDescent="0.25">
      <c r="A37" s="415" t="s">
        <v>152</v>
      </c>
      <c r="B37" s="416">
        <v>2250.2187799840144</v>
      </c>
      <c r="C37" s="416">
        <v>1228.320029598148</v>
      </c>
      <c r="D37" s="416">
        <v>1020.7645675330859</v>
      </c>
      <c r="E37" s="417">
        <v>1.1341828528145215</v>
      </c>
    </row>
    <row r="38" spans="1:5" ht="15" customHeight="1" x14ac:dyDescent="0.25">
      <c r="A38" s="418" t="s">
        <v>152</v>
      </c>
      <c r="B38" s="413">
        <v>2250.2187799840144</v>
      </c>
      <c r="C38" s="413">
        <v>1228.320029598148</v>
      </c>
      <c r="D38" s="413">
        <v>1020.7645675330859</v>
      </c>
      <c r="E38" s="414">
        <v>1.1341828528145215</v>
      </c>
    </row>
    <row r="39" spans="1:5" ht="15" customHeight="1" x14ac:dyDescent="0.25">
      <c r="A39" s="415" t="s">
        <v>153</v>
      </c>
      <c r="B39" s="416">
        <v>2490.6655447806502</v>
      </c>
      <c r="C39" s="416">
        <v>529.66339226438708</v>
      </c>
      <c r="D39" s="416">
        <v>1961.0021525163454</v>
      </c>
      <c r="E39" s="417">
        <v>0</v>
      </c>
    </row>
    <row r="40" spans="1:5" ht="15" customHeight="1" x14ac:dyDescent="0.25">
      <c r="A40" s="418" t="s">
        <v>153</v>
      </c>
      <c r="B40" s="413">
        <v>2490.6655447806502</v>
      </c>
      <c r="C40" s="413">
        <v>529.66339226438708</v>
      </c>
      <c r="D40" s="413">
        <v>1961.0021525163454</v>
      </c>
      <c r="E40" s="414">
        <v>0</v>
      </c>
    </row>
    <row r="41" spans="1:5" ht="15" customHeight="1" x14ac:dyDescent="0.25">
      <c r="A41" s="415" t="s">
        <v>154</v>
      </c>
      <c r="B41" s="416">
        <v>10306.319583526616</v>
      </c>
      <c r="C41" s="416">
        <v>7884.8391927670737</v>
      </c>
      <c r="D41" s="416">
        <v>2418.0778422005337</v>
      </c>
      <c r="E41" s="417">
        <v>3.4025485584435646</v>
      </c>
    </row>
    <row r="42" spans="1:5" x14ac:dyDescent="0.25">
      <c r="A42" s="418" t="s">
        <v>154</v>
      </c>
      <c r="B42" s="413">
        <v>10306.319583526616</v>
      </c>
      <c r="C42" s="413">
        <v>7884.8391927670737</v>
      </c>
      <c r="D42" s="413">
        <v>2418.0778422005337</v>
      </c>
      <c r="E42" s="414">
        <v>3.4025485584435646</v>
      </c>
    </row>
  </sheetData>
  <mergeCells count="5">
    <mergeCell ref="A1:E2"/>
    <mergeCell ref="A3:A4"/>
    <mergeCell ref="B3:B4"/>
    <mergeCell ref="C3:E3"/>
    <mergeCell ref="A10:C10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AAD6-972D-4CF0-A2F2-557D3CB48E47}">
  <dimension ref="A1:L42"/>
  <sheetViews>
    <sheetView workbookViewId="0">
      <selection activeCell="A7" sqref="A7"/>
    </sheetView>
  </sheetViews>
  <sheetFormatPr defaultRowHeight="15" x14ac:dyDescent="0.25"/>
  <cols>
    <col min="1" max="1" width="18.140625" style="3" customWidth="1"/>
    <col min="2" max="3" width="19" style="3" customWidth="1"/>
    <col min="4" max="4" width="13.42578125" style="3" customWidth="1"/>
    <col min="5" max="5" width="11.140625" style="3" customWidth="1"/>
    <col min="6" max="6" width="26.5703125" style="3" customWidth="1"/>
    <col min="7" max="7" width="12.140625" style="3" customWidth="1"/>
    <col min="8" max="8" width="12.85546875" style="3" customWidth="1"/>
    <col min="9" max="9" width="11.42578125" style="3" customWidth="1"/>
    <col min="10" max="11" width="12.28515625" style="3" customWidth="1"/>
    <col min="12" max="12" width="13.140625" style="3" customWidth="1"/>
    <col min="13" max="16384" width="9.140625" style="3"/>
  </cols>
  <sheetData>
    <row r="1" spans="1:12" ht="15" customHeight="1" x14ac:dyDescent="0.25">
      <c r="A1" s="1159" t="s">
        <v>560</v>
      </c>
      <c r="B1" s="1159"/>
      <c r="C1" s="1159"/>
      <c r="D1" s="1159"/>
      <c r="E1" s="1159"/>
      <c r="F1" s="1159"/>
      <c r="G1" s="1159"/>
      <c r="H1" s="1159"/>
      <c r="I1" s="1159"/>
      <c r="J1" s="1159"/>
      <c r="K1" s="1159"/>
      <c r="L1" s="1159"/>
    </row>
    <row r="2" spans="1:12" ht="18.75" customHeight="1" x14ac:dyDescent="0.25">
      <c r="A2" s="1160"/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</row>
    <row r="3" spans="1:12" ht="15" customHeight="1" x14ac:dyDescent="0.25">
      <c r="A3" s="1260" t="s">
        <v>549</v>
      </c>
      <c r="B3" s="1260" t="s">
        <v>273</v>
      </c>
      <c r="C3" s="1260" t="s">
        <v>349</v>
      </c>
      <c r="D3" s="1161" t="s">
        <v>350</v>
      </c>
      <c r="E3" s="1161"/>
      <c r="F3" s="1161"/>
      <c r="G3" s="1161"/>
      <c r="H3" s="1161"/>
      <c r="I3" s="1161"/>
      <c r="J3" s="1161"/>
      <c r="K3" s="1161"/>
      <c r="L3" s="1161"/>
    </row>
    <row r="4" spans="1:12" ht="45" customHeight="1" x14ac:dyDescent="0.25">
      <c r="A4" s="1260"/>
      <c r="B4" s="1260"/>
      <c r="C4" s="1260"/>
      <c r="D4" s="1261" t="s">
        <v>351</v>
      </c>
      <c r="E4" s="1261" t="s">
        <v>352</v>
      </c>
      <c r="F4" s="1261" t="s">
        <v>353</v>
      </c>
      <c r="G4" s="1261" t="s">
        <v>354</v>
      </c>
      <c r="H4" s="1261" t="s">
        <v>355</v>
      </c>
      <c r="I4" s="1261" t="s">
        <v>356</v>
      </c>
      <c r="J4" s="1261" t="s">
        <v>357</v>
      </c>
      <c r="K4" s="1261" t="s">
        <v>358</v>
      </c>
      <c r="L4" s="1261" t="s">
        <v>359</v>
      </c>
    </row>
    <row r="5" spans="1:12" ht="14.25" customHeight="1" x14ac:dyDescent="0.25">
      <c r="A5" s="419" t="s">
        <v>135</v>
      </c>
      <c r="B5" s="420">
        <v>139394.47515916391</v>
      </c>
      <c r="C5" s="420">
        <v>57571.121608890207</v>
      </c>
      <c r="D5" s="420">
        <v>33173.714261952467</v>
      </c>
      <c r="E5" s="420">
        <v>386.75635280975422</v>
      </c>
      <c r="F5" s="420">
        <v>1548.1595940918503</v>
      </c>
      <c r="G5" s="420">
        <v>55.574959787911503</v>
      </c>
      <c r="H5" s="420">
        <v>7318.8819492125012</v>
      </c>
      <c r="I5" s="420">
        <v>4789.6541874355544</v>
      </c>
      <c r="J5" s="420">
        <v>1805.6191016807525</v>
      </c>
      <c r="K5" s="420">
        <v>113.41828528145196</v>
      </c>
      <c r="L5" s="420">
        <v>8379.3429165943144</v>
      </c>
    </row>
    <row r="6" spans="1:12" ht="14.25" customHeight="1" x14ac:dyDescent="0.25">
      <c r="A6" s="783"/>
      <c r="B6" s="784"/>
      <c r="C6" s="784"/>
      <c r="D6" s="784"/>
      <c r="E6" s="784"/>
      <c r="F6" s="784"/>
      <c r="G6" s="784"/>
      <c r="H6" s="784"/>
      <c r="I6" s="784"/>
      <c r="J6" s="784"/>
      <c r="K6" s="784"/>
      <c r="L6" s="784"/>
    </row>
    <row r="7" spans="1:12" ht="17.25" customHeight="1" x14ac:dyDescent="0.25">
      <c r="A7" s="320" t="s">
        <v>3</v>
      </c>
      <c r="B7" s="420"/>
      <c r="C7" s="420"/>
      <c r="D7" s="420"/>
      <c r="E7" s="420"/>
      <c r="F7" s="420"/>
      <c r="G7" s="420"/>
      <c r="H7" s="420"/>
      <c r="I7" s="420"/>
      <c r="J7" s="420"/>
      <c r="K7" s="420"/>
      <c r="L7" s="420"/>
    </row>
    <row r="8" spans="1:12" ht="14.25" customHeight="1" x14ac:dyDescent="0.25">
      <c r="A8" s="421" t="s">
        <v>4</v>
      </c>
      <c r="B8" s="422">
        <v>91749.721878350087</v>
      </c>
      <c r="C8" s="422">
        <v>26424.192104861271</v>
      </c>
      <c r="D8" s="422">
        <v>13243.853172316882</v>
      </c>
      <c r="E8" s="422">
        <v>243.84931335512161</v>
      </c>
      <c r="F8" s="422">
        <v>1063.8635159400387</v>
      </c>
      <c r="G8" s="422">
        <v>46.501496965395354</v>
      </c>
      <c r="H8" s="422">
        <v>1556.0988740615521</v>
      </c>
      <c r="I8" s="422">
        <v>4291.7479150498684</v>
      </c>
      <c r="J8" s="422">
        <v>1036.6431274724896</v>
      </c>
      <c r="K8" s="422">
        <v>74.856068285758326</v>
      </c>
      <c r="L8" s="422">
        <v>4866.778621426959</v>
      </c>
    </row>
    <row r="9" spans="1:12" ht="14.25" customHeight="1" x14ac:dyDescent="0.25">
      <c r="A9" s="421" t="s">
        <v>5</v>
      </c>
      <c r="B9" s="422">
        <v>47644.753281039382</v>
      </c>
      <c r="C9" s="422">
        <v>31146.929503974417</v>
      </c>
      <c r="D9" s="422">
        <v>19929.861089654289</v>
      </c>
      <c r="E9" s="422">
        <v>142.90703945462946</v>
      </c>
      <c r="F9" s="422">
        <v>484.29607815180526</v>
      </c>
      <c r="G9" s="422">
        <v>9.0734628225161718</v>
      </c>
      <c r="H9" s="422">
        <v>5762.7830751506308</v>
      </c>
      <c r="I9" s="422">
        <v>497.90627238557983</v>
      </c>
      <c r="J9" s="422">
        <v>768.9759742082565</v>
      </c>
      <c r="K9" s="422">
        <v>38.562216995693724</v>
      </c>
      <c r="L9" s="422">
        <v>3512.5642951663522</v>
      </c>
    </row>
    <row r="10" spans="1:12" ht="14.25" customHeight="1" x14ac:dyDescent="0.25">
      <c r="A10" s="1158" t="s">
        <v>284</v>
      </c>
      <c r="B10" s="1158"/>
      <c r="C10" s="1158"/>
      <c r="D10" s="410"/>
      <c r="E10" s="423"/>
      <c r="F10" s="424"/>
      <c r="G10" s="424"/>
      <c r="H10" s="424"/>
      <c r="I10" s="424"/>
      <c r="J10" s="424"/>
      <c r="K10" s="424"/>
      <c r="L10" s="424"/>
    </row>
    <row r="11" spans="1:12" ht="14.25" customHeight="1" x14ac:dyDescent="0.25">
      <c r="A11" s="425" t="s">
        <v>136</v>
      </c>
      <c r="B11" s="426">
        <v>83894.371439792754</v>
      </c>
      <c r="C11" s="426">
        <v>22072.332498617961</v>
      </c>
      <c r="D11" s="426">
        <v>9124.5010508936211</v>
      </c>
      <c r="E11" s="426">
        <v>184.87180500876664</v>
      </c>
      <c r="F11" s="426">
        <v>882.3942594897112</v>
      </c>
      <c r="G11" s="426">
        <v>46.501496965395354</v>
      </c>
      <c r="H11" s="426">
        <v>1396.179091814701</v>
      </c>
      <c r="I11" s="426">
        <v>3861.8926138331626</v>
      </c>
      <c r="J11" s="426">
        <v>1006.0201904464968</v>
      </c>
      <c r="K11" s="426">
        <v>63.514239757613133</v>
      </c>
      <c r="L11" s="426">
        <v>5506.4577504144918</v>
      </c>
    </row>
    <row r="12" spans="1:12" ht="14.25" customHeight="1" x14ac:dyDescent="0.25">
      <c r="A12" s="427" t="s">
        <v>136</v>
      </c>
      <c r="B12" s="422">
        <v>83214.995910959973</v>
      </c>
      <c r="C12" s="422">
        <v>21647.013928813103</v>
      </c>
      <c r="D12" s="422">
        <v>8906.7379431531845</v>
      </c>
      <c r="E12" s="422">
        <v>184.87180500876664</v>
      </c>
      <c r="F12" s="422">
        <v>869.91824810875119</v>
      </c>
      <c r="G12" s="422">
        <v>46.501496965395354</v>
      </c>
      <c r="H12" s="422">
        <v>1323.59138923457</v>
      </c>
      <c r="I12" s="422">
        <v>3783.6339969889746</v>
      </c>
      <c r="J12" s="422">
        <v>990.14163050709317</v>
      </c>
      <c r="K12" s="422">
        <v>62.380056904798614</v>
      </c>
      <c r="L12" s="422">
        <v>5479.2373619469372</v>
      </c>
    </row>
    <row r="13" spans="1:12" ht="14.25" customHeight="1" x14ac:dyDescent="0.25">
      <c r="A13" s="428" t="s">
        <v>157</v>
      </c>
      <c r="B13" s="429">
        <v>679.37552883590729</v>
      </c>
      <c r="C13" s="429">
        <v>425.31856980544882</v>
      </c>
      <c r="D13" s="429">
        <v>217.76310774038768</v>
      </c>
      <c r="E13" s="429">
        <v>0</v>
      </c>
      <c r="F13" s="429">
        <v>12.476011380959738</v>
      </c>
      <c r="G13" s="429">
        <v>0</v>
      </c>
      <c r="H13" s="429">
        <v>72.587702580129289</v>
      </c>
      <c r="I13" s="429">
        <v>78.258616844201882</v>
      </c>
      <c r="J13" s="429">
        <v>15.878559939403305</v>
      </c>
      <c r="K13" s="429">
        <v>1.1341828528145215</v>
      </c>
      <c r="L13" s="429">
        <v>27.220388467548524</v>
      </c>
    </row>
    <row r="14" spans="1:12" ht="14.25" customHeight="1" x14ac:dyDescent="0.25">
      <c r="A14" s="430" t="s">
        <v>137</v>
      </c>
      <c r="B14" s="426">
        <v>3227.8843991099579</v>
      </c>
      <c r="C14" s="426">
        <v>2467.9818877243638</v>
      </c>
      <c r="D14" s="426">
        <v>1142.1221327842425</v>
      </c>
      <c r="E14" s="431">
        <v>13.61019423377426</v>
      </c>
      <c r="F14" s="431">
        <v>52.172411229467947</v>
      </c>
      <c r="G14" s="431">
        <v>0</v>
      </c>
      <c r="H14" s="426">
        <v>1071.8027959097406</v>
      </c>
      <c r="I14" s="431">
        <v>21.549474203475913</v>
      </c>
      <c r="J14" s="431">
        <v>14.744377086588782</v>
      </c>
      <c r="K14" s="431">
        <v>3.4025485584435646</v>
      </c>
      <c r="L14" s="431">
        <v>148.57795371870205</v>
      </c>
    </row>
    <row r="15" spans="1:12" ht="14.25" customHeight="1" x14ac:dyDescent="0.25">
      <c r="A15" s="428" t="s">
        <v>137</v>
      </c>
      <c r="B15" s="422">
        <v>1937.1843126072399</v>
      </c>
      <c r="C15" s="422">
        <v>1424.5336631350647</v>
      </c>
      <c r="D15" s="422">
        <v>601.11691199170355</v>
      </c>
      <c r="E15" s="429">
        <v>11.341828528145216</v>
      </c>
      <c r="F15" s="429">
        <v>49.90404552383891</v>
      </c>
      <c r="G15" s="429">
        <v>0</v>
      </c>
      <c r="H15" s="422">
        <v>607.92200910859083</v>
      </c>
      <c r="I15" s="429">
        <v>14.744377086588782</v>
      </c>
      <c r="J15" s="429">
        <v>10.207645675330694</v>
      </c>
      <c r="K15" s="429">
        <v>2.2683657056290429</v>
      </c>
      <c r="L15" s="429">
        <v>127.02847951522618</v>
      </c>
    </row>
    <row r="16" spans="1:12" ht="14.25" customHeight="1" x14ac:dyDescent="0.25">
      <c r="A16" s="428" t="s">
        <v>138</v>
      </c>
      <c r="B16" s="422">
        <v>706.59591730345642</v>
      </c>
      <c r="C16" s="422">
        <v>544.4077693509762</v>
      </c>
      <c r="D16" s="422">
        <v>264.26460470578314</v>
      </c>
      <c r="E16" s="429">
        <v>2.2683657056290429</v>
      </c>
      <c r="F16" s="429">
        <v>1.1341828528145215</v>
      </c>
      <c r="G16" s="429">
        <v>0</v>
      </c>
      <c r="H16" s="422">
        <v>251.78859332482324</v>
      </c>
      <c r="I16" s="429">
        <v>5.6709142640726071</v>
      </c>
      <c r="J16" s="429">
        <v>4.5367314112580859</v>
      </c>
      <c r="K16" s="429">
        <v>1.1341828528145215</v>
      </c>
      <c r="L16" s="429">
        <v>13.61019423377426</v>
      </c>
    </row>
    <row r="17" spans="1:12" ht="14.25" customHeight="1" x14ac:dyDescent="0.25">
      <c r="A17" s="428" t="s">
        <v>139</v>
      </c>
      <c r="B17" s="422">
        <v>387.89053566256877</v>
      </c>
      <c r="C17" s="422">
        <v>344.79158725561598</v>
      </c>
      <c r="D17" s="422">
        <v>273.33806752829952</v>
      </c>
      <c r="E17" s="429">
        <v>0</v>
      </c>
      <c r="F17" s="429">
        <v>1.1341828528145215</v>
      </c>
      <c r="G17" s="429">
        <v>0</v>
      </c>
      <c r="H17" s="422">
        <v>68.050971168871214</v>
      </c>
      <c r="I17" s="429">
        <v>0</v>
      </c>
      <c r="J17" s="429">
        <v>0</v>
      </c>
      <c r="K17" s="429">
        <v>0</v>
      </c>
      <c r="L17" s="429">
        <v>2.2683657056290429</v>
      </c>
    </row>
    <row r="18" spans="1:12" ht="14.25" customHeight="1" x14ac:dyDescent="0.25">
      <c r="A18" s="428" t="s">
        <v>140</v>
      </c>
      <c r="B18" s="422">
        <v>196.21363353691183</v>
      </c>
      <c r="C18" s="422">
        <v>154.24886798277464</v>
      </c>
      <c r="D18" s="422">
        <v>3.4025485584435646</v>
      </c>
      <c r="E18" s="429">
        <v>0</v>
      </c>
      <c r="F18" s="429">
        <v>0</v>
      </c>
      <c r="G18" s="429">
        <v>0</v>
      </c>
      <c r="H18" s="422">
        <v>144.04122230744397</v>
      </c>
      <c r="I18" s="429">
        <v>1.1341828528145215</v>
      </c>
      <c r="J18" s="429">
        <v>0</v>
      </c>
      <c r="K18" s="429">
        <v>0</v>
      </c>
      <c r="L18" s="429">
        <v>5.6709142640726071</v>
      </c>
    </row>
    <row r="19" spans="1:12" ht="14.25" customHeight="1" x14ac:dyDescent="0.25">
      <c r="A19" s="430" t="s">
        <v>141</v>
      </c>
      <c r="B19" s="426">
        <v>2709.5628353738139</v>
      </c>
      <c r="C19" s="426">
        <v>1951.928689693829</v>
      </c>
      <c r="D19" s="426">
        <v>925.49320789666399</v>
      </c>
      <c r="E19" s="431">
        <v>2.2683657056290429</v>
      </c>
      <c r="F19" s="431">
        <v>54.440776935096984</v>
      </c>
      <c r="G19" s="431">
        <v>0</v>
      </c>
      <c r="H19" s="426">
        <v>709.99846586190006</v>
      </c>
      <c r="I19" s="431">
        <v>46.501496965395354</v>
      </c>
      <c r="J19" s="431">
        <v>43.098948406951799</v>
      </c>
      <c r="K19" s="431">
        <v>0</v>
      </c>
      <c r="L19" s="431">
        <v>170.1274279221779</v>
      </c>
    </row>
    <row r="20" spans="1:12" ht="14.25" customHeight="1" x14ac:dyDescent="0.25">
      <c r="A20" s="428" t="s">
        <v>141</v>
      </c>
      <c r="B20" s="422">
        <v>2709.5628353738139</v>
      </c>
      <c r="C20" s="422">
        <v>1951.928689693829</v>
      </c>
      <c r="D20" s="422">
        <v>925.49320789666399</v>
      </c>
      <c r="E20" s="429">
        <v>2.2683657056290429</v>
      </c>
      <c r="F20" s="429">
        <v>54.440776935096984</v>
      </c>
      <c r="G20" s="429">
        <v>0</v>
      </c>
      <c r="H20" s="422">
        <v>709.99846586190006</v>
      </c>
      <c r="I20" s="429">
        <v>46.501496965395354</v>
      </c>
      <c r="J20" s="429">
        <v>43.098948406951799</v>
      </c>
      <c r="K20" s="429">
        <v>0</v>
      </c>
      <c r="L20" s="429">
        <v>170.1274279221779</v>
      </c>
    </row>
    <row r="21" spans="1:12" ht="14.25" customHeight="1" x14ac:dyDescent="0.25">
      <c r="A21" s="430" t="s">
        <v>142</v>
      </c>
      <c r="B21" s="426">
        <v>9911.6239507470746</v>
      </c>
      <c r="C21" s="426">
        <v>5489.4450076222702</v>
      </c>
      <c r="D21" s="426">
        <v>3581.7494491880257</v>
      </c>
      <c r="E21" s="431">
        <v>15.878559939403305</v>
      </c>
      <c r="F21" s="431">
        <v>165.59069651091983</v>
      </c>
      <c r="G21" s="431">
        <v>1.1341828528145215</v>
      </c>
      <c r="H21" s="426">
        <v>641.94749469302724</v>
      </c>
      <c r="I21" s="431">
        <v>386.75635280975422</v>
      </c>
      <c r="J21" s="431">
        <v>240.44676479667805</v>
      </c>
      <c r="K21" s="431">
        <v>9.0734628225161718</v>
      </c>
      <c r="L21" s="431">
        <v>446.86804400892521</v>
      </c>
    </row>
    <row r="22" spans="1:12" ht="14.25" customHeight="1" x14ac:dyDescent="0.25">
      <c r="A22" s="428" t="s">
        <v>142</v>
      </c>
      <c r="B22" s="422">
        <v>7764.6158103687076</v>
      </c>
      <c r="C22" s="422">
        <v>3975.3108991145946</v>
      </c>
      <c r="D22" s="422">
        <v>2667.598069819684</v>
      </c>
      <c r="E22" s="429">
        <v>15.878559939403305</v>
      </c>
      <c r="F22" s="429">
        <v>131.56521092648427</v>
      </c>
      <c r="G22" s="429">
        <v>1.1341828528145215</v>
      </c>
      <c r="H22" s="422">
        <v>298.29009029021955</v>
      </c>
      <c r="I22" s="429">
        <v>377.68288998723784</v>
      </c>
      <c r="J22" s="429">
        <v>68.050971168871214</v>
      </c>
      <c r="K22" s="429">
        <v>9.0734628225161718</v>
      </c>
      <c r="L22" s="429">
        <v>406.03746130760152</v>
      </c>
    </row>
    <row r="23" spans="1:12" ht="14.25" customHeight="1" x14ac:dyDescent="0.25">
      <c r="A23" s="428" t="s">
        <v>143</v>
      </c>
      <c r="B23" s="422">
        <v>2067.615340680909</v>
      </c>
      <c r="C23" s="422">
        <v>1446.0831373385411</v>
      </c>
      <c r="D23" s="422">
        <v>847.23459105246025</v>
      </c>
      <c r="E23" s="429">
        <v>0</v>
      </c>
      <c r="F23" s="429">
        <v>34.02548558443565</v>
      </c>
      <c r="G23" s="429">
        <v>0</v>
      </c>
      <c r="H23" s="429">
        <v>343.65740440280143</v>
      </c>
      <c r="I23" s="429">
        <v>9.0734628225161718</v>
      </c>
      <c r="J23" s="429">
        <v>171.26161077499242</v>
      </c>
      <c r="K23" s="429">
        <v>0</v>
      </c>
      <c r="L23" s="429">
        <v>40.830582701322761</v>
      </c>
    </row>
    <row r="24" spans="1:12" ht="14.25" customHeight="1" x14ac:dyDescent="0.25">
      <c r="A24" s="428" t="s">
        <v>144</v>
      </c>
      <c r="B24" s="422">
        <v>79.3927996970164</v>
      </c>
      <c r="C24" s="422">
        <v>68.050971168871214</v>
      </c>
      <c r="D24" s="422">
        <v>66.916788316056696</v>
      </c>
      <c r="E24" s="429">
        <v>0</v>
      </c>
      <c r="F24" s="429">
        <v>0</v>
      </c>
      <c r="G24" s="429">
        <v>0</v>
      </c>
      <c r="H24" s="429">
        <v>0</v>
      </c>
      <c r="I24" s="429">
        <v>0</v>
      </c>
      <c r="J24" s="429">
        <v>1.1341828528145215</v>
      </c>
      <c r="K24" s="429">
        <v>0</v>
      </c>
      <c r="L24" s="429">
        <v>0</v>
      </c>
    </row>
    <row r="25" spans="1:12" ht="14.25" customHeight="1" x14ac:dyDescent="0.25">
      <c r="A25" s="430" t="s">
        <v>145</v>
      </c>
      <c r="B25" s="426">
        <v>5060.7238892582855</v>
      </c>
      <c r="C25" s="426">
        <v>2930.7284916726062</v>
      </c>
      <c r="D25" s="426">
        <v>2560.984881655138</v>
      </c>
      <c r="E25" s="431">
        <v>56.709142640726022</v>
      </c>
      <c r="F25" s="431">
        <v>19.281108497846869</v>
      </c>
      <c r="G25" s="431">
        <v>1.1341828528145215</v>
      </c>
      <c r="H25" s="431">
        <v>31.757119878806613</v>
      </c>
      <c r="I25" s="431">
        <v>97.539725342048698</v>
      </c>
      <c r="J25" s="431">
        <v>73.721885432943807</v>
      </c>
      <c r="K25" s="431">
        <v>2.2683657056290429</v>
      </c>
      <c r="L25" s="431">
        <v>87.33207966671803</v>
      </c>
    </row>
    <row r="26" spans="1:12" ht="14.25" customHeight="1" x14ac:dyDescent="0.25">
      <c r="A26" s="428" t="s">
        <v>145</v>
      </c>
      <c r="B26" s="422">
        <v>5060.7238892582855</v>
      </c>
      <c r="C26" s="422">
        <v>2930.7284916726062</v>
      </c>
      <c r="D26" s="422">
        <v>2560.984881655138</v>
      </c>
      <c r="E26" s="429">
        <v>56.709142640726022</v>
      </c>
      <c r="F26" s="429">
        <v>19.281108497846869</v>
      </c>
      <c r="G26" s="429">
        <v>1.1341828528145215</v>
      </c>
      <c r="H26" s="429">
        <v>31.757119878806613</v>
      </c>
      <c r="I26" s="429">
        <v>97.539725342048698</v>
      </c>
      <c r="J26" s="429">
        <v>73.721885432943807</v>
      </c>
      <c r="K26" s="429">
        <v>2.2683657056290429</v>
      </c>
      <c r="L26" s="429">
        <v>87.33207966671803</v>
      </c>
    </row>
    <row r="27" spans="1:12" ht="14.25" customHeight="1" x14ac:dyDescent="0.25">
      <c r="A27" s="430" t="s">
        <v>146</v>
      </c>
      <c r="B27" s="426">
        <v>579.56743778822715</v>
      </c>
      <c r="C27" s="426">
        <v>453.67314112581249</v>
      </c>
      <c r="D27" s="426">
        <v>365.20687860627783</v>
      </c>
      <c r="E27" s="431">
        <v>0</v>
      </c>
      <c r="F27" s="431">
        <v>0</v>
      </c>
      <c r="G27" s="431">
        <v>0</v>
      </c>
      <c r="H27" s="426">
        <v>24.95202276191948</v>
      </c>
      <c r="I27" s="431">
        <v>0</v>
      </c>
      <c r="J27" s="431">
        <v>0</v>
      </c>
      <c r="K27" s="431">
        <v>0</v>
      </c>
      <c r="L27" s="431">
        <v>63.514239757613133</v>
      </c>
    </row>
    <row r="28" spans="1:12" ht="14.25" customHeight="1" x14ac:dyDescent="0.25">
      <c r="A28" s="428" t="s">
        <v>146</v>
      </c>
      <c r="B28" s="422">
        <v>579.56743778822715</v>
      </c>
      <c r="C28" s="422">
        <v>453.67314112581249</v>
      </c>
      <c r="D28" s="422">
        <v>365.20687860627783</v>
      </c>
      <c r="E28" s="429">
        <v>0</v>
      </c>
      <c r="F28" s="429">
        <v>0</v>
      </c>
      <c r="G28" s="429">
        <v>0</v>
      </c>
      <c r="H28" s="422">
        <v>24.95202276191948</v>
      </c>
      <c r="I28" s="429">
        <v>0</v>
      </c>
      <c r="J28" s="429">
        <v>0</v>
      </c>
      <c r="K28" s="429">
        <v>0</v>
      </c>
      <c r="L28" s="429">
        <v>63.514239757613133</v>
      </c>
    </row>
    <row r="29" spans="1:12" ht="14.25" customHeight="1" x14ac:dyDescent="0.25">
      <c r="A29" s="430" t="s">
        <v>147</v>
      </c>
      <c r="B29" s="426">
        <v>1627.5523937888686</v>
      </c>
      <c r="C29" s="426">
        <v>1417.7285660181774</v>
      </c>
      <c r="D29" s="426">
        <v>474.08843247647434</v>
      </c>
      <c r="E29" s="431">
        <v>0</v>
      </c>
      <c r="F29" s="431">
        <v>1.1341828528145215</v>
      </c>
      <c r="G29" s="431">
        <v>0</v>
      </c>
      <c r="H29" s="426">
        <v>922.09065933822035</v>
      </c>
      <c r="I29" s="431">
        <v>3.4025485584435646</v>
      </c>
      <c r="J29" s="431">
        <v>0</v>
      </c>
      <c r="K29" s="431">
        <v>1.1341828528145215</v>
      </c>
      <c r="L29" s="431">
        <v>15.878559939403305</v>
      </c>
    </row>
    <row r="30" spans="1:12" ht="14.25" customHeight="1" x14ac:dyDescent="0.25">
      <c r="A30" s="428" t="s">
        <v>147</v>
      </c>
      <c r="B30" s="422">
        <v>1627.5523937888686</v>
      </c>
      <c r="C30" s="422">
        <v>1417.7285660181774</v>
      </c>
      <c r="D30" s="422">
        <v>474.08843247647434</v>
      </c>
      <c r="E30" s="429">
        <v>0</v>
      </c>
      <c r="F30" s="429">
        <v>1.1341828528145215</v>
      </c>
      <c r="G30" s="429">
        <v>0</v>
      </c>
      <c r="H30" s="422">
        <v>922.09065933822035</v>
      </c>
      <c r="I30" s="429">
        <v>3.4025485584435646</v>
      </c>
      <c r="J30" s="429">
        <v>0</v>
      </c>
      <c r="K30" s="429">
        <v>1.1341828528145215</v>
      </c>
      <c r="L30" s="429">
        <v>15.878559939403305</v>
      </c>
    </row>
    <row r="31" spans="1:12" ht="14.25" customHeight="1" x14ac:dyDescent="0.25">
      <c r="A31" s="430" t="s">
        <v>148</v>
      </c>
      <c r="B31" s="426">
        <v>6683.7395516362276</v>
      </c>
      <c r="C31" s="426">
        <v>4380.2141775694208</v>
      </c>
      <c r="D31" s="426">
        <v>3196.127279231157</v>
      </c>
      <c r="E31" s="431">
        <v>22.683657056290436</v>
      </c>
      <c r="F31" s="431">
        <v>62.380056904798614</v>
      </c>
      <c r="G31" s="431">
        <v>2.2683657056290429</v>
      </c>
      <c r="H31" s="426">
        <v>56.709142640726022</v>
      </c>
      <c r="I31" s="426">
        <v>80.526982549830919</v>
      </c>
      <c r="J31" s="431">
        <v>121.35756525115359</v>
      </c>
      <c r="K31" s="431">
        <v>20.415291350661391</v>
      </c>
      <c r="L31" s="431">
        <v>817.74583687928202</v>
      </c>
    </row>
    <row r="32" spans="1:12" ht="14.25" customHeight="1" x14ac:dyDescent="0.25">
      <c r="A32" s="428" t="s">
        <v>148</v>
      </c>
      <c r="B32" s="422">
        <v>2480.4578991053213</v>
      </c>
      <c r="C32" s="422">
        <v>1601.466188174134</v>
      </c>
      <c r="D32" s="422">
        <v>1282.7608065332463</v>
      </c>
      <c r="E32" s="429">
        <v>17.012742792217825</v>
      </c>
      <c r="F32" s="429">
        <v>40.830582701322761</v>
      </c>
      <c r="G32" s="429">
        <v>2.2683657056290429</v>
      </c>
      <c r="H32" s="422">
        <v>35.159668437250168</v>
      </c>
      <c r="I32" s="422">
        <v>34.02548558443565</v>
      </c>
      <c r="J32" s="429">
        <v>78.258616844201882</v>
      </c>
      <c r="K32" s="429">
        <v>15.878559939403305</v>
      </c>
      <c r="L32" s="429">
        <v>95.27135963641966</v>
      </c>
    </row>
    <row r="33" spans="1:12" ht="14.25" customHeight="1" x14ac:dyDescent="0.25">
      <c r="A33" s="428" t="s">
        <v>149</v>
      </c>
      <c r="B33" s="422">
        <v>4203.281652530316</v>
      </c>
      <c r="C33" s="422">
        <v>2778.7479893954874</v>
      </c>
      <c r="D33" s="422">
        <v>1913.3664726981344</v>
      </c>
      <c r="E33" s="429">
        <v>5.6709142640726071</v>
      </c>
      <c r="F33" s="429">
        <v>21.549474203475913</v>
      </c>
      <c r="G33" s="429">
        <v>0</v>
      </c>
      <c r="H33" s="422">
        <v>21.549474203475913</v>
      </c>
      <c r="I33" s="422">
        <v>46.501496965395354</v>
      </c>
      <c r="J33" s="429">
        <v>43.098948406951799</v>
      </c>
      <c r="K33" s="429">
        <v>4.5367314112580859</v>
      </c>
      <c r="L33" s="429">
        <v>722.47447724286008</v>
      </c>
    </row>
    <row r="34" spans="1:12" ht="14.25" customHeight="1" x14ac:dyDescent="0.25">
      <c r="A34" s="430" t="s">
        <v>150</v>
      </c>
      <c r="B34" s="426">
        <v>10652.245353635122</v>
      </c>
      <c r="C34" s="426">
        <v>6764.2665341860766</v>
      </c>
      <c r="D34" s="426">
        <v>5250.1324256783528</v>
      </c>
      <c r="E34" s="431">
        <v>61.245874051984096</v>
      </c>
      <c r="F34" s="431">
        <v>83.929531108274475</v>
      </c>
      <c r="G34" s="431">
        <v>0</v>
      </c>
      <c r="H34" s="426">
        <v>816.61165402646748</v>
      </c>
      <c r="I34" s="426">
        <v>73.721885432943807</v>
      </c>
      <c r="J34" s="431">
        <v>64.648422610427659</v>
      </c>
      <c r="K34" s="431">
        <v>4.5367314112580859</v>
      </c>
      <c r="L34" s="431">
        <v>409.44000986604516</v>
      </c>
    </row>
    <row r="35" spans="1:12" ht="14.25" customHeight="1" x14ac:dyDescent="0.25">
      <c r="A35" s="428" t="s">
        <v>150</v>
      </c>
      <c r="B35" s="422">
        <v>6608.8834833504525</v>
      </c>
      <c r="C35" s="422">
        <v>4004.7996532877669</v>
      </c>
      <c r="D35" s="422">
        <v>3063.4278854518816</v>
      </c>
      <c r="E35" s="429">
        <v>53.306594082282466</v>
      </c>
      <c r="F35" s="429">
        <v>80.526982549830919</v>
      </c>
      <c r="G35" s="429">
        <v>0</v>
      </c>
      <c r="H35" s="422">
        <v>530.79757511720163</v>
      </c>
      <c r="I35" s="422">
        <v>64.648422610427659</v>
      </c>
      <c r="J35" s="429">
        <v>56.709142640726022</v>
      </c>
      <c r="K35" s="429">
        <v>3.4025485584435646</v>
      </c>
      <c r="L35" s="429">
        <v>151.9805022771456</v>
      </c>
    </row>
    <row r="36" spans="1:12" ht="14.25" customHeight="1" x14ac:dyDescent="0.25">
      <c r="A36" s="428" t="s">
        <v>151</v>
      </c>
      <c r="B36" s="422">
        <v>4043.3618702834538</v>
      </c>
      <c r="C36" s="422">
        <v>2759.4668808976439</v>
      </c>
      <c r="D36" s="422">
        <v>2186.7045402264125</v>
      </c>
      <c r="E36" s="429">
        <v>7.9392799697016496</v>
      </c>
      <c r="F36" s="429">
        <v>3.4025485584435646</v>
      </c>
      <c r="G36" s="429">
        <v>0</v>
      </c>
      <c r="H36" s="422">
        <v>285.81407890925954</v>
      </c>
      <c r="I36" s="422">
        <v>9.0734628225161718</v>
      </c>
      <c r="J36" s="429">
        <v>7.9392799697016496</v>
      </c>
      <c r="K36" s="429">
        <v>1.1341828528145215</v>
      </c>
      <c r="L36" s="429">
        <v>257.45950758889586</v>
      </c>
    </row>
    <row r="37" spans="1:12" ht="14.25" customHeight="1" x14ac:dyDescent="0.25">
      <c r="A37" s="430" t="s">
        <v>152</v>
      </c>
      <c r="B37" s="426">
        <v>2250.2187799840144</v>
      </c>
      <c r="C37" s="426">
        <v>1228.320029598148</v>
      </c>
      <c r="D37" s="426">
        <v>877.85752807845302</v>
      </c>
      <c r="E37" s="431">
        <v>1.1341828528145215</v>
      </c>
      <c r="F37" s="431">
        <v>12.476011380959738</v>
      </c>
      <c r="G37" s="431">
        <v>1.1341828528145215</v>
      </c>
      <c r="H37" s="426">
        <v>51.038228376653429</v>
      </c>
      <c r="I37" s="426">
        <v>28.354571320363046</v>
      </c>
      <c r="J37" s="431">
        <v>73.721885432943807</v>
      </c>
      <c r="K37" s="431">
        <v>3.4025485584435646</v>
      </c>
      <c r="L37" s="431">
        <v>179.20089074469405</v>
      </c>
    </row>
    <row r="38" spans="1:12" ht="14.25" customHeight="1" x14ac:dyDescent="0.25">
      <c r="A38" s="428" t="s">
        <v>152</v>
      </c>
      <c r="B38" s="422">
        <v>2250.2187799840144</v>
      </c>
      <c r="C38" s="422">
        <v>1228.320029598148</v>
      </c>
      <c r="D38" s="422">
        <v>877.85752807845302</v>
      </c>
      <c r="E38" s="429">
        <v>1.1341828528145215</v>
      </c>
      <c r="F38" s="429">
        <v>12.476011380959738</v>
      </c>
      <c r="G38" s="429">
        <v>1.1341828528145215</v>
      </c>
      <c r="H38" s="422">
        <v>51.038228376653429</v>
      </c>
      <c r="I38" s="422">
        <v>28.354571320363046</v>
      </c>
      <c r="J38" s="429">
        <v>73.721885432943807</v>
      </c>
      <c r="K38" s="429">
        <v>3.4025485584435646</v>
      </c>
      <c r="L38" s="429">
        <v>179.20089074469405</v>
      </c>
    </row>
    <row r="39" spans="1:12" ht="14.25" customHeight="1" x14ac:dyDescent="0.25">
      <c r="A39" s="430" t="s">
        <v>153</v>
      </c>
      <c r="B39" s="426">
        <v>2490.6655447806502</v>
      </c>
      <c r="C39" s="426">
        <v>529.66339226438708</v>
      </c>
      <c r="D39" s="426">
        <v>293.75335887896136</v>
      </c>
      <c r="E39" s="431">
        <v>2.2683657056290429</v>
      </c>
      <c r="F39" s="431">
        <v>15.878559939403305</v>
      </c>
      <c r="G39" s="431">
        <v>0</v>
      </c>
      <c r="H39" s="426">
        <v>70.319336874500252</v>
      </c>
      <c r="I39" s="426">
        <v>20.415291350661391</v>
      </c>
      <c r="J39" s="431">
        <v>10.207645675330694</v>
      </c>
      <c r="K39" s="431">
        <v>0</v>
      </c>
      <c r="L39" s="431">
        <v>116.82083383989551</v>
      </c>
    </row>
    <row r="40" spans="1:12" ht="14.25" customHeight="1" x14ac:dyDescent="0.25">
      <c r="A40" s="428" t="s">
        <v>153</v>
      </c>
      <c r="B40" s="422">
        <v>2490.6655447806502</v>
      </c>
      <c r="C40" s="422">
        <v>529.66339226438708</v>
      </c>
      <c r="D40" s="422">
        <v>293.75335887896136</v>
      </c>
      <c r="E40" s="429">
        <v>2.2683657056290429</v>
      </c>
      <c r="F40" s="429">
        <v>15.878559939403305</v>
      </c>
      <c r="G40" s="429">
        <v>0</v>
      </c>
      <c r="H40" s="422">
        <v>70.319336874500252</v>
      </c>
      <c r="I40" s="422">
        <v>20.415291350661391</v>
      </c>
      <c r="J40" s="429">
        <v>10.207645675330694</v>
      </c>
      <c r="K40" s="429">
        <v>0</v>
      </c>
      <c r="L40" s="429">
        <v>116.82083383989551</v>
      </c>
    </row>
    <row r="41" spans="1:12" ht="14.25" customHeight="1" x14ac:dyDescent="0.25">
      <c r="A41" s="430" t="s">
        <v>154</v>
      </c>
      <c r="B41" s="426">
        <v>10306.319583526616</v>
      </c>
      <c r="C41" s="426">
        <v>7884.8391927670737</v>
      </c>
      <c r="D41" s="426">
        <v>5381.6976366048666</v>
      </c>
      <c r="E41" s="431">
        <v>26.086205614734002</v>
      </c>
      <c r="F41" s="431">
        <v>198.48199924254087</v>
      </c>
      <c r="G41" s="431">
        <v>3.4025485584435646</v>
      </c>
      <c r="H41" s="426">
        <v>1525.4759370355594</v>
      </c>
      <c r="I41" s="426">
        <v>168.99324506936338</v>
      </c>
      <c r="J41" s="431">
        <v>157.6514165412182</v>
      </c>
      <c r="K41" s="431">
        <v>5.6709142640726071</v>
      </c>
      <c r="L41" s="431">
        <v>417.37928983574699</v>
      </c>
    </row>
    <row r="42" spans="1:12" x14ac:dyDescent="0.25">
      <c r="A42" s="428" t="s">
        <v>154</v>
      </c>
      <c r="B42" s="422">
        <v>10306.319583526616</v>
      </c>
      <c r="C42" s="422">
        <v>7884.8391927670737</v>
      </c>
      <c r="D42" s="422">
        <v>5381.6976366048666</v>
      </c>
      <c r="E42" s="429">
        <v>26.086205614734002</v>
      </c>
      <c r="F42" s="429">
        <v>198.48199924254087</v>
      </c>
      <c r="G42" s="429">
        <v>3.4025485584435646</v>
      </c>
      <c r="H42" s="422">
        <v>1525.4759370355594</v>
      </c>
      <c r="I42" s="422">
        <v>168.99324506936338</v>
      </c>
      <c r="J42" s="429">
        <v>157.6514165412182</v>
      </c>
      <c r="K42" s="429">
        <v>5.6709142640726071</v>
      </c>
      <c r="L42" s="429">
        <v>417.37928983574699</v>
      </c>
    </row>
  </sheetData>
  <mergeCells count="6">
    <mergeCell ref="A10:C10"/>
    <mergeCell ref="A1:L2"/>
    <mergeCell ref="A3:A4"/>
    <mergeCell ref="B3:B4"/>
    <mergeCell ref="C3:C4"/>
    <mergeCell ref="D3:L3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9E64-5BA5-45AF-81B7-87F394A98B24}">
  <dimension ref="A1:D42"/>
  <sheetViews>
    <sheetView workbookViewId="0">
      <selection activeCell="A7" sqref="A7"/>
    </sheetView>
  </sheetViews>
  <sheetFormatPr defaultRowHeight="15" x14ac:dyDescent="0.25"/>
  <cols>
    <col min="1" max="1" width="20.42578125" style="3" customWidth="1"/>
    <col min="2" max="2" width="12.85546875" style="3" customWidth="1"/>
    <col min="3" max="3" width="16.7109375" style="3" customWidth="1"/>
    <col min="4" max="4" width="13.85546875" style="3" customWidth="1"/>
    <col min="5" max="16384" width="9.140625" style="3"/>
  </cols>
  <sheetData>
    <row r="1" spans="1:4" ht="15" customHeight="1" x14ac:dyDescent="0.25">
      <c r="A1" s="1162" t="s">
        <v>561</v>
      </c>
      <c r="B1" s="1162"/>
      <c r="C1" s="1162"/>
      <c r="D1" s="1162"/>
    </row>
    <row r="2" spans="1:4" ht="25.5" customHeight="1" x14ac:dyDescent="0.25">
      <c r="A2" s="1163"/>
      <c r="B2" s="1163"/>
      <c r="C2" s="1163"/>
      <c r="D2" s="1163"/>
    </row>
    <row r="3" spans="1:4" ht="39" customHeight="1" x14ac:dyDescent="0.25">
      <c r="A3" s="1243" t="s">
        <v>549</v>
      </c>
      <c r="B3" s="1243" t="s">
        <v>323</v>
      </c>
      <c r="C3" s="1164" t="s">
        <v>360</v>
      </c>
      <c r="D3" s="1164"/>
    </row>
    <row r="4" spans="1:4" x14ac:dyDescent="0.25">
      <c r="A4" s="1243"/>
      <c r="B4" s="1243"/>
      <c r="C4" s="562" t="s">
        <v>347</v>
      </c>
      <c r="D4" s="562" t="s">
        <v>348</v>
      </c>
    </row>
    <row r="5" spans="1:4" ht="13.5" customHeight="1" x14ac:dyDescent="0.25">
      <c r="A5" s="432" t="s">
        <v>135</v>
      </c>
      <c r="B5" s="433">
        <v>139394.47515916391</v>
      </c>
      <c r="C5" s="433">
        <v>3594.2254605689832</v>
      </c>
      <c r="D5" s="433">
        <v>135800.24969861118</v>
      </c>
    </row>
    <row r="6" spans="1:4" ht="13.5" customHeight="1" x14ac:dyDescent="0.25">
      <c r="A6" s="785"/>
      <c r="B6" s="786"/>
      <c r="C6" s="786"/>
      <c r="D6" s="786"/>
    </row>
    <row r="7" spans="1:4" ht="21" customHeight="1" x14ac:dyDescent="0.25">
      <c r="A7" s="320" t="s">
        <v>3</v>
      </c>
      <c r="B7" s="433"/>
      <c r="C7" s="433"/>
      <c r="D7" s="433"/>
    </row>
    <row r="8" spans="1:4" ht="13.5" customHeight="1" x14ac:dyDescent="0.25">
      <c r="A8" s="434" t="s">
        <v>4</v>
      </c>
      <c r="B8" s="435">
        <v>91749.721878350087</v>
      </c>
      <c r="C8" s="435">
        <v>993.54417906553681</v>
      </c>
      <c r="D8" s="435">
        <v>90756.177699289125</v>
      </c>
    </row>
    <row r="9" spans="1:4" ht="13.5" customHeight="1" x14ac:dyDescent="0.25">
      <c r="A9" s="434" t="s">
        <v>5</v>
      </c>
      <c r="B9" s="435">
        <v>47644.753281039382</v>
      </c>
      <c r="C9" s="435">
        <v>2600.6812815036392</v>
      </c>
      <c r="D9" s="435">
        <v>45044.071999530934</v>
      </c>
    </row>
    <row r="10" spans="1:4" ht="13.5" customHeight="1" x14ac:dyDescent="0.25">
      <c r="A10" s="1165" t="s">
        <v>284</v>
      </c>
      <c r="B10" s="1165"/>
      <c r="C10" s="436"/>
      <c r="D10" s="436"/>
    </row>
    <row r="11" spans="1:4" ht="13.5" customHeight="1" x14ac:dyDescent="0.25">
      <c r="A11" s="437" t="s">
        <v>136</v>
      </c>
      <c r="B11" s="438">
        <v>83894.371439792754</v>
      </c>
      <c r="C11" s="438">
        <v>788.2570827061038</v>
      </c>
      <c r="D11" s="438">
        <v>83106.114357090279</v>
      </c>
    </row>
    <row r="12" spans="1:4" ht="13.5" customHeight="1" x14ac:dyDescent="0.25">
      <c r="A12" s="439" t="s">
        <v>136</v>
      </c>
      <c r="B12" s="435">
        <v>83214.995910959973</v>
      </c>
      <c r="C12" s="435">
        <v>773.51270561951469</v>
      </c>
      <c r="D12" s="435">
        <v>82441.483205344019</v>
      </c>
    </row>
    <row r="13" spans="1:4" ht="13.5" customHeight="1" x14ac:dyDescent="0.25">
      <c r="A13" s="439" t="s">
        <v>157</v>
      </c>
      <c r="B13" s="435">
        <v>679.37552883590729</v>
      </c>
      <c r="C13" s="435">
        <v>14.744377086588782</v>
      </c>
      <c r="D13" s="435">
        <v>664.63115174931818</v>
      </c>
    </row>
    <row r="14" spans="1:4" ht="13.5" customHeight="1" x14ac:dyDescent="0.25">
      <c r="A14" s="437" t="s">
        <v>137</v>
      </c>
      <c r="B14" s="438">
        <v>3227.8843991099579</v>
      </c>
      <c r="C14" s="438">
        <v>198.48199924254087</v>
      </c>
      <c r="D14" s="438">
        <v>3029.402399867452</v>
      </c>
    </row>
    <row r="15" spans="1:4" ht="13.5" customHeight="1" x14ac:dyDescent="0.25">
      <c r="A15" s="439" t="s">
        <v>137</v>
      </c>
      <c r="B15" s="435">
        <v>1937.1843126072399</v>
      </c>
      <c r="C15" s="435">
        <v>61.245874051984096</v>
      </c>
      <c r="D15" s="435">
        <v>1875.9384385552544</v>
      </c>
    </row>
    <row r="16" spans="1:4" ht="13.5" customHeight="1" x14ac:dyDescent="0.25">
      <c r="A16" s="439" t="s">
        <v>138</v>
      </c>
      <c r="B16" s="435">
        <v>706.59591730345642</v>
      </c>
      <c r="C16" s="435">
        <v>40.830582701322761</v>
      </c>
      <c r="D16" s="435">
        <v>665.76533460213273</v>
      </c>
    </row>
    <row r="17" spans="1:4" ht="13.5" customHeight="1" x14ac:dyDescent="0.25">
      <c r="A17" s="439" t="s">
        <v>139</v>
      </c>
      <c r="B17" s="435">
        <v>387.89053566256877</v>
      </c>
      <c r="C17" s="435">
        <v>87.33207966671803</v>
      </c>
      <c r="D17" s="435">
        <v>300.55845599584865</v>
      </c>
    </row>
    <row r="18" spans="1:4" ht="13.5" customHeight="1" x14ac:dyDescent="0.25">
      <c r="A18" s="439" t="s">
        <v>140</v>
      </c>
      <c r="B18" s="435">
        <v>196.21363353691183</v>
      </c>
      <c r="C18" s="435">
        <v>9.0734628225161718</v>
      </c>
      <c r="D18" s="435">
        <v>187.14017071439568</v>
      </c>
    </row>
    <row r="19" spans="1:4" ht="13.5" customHeight="1" x14ac:dyDescent="0.25">
      <c r="A19" s="437" t="s">
        <v>141</v>
      </c>
      <c r="B19" s="438">
        <v>2709.5628353738139</v>
      </c>
      <c r="C19" s="438">
        <v>125.89429666241166</v>
      </c>
      <c r="D19" s="438">
        <v>2583.6685387114244</v>
      </c>
    </row>
    <row r="20" spans="1:4" ht="13.5" customHeight="1" x14ac:dyDescent="0.25">
      <c r="A20" s="439" t="s">
        <v>141</v>
      </c>
      <c r="B20" s="435">
        <v>2709.5628353738139</v>
      </c>
      <c r="C20" s="435">
        <v>125.89429666241166</v>
      </c>
      <c r="D20" s="435">
        <v>2583.6685387114244</v>
      </c>
    </row>
    <row r="21" spans="1:4" ht="13.5" customHeight="1" x14ac:dyDescent="0.25">
      <c r="A21" s="437" t="s">
        <v>142</v>
      </c>
      <c r="B21" s="438">
        <v>9911.6239507470746</v>
      </c>
      <c r="C21" s="438">
        <v>407.17164416041607</v>
      </c>
      <c r="D21" s="438">
        <v>9504.4523065865706</v>
      </c>
    </row>
    <row r="22" spans="1:4" ht="13.5" customHeight="1" x14ac:dyDescent="0.25">
      <c r="A22" s="439" t="s">
        <v>142</v>
      </c>
      <c r="B22" s="435">
        <v>7764.6158103687076</v>
      </c>
      <c r="C22" s="435">
        <v>227.97075341571835</v>
      </c>
      <c r="D22" s="435">
        <v>7536.6450569529379</v>
      </c>
    </row>
    <row r="23" spans="1:4" ht="13.5" customHeight="1" x14ac:dyDescent="0.25">
      <c r="A23" s="439" t="s">
        <v>143</v>
      </c>
      <c r="B23" s="435">
        <v>2067.615340680909</v>
      </c>
      <c r="C23" s="435">
        <v>179.20089074469405</v>
      </c>
      <c r="D23" s="435">
        <v>1888.4144499362144</v>
      </c>
    </row>
    <row r="24" spans="1:4" ht="13.5" customHeight="1" x14ac:dyDescent="0.25">
      <c r="A24" s="440" t="s">
        <v>144</v>
      </c>
      <c r="B24" s="441">
        <v>79.3927996970164</v>
      </c>
      <c r="C24" s="441">
        <v>0</v>
      </c>
      <c r="D24" s="441">
        <v>79.3927996970164</v>
      </c>
    </row>
    <row r="25" spans="1:4" ht="13.5" customHeight="1" x14ac:dyDescent="0.25">
      <c r="A25" s="442" t="s">
        <v>145</v>
      </c>
      <c r="B25" s="438">
        <v>5060.7238892582855</v>
      </c>
      <c r="C25" s="438">
        <v>130.43102807366975</v>
      </c>
      <c r="D25" s="438">
        <v>4930.2928611845864</v>
      </c>
    </row>
    <row r="26" spans="1:4" ht="13.5" customHeight="1" x14ac:dyDescent="0.25">
      <c r="A26" s="440" t="s">
        <v>145</v>
      </c>
      <c r="B26" s="435">
        <v>5060.7238892582855</v>
      </c>
      <c r="C26" s="435">
        <v>130.43102807366975</v>
      </c>
      <c r="D26" s="435">
        <v>4930.2928611845864</v>
      </c>
    </row>
    <row r="27" spans="1:4" ht="13.5" customHeight="1" x14ac:dyDescent="0.25">
      <c r="A27" s="442" t="s">
        <v>146</v>
      </c>
      <c r="B27" s="438">
        <v>579.56743778822715</v>
      </c>
      <c r="C27" s="438">
        <v>182.60343930313761</v>
      </c>
      <c r="D27" s="438">
        <v>396.96399848508514</v>
      </c>
    </row>
    <row r="28" spans="1:4" ht="13.5" customHeight="1" x14ac:dyDescent="0.25">
      <c r="A28" s="440" t="s">
        <v>146</v>
      </c>
      <c r="B28" s="435">
        <v>579.56743778822715</v>
      </c>
      <c r="C28" s="435">
        <v>182.60343930313761</v>
      </c>
      <c r="D28" s="435">
        <v>396.96399848508514</v>
      </c>
    </row>
    <row r="29" spans="1:4" ht="13.5" customHeight="1" x14ac:dyDescent="0.25">
      <c r="A29" s="442" t="s">
        <v>147</v>
      </c>
      <c r="B29" s="438">
        <v>1627.5523937888686</v>
      </c>
      <c r="C29" s="438">
        <v>64.648422610427659</v>
      </c>
      <c r="D29" s="438">
        <v>1562.9039711784394</v>
      </c>
    </row>
    <row r="30" spans="1:4" ht="13.5" customHeight="1" x14ac:dyDescent="0.25">
      <c r="A30" s="440" t="s">
        <v>147</v>
      </c>
      <c r="B30" s="435">
        <v>1627.5523937888686</v>
      </c>
      <c r="C30" s="435">
        <v>64.648422610427659</v>
      </c>
      <c r="D30" s="435">
        <v>1562.9039711784394</v>
      </c>
    </row>
    <row r="31" spans="1:4" ht="13.5" customHeight="1" x14ac:dyDescent="0.25">
      <c r="A31" s="442" t="s">
        <v>148</v>
      </c>
      <c r="B31" s="438">
        <v>6683.7395516362276</v>
      </c>
      <c r="C31" s="438">
        <v>198.48199924254087</v>
      </c>
      <c r="D31" s="438">
        <v>6485.2575523936421</v>
      </c>
    </row>
    <row r="32" spans="1:4" ht="13.5" customHeight="1" x14ac:dyDescent="0.25">
      <c r="A32" s="440" t="s">
        <v>148</v>
      </c>
      <c r="B32" s="435">
        <v>2480.4578991053213</v>
      </c>
      <c r="C32" s="435">
        <v>81.661165402645437</v>
      </c>
      <c r="D32" s="435">
        <v>2398.7967337026903</v>
      </c>
    </row>
    <row r="33" spans="1:4" ht="13.5" customHeight="1" x14ac:dyDescent="0.25">
      <c r="A33" s="440" t="s">
        <v>149</v>
      </c>
      <c r="B33" s="435">
        <v>4203.281652530316</v>
      </c>
      <c r="C33" s="435">
        <v>116.82083383989551</v>
      </c>
      <c r="D33" s="435">
        <v>4086.4608186903979</v>
      </c>
    </row>
    <row r="34" spans="1:4" ht="13.5" customHeight="1" x14ac:dyDescent="0.25">
      <c r="A34" s="442" t="s">
        <v>150</v>
      </c>
      <c r="B34" s="438">
        <v>10652.245353635122</v>
      </c>
      <c r="C34" s="438">
        <v>573.89652352415442</v>
      </c>
      <c r="D34" s="438">
        <v>10078.348830110846</v>
      </c>
    </row>
    <row r="35" spans="1:4" ht="13.5" customHeight="1" x14ac:dyDescent="0.25">
      <c r="A35" s="440" t="s">
        <v>150</v>
      </c>
      <c r="B35" s="435">
        <v>6608.8834833504525</v>
      </c>
      <c r="C35" s="435">
        <v>364.07269575346328</v>
      </c>
      <c r="D35" s="435">
        <v>6244.8107875969099</v>
      </c>
    </row>
    <row r="36" spans="1:4" ht="13.5" customHeight="1" x14ac:dyDescent="0.25">
      <c r="A36" s="440" t="s">
        <v>151</v>
      </c>
      <c r="B36" s="435">
        <v>4043.3618702834538</v>
      </c>
      <c r="C36" s="435">
        <v>209.82382777068605</v>
      </c>
      <c r="D36" s="435">
        <v>3833.5380425128046</v>
      </c>
    </row>
    <row r="37" spans="1:4" ht="13.5" customHeight="1" x14ac:dyDescent="0.25">
      <c r="A37" s="442" t="s">
        <v>152</v>
      </c>
      <c r="B37" s="438">
        <v>2250.2187799840144</v>
      </c>
      <c r="C37" s="438">
        <v>165.59069651091983</v>
      </c>
      <c r="D37" s="438">
        <v>2084.6280834731238</v>
      </c>
    </row>
    <row r="38" spans="1:4" ht="13.5" customHeight="1" x14ac:dyDescent="0.25">
      <c r="A38" s="440" t="s">
        <v>152</v>
      </c>
      <c r="B38" s="435">
        <v>2250.2187799840144</v>
      </c>
      <c r="C38" s="435">
        <v>165.59069651091983</v>
      </c>
      <c r="D38" s="435">
        <v>2084.6280834731238</v>
      </c>
    </row>
    <row r="39" spans="1:4" ht="13.5" customHeight="1" x14ac:dyDescent="0.25">
      <c r="A39" s="442" t="s">
        <v>153</v>
      </c>
      <c r="B39" s="438">
        <v>2490.6655447806502</v>
      </c>
      <c r="C39" s="438">
        <v>70.319336874500252</v>
      </c>
      <c r="D39" s="438">
        <v>2420.3462079061624</v>
      </c>
    </row>
    <row r="40" spans="1:4" ht="13.5" customHeight="1" x14ac:dyDescent="0.25">
      <c r="A40" s="440" t="s">
        <v>153</v>
      </c>
      <c r="B40" s="435">
        <v>2490.6655447806502</v>
      </c>
      <c r="C40" s="435">
        <v>70.319336874500252</v>
      </c>
      <c r="D40" s="435">
        <v>2420.3462079061624</v>
      </c>
    </row>
    <row r="41" spans="1:4" ht="13.5" customHeight="1" x14ac:dyDescent="0.25">
      <c r="A41" s="442" t="s">
        <v>154</v>
      </c>
      <c r="B41" s="438">
        <v>10306.319583526616</v>
      </c>
      <c r="C41" s="438">
        <v>688.44899165842367</v>
      </c>
      <c r="D41" s="438">
        <v>9617.870591868048</v>
      </c>
    </row>
    <row r="42" spans="1:4" x14ac:dyDescent="0.25">
      <c r="A42" s="440" t="s">
        <v>154</v>
      </c>
      <c r="B42" s="435">
        <v>10306.319583526616</v>
      </c>
      <c r="C42" s="435">
        <v>688.44899165842367</v>
      </c>
      <c r="D42" s="435">
        <v>9617.870591868048</v>
      </c>
    </row>
  </sheetData>
  <mergeCells count="5">
    <mergeCell ref="A1:D2"/>
    <mergeCell ref="A3:A4"/>
    <mergeCell ref="B3:B4"/>
    <mergeCell ref="C3:D3"/>
    <mergeCell ref="A10:B10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77FD-9355-4633-A52E-A6C5077A3FD3}">
  <dimension ref="A1:H44"/>
  <sheetViews>
    <sheetView zoomScaleNormal="100" workbookViewId="0">
      <selection activeCell="A9" sqref="A9"/>
    </sheetView>
  </sheetViews>
  <sheetFormatPr defaultRowHeight="15" x14ac:dyDescent="0.25"/>
  <cols>
    <col min="1" max="1" width="19" style="3" customWidth="1"/>
    <col min="2" max="8" width="14.5703125" style="3" customWidth="1"/>
    <col min="9" max="16384" width="9.140625" style="3"/>
  </cols>
  <sheetData>
    <row r="1" spans="1:8" ht="15" customHeight="1" x14ac:dyDescent="0.25">
      <c r="A1" s="1167" t="s">
        <v>562</v>
      </c>
      <c r="B1" s="1167"/>
      <c r="C1" s="1167"/>
      <c r="D1" s="1167"/>
      <c r="E1" s="1167"/>
      <c r="F1" s="1167"/>
      <c r="G1" s="1167"/>
      <c r="H1" s="1167"/>
    </row>
    <row r="2" spans="1:8" ht="15.75" customHeight="1" x14ac:dyDescent="0.25">
      <c r="A2" s="1168"/>
      <c r="B2" s="1168"/>
      <c r="C2" s="1168"/>
      <c r="D2" s="1168"/>
      <c r="E2" s="1168"/>
      <c r="F2" s="1168"/>
      <c r="G2" s="1168"/>
      <c r="H2" s="1168"/>
    </row>
    <row r="3" spans="1:8" ht="15" customHeight="1" x14ac:dyDescent="0.25">
      <c r="A3" s="1244" t="s">
        <v>549</v>
      </c>
      <c r="B3" s="1244" t="s">
        <v>273</v>
      </c>
      <c r="C3" s="1244" t="s">
        <v>361</v>
      </c>
      <c r="D3" s="1169" t="s">
        <v>362</v>
      </c>
      <c r="E3" s="1169"/>
      <c r="F3" s="1169"/>
      <c r="G3" s="1169"/>
      <c r="H3" s="1169"/>
    </row>
    <row r="4" spans="1:8" x14ac:dyDescent="0.25">
      <c r="A4" s="1244"/>
      <c r="B4" s="1244"/>
      <c r="C4" s="1244"/>
      <c r="D4" s="1170"/>
      <c r="E4" s="1170"/>
      <c r="F4" s="1170"/>
      <c r="G4" s="1170"/>
      <c r="H4" s="1170"/>
    </row>
    <row r="5" spans="1:8" x14ac:dyDescent="0.25">
      <c r="A5" s="1244"/>
      <c r="B5" s="1244"/>
      <c r="C5" s="1244"/>
      <c r="D5" s="1262" t="s">
        <v>363</v>
      </c>
      <c r="E5" s="1262" t="s">
        <v>364</v>
      </c>
      <c r="F5" s="1262" t="s">
        <v>365</v>
      </c>
      <c r="G5" s="1262" t="s">
        <v>366</v>
      </c>
      <c r="H5" s="1262" t="s">
        <v>367</v>
      </c>
    </row>
    <row r="6" spans="1:8" x14ac:dyDescent="0.25">
      <c r="A6" s="1244"/>
      <c r="B6" s="1244"/>
      <c r="C6" s="1244"/>
      <c r="D6" s="1262"/>
      <c r="E6" s="1262"/>
      <c r="F6" s="1262"/>
      <c r="G6" s="1262"/>
      <c r="H6" s="1262"/>
    </row>
    <row r="7" spans="1:8" ht="15.75" customHeight="1" x14ac:dyDescent="0.25">
      <c r="A7" s="443" t="s">
        <v>135</v>
      </c>
      <c r="B7" s="444">
        <v>139394.47515916391</v>
      </c>
      <c r="C7" s="444">
        <v>3594.2254605689832</v>
      </c>
      <c r="D7" s="444">
        <v>901.6753679875585</v>
      </c>
      <c r="E7" s="444">
        <v>2546.2405045685518</v>
      </c>
      <c r="F7" s="444">
        <v>1257.8087837713263</v>
      </c>
      <c r="G7" s="444">
        <v>424.18438695263427</v>
      </c>
      <c r="H7" s="444">
        <v>124.76011380959714</v>
      </c>
    </row>
    <row r="8" spans="1:8" ht="15.75" customHeight="1" x14ac:dyDescent="0.25">
      <c r="A8" s="787"/>
      <c r="B8" s="788"/>
      <c r="C8" s="788"/>
      <c r="D8" s="788"/>
      <c r="E8" s="788"/>
      <c r="F8" s="788"/>
      <c r="G8" s="788"/>
      <c r="H8" s="788"/>
    </row>
    <row r="9" spans="1:8" ht="15.75" customHeight="1" x14ac:dyDescent="0.25">
      <c r="A9" s="320" t="s">
        <v>3</v>
      </c>
      <c r="B9" s="444"/>
      <c r="C9" s="444"/>
      <c r="D9" s="444"/>
      <c r="E9" s="444"/>
      <c r="F9" s="444"/>
      <c r="G9" s="444"/>
      <c r="H9" s="444"/>
    </row>
    <row r="10" spans="1:8" ht="15.75" customHeight="1" x14ac:dyDescent="0.25">
      <c r="A10" s="445" t="s">
        <v>4</v>
      </c>
      <c r="B10" s="446">
        <v>91749.721878350087</v>
      </c>
      <c r="C10" s="446">
        <v>993.54417906553681</v>
      </c>
      <c r="D10" s="446">
        <v>427.58693551107791</v>
      </c>
      <c r="E10" s="446">
        <v>708.86428300908551</v>
      </c>
      <c r="F10" s="446">
        <v>376.5487071344233</v>
      </c>
      <c r="G10" s="446">
        <v>193.94526783128279</v>
      </c>
      <c r="H10" s="446">
        <v>85.063713961088993</v>
      </c>
    </row>
    <row r="11" spans="1:8" ht="15.75" customHeight="1" x14ac:dyDescent="0.25">
      <c r="A11" s="445" t="s">
        <v>5</v>
      </c>
      <c r="B11" s="446">
        <v>47644.753281039382</v>
      </c>
      <c r="C11" s="446">
        <v>2600.6812815036392</v>
      </c>
      <c r="D11" s="446">
        <v>474.08843247647434</v>
      </c>
      <c r="E11" s="446">
        <v>1837.3762215595598</v>
      </c>
      <c r="F11" s="446">
        <v>881.26007663689666</v>
      </c>
      <c r="G11" s="446">
        <v>230.23911912134739</v>
      </c>
      <c r="H11" s="446">
        <v>39.696399848508243</v>
      </c>
    </row>
    <row r="12" spans="1:8" ht="15.75" customHeight="1" x14ac:dyDescent="0.25">
      <c r="A12" s="1166" t="s">
        <v>284</v>
      </c>
      <c r="B12" s="1166"/>
      <c r="C12" s="1166"/>
      <c r="D12" s="444"/>
      <c r="E12" s="444"/>
      <c r="F12" s="444"/>
      <c r="G12" s="444"/>
      <c r="H12" s="444"/>
    </row>
    <row r="13" spans="1:8" ht="15.75" customHeight="1" x14ac:dyDescent="0.25">
      <c r="A13" s="447" t="s">
        <v>136</v>
      </c>
      <c r="B13" s="448">
        <v>83894.371439792754</v>
      </c>
      <c r="C13" s="448">
        <v>788.2570827061038</v>
      </c>
      <c r="D13" s="449">
        <v>283.54571320363044</v>
      </c>
      <c r="E13" s="449">
        <v>603.38527769733264</v>
      </c>
      <c r="F13" s="449">
        <v>247.25186191356516</v>
      </c>
      <c r="G13" s="449">
        <v>138.37030804337138</v>
      </c>
      <c r="H13" s="449">
        <v>70.319336874500252</v>
      </c>
    </row>
    <row r="14" spans="1:8" ht="15.75" customHeight="1" x14ac:dyDescent="0.25">
      <c r="A14" s="450" t="s">
        <v>136</v>
      </c>
      <c r="B14" s="446">
        <v>83214.995910959973</v>
      </c>
      <c r="C14" s="446">
        <v>773.51270561951469</v>
      </c>
      <c r="D14" s="451">
        <v>280.1431646451868</v>
      </c>
      <c r="E14" s="451">
        <v>592.04344916918717</v>
      </c>
      <c r="F14" s="451">
        <v>246.11767906075065</v>
      </c>
      <c r="G14" s="451">
        <v>138.37030804337138</v>
      </c>
      <c r="H14" s="451">
        <v>70.319336874500252</v>
      </c>
    </row>
    <row r="15" spans="1:8" ht="15.75" customHeight="1" x14ac:dyDescent="0.25">
      <c r="A15" s="450" t="s">
        <v>157</v>
      </c>
      <c r="B15" s="446">
        <v>679.37552883590729</v>
      </c>
      <c r="C15" s="446">
        <v>14.744377086588782</v>
      </c>
      <c r="D15" s="451">
        <v>3.4025485584435646</v>
      </c>
      <c r="E15" s="451">
        <v>11.341828528145216</v>
      </c>
      <c r="F15" s="451">
        <v>1.1341828528145215</v>
      </c>
      <c r="G15" s="451">
        <v>0</v>
      </c>
      <c r="H15" s="451">
        <v>0</v>
      </c>
    </row>
    <row r="16" spans="1:8" ht="15.75" customHeight="1" x14ac:dyDescent="0.25">
      <c r="A16" s="447" t="s">
        <v>137</v>
      </c>
      <c r="B16" s="448">
        <v>3227.8843991099579</v>
      </c>
      <c r="C16" s="448">
        <v>198.48199924254087</v>
      </c>
      <c r="D16" s="449">
        <v>9.0734628225161718</v>
      </c>
      <c r="E16" s="449">
        <v>146.30958801307301</v>
      </c>
      <c r="F16" s="449">
        <v>68.050971168871214</v>
      </c>
      <c r="G16" s="449">
        <v>3.4025485584435646</v>
      </c>
      <c r="H16" s="449">
        <v>5.6709142640726071</v>
      </c>
    </row>
    <row r="17" spans="1:8" ht="15.75" customHeight="1" x14ac:dyDescent="0.25">
      <c r="A17" s="450" t="s">
        <v>137</v>
      </c>
      <c r="B17" s="446">
        <v>1937.1843126072399</v>
      </c>
      <c r="C17" s="446">
        <v>61.245874051984096</v>
      </c>
      <c r="D17" s="451">
        <v>2.2683657056290429</v>
      </c>
      <c r="E17" s="451">
        <v>44.233131259766317</v>
      </c>
      <c r="F17" s="451">
        <v>24.95202276191948</v>
      </c>
      <c r="G17" s="451">
        <v>1.1341828528145215</v>
      </c>
      <c r="H17" s="451">
        <v>0</v>
      </c>
    </row>
    <row r="18" spans="1:8" ht="15.75" customHeight="1" x14ac:dyDescent="0.25">
      <c r="A18" s="450" t="s">
        <v>138</v>
      </c>
      <c r="B18" s="446">
        <v>706.59591730345642</v>
      </c>
      <c r="C18" s="446">
        <v>40.830582701322761</v>
      </c>
      <c r="D18" s="451">
        <v>4.5367314112580859</v>
      </c>
      <c r="E18" s="451">
        <v>29.488754173177568</v>
      </c>
      <c r="F18" s="451">
        <v>4.5367314112580859</v>
      </c>
      <c r="G18" s="451">
        <v>0</v>
      </c>
      <c r="H18" s="451">
        <v>5.6709142640726071</v>
      </c>
    </row>
    <row r="19" spans="1:8" ht="15.75" customHeight="1" x14ac:dyDescent="0.25">
      <c r="A19" s="450" t="s">
        <v>139</v>
      </c>
      <c r="B19" s="446">
        <v>387.89053566256877</v>
      </c>
      <c r="C19" s="446">
        <v>87.33207966671803</v>
      </c>
      <c r="D19" s="451">
        <v>2.2683657056290429</v>
      </c>
      <c r="E19" s="451">
        <v>63.514239757613133</v>
      </c>
      <c r="F19" s="451">
        <v>37.428034142879206</v>
      </c>
      <c r="G19" s="451">
        <v>2.2683657056290429</v>
      </c>
      <c r="H19" s="451">
        <v>0</v>
      </c>
    </row>
    <row r="20" spans="1:8" ht="15.75" customHeight="1" x14ac:dyDescent="0.25">
      <c r="A20" s="450" t="s">
        <v>140</v>
      </c>
      <c r="B20" s="446">
        <v>196.21363353691183</v>
      </c>
      <c r="C20" s="446">
        <v>9.0734628225161718</v>
      </c>
      <c r="D20" s="451">
        <v>0</v>
      </c>
      <c r="E20" s="451">
        <v>9.0734628225161718</v>
      </c>
      <c r="F20" s="451">
        <v>1.1341828528145215</v>
      </c>
      <c r="G20" s="451">
        <v>0</v>
      </c>
      <c r="H20" s="451">
        <v>0</v>
      </c>
    </row>
    <row r="21" spans="1:8" ht="15.75" customHeight="1" x14ac:dyDescent="0.25">
      <c r="A21" s="447" t="s">
        <v>141</v>
      </c>
      <c r="B21" s="448">
        <v>2709.5628353738139</v>
      </c>
      <c r="C21" s="448">
        <v>125.89429666241166</v>
      </c>
      <c r="D21" s="449">
        <v>7.9392799697016496</v>
      </c>
      <c r="E21" s="449">
        <v>107.74737101737936</v>
      </c>
      <c r="F21" s="449">
        <v>74.856068285758326</v>
      </c>
      <c r="G21" s="449">
        <v>14.744377086588782</v>
      </c>
      <c r="H21" s="449">
        <v>7.9392799697016496</v>
      </c>
    </row>
    <row r="22" spans="1:8" ht="15.75" customHeight="1" x14ac:dyDescent="0.25">
      <c r="A22" s="450" t="s">
        <v>141</v>
      </c>
      <c r="B22" s="446">
        <v>2709.5628353738139</v>
      </c>
      <c r="C22" s="446">
        <v>125.89429666241166</v>
      </c>
      <c r="D22" s="451">
        <v>7.9392799697016496</v>
      </c>
      <c r="E22" s="451">
        <v>107.74737101737936</v>
      </c>
      <c r="F22" s="451">
        <v>74.856068285758326</v>
      </c>
      <c r="G22" s="451">
        <v>14.744377086588782</v>
      </c>
      <c r="H22" s="451">
        <v>7.9392799697016496</v>
      </c>
    </row>
    <row r="23" spans="1:8" ht="15.75" customHeight="1" x14ac:dyDescent="0.25">
      <c r="A23" s="447" t="s">
        <v>142</v>
      </c>
      <c r="B23" s="448">
        <v>9911.6239507470746</v>
      </c>
      <c r="C23" s="448">
        <v>407.17164416041607</v>
      </c>
      <c r="D23" s="452">
        <v>222.29983915164576</v>
      </c>
      <c r="E23" s="449">
        <v>168.99324506936338</v>
      </c>
      <c r="F23" s="449">
        <v>121.35756525115359</v>
      </c>
      <c r="G23" s="449">
        <v>53.306594082282466</v>
      </c>
      <c r="H23" s="449">
        <v>7.9392799697016496</v>
      </c>
    </row>
    <row r="24" spans="1:8" ht="15.75" customHeight="1" x14ac:dyDescent="0.25">
      <c r="A24" s="450" t="s">
        <v>142</v>
      </c>
      <c r="B24" s="446">
        <v>7764.6158103687076</v>
      </c>
      <c r="C24" s="446">
        <v>227.97075341571835</v>
      </c>
      <c r="D24" s="451">
        <v>65.782605463242177</v>
      </c>
      <c r="E24" s="451">
        <v>142.90703945462946</v>
      </c>
      <c r="F24" s="451">
        <v>114.55246813426648</v>
      </c>
      <c r="G24" s="451">
        <v>53.306594082282466</v>
      </c>
      <c r="H24" s="451">
        <v>6.8050971168871284</v>
      </c>
    </row>
    <row r="25" spans="1:8" ht="15.75" customHeight="1" x14ac:dyDescent="0.25">
      <c r="A25" s="450" t="s">
        <v>143</v>
      </c>
      <c r="B25" s="446">
        <v>2067.615340680909</v>
      </c>
      <c r="C25" s="446">
        <v>179.20089074469405</v>
      </c>
      <c r="D25" s="451">
        <v>156.51723368840368</v>
      </c>
      <c r="E25" s="451">
        <v>26.086205614734002</v>
      </c>
      <c r="F25" s="451">
        <v>6.8050971168871284</v>
      </c>
      <c r="G25" s="451">
        <v>0</v>
      </c>
      <c r="H25" s="451">
        <v>1.1341828528145215</v>
      </c>
    </row>
    <row r="26" spans="1:8" ht="15.75" customHeight="1" x14ac:dyDescent="0.25">
      <c r="A26" s="450" t="s">
        <v>144</v>
      </c>
      <c r="B26" s="451">
        <v>79.3927996970164</v>
      </c>
      <c r="C26" s="451">
        <v>0</v>
      </c>
      <c r="D26" s="451">
        <v>0</v>
      </c>
      <c r="E26" s="451">
        <v>0</v>
      </c>
      <c r="F26" s="451">
        <v>0</v>
      </c>
      <c r="G26" s="451">
        <v>0</v>
      </c>
      <c r="H26" s="451">
        <v>0</v>
      </c>
    </row>
    <row r="27" spans="1:8" ht="15.75" customHeight="1" x14ac:dyDescent="0.25">
      <c r="A27" s="447" t="s">
        <v>145</v>
      </c>
      <c r="B27" s="448">
        <v>5060.7238892582855</v>
      </c>
      <c r="C27" s="448">
        <v>130.43102807366975</v>
      </c>
      <c r="D27" s="449">
        <v>44.233131259766317</v>
      </c>
      <c r="E27" s="449">
        <v>111.14991957582292</v>
      </c>
      <c r="F27" s="449">
        <v>57.84332549354054</v>
      </c>
      <c r="G27" s="449">
        <v>43.098948406951799</v>
      </c>
      <c r="H27" s="449">
        <v>13.61019423377426</v>
      </c>
    </row>
    <row r="28" spans="1:8" ht="15.75" customHeight="1" x14ac:dyDescent="0.25">
      <c r="A28" s="450" t="s">
        <v>145</v>
      </c>
      <c r="B28" s="446">
        <v>5060.7238892582855</v>
      </c>
      <c r="C28" s="446">
        <v>130.43102807366975</v>
      </c>
      <c r="D28" s="451">
        <v>44.233131259766317</v>
      </c>
      <c r="E28" s="451">
        <v>111.14991957582292</v>
      </c>
      <c r="F28" s="451">
        <v>57.84332549354054</v>
      </c>
      <c r="G28" s="451">
        <v>43.098948406951799</v>
      </c>
      <c r="H28" s="451">
        <v>13.61019423377426</v>
      </c>
    </row>
    <row r="29" spans="1:8" ht="15.75" customHeight="1" x14ac:dyDescent="0.25">
      <c r="A29" s="447" t="s">
        <v>146</v>
      </c>
      <c r="B29" s="448">
        <v>579.56743778822715</v>
      </c>
      <c r="C29" s="448">
        <v>182.60343930313761</v>
      </c>
      <c r="D29" s="449">
        <v>6.8050971168871284</v>
      </c>
      <c r="E29" s="449">
        <v>134.96775948492783</v>
      </c>
      <c r="F29" s="449">
        <v>99.808091047677735</v>
      </c>
      <c r="G29" s="449">
        <v>2.2683657056290429</v>
      </c>
      <c r="H29" s="449">
        <v>0</v>
      </c>
    </row>
    <row r="30" spans="1:8" ht="15.75" customHeight="1" x14ac:dyDescent="0.25">
      <c r="A30" s="450" t="s">
        <v>146</v>
      </c>
      <c r="B30" s="446">
        <v>579.56743778822715</v>
      </c>
      <c r="C30" s="446">
        <v>182.60343930313761</v>
      </c>
      <c r="D30" s="451">
        <v>6.8050971168871284</v>
      </c>
      <c r="E30" s="451">
        <v>134.96775948492783</v>
      </c>
      <c r="F30" s="451">
        <v>99.808091047677735</v>
      </c>
      <c r="G30" s="451">
        <v>2.2683657056290429</v>
      </c>
      <c r="H30" s="451">
        <v>0</v>
      </c>
    </row>
    <row r="31" spans="1:8" ht="15.75" customHeight="1" x14ac:dyDescent="0.25">
      <c r="A31" s="447" t="s">
        <v>147</v>
      </c>
      <c r="B31" s="448">
        <v>1627.5523937888686</v>
      </c>
      <c r="C31" s="448">
        <v>64.648422610427659</v>
      </c>
      <c r="D31" s="449">
        <v>0</v>
      </c>
      <c r="E31" s="449">
        <v>53.306594082282466</v>
      </c>
      <c r="F31" s="449">
        <v>15.878559939403305</v>
      </c>
      <c r="G31" s="449">
        <v>1.1341828528145215</v>
      </c>
      <c r="H31" s="449">
        <v>0</v>
      </c>
    </row>
    <row r="32" spans="1:8" ht="15.75" customHeight="1" x14ac:dyDescent="0.25">
      <c r="A32" s="450" t="s">
        <v>147</v>
      </c>
      <c r="B32" s="446">
        <v>1627.5523937888686</v>
      </c>
      <c r="C32" s="446">
        <v>64.648422610427659</v>
      </c>
      <c r="D32" s="451">
        <v>0</v>
      </c>
      <c r="E32" s="451">
        <v>53.306594082282466</v>
      </c>
      <c r="F32" s="451">
        <v>15.878559939403305</v>
      </c>
      <c r="G32" s="451">
        <v>1.1341828528145215</v>
      </c>
      <c r="H32" s="451">
        <v>0</v>
      </c>
    </row>
    <row r="33" spans="1:8" ht="15.75" customHeight="1" x14ac:dyDescent="0.25">
      <c r="A33" s="447" t="s">
        <v>148</v>
      </c>
      <c r="B33" s="448">
        <v>6683.7395516362276</v>
      </c>
      <c r="C33" s="448">
        <v>198.48199924254087</v>
      </c>
      <c r="D33" s="449">
        <v>57.84332549354054</v>
      </c>
      <c r="E33" s="449">
        <v>119.08919954552455</v>
      </c>
      <c r="F33" s="449">
        <v>65.782605463242177</v>
      </c>
      <c r="G33" s="449">
        <v>34.02548558443565</v>
      </c>
      <c r="H33" s="449">
        <v>4.5367314112580859</v>
      </c>
    </row>
    <row r="34" spans="1:8" ht="15.75" customHeight="1" x14ac:dyDescent="0.25">
      <c r="A34" s="450" t="s">
        <v>148</v>
      </c>
      <c r="B34" s="446">
        <v>2480.4578991053213</v>
      </c>
      <c r="C34" s="446">
        <v>81.661165402645437</v>
      </c>
      <c r="D34" s="451">
        <v>40.830582701322761</v>
      </c>
      <c r="E34" s="451">
        <v>34.02548558443565</v>
      </c>
      <c r="F34" s="451">
        <v>28.354571320363046</v>
      </c>
      <c r="G34" s="451">
        <v>20.415291350661391</v>
      </c>
      <c r="H34" s="451">
        <v>3.4025485584435646</v>
      </c>
    </row>
    <row r="35" spans="1:8" ht="15.75" customHeight="1" x14ac:dyDescent="0.25">
      <c r="A35" s="450" t="s">
        <v>149</v>
      </c>
      <c r="B35" s="446">
        <v>4203.281652530316</v>
      </c>
      <c r="C35" s="446">
        <v>116.82083383989551</v>
      </c>
      <c r="D35" s="451">
        <v>17.012742792217825</v>
      </c>
      <c r="E35" s="451">
        <v>85.063713961088993</v>
      </c>
      <c r="F35" s="451">
        <v>37.428034142879206</v>
      </c>
      <c r="G35" s="451">
        <v>13.61019423377426</v>
      </c>
      <c r="H35" s="451">
        <v>1.1341828528145215</v>
      </c>
    </row>
    <row r="36" spans="1:8" ht="15.75" customHeight="1" x14ac:dyDescent="0.25">
      <c r="A36" s="447" t="s">
        <v>150</v>
      </c>
      <c r="B36" s="448">
        <v>10652.245353635122</v>
      </c>
      <c r="C36" s="448">
        <v>573.89652352415442</v>
      </c>
      <c r="D36" s="449">
        <v>82.795348255459956</v>
      </c>
      <c r="E36" s="449">
        <v>448.00222686173976</v>
      </c>
      <c r="F36" s="449">
        <v>252.92277617763776</v>
      </c>
      <c r="G36" s="449">
        <v>74.856068285758326</v>
      </c>
      <c r="H36" s="449">
        <v>10.207645675330694</v>
      </c>
    </row>
    <row r="37" spans="1:8" ht="15.75" customHeight="1" x14ac:dyDescent="0.25">
      <c r="A37" s="450" t="s">
        <v>150</v>
      </c>
      <c r="B37" s="446">
        <v>6608.8834833504525</v>
      </c>
      <c r="C37" s="446">
        <v>364.07269575346328</v>
      </c>
      <c r="D37" s="451">
        <v>49.90404552383891</v>
      </c>
      <c r="E37" s="451">
        <v>288.08244461488863</v>
      </c>
      <c r="F37" s="451">
        <v>153.11468512996012</v>
      </c>
      <c r="G37" s="451">
        <v>38.562216995693724</v>
      </c>
      <c r="H37" s="451">
        <v>4.5367314112580859</v>
      </c>
    </row>
    <row r="38" spans="1:8" ht="15.75" customHeight="1" x14ac:dyDescent="0.25">
      <c r="A38" s="450" t="s">
        <v>151</v>
      </c>
      <c r="B38" s="446">
        <v>4043.3618702834538</v>
      </c>
      <c r="C38" s="446">
        <v>209.82382777068605</v>
      </c>
      <c r="D38" s="451">
        <v>32.891302731621131</v>
      </c>
      <c r="E38" s="451">
        <v>159.91978224684723</v>
      </c>
      <c r="F38" s="451">
        <v>99.808091047677735</v>
      </c>
      <c r="G38" s="451">
        <v>36.293851290064687</v>
      </c>
      <c r="H38" s="451">
        <v>5.6709142640726071</v>
      </c>
    </row>
    <row r="39" spans="1:8" ht="15.75" customHeight="1" x14ac:dyDescent="0.25">
      <c r="A39" s="447" t="s">
        <v>152</v>
      </c>
      <c r="B39" s="448">
        <v>2250.2187799840144</v>
      </c>
      <c r="C39" s="448">
        <v>165.59069651091983</v>
      </c>
      <c r="D39" s="449">
        <v>90.734628225161586</v>
      </c>
      <c r="E39" s="449">
        <v>65.782605463242177</v>
      </c>
      <c r="F39" s="449">
        <v>78.258616844201882</v>
      </c>
      <c r="G39" s="449">
        <v>3.4025485584435646</v>
      </c>
      <c r="H39" s="449">
        <v>2.2683657056290429</v>
      </c>
    </row>
    <row r="40" spans="1:8" ht="15.75" customHeight="1" x14ac:dyDescent="0.25">
      <c r="A40" s="450" t="s">
        <v>152</v>
      </c>
      <c r="B40" s="446">
        <v>2250.2187799840144</v>
      </c>
      <c r="C40" s="446">
        <v>165.59069651091983</v>
      </c>
      <c r="D40" s="451">
        <v>90.734628225161586</v>
      </c>
      <c r="E40" s="451">
        <v>65.782605463242177</v>
      </c>
      <c r="F40" s="451">
        <v>78.258616844201882</v>
      </c>
      <c r="G40" s="451">
        <v>3.4025485584435646</v>
      </c>
      <c r="H40" s="451">
        <v>2.2683657056290429</v>
      </c>
    </row>
    <row r="41" spans="1:8" ht="15.75" customHeight="1" x14ac:dyDescent="0.25">
      <c r="A41" s="447" t="s">
        <v>153</v>
      </c>
      <c r="B41" s="448">
        <v>2490.6655447806502</v>
      </c>
      <c r="C41" s="448">
        <v>70.319336874500252</v>
      </c>
      <c r="D41" s="449">
        <v>62.380056904798614</v>
      </c>
      <c r="E41" s="449">
        <v>7.9392799697016496</v>
      </c>
      <c r="F41" s="449">
        <v>9.0734628225161718</v>
      </c>
      <c r="G41" s="449">
        <v>0</v>
      </c>
      <c r="H41" s="449">
        <v>1.1341828528145215</v>
      </c>
    </row>
    <row r="42" spans="1:8" ht="15.75" customHeight="1" x14ac:dyDescent="0.25">
      <c r="A42" s="450" t="s">
        <v>153</v>
      </c>
      <c r="B42" s="446">
        <v>2490.6655447806502</v>
      </c>
      <c r="C42" s="446">
        <v>70.319336874500252</v>
      </c>
      <c r="D42" s="451">
        <v>62.380056904798614</v>
      </c>
      <c r="E42" s="451">
        <v>7.9392799697016496</v>
      </c>
      <c r="F42" s="451">
        <v>9.0734628225161718</v>
      </c>
      <c r="G42" s="451">
        <v>0</v>
      </c>
      <c r="H42" s="451">
        <v>1.1341828528145215</v>
      </c>
    </row>
    <row r="43" spans="1:8" ht="15.75" customHeight="1" x14ac:dyDescent="0.25">
      <c r="A43" s="447" t="s">
        <v>154</v>
      </c>
      <c r="B43" s="448">
        <v>10306.319583526616</v>
      </c>
      <c r="C43" s="448">
        <v>688.44899165842367</v>
      </c>
      <c r="D43" s="449">
        <v>34.02548558443565</v>
      </c>
      <c r="E43" s="449">
        <v>579.56743778822715</v>
      </c>
      <c r="F43" s="449">
        <v>166.72487936373435</v>
      </c>
      <c r="G43" s="449">
        <v>55.574959787911503</v>
      </c>
      <c r="H43" s="449">
        <v>1.1341828528145215</v>
      </c>
    </row>
    <row r="44" spans="1:8" x14ac:dyDescent="0.25">
      <c r="A44" s="450" t="s">
        <v>154</v>
      </c>
      <c r="B44" s="446">
        <v>10306.319583526616</v>
      </c>
      <c r="C44" s="446">
        <v>688.44899165842367</v>
      </c>
      <c r="D44" s="451">
        <v>34.02548558443565</v>
      </c>
      <c r="E44" s="451">
        <v>579.56743778822715</v>
      </c>
      <c r="F44" s="451">
        <v>166.72487936373435</v>
      </c>
      <c r="G44" s="451">
        <v>55.574959787911503</v>
      </c>
      <c r="H44" s="451">
        <v>1.1341828528145215</v>
      </c>
    </row>
  </sheetData>
  <mergeCells count="11">
    <mergeCell ref="A12:C12"/>
    <mergeCell ref="A1:H2"/>
    <mergeCell ref="A3:A6"/>
    <mergeCell ref="B3:B6"/>
    <mergeCell ref="C3:C6"/>
    <mergeCell ref="D3:H4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79CE-F291-4405-8BFD-ED8833C1FB30}">
  <dimension ref="A1:F45"/>
  <sheetViews>
    <sheetView workbookViewId="0">
      <selection activeCell="A10" sqref="A10"/>
    </sheetView>
  </sheetViews>
  <sheetFormatPr defaultRowHeight="15" x14ac:dyDescent="0.25"/>
  <cols>
    <col min="1" max="1" width="16" style="3" customWidth="1"/>
    <col min="2" max="5" width="11.140625" style="3" customWidth="1"/>
    <col min="6" max="6" width="23.5703125" style="3" customWidth="1"/>
    <col min="7" max="16384" width="9.140625" style="3"/>
  </cols>
  <sheetData>
    <row r="1" spans="1:6" ht="30" customHeight="1" x14ac:dyDescent="0.25">
      <c r="A1" s="1172" t="s">
        <v>563</v>
      </c>
      <c r="B1" s="1172"/>
      <c r="C1" s="1172"/>
      <c r="D1" s="1172"/>
      <c r="E1" s="1172"/>
      <c r="F1" s="1172"/>
    </row>
    <row r="2" spans="1:6" ht="21" customHeight="1" x14ac:dyDescent="0.25">
      <c r="A2" s="1008"/>
      <c r="B2" s="1008"/>
      <c r="C2" s="1008"/>
      <c r="D2" s="1008"/>
      <c r="E2" s="1008"/>
      <c r="F2" s="1008"/>
    </row>
    <row r="3" spans="1:6" ht="15.75" customHeight="1" x14ac:dyDescent="0.25">
      <c r="A3" s="1173" t="s">
        <v>549</v>
      </c>
      <c r="B3" s="453"/>
      <c r="C3" s="1174" t="s">
        <v>368</v>
      </c>
      <c r="D3" s="1174"/>
      <c r="E3" s="1174"/>
      <c r="F3" s="1174"/>
    </row>
    <row r="4" spans="1:6" ht="15" customHeight="1" x14ac:dyDescent="0.25">
      <c r="A4" s="1173"/>
      <c r="B4" s="453"/>
      <c r="C4" s="1175"/>
      <c r="D4" s="1175"/>
      <c r="E4" s="1175"/>
      <c r="F4" s="1175"/>
    </row>
    <row r="5" spans="1:6" ht="15" customHeight="1" x14ac:dyDescent="0.25">
      <c r="A5" s="1173"/>
      <c r="B5" s="1176" t="s">
        <v>323</v>
      </c>
      <c r="C5" s="1176" t="s">
        <v>369</v>
      </c>
      <c r="D5" s="1176" t="s">
        <v>370</v>
      </c>
      <c r="E5" s="1177" t="s">
        <v>371</v>
      </c>
      <c r="F5" s="1178" t="s">
        <v>372</v>
      </c>
    </row>
    <row r="6" spans="1:6" x14ac:dyDescent="0.25">
      <c r="A6" s="1173"/>
      <c r="B6" s="1176"/>
      <c r="C6" s="1176"/>
      <c r="D6" s="1176"/>
      <c r="E6" s="1177"/>
      <c r="F6" s="1178"/>
    </row>
    <row r="7" spans="1:6" x14ac:dyDescent="0.25">
      <c r="A7" s="1173"/>
      <c r="B7" s="1176"/>
      <c r="C7" s="1176"/>
      <c r="D7" s="1176"/>
      <c r="E7" s="1177"/>
      <c r="F7" s="1178"/>
    </row>
    <row r="8" spans="1:6" x14ac:dyDescent="0.25">
      <c r="A8" s="454" t="s">
        <v>135</v>
      </c>
      <c r="B8" s="455">
        <v>139394.47515916391</v>
      </c>
      <c r="C8" s="455">
        <v>974.26307056768951</v>
      </c>
      <c r="D8" s="456">
        <v>3.4025485584435646</v>
      </c>
      <c r="E8" s="457">
        <v>989.00744765427862</v>
      </c>
      <c r="F8" s="458">
        <v>2149.27650608354</v>
      </c>
    </row>
    <row r="9" spans="1:6" x14ac:dyDescent="0.25">
      <c r="A9" s="789"/>
      <c r="B9" s="790"/>
      <c r="C9" s="790"/>
      <c r="D9" s="791"/>
      <c r="E9" s="792"/>
      <c r="F9" s="793"/>
    </row>
    <row r="10" spans="1:6" x14ac:dyDescent="0.25">
      <c r="A10" s="320" t="s">
        <v>3</v>
      </c>
      <c r="B10" s="455"/>
      <c r="C10" s="455"/>
      <c r="D10" s="456"/>
      <c r="E10" s="457"/>
      <c r="F10" s="458"/>
    </row>
    <row r="11" spans="1:6" x14ac:dyDescent="0.25">
      <c r="A11" s="459" t="s">
        <v>4</v>
      </c>
      <c r="B11" s="460">
        <v>91749.721878350087</v>
      </c>
      <c r="C11" s="460">
        <v>234.77585053260546</v>
      </c>
      <c r="D11" s="461">
        <v>0</v>
      </c>
      <c r="E11" s="462">
        <v>200.7503649481699</v>
      </c>
      <c r="F11" s="463">
        <v>468.4175182124016</v>
      </c>
    </row>
    <row r="12" spans="1:6" x14ac:dyDescent="0.25">
      <c r="A12" s="459" t="s">
        <v>5</v>
      </c>
      <c r="B12" s="460">
        <v>47644.753281039382</v>
      </c>
      <c r="C12" s="460">
        <v>739.48722003507828</v>
      </c>
      <c r="D12" s="461">
        <v>3.4025485584435646</v>
      </c>
      <c r="E12" s="462">
        <v>788.2570827061038</v>
      </c>
      <c r="F12" s="463">
        <v>1680.8589878711523</v>
      </c>
    </row>
    <row r="13" spans="1:6" ht="15" customHeight="1" x14ac:dyDescent="0.25">
      <c r="A13" s="1171" t="s">
        <v>284</v>
      </c>
      <c r="B13" s="1171"/>
      <c r="C13" s="1171"/>
      <c r="D13" s="456"/>
      <c r="E13" s="457"/>
      <c r="F13" s="458"/>
    </row>
    <row r="14" spans="1:6" x14ac:dyDescent="0.25">
      <c r="A14" s="464" t="s">
        <v>136</v>
      </c>
      <c r="B14" s="465">
        <v>83894.371439792754</v>
      </c>
      <c r="C14" s="465">
        <v>191.67690212565375</v>
      </c>
      <c r="D14" s="466">
        <v>1.1341828528145215</v>
      </c>
      <c r="E14" s="467">
        <v>199.61618209535538</v>
      </c>
      <c r="F14" s="468">
        <v>508.11391806091075</v>
      </c>
    </row>
    <row r="15" spans="1:6" x14ac:dyDescent="0.25">
      <c r="A15" s="563" t="s">
        <v>136</v>
      </c>
      <c r="B15" s="460">
        <v>83214.995910959973</v>
      </c>
      <c r="C15" s="460">
        <v>128.16266236804071</v>
      </c>
      <c r="D15" s="461">
        <v>1.1341828528145215</v>
      </c>
      <c r="E15" s="462">
        <v>191.67690212565375</v>
      </c>
      <c r="F15" s="463">
        <v>435.52621548077974</v>
      </c>
    </row>
    <row r="16" spans="1:6" x14ac:dyDescent="0.25">
      <c r="A16" s="563" t="s">
        <v>157</v>
      </c>
      <c r="B16" s="460">
        <v>679.37552883590729</v>
      </c>
      <c r="C16" s="460">
        <v>63.514239757613133</v>
      </c>
      <c r="D16" s="461">
        <v>0</v>
      </c>
      <c r="E16" s="462">
        <v>7.9392799697016496</v>
      </c>
      <c r="F16" s="463">
        <v>72.587702580129289</v>
      </c>
    </row>
    <row r="17" spans="1:6" x14ac:dyDescent="0.25">
      <c r="A17" s="464" t="s">
        <v>137</v>
      </c>
      <c r="B17" s="460">
        <v>3227.8843991099579</v>
      </c>
      <c r="C17" s="460">
        <v>96.405542489234179</v>
      </c>
      <c r="D17" s="461">
        <v>0</v>
      </c>
      <c r="E17" s="462">
        <v>4.5367314112580859</v>
      </c>
      <c r="F17" s="463">
        <v>107.74737101737936</v>
      </c>
    </row>
    <row r="18" spans="1:6" x14ac:dyDescent="0.25">
      <c r="A18" s="563" t="s">
        <v>137</v>
      </c>
      <c r="B18" s="460">
        <v>1937.1843126072399</v>
      </c>
      <c r="C18" s="460">
        <v>22.683657056290436</v>
      </c>
      <c r="D18" s="461">
        <v>0</v>
      </c>
      <c r="E18" s="462">
        <v>4.5367314112580859</v>
      </c>
      <c r="F18" s="463">
        <v>34.02548558443565</v>
      </c>
    </row>
    <row r="19" spans="1:6" x14ac:dyDescent="0.25">
      <c r="A19" s="563" t="s">
        <v>138</v>
      </c>
      <c r="B19" s="460">
        <v>706.59591730345642</v>
      </c>
      <c r="C19" s="460">
        <v>66.916788316056696</v>
      </c>
      <c r="D19" s="461">
        <v>0</v>
      </c>
      <c r="E19" s="462">
        <v>0</v>
      </c>
      <c r="F19" s="463">
        <v>66.916788316056696</v>
      </c>
    </row>
    <row r="20" spans="1:6" x14ac:dyDescent="0.25">
      <c r="A20" s="563" t="s">
        <v>139</v>
      </c>
      <c r="B20" s="460">
        <v>387.89053566256877</v>
      </c>
      <c r="C20" s="460">
        <v>6.8050971168871284</v>
      </c>
      <c r="D20" s="461">
        <v>0</v>
      </c>
      <c r="E20" s="462">
        <v>0</v>
      </c>
      <c r="F20" s="463">
        <v>6.8050971168871284</v>
      </c>
    </row>
    <row r="21" spans="1:6" x14ac:dyDescent="0.25">
      <c r="A21" s="563" t="s">
        <v>140</v>
      </c>
      <c r="B21" s="461">
        <v>196.21363353691183</v>
      </c>
      <c r="C21" s="461">
        <v>0</v>
      </c>
      <c r="D21" s="461">
        <v>0</v>
      </c>
      <c r="E21" s="462">
        <v>0</v>
      </c>
      <c r="F21" s="463">
        <v>0</v>
      </c>
    </row>
    <row r="22" spans="1:6" x14ac:dyDescent="0.25">
      <c r="A22" s="464" t="s">
        <v>141</v>
      </c>
      <c r="B22" s="465">
        <v>2709.5628353738139</v>
      </c>
      <c r="C22" s="466">
        <v>5.6709142640726071</v>
      </c>
      <c r="D22" s="466">
        <v>0</v>
      </c>
      <c r="E22" s="467">
        <v>7.9392799697016496</v>
      </c>
      <c r="F22" s="468">
        <v>30.622937025992091</v>
      </c>
    </row>
    <row r="23" spans="1:6" x14ac:dyDescent="0.25">
      <c r="A23" s="563" t="s">
        <v>141</v>
      </c>
      <c r="B23" s="460">
        <v>2709.5628353738139</v>
      </c>
      <c r="C23" s="461">
        <v>5.6709142640726071</v>
      </c>
      <c r="D23" s="461">
        <v>0</v>
      </c>
      <c r="E23" s="462">
        <v>7.9392799697016496</v>
      </c>
      <c r="F23" s="463">
        <v>30.622937025992091</v>
      </c>
    </row>
    <row r="24" spans="1:6" x14ac:dyDescent="0.25">
      <c r="A24" s="464" t="s">
        <v>142</v>
      </c>
      <c r="B24" s="465">
        <v>9911.6239507470746</v>
      </c>
      <c r="C24" s="466">
        <v>129.29684522085523</v>
      </c>
      <c r="D24" s="466">
        <v>0</v>
      </c>
      <c r="E24" s="467">
        <v>98.673908194863216</v>
      </c>
      <c r="F24" s="468">
        <v>209.82382777068605</v>
      </c>
    </row>
    <row r="25" spans="1:6" ht="24" x14ac:dyDescent="0.25">
      <c r="A25" s="563" t="s">
        <v>142</v>
      </c>
      <c r="B25" s="460">
        <v>7764.6158103687076</v>
      </c>
      <c r="C25" s="461">
        <v>44.233131259766317</v>
      </c>
      <c r="D25" s="461">
        <v>0</v>
      </c>
      <c r="E25" s="462">
        <v>20.415291350661391</v>
      </c>
      <c r="F25" s="463">
        <v>60.111691199169577</v>
      </c>
    </row>
    <row r="26" spans="1:6" x14ac:dyDescent="0.25">
      <c r="A26" s="563" t="s">
        <v>143</v>
      </c>
      <c r="B26" s="460">
        <v>2067.615340680909</v>
      </c>
      <c r="C26" s="461">
        <v>85.063713961088993</v>
      </c>
      <c r="D26" s="461">
        <v>0</v>
      </c>
      <c r="E26" s="462">
        <v>78.258616844201882</v>
      </c>
      <c r="F26" s="463">
        <v>149.71213657151657</v>
      </c>
    </row>
    <row r="27" spans="1:6" x14ac:dyDescent="0.25">
      <c r="A27" s="563" t="s">
        <v>144</v>
      </c>
      <c r="B27" s="460">
        <v>79.3927996970164</v>
      </c>
      <c r="C27" s="461">
        <v>0</v>
      </c>
      <c r="D27" s="461">
        <v>0</v>
      </c>
      <c r="E27" s="462">
        <v>0</v>
      </c>
      <c r="F27" s="463">
        <v>0</v>
      </c>
    </row>
    <row r="28" spans="1:6" x14ac:dyDescent="0.25">
      <c r="A28" s="464" t="s">
        <v>145</v>
      </c>
      <c r="B28" s="465">
        <v>5060.7238892582855</v>
      </c>
      <c r="C28" s="466">
        <v>40.830582701322761</v>
      </c>
      <c r="D28" s="466">
        <v>1.1341828528145215</v>
      </c>
      <c r="E28" s="467">
        <v>63.514239757613133</v>
      </c>
      <c r="F28" s="468">
        <v>102.07645675330677</v>
      </c>
    </row>
    <row r="29" spans="1:6" x14ac:dyDescent="0.25">
      <c r="A29" s="563" t="s">
        <v>145</v>
      </c>
      <c r="B29" s="460">
        <v>5060.7238892582855</v>
      </c>
      <c r="C29" s="461">
        <v>40.830582701322761</v>
      </c>
      <c r="D29" s="461">
        <v>1.1341828528145215</v>
      </c>
      <c r="E29" s="462">
        <v>63.514239757613133</v>
      </c>
      <c r="F29" s="463">
        <v>102.07645675330677</v>
      </c>
    </row>
    <row r="30" spans="1:6" x14ac:dyDescent="0.25">
      <c r="A30" s="464" t="s">
        <v>146</v>
      </c>
      <c r="B30" s="465">
        <v>579.56743778822715</v>
      </c>
      <c r="C30" s="466">
        <v>0</v>
      </c>
      <c r="D30" s="466">
        <v>0</v>
      </c>
      <c r="E30" s="467">
        <v>2.2683657056290429</v>
      </c>
      <c r="F30" s="468">
        <v>3.4025485584435646</v>
      </c>
    </row>
    <row r="31" spans="1:6" x14ac:dyDescent="0.25">
      <c r="A31" s="563" t="s">
        <v>146</v>
      </c>
      <c r="B31" s="460">
        <v>579.56743778822715</v>
      </c>
      <c r="C31" s="461">
        <v>0</v>
      </c>
      <c r="D31" s="461">
        <v>0</v>
      </c>
      <c r="E31" s="462">
        <v>2.2683657056290429</v>
      </c>
      <c r="F31" s="463">
        <v>3.4025485584435646</v>
      </c>
    </row>
    <row r="32" spans="1:6" x14ac:dyDescent="0.25">
      <c r="A32" s="464" t="s">
        <v>147</v>
      </c>
      <c r="B32" s="465">
        <v>1627.5523937888686</v>
      </c>
      <c r="C32" s="466">
        <v>46.501496965395354</v>
      </c>
      <c r="D32" s="466">
        <v>0</v>
      </c>
      <c r="E32" s="467">
        <v>32.891302731621131</v>
      </c>
      <c r="F32" s="468">
        <v>69.185154021685733</v>
      </c>
    </row>
    <row r="33" spans="1:6" x14ac:dyDescent="0.25">
      <c r="A33" s="563" t="s">
        <v>147</v>
      </c>
      <c r="B33" s="460">
        <v>1627.5523937888686</v>
      </c>
      <c r="C33" s="461">
        <v>46.501496965395354</v>
      </c>
      <c r="D33" s="461">
        <v>0</v>
      </c>
      <c r="E33" s="462">
        <v>32.891302731621131</v>
      </c>
      <c r="F33" s="463">
        <v>69.185154021685733</v>
      </c>
    </row>
    <row r="34" spans="1:6" x14ac:dyDescent="0.25">
      <c r="A34" s="464" t="s">
        <v>148</v>
      </c>
      <c r="B34" s="465">
        <v>6683.7395516362276</v>
      </c>
      <c r="C34" s="466">
        <v>44.233131259766317</v>
      </c>
      <c r="D34" s="466">
        <v>0</v>
      </c>
      <c r="E34" s="467">
        <v>49.90404552383891</v>
      </c>
      <c r="F34" s="468">
        <v>89.600445372347068</v>
      </c>
    </row>
    <row r="35" spans="1:6" x14ac:dyDescent="0.25">
      <c r="A35" s="563" t="s">
        <v>148</v>
      </c>
      <c r="B35" s="460">
        <v>2480.4578991053213</v>
      </c>
      <c r="C35" s="461">
        <v>29.488754173177568</v>
      </c>
      <c r="D35" s="461">
        <v>0</v>
      </c>
      <c r="E35" s="462">
        <v>13.61019423377426</v>
      </c>
      <c r="F35" s="463">
        <v>41.96476555413728</v>
      </c>
    </row>
    <row r="36" spans="1:6" x14ac:dyDescent="0.25">
      <c r="A36" s="563" t="s">
        <v>149</v>
      </c>
      <c r="B36" s="460">
        <v>4203.281652530316</v>
      </c>
      <c r="C36" s="461">
        <v>14.744377086588782</v>
      </c>
      <c r="D36" s="461">
        <v>0</v>
      </c>
      <c r="E36" s="462">
        <v>36.293851290064687</v>
      </c>
      <c r="F36" s="463">
        <v>47.635679818209873</v>
      </c>
    </row>
    <row r="37" spans="1:6" x14ac:dyDescent="0.25">
      <c r="A37" s="464" t="s">
        <v>150</v>
      </c>
      <c r="B37" s="465">
        <v>10652.245353635122</v>
      </c>
      <c r="C37" s="466">
        <v>263.1304218529686</v>
      </c>
      <c r="D37" s="466">
        <v>0</v>
      </c>
      <c r="E37" s="467">
        <v>268.80133611704133</v>
      </c>
      <c r="F37" s="468">
        <v>544.4077693509762</v>
      </c>
    </row>
    <row r="38" spans="1:6" x14ac:dyDescent="0.25">
      <c r="A38" s="563" t="s">
        <v>150</v>
      </c>
      <c r="B38" s="460">
        <v>6608.8834833504525</v>
      </c>
      <c r="C38" s="461">
        <v>54.440776935096984</v>
      </c>
      <c r="D38" s="461">
        <v>0</v>
      </c>
      <c r="E38" s="462">
        <v>89.600445372347068</v>
      </c>
      <c r="F38" s="463">
        <v>156.51723368840368</v>
      </c>
    </row>
    <row r="39" spans="1:6" x14ac:dyDescent="0.25">
      <c r="A39" s="563" t="s">
        <v>151</v>
      </c>
      <c r="B39" s="460">
        <v>4043.3618702834538</v>
      </c>
      <c r="C39" s="461">
        <v>208.68964491787153</v>
      </c>
      <c r="D39" s="461">
        <v>0</v>
      </c>
      <c r="E39" s="462">
        <v>179.20089074469405</v>
      </c>
      <c r="F39" s="463">
        <v>387.89053566256877</v>
      </c>
    </row>
    <row r="40" spans="1:6" x14ac:dyDescent="0.25">
      <c r="A40" s="464" t="s">
        <v>152</v>
      </c>
      <c r="B40" s="465">
        <v>2250.2187799840144</v>
      </c>
      <c r="C40" s="466">
        <v>9.0734628225161718</v>
      </c>
      <c r="D40" s="466">
        <v>0</v>
      </c>
      <c r="E40" s="467">
        <v>39.696399848508243</v>
      </c>
      <c r="F40" s="468">
        <v>54.440776935096984</v>
      </c>
    </row>
    <row r="41" spans="1:6" x14ac:dyDescent="0.25">
      <c r="A41" s="563" t="s">
        <v>152</v>
      </c>
      <c r="B41" s="460">
        <v>2250.2187799840144</v>
      </c>
      <c r="C41" s="461">
        <v>9.0734628225161718</v>
      </c>
      <c r="D41" s="461">
        <v>0</v>
      </c>
      <c r="E41" s="462">
        <v>39.696399848508243</v>
      </c>
      <c r="F41" s="463">
        <v>54.440776935096984</v>
      </c>
    </row>
    <row r="42" spans="1:6" x14ac:dyDescent="0.25">
      <c r="A42" s="464" t="s">
        <v>153</v>
      </c>
      <c r="B42" s="465">
        <v>2490.6655447806502</v>
      </c>
      <c r="C42" s="466">
        <v>24.95202276191948</v>
      </c>
      <c r="D42" s="466">
        <v>0</v>
      </c>
      <c r="E42" s="467">
        <v>3.4025485584435646</v>
      </c>
      <c r="F42" s="468">
        <v>31.757119878806613</v>
      </c>
    </row>
    <row r="43" spans="1:6" x14ac:dyDescent="0.25">
      <c r="A43" s="563" t="s">
        <v>153</v>
      </c>
      <c r="B43" s="460">
        <v>2490.6655447806502</v>
      </c>
      <c r="C43" s="461">
        <v>24.95202276191948</v>
      </c>
      <c r="D43" s="461">
        <v>0</v>
      </c>
      <c r="E43" s="462">
        <v>3.4025485584435646</v>
      </c>
      <c r="F43" s="463">
        <v>31.757119878806613</v>
      </c>
    </row>
    <row r="44" spans="1:6" x14ac:dyDescent="0.25">
      <c r="A44" s="464" t="s">
        <v>154</v>
      </c>
      <c r="B44" s="465">
        <v>10306.319583526616</v>
      </c>
      <c r="C44" s="466">
        <v>122.49174810396811</v>
      </c>
      <c r="D44" s="466">
        <v>1.1341828528145215</v>
      </c>
      <c r="E44" s="467">
        <v>217.76310774038768</v>
      </c>
      <c r="F44" s="468">
        <v>398.09818133789969</v>
      </c>
    </row>
    <row r="45" spans="1:6" x14ac:dyDescent="0.25">
      <c r="A45" s="563" t="s">
        <v>154</v>
      </c>
      <c r="B45" s="460">
        <v>10306.319583526616</v>
      </c>
      <c r="C45" s="461">
        <v>122.49174810396811</v>
      </c>
      <c r="D45" s="461">
        <v>1.1341828528145215</v>
      </c>
      <c r="E45" s="462">
        <v>217.76310774038768</v>
      </c>
      <c r="F45" s="463">
        <v>398.09818133789969</v>
      </c>
    </row>
  </sheetData>
  <mergeCells count="9">
    <mergeCell ref="A13:C13"/>
    <mergeCell ref="A1:F2"/>
    <mergeCell ref="A3:A7"/>
    <mergeCell ref="C3:F4"/>
    <mergeCell ref="B5:B7"/>
    <mergeCell ref="C5:C7"/>
    <mergeCell ref="D5:D7"/>
    <mergeCell ref="E5:E7"/>
    <mergeCell ref="F5:F7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4059-DE39-4EDF-82DE-154F241B5454}">
  <dimension ref="A1:L44"/>
  <sheetViews>
    <sheetView workbookViewId="0">
      <selection activeCell="A9" sqref="A9"/>
    </sheetView>
  </sheetViews>
  <sheetFormatPr defaultRowHeight="12" x14ac:dyDescent="0.2"/>
  <cols>
    <col min="1" max="1" width="16.7109375" style="289" customWidth="1"/>
    <col min="2" max="8" width="11" style="289" customWidth="1"/>
    <col min="9" max="9" width="12.5703125" style="289" customWidth="1"/>
    <col min="10" max="12" width="11" style="289" customWidth="1"/>
    <col min="13" max="16384" width="9.140625" style="289"/>
  </cols>
  <sheetData>
    <row r="1" spans="1:12" ht="12" customHeight="1" x14ac:dyDescent="0.2">
      <c r="A1" s="1180" t="s">
        <v>564</v>
      </c>
      <c r="B1" s="1180"/>
      <c r="C1" s="1180"/>
      <c r="D1" s="1180"/>
      <c r="E1" s="1180"/>
      <c r="F1" s="1180"/>
      <c r="G1" s="1180"/>
      <c r="H1" s="1180"/>
      <c r="I1" s="1180"/>
      <c r="J1" s="1180"/>
      <c r="K1" s="1180"/>
      <c r="L1" s="1180"/>
    </row>
    <row r="2" spans="1:12" ht="15.75" customHeight="1" x14ac:dyDescent="0.2">
      <c r="A2" s="1181"/>
      <c r="B2" s="1181"/>
      <c r="C2" s="1181"/>
      <c r="D2" s="1181"/>
      <c r="E2" s="1181"/>
      <c r="F2" s="1181"/>
      <c r="G2" s="1181"/>
      <c r="H2" s="1181"/>
      <c r="I2" s="1181"/>
      <c r="J2" s="1181"/>
      <c r="K2" s="1181"/>
      <c r="L2" s="1181"/>
    </row>
    <row r="3" spans="1:12" ht="15.75" customHeight="1" x14ac:dyDescent="0.2">
      <c r="A3" s="535"/>
      <c r="B3" s="535"/>
      <c r="C3" s="1181" t="s">
        <v>373</v>
      </c>
      <c r="D3" s="1181"/>
      <c r="E3" s="1181"/>
      <c r="F3" s="1181"/>
      <c r="G3" s="1181"/>
      <c r="H3" s="1181"/>
      <c r="I3" s="1181"/>
      <c r="J3" s="1181"/>
      <c r="K3" s="1181"/>
      <c r="L3" s="1181"/>
    </row>
    <row r="4" spans="1:12" ht="15.75" customHeight="1" x14ac:dyDescent="0.2">
      <c r="A4" s="1182" t="s">
        <v>549</v>
      </c>
      <c r="B4" s="1183" t="s">
        <v>273</v>
      </c>
      <c r="C4" s="1184" t="s">
        <v>374</v>
      </c>
      <c r="D4" s="1183" t="s">
        <v>375</v>
      </c>
      <c r="E4" s="1183" t="s">
        <v>376</v>
      </c>
      <c r="F4" s="1183" t="s">
        <v>377</v>
      </c>
      <c r="G4" s="1183" t="s">
        <v>378</v>
      </c>
      <c r="H4" s="1183" t="s">
        <v>379</v>
      </c>
      <c r="I4" s="1183" t="s">
        <v>380</v>
      </c>
      <c r="J4" s="1183" t="s">
        <v>381</v>
      </c>
      <c r="K4" s="1183" t="s">
        <v>382</v>
      </c>
      <c r="L4" s="1184" t="s">
        <v>383</v>
      </c>
    </row>
    <row r="5" spans="1:12" ht="14.25" customHeight="1" x14ac:dyDescent="0.2">
      <c r="A5" s="1182"/>
      <c r="B5" s="1183"/>
      <c r="C5" s="1183"/>
      <c r="D5" s="1183"/>
      <c r="E5" s="1183"/>
      <c r="F5" s="1183"/>
      <c r="G5" s="1183"/>
      <c r="H5" s="1183"/>
      <c r="I5" s="1183"/>
      <c r="J5" s="1183"/>
      <c r="K5" s="1183"/>
      <c r="L5" s="1183"/>
    </row>
    <row r="6" spans="1:12" x14ac:dyDescent="0.2">
      <c r="A6" s="1182"/>
      <c r="B6" s="1183"/>
      <c r="C6" s="1183"/>
      <c r="D6" s="1183"/>
      <c r="E6" s="1183"/>
      <c r="F6" s="1183"/>
      <c r="G6" s="1183"/>
      <c r="H6" s="1183"/>
      <c r="I6" s="1183"/>
      <c r="J6" s="1183"/>
      <c r="K6" s="1183"/>
      <c r="L6" s="1183"/>
    </row>
    <row r="7" spans="1:12" ht="15" customHeight="1" x14ac:dyDescent="0.2">
      <c r="A7" s="469" t="s">
        <v>135</v>
      </c>
      <c r="B7" s="470">
        <v>139394.47515916391</v>
      </c>
      <c r="C7" s="470">
        <v>45181.308124721741</v>
      </c>
      <c r="D7" s="470">
        <v>48332.068089846238</v>
      </c>
      <c r="E7" s="470">
        <v>12046.15607974448</v>
      </c>
      <c r="F7" s="470">
        <v>9022.4245941402914</v>
      </c>
      <c r="G7" s="470">
        <v>12395.48439841143</v>
      </c>
      <c r="H7" s="470">
        <v>9783.4612883790051</v>
      </c>
      <c r="I7" s="470">
        <v>10147.533984132548</v>
      </c>
      <c r="J7" s="470">
        <v>21911.278533518522</v>
      </c>
      <c r="K7" s="470">
        <v>10422.006234513723</v>
      </c>
      <c r="L7" s="470">
        <v>21491.630877977728</v>
      </c>
    </row>
    <row r="8" spans="1:12" ht="15" customHeight="1" x14ac:dyDescent="0.2">
      <c r="A8" s="794"/>
      <c r="B8" s="795"/>
      <c r="C8" s="795"/>
      <c r="D8" s="795"/>
      <c r="E8" s="795"/>
      <c r="F8" s="795"/>
      <c r="G8" s="795"/>
      <c r="H8" s="795"/>
      <c r="I8" s="795"/>
      <c r="J8" s="795"/>
      <c r="K8" s="795"/>
      <c r="L8" s="795"/>
    </row>
    <row r="9" spans="1:12" ht="15" customHeight="1" x14ac:dyDescent="0.2">
      <c r="A9" s="320" t="s">
        <v>3</v>
      </c>
      <c r="B9" s="470"/>
      <c r="C9" s="470"/>
      <c r="D9" s="470"/>
      <c r="E9" s="470"/>
      <c r="F9" s="470"/>
      <c r="G9" s="470"/>
      <c r="H9" s="470"/>
      <c r="I9" s="470"/>
      <c r="J9" s="470"/>
      <c r="K9" s="470"/>
      <c r="L9" s="470"/>
    </row>
    <row r="10" spans="1:12" ht="15" customHeight="1" x14ac:dyDescent="0.2">
      <c r="A10" s="471" t="s">
        <v>4</v>
      </c>
      <c r="B10" s="472">
        <v>91749.721878350087</v>
      </c>
      <c r="C10" s="472">
        <v>33665.949620074869</v>
      </c>
      <c r="D10" s="472">
        <v>42585.163574624559</v>
      </c>
      <c r="E10" s="472">
        <v>8009.5993065766988</v>
      </c>
      <c r="F10" s="472">
        <v>5824.0289492026286</v>
      </c>
      <c r="G10" s="472">
        <v>9072.3286396641415</v>
      </c>
      <c r="H10" s="472">
        <v>6519.2830379780853</v>
      </c>
      <c r="I10" s="472">
        <v>7062.5566244763622</v>
      </c>
      <c r="J10" s="472">
        <v>15977.233847600488</v>
      </c>
      <c r="K10" s="472">
        <v>6183.5649135449121</v>
      </c>
      <c r="L10" s="472">
        <v>18002.884422725077</v>
      </c>
    </row>
    <row r="11" spans="1:12" ht="15" customHeight="1" x14ac:dyDescent="0.2">
      <c r="A11" s="471" t="s">
        <v>5</v>
      </c>
      <c r="B11" s="472">
        <v>47644.753281039382</v>
      </c>
      <c r="C11" s="472">
        <v>11515.358504627166</v>
      </c>
      <c r="D11" s="472">
        <v>5746.904515211224</v>
      </c>
      <c r="E11" s="472">
        <v>4036.5567731665678</v>
      </c>
      <c r="F11" s="472">
        <v>3198.3956449367856</v>
      </c>
      <c r="G11" s="472">
        <v>3323.1557587463608</v>
      </c>
      <c r="H11" s="472">
        <v>3264.1782504000162</v>
      </c>
      <c r="I11" s="472">
        <v>3084.9773596553537</v>
      </c>
      <c r="J11" s="472">
        <v>5934.0446859256617</v>
      </c>
      <c r="K11" s="472">
        <v>4238.441320967574</v>
      </c>
      <c r="L11" s="472">
        <v>3488.7464552572515</v>
      </c>
    </row>
    <row r="12" spans="1:12" ht="15" customHeight="1" x14ac:dyDescent="0.2">
      <c r="A12" s="1179" t="s">
        <v>284</v>
      </c>
      <c r="B12" s="1179"/>
      <c r="C12" s="1179"/>
      <c r="D12" s="1179"/>
      <c r="E12" s="1179"/>
      <c r="F12" s="1179"/>
      <c r="G12" s="470"/>
      <c r="H12" s="470"/>
      <c r="I12" s="470"/>
      <c r="J12" s="470"/>
      <c r="K12" s="470"/>
      <c r="L12" s="470"/>
    </row>
    <row r="13" spans="1:12" ht="15" customHeight="1" x14ac:dyDescent="0.2">
      <c r="A13" s="473" t="s">
        <v>136</v>
      </c>
      <c r="B13" s="474">
        <v>83894.371439792754</v>
      </c>
      <c r="C13" s="474">
        <v>31996.432460731321</v>
      </c>
      <c r="D13" s="474">
        <v>41558.728092825542</v>
      </c>
      <c r="E13" s="474">
        <v>8106.0048490659547</v>
      </c>
      <c r="F13" s="474">
        <v>6372.9734499649794</v>
      </c>
      <c r="G13" s="474">
        <v>9522.5992322316069</v>
      </c>
      <c r="H13" s="474">
        <v>7061.4224416235475</v>
      </c>
      <c r="I13" s="474">
        <v>7602.4276624161948</v>
      </c>
      <c r="J13" s="474">
        <v>15743.592179920644</v>
      </c>
      <c r="K13" s="474">
        <v>6464.8422610429761</v>
      </c>
      <c r="L13" s="474">
        <v>18552.963106339361</v>
      </c>
    </row>
    <row r="14" spans="1:12" ht="15" customHeight="1" x14ac:dyDescent="0.2">
      <c r="A14" s="475" t="s">
        <v>136</v>
      </c>
      <c r="B14" s="472">
        <v>83214.995910959973</v>
      </c>
      <c r="C14" s="472">
        <v>31914.771295328788</v>
      </c>
      <c r="D14" s="472">
        <v>41494.079670214996</v>
      </c>
      <c r="E14" s="472">
        <v>8077.6502777455853</v>
      </c>
      <c r="F14" s="472">
        <v>6349.1556100558691</v>
      </c>
      <c r="G14" s="472">
        <v>9499.9155751753115</v>
      </c>
      <c r="H14" s="472">
        <v>7044.4096988313258</v>
      </c>
      <c r="I14" s="472">
        <v>7583.1465539183437</v>
      </c>
      <c r="J14" s="472">
        <v>15650.589185989833</v>
      </c>
      <c r="K14" s="472">
        <v>6394.5229241684601</v>
      </c>
      <c r="L14" s="472">
        <v>18529.145266430289</v>
      </c>
    </row>
    <row r="15" spans="1:12" ht="15" customHeight="1" x14ac:dyDescent="0.2">
      <c r="A15" s="475" t="s">
        <v>157</v>
      </c>
      <c r="B15" s="472">
        <v>679.37552883590729</v>
      </c>
      <c r="C15" s="472">
        <v>81.661165402645437</v>
      </c>
      <c r="D15" s="472">
        <v>64.648422610427659</v>
      </c>
      <c r="E15" s="472">
        <v>28.354571320363046</v>
      </c>
      <c r="F15" s="472">
        <v>23.817839909104958</v>
      </c>
      <c r="G15" s="472">
        <v>22.683657056290436</v>
      </c>
      <c r="H15" s="472">
        <v>17.012742792217825</v>
      </c>
      <c r="I15" s="472">
        <v>19.281108497846869</v>
      </c>
      <c r="J15" s="472">
        <v>93.002993930790623</v>
      </c>
      <c r="K15" s="472">
        <v>70.319336874500252</v>
      </c>
      <c r="L15" s="472">
        <v>23.817839909104958</v>
      </c>
    </row>
    <row r="16" spans="1:12" ht="15" customHeight="1" x14ac:dyDescent="0.2">
      <c r="A16" s="473" t="s">
        <v>137</v>
      </c>
      <c r="B16" s="474">
        <v>3227.8843991099579</v>
      </c>
      <c r="C16" s="474">
        <v>716.80356297878734</v>
      </c>
      <c r="D16" s="474">
        <v>438.92876403922338</v>
      </c>
      <c r="E16" s="474">
        <v>251.78859332482324</v>
      </c>
      <c r="F16" s="474">
        <v>149.71213657151657</v>
      </c>
      <c r="G16" s="474">
        <v>198.48199924254087</v>
      </c>
      <c r="H16" s="474">
        <v>180.33507359750857</v>
      </c>
      <c r="I16" s="474">
        <v>137.23612519055686</v>
      </c>
      <c r="J16" s="474">
        <v>393.5614499266415</v>
      </c>
      <c r="K16" s="474">
        <v>154.24886798277464</v>
      </c>
      <c r="L16" s="474">
        <v>178.06670789187953</v>
      </c>
    </row>
    <row r="17" spans="1:12" ht="15" customHeight="1" x14ac:dyDescent="0.2">
      <c r="A17" s="475" t="s">
        <v>137</v>
      </c>
      <c r="B17" s="472">
        <v>1937.1843126072399</v>
      </c>
      <c r="C17" s="472">
        <v>413.97674127730335</v>
      </c>
      <c r="D17" s="472">
        <v>366.34106145909237</v>
      </c>
      <c r="E17" s="472">
        <v>189.40853642002472</v>
      </c>
      <c r="F17" s="472">
        <v>123.62593095678263</v>
      </c>
      <c r="G17" s="472">
        <v>158.78559939403272</v>
      </c>
      <c r="H17" s="472">
        <v>158.78559939403272</v>
      </c>
      <c r="I17" s="472">
        <v>110.0157367230084</v>
      </c>
      <c r="J17" s="472">
        <v>267.66715326422678</v>
      </c>
      <c r="K17" s="472">
        <v>117.95501669271003</v>
      </c>
      <c r="L17" s="472">
        <v>149.71213657151657</v>
      </c>
    </row>
    <row r="18" spans="1:12" ht="15" customHeight="1" x14ac:dyDescent="0.2">
      <c r="A18" s="475" t="s">
        <v>138</v>
      </c>
      <c r="B18" s="472">
        <v>706.59591730345642</v>
      </c>
      <c r="C18" s="472">
        <v>205.28709635942798</v>
      </c>
      <c r="D18" s="472">
        <v>45.367314112580836</v>
      </c>
      <c r="E18" s="472">
        <v>43.098948406951799</v>
      </c>
      <c r="F18" s="472">
        <v>21.549474203475913</v>
      </c>
      <c r="G18" s="472">
        <v>30.622937025992091</v>
      </c>
      <c r="H18" s="472">
        <v>17.012742792217825</v>
      </c>
      <c r="I18" s="472">
        <v>21.549474203475913</v>
      </c>
      <c r="J18" s="472">
        <v>45.367314112580836</v>
      </c>
      <c r="K18" s="472">
        <v>23.817839909104958</v>
      </c>
      <c r="L18" s="472">
        <v>22.683657056290436</v>
      </c>
    </row>
    <row r="19" spans="1:12" ht="15" customHeight="1" x14ac:dyDescent="0.2">
      <c r="A19" s="475" t="s">
        <v>139</v>
      </c>
      <c r="B19" s="472">
        <v>387.89053566256877</v>
      </c>
      <c r="C19" s="472">
        <v>72.587702580129289</v>
      </c>
      <c r="D19" s="472">
        <v>21.549474203475913</v>
      </c>
      <c r="E19" s="472">
        <v>10.207645675330694</v>
      </c>
      <c r="F19" s="472">
        <v>4.5367314112580859</v>
      </c>
      <c r="G19" s="472">
        <v>6.8050971168871284</v>
      </c>
      <c r="H19" s="472">
        <v>4.5367314112580859</v>
      </c>
      <c r="I19" s="472">
        <v>4.5367314112580859</v>
      </c>
      <c r="J19" s="472">
        <v>45.367314112580836</v>
      </c>
      <c r="K19" s="472">
        <v>10.207645675330694</v>
      </c>
      <c r="L19" s="472">
        <v>4.5367314112580859</v>
      </c>
    </row>
    <row r="20" spans="1:12" ht="15" customHeight="1" x14ac:dyDescent="0.2">
      <c r="A20" s="476" t="s">
        <v>140</v>
      </c>
      <c r="B20" s="477">
        <v>196.21363353691183</v>
      </c>
      <c r="C20" s="477">
        <v>24.95202276191948</v>
      </c>
      <c r="D20" s="477">
        <v>5.6709142640726071</v>
      </c>
      <c r="E20" s="477">
        <v>9.0734628225161718</v>
      </c>
      <c r="F20" s="477">
        <v>0</v>
      </c>
      <c r="G20" s="477">
        <v>2.2683657056290429</v>
      </c>
      <c r="H20" s="477">
        <v>0</v>
      </c>
      <c r="I20" s="477">
        <v>1.1341828528145215</v>
      </c>
      <c r="J20" s="477">
        <v>35.159668437250168</v>
      </c>
      <c r="K20" s="477">
        <v>2.2683657056290429</v>
      </c>
      <c r="L20" s="477">
        <v>1.1341828528145215</v>
      </c>
    </row>
    <row r="21" spans="1:12" ht="15" customHeight="1" x14ac:dyDescent="0.2">
      <c r="A21" s="478" t="s">
        <v>141</v>
      </c>
      <c r="B21" s="474">
        <v>2709.5628353738139</v>
      </c>
      <c r="C21" s="474">
        <v>762.17087709136922</v>
      </c>
      <c r="D21" s="474">
        <v>217.76310774038768</v>
      </c>
      <c r="E21" s="474">
        <v>261.99623900015405</v>
      </c>
      <c r="F21" s="474">
        <v>172.39579362780694</v>
      </c>
      <c r="G21" s="474">
        <v>164.45651365810531</v>
      </c>
      <c r="H21" s="474">
        <v>174.66415933343598</v>
      </c>
      <c r="I21" s="474">
        <v>153.11468512996012</v>
      </c>
      <c r="J21" s="474">
        <v>316.4370159352523</v>
      </c>
      <c r="K21" s="474">
        <v>226.83657056290383</v>
      </c>
      <c r="L21" s="474">
        <v>168.99324506936338</v>
      </c>
    </row>
    <row r="22" spans="1:12" ht="15" customHeight="1" x14ac:dyDescent="0.2">
      <c r="A22" s="476" t="s">
        <v>141</v>
      </c>
      <c r="B22" s="472">
        <v>2709.5628353738139</v>
      </c>
      <c r="C22" s="472">
        <v>762.17087709136922</v>
      </c>
      <c r="D22" s="472">
        <v>217.76310774038768</v>
      </c>
      <c r="E22" s="472">
        <v>261.99623900015405</v>
      </c>
      <c r="F22" s="472">
        <v>172.39579362780694</v>
      </c>
      <c r="G22" s="472">
        <v>164.45651365810531</v>
      </c>
      <c r="H22" s="472">
        <v>174.66415933343598</v>
      </c>
      <c r="I22" s="472">
        <v>153.11468512996012</v>
      </c>
      <c r="J22" s="472">
        <v>316.4370159352523</v>
      </c>
      <c r="K22" s="472">
        <v>226.83657056290383</v>
      </c>
      <c r="L22" s="472">
        <v>168.99324506936338</v>
      </c>
    </row>
    <row r="23" spans="1:12" ht="15" customHeight="1" x14ac:dyDescent="0.2">
      <c r="A23" s="478" t="s">
        <v>142</v>
      </c>
      <c r="B23" s="474">
        <v>9911.6239507470746</v>
      </c>
      <c r="C23" s="474">
        <v>2731.1123095772859</v>
      </c>
      <c r="D23" s="474">
        <v>1578.7825311178431</v>
      </c>
      <c r="E23" s="474">
        <v>652.15514036835816</v>
      </c>
      <c r="F23" s="474">
        <v>411.70837557167425</v>
      </c>
      <c r="G23" s="474">
        <v>496.77208953276528</v>
      </c>
      <c r="H23" s="474">
        <v>430.98948406952155</v>
      </c>
      <c r="I23" s="474">
        <v>420.78183839419063</v>
      </c>
      <c r="J23" s="474">
        <v>1080.8762587322569</v>
      </c>
      <c r="K23" s="474">
        <v>598.84854628607445</v>
      </c>
      <c r="L23" s="474">
        <v>485.43026100461981</v>
      </c>
    </row>
    <row r="24" spans="1:12" ht="15" customHeight="1" x14ac:dyDescent="0.2">
      <c r="A24" s="476" t="s">
        <v>142</v>
      </c>
      <c r="B24" s="472">
        <v>7764.6158103687076</v>
      </c>
      <c r="C24" s="472">
        <v>2233.2060371917996</v>
      </c>
      <c r="D24" s="472">
        <v>1419.9969317238065</v>
      </c>
      <c r="E24" s="472">
        <v>564.82306070163804</v>
      </c>
      <c r="F24" s="472">
        <v>366.34106145909237</v>
      </c>
      <c r="G24" s="472">
        <v>445.73386115611066</v>
      </c>
      <c r="H24" s="472">
        <v>391.29308422101241</v>
      </c>
      <c r="I24" s="472">
        <v>377.68288998723784</v>
      </c>
      <c r="J24" s="472">
        <v>947.04268210014038</v>
      </c>
      <c r="K24" s="472">
        <v>495.63790667995073</v>
      </c>
      <c r="L24" s="472">
        <v>448.00222686173976</v>
      </c>
    </row>
    <row r="25" spans="1:12" ht="15" customHeight="1" x14ac:dyDescent="0.2">
      <c r="A25" s="476" t="s">
        <v>143</v>
      </c>
      <c r="B25" s="472">
        <v>2067.615340680909</v>
      </c>
      <c r="C25" s="472">
        <v>479.75934674054707</v>
      </c>
      <c r="D25" s="472">
        <v>148.57795371870205</v>
      </c>
      <c r="E25" s="472">
        <v>87.33207966671803</v>
      </c>
      <c r="F25" s="472">
        <v>45.367314112580836</v>
      </c>
      <c r="G25" s="472">
        <v>51.038228376653429</v>
      </c>
      <c r="H25" s="472">
        <v>39.696399848508243</v>
      </c>
      <c r="I25" s="472">
        <v>43.098948406951799</v>
      </c>
      <c r="J25" s="472">
        <v>131.56521092648427</v>
      </c>
      <c r="K25" s="472">
        <v>103.21063960612129</v>
      </c>
      <c r="L25" s="472">
        <v>36.293851290064687</v>
      </c>
    </row>
    <row r="26" spans="1:12" ht="15" customHeight="1" x14ac:dyDescent="0.2">
      <c r="A26" s="476" t="s">
        <v>144</v>
      </c>
      <c r="B26" s="477">
        <v>79.3927996970164</v>
      </c>
      <c r="C26" s="477">
        <v>18.146925645032347</v>
      </c>
      <c r="D26" s="477">
        <v>10.207645675330694</v>
      </c>
      <c r="E26" s="477">
        <v>0</v>
      </c>
      <c r="F26" s="477">
        <v>0</v>
      </c>
      <c r="G26" s="477">
        <v>0</v>
      </c>
      <c r="H26" s="477">
        <v>0</v>
      </c>
      <c r="I26" s="477">
        <v>0</v>
      </c>
      <c r="J26" s="477">
        <v>2.2683657056290429</v>
      </c>
      <c r="K26" s="477">
        <v>0</v>
      </c>
      <c r="L26" s="477">
        <v>1.1341828528145215</v>
      </c>
    </row>
    <row r="27" spans="1:12" ht="15" customHeight="1" x14ac:dyDescent="0.2">
      <c r="A27" s="478" t="s">
        <v>145</v>
      </c>
      <c r="B27" s="474">
        <v>5060.7238892582855</v>
      </c>
      <c r="C27" s="474">
        <v>1263.479698035399</v>
      </c>
      <c r="D27" s="474">
        <v>359.53596434220509</v>
      </c>
      <c r="E27" s="474">
        <v>154.24886798277464</v>
      </c>
      <c r="F27" s="474">
        <v>98.673908194863216</v>
      </c>
      <c r="G27" s="474">
        <v>117.95501669271003</v>
      </c>
      <c r="H27" s="474">
        <v>86.197896813903512</v>
      </c>
      <c r="I27" s="474">
        <v>104.34482245893581</v>
      </c>
      <c r="J27" s="474">
        <v>395.82981563227059</v>
      </c>
      <c r="K27" s="474">
        <v>306.22937025992138</v>
      </c>
      <c r="L27" s="474">
        <v>117.95501669271003</v>
      </c>
    </row>
    <row r="28" spans="1:12" ht="15" customHeight="1" x14ac:dyDescent="0.2">
      <c r="A28" s="476" t="s">
        <v>145</v>
      </c>
      <c r="B28" s="472">
        <v>5060.7238892582855</v>
      </c>
      <c r="C28" s="472">
        <v>1263.479698035399</v>
      </c>
      <c r="D28" s="472">
        <v>359.53596434220509</v>
      </c>
      <c r="E28" s="472">
        <v>154.24886798277464</v>
      </c>
      <c r="F28" s="472">
        <v>98.673908194863216</v>
      </c>
      <c r="G28" s="472">
        <v>117.95501669271003</v>
      </c>
      <c r="H28" s="472">
        <v>86.197896813903512</v>
      </c>
      <c r="I28" s="472">
        <v>104.34482245893581</v>
      </c>
      <c r="J28" s="472">
        <v>395.82981563227059</v>
      </c>
      <c r="K28" s="472">
        <v>306.22937025992138</v>
      </c>
      <c r="L28" s="472">
        <v>117.95501669271003</v>
      </c>
    </row>
    <row r="29" spans="1:12" ht="15" customHeight="1" x14ac:dyDescent="0.2">
      <c r="A29" s="478" t="s">
        <v>146</v>
      </c>
      <c r="B29" s="474">
        <v>579.56743778822715</v>
      </c>
      <c r="C29" s="474">
        <v>207.55546206505701</v>
      </c>
      <c r="D29" s="474">
        <v>27.220388467548524</v>
      </c>
      <c r="E29" s="474">
        <v>27.220388467548524</v>
      </c>
      <c r="F29" s="474">
        <v>19.281108497846869</v>
      </c>
      <c r="G29" s="474">
        <v>24.95202276191948</v>
      </c>
      <c r="H29" s="474">
        <v>19.281108497846869</v>
      </c>
      <c r="I29" s="474">
        <v>20.415291350661391</v>
      </c>
      <c r="J29" s="474">
        <v>93.002993930790623</v>
      </c>
      <c r="K29" s="474">
        <v>24.95202276191948</v>
      </c>
      <c r="L29" s="474">
        <v>23.817839909104958</v>
      </c>
    </row>
    <row r="30" spans="1:12" ht="15" customHeight="1" x14ac:dyDescent="0.2">
      <c r="A30" s="476" t="s">
        <v>146</v>
      </c>
      <c r="B30" s="472">
        <v>579.56743778822715</v>
      </c>
      <c r="C30" s="472">
        <v>207.55546206505701</v>
      </c>
      <c r="D30" s="472">
        <v>27.220388467548524</v>
      </c>
      <c r="E30" s="472">
        <v>27.220388467548524</v>
      </c>
      <c r="F30" s="472">
        <v>19.281108497846869</v>
      </c>
      <c r="G30" s="472">
        <v>24.95202276191948</v>
      </c>
      <c r="H30" s="472">
        <v>19.281108497846869</v>
      </c>
      <c r="I30" s="472">
        <v>20.415291350661391</v>
      </c>
      <c r="J30" s="472">
        <v>93.002993930790623</v>
      </c>
      <c r="K30" s="472">
        <v>24.95202276191948</v>
      </c>
      <c r="L30" s="472">
        <v>23.817839909104958</v>
      </c>
    </row>
    <row r="31" spans="1:12" ht="15" customHeight="1" x14ac:dyDescent="0.2">
      <c r="A31" s="478" t="s">
        <v>147</v>
      </c>
      <c r="B31" s="474">
        <v>1627.5523937888686</v>
      </c>
      <c r="C31" s="474">
        <v>315.30283308243776</v>
      </c>
      <c r="D31" s="474">
        <v>46.501496965395354</v>
      </c>
      <c r="E31" s="474">
        <v>37.428034142879206</v>
      </c>
      <c r="F31" s="474">
        <v>15.878559939403305</v>
      </c>
      <c r="G31" s="474">
        <v>19.281108497846869</v>
      </c>
      <c r="H31" s="474">
        <v>19.281108497846869</v>
      </c>
      <c r="I31" s="474">
        <v>10.207645675330694</v>
      </c>
      <c r="J31" s="474">
        <v>184.87180500876664</v>
      </c>
      <c r="K31" s="474">
        <v>15.878559939403305</v>
      </c>
      <c r="L31" s="474">
        <v>15.878559939403305</v>
      </c>
    </row>
    <row r="32" spans="1:12" ht="15" customHeight="1" x14ac:dyDescent="0.2">
      <c r="A32" s="476" t="s">
        <v>147</v>
      </c>
      <c r="B32" s="472">
        <v>1627.5523937888686</v>
      </c>
      <c r="C32" s="472">
        <v>315.30283308243776</v>
      </c>
      <c r="D32" s="472">
        <v>46.501496965395354</v>
      </c>
      <c r="E32" s="472">
        <v>37.428034142879206</v>
      </c>
      <c r="F32" s="472">
        <v>15.878559939403305</v>
      </c>
      <c r="G32" s="472">
        <v>19.281108497846869</v>
      </c>
      <c r="H32" s="472">
        <v>19.281108497846869</v>
      </c>
      <c r="I32" s="472">
        <v>10.207645675330694</v>
      </c>
      <c r="J32" s="472">
        <v>184.87180500876664</v>
      </c>
      <c r="K32" s="472">
        <v>15.878559939403305</v>
      </c>
      <c r="L32" s="472">
        <v>15.878559939403305</v>
      </c>
    </row>
    <row r="33" spans="1:12" ht="15" customHeight="1" x14ac:dyDescent="0.2">
      <c r="A33" s="478" t="s">
        <v>148</v>
      </c>
      <c r="B33" s="474">
        <v>6683.7395516362276</v>
      </c>
      <c r="C33" s="474">
        <v>1863.4624271742944</v>
      </c>
      <c r="D33" s="474">
        <v>1123.9752071392097</v>
      </c>
      <c r="E33" s="474">
        <v>991.27581335990772</v>
      </c>
      <c r="F33" s="474">
        <v>846.1004081996457</v>
      </c>
      <c r="G33" s="474">
        <v>857.44223672779117</v>
      </c>
      <c r="H33" s="474">
        <v>873.32079666719483</v>
      </c>
      <c r="I33" s="474">
        <v>823.41675114335476</v>
      </c>
      <c r="J33" s="474">
        <v>1123.9752071392097</v>
      </c>
      <c r="K33" s="474">
        <v>918.68811077977671</v>
      </c>
      <c r="L33" s="474">
        <v>874.45497952000937</v>
      </c>
    </row>
    <row r="34" spans="1:12" ht="15" customHeight="1" x14ac:dyDescent="0.2">
      <c r="A34" s="476" t="s">
        <v>148</v>
      </c>
      <c r="B34" s="472">
        <v>2480.4578991053213</v>
      </c>
      <c r="C34" s="472">
        <v>529.66339226438708</v>
      </c>
      <c r="D34" s="472">
        <v>206.4212792122425</v>
      </c>
      <c r="E34" s="472">
        <v>155.38305083558916</v>
      </c>
      <c r="F34" s="472">
        <v>91.868811077976105</v>
      </c>
      <c r="G34" s="472">
        <v>96.405542489234179</v>
      </c>
      <c r="H34" s="472">
        <v>94.137176783605142</v>
      </c>
      <c r="I34" s="472">
        <v>90.734628225161586</v>
      </c>
      <c r="J34" s="472">
        <v>230.23911912134739</v>
      </c>
      <c r="K34" s="472">
        <v>121.35756525115359</v>
      </c>
      <c r="L34" s="472">
        <v>80.526982549830919</v>
      </c>
    </row>
    <row r="35" spans="1:12" ht="15" customHeight="1" x14ac:dyDescent="0.2">
      <c r="A35" s="476" t="s">
        <v>149</v>
      </c>
      <c r="B35" s="472">
        <v>4203.281652530316</v>
      </c>
      <c r="C35" s="472">
        <v>1333.7990349099009</v>
      </c>
      <c r="D35" s="472">
        <v>917.55392792696216</v>
      </c>
      <c r="E35" s="472">
        <v>835.89276252431478</v>
      </c>
      <c r="F35" s="472">
        <v>754.23159712166739</v>
      </c>
      <c r="G35" s="472">
        <v>761.03669423855467</v>
      </c>
      <c r="H35" s="472">
        <v>779.18361988358743</v>
      </c>
      <c r="I35" s="472">
        <v>732.682122918191</v>
      </c>
      <c r="J35" s="472">
        <v>893.73608801785667</v>
      </c>
      <c r="K35" s="472">
        <v>797.33054552862018</v>
      </c>
      <c r="L35" s="472">
        <v>793.92799697017654</v>
      </c>
    </row>
    <row r="36" spans="1:12" ht="15" customHeight="1" x14ac:dyDescent="0.2">
      <c r="A36" s="478" t="s">
        <v>150</v>
      </c>
      <c r="B36" s="474">
        <v>10652.245353635122</v>
      </c>
      <c r="C36" s="474">
        <v>2069.8837063865376</v>
      </c>
      <c r="D36" s="474">
        <v>1188.6236297496389</v>
      </c>
      <c r="E36" s="474">
        <v>561.4205121431944</v>
      </c>
      <c r="F36" s="474">
        <v>353.86505007813236</v>
      </c>
      <c r="G36" s="474">
        <v>394.69563277945605</v>
      </c>
      <c r="H36" s="474">
        <v>344.79158725561598</v>
      </c>
      <c r="I36" s="474">
        <v>307.36355311273593</v>
      </c>
      <c r="J36" s="474">
        <v>939.10340213043855</v>
      </c>
      <c r="K36" s="474">
        <v>876.72334522563847</v>
      </c>
      <c r="L36" s="474">
        <v>418.51347268856154</v>
      </c>
    </row>
    <row r="37" spans="1:12" ht="15" customHeight="1" x14ac:dyDescent="0.2">
      <c r="A37" s="476" t="s">
        <v>150</v>
      </c>
      <c r="B37" s="472">
        <v>6608.8834833504525</v>
      </c>
      <c r="C37" s="472">
        <v>1218.1123839228171</v>
      </c>
      <c r="D37" s="472">
        <v>749.6948657104092</v>
      </c>
      <c r="E37" s="472">
        <v>254.05695903045228</v>
      </c>
      <c r="F37" s="472">
        <v>104.34482245893581</v>
      </c>
      <c r="G37" s="472">
        <v>131.56521092648427</v>
      </c>
      <c r="H37" s="472">
        <v>90.734628225161586</v>
      </c>
      <c r="I37" s="472">
        <v>89.600445372347068</v>
      </c>
      <c r="J37" s="472">
        <v>514.91901517779797</v>
      </c>
      <c r="K37" s="472">
        <v>394.69563277945605</v>
      </c>
      <c r="L37" s="472">
        <v>154.24886798277464</v>
      </c>
    </row>
    <row r="38" spans="1:12" ht="15" customHeight="1" x14ac:dyDescent="0.2">
      <c r="A38" s="476" t="s">
        <v>151</v>
      </c>
      <c r="B38" s="472">
        <v>4043.3618702834538</v>
      </c>
      <c r="C38" s="472">
        <v>851.77132246371843</v>
      </c>
      <c r="D38" s="472">
        <v>438.92876403922338</v>
      </c>
      <c r="E38" s="472">
        <v>307.36355311273593</v>
      </c>
      <c r="F38" s="472">
        <v>249.5202276191942</v>
      </c>
      <c r="G38" s="472">
        <v>263.1304218529686</v>
      </c>
      <c r="H38" s="472">
        <v>254.05695903045228</v>
      </c>
      <c r="I38" s="472">
        <v>217.76310774038768</v>
      </c>
      <c r="J38" s="472">
        <v>424.18438695263427</v>
      </c>
      <c r="K38" s="472">
        <v>482.02771244617617</v>
      </c>
      <c r="L38" s="472">
        <v>264.26460470578314</v>
      </c>
    </row>
    <row r="39" spans="1:12" ht="15" customHeight="1" x14ac:dyDescent="0.2">
      <c r="A39" s="478" t="s">
        <v>152</v>
      </c>
      <c r="B39" s="474">
        <v>2250.2187799840144</v>
      </c>
      <c r="C39" s="474">
        <v>534.20012367564527</v>
      </c>
      <c r="D39" s="474">
        <v>200.7503649481699</v>
      </c>
      <c r="E39" s="474">
        <v>58.977508346355059</v>
      </c>
      <c r="F39" s="474">
        <v>32.891302731621131</v>
      </c>
      <c r="G39" s="474">
        <v>40.830582701322761</v>
      </c>
      <c r="H39" s="474">
        <v>37.428034142879206</v>
      </c>
      <c r="I39" s="474">
        <v>26.086205614734002</v>
      </c>
      <c r="J39" s="474">
        <v>130.43102807366975</v>
      </c>
      <c r="K39" s="474">
        <v>64.648422610427659</v>
      </c>
      <c r="L39" s="474">
        <v>35.159668437250168</v>
      </c>
    </row>
    <row r="40" spans="1:12" ht="15" customHeight="1" x14ac:dyDescent="0.2">
      <c r="A40" s="476" t="s">
        <v>152</v>
      </c>
      <c r="B40" s="472">
        <v>2250.2187799840144</v>
      </c>
      <c r="C40" s="472">
        <v>534.20012367564527</v>
      </c>
      <c r="D40" s="472">
        <v>200.7503649481699</v>
      </c>
      <c r="E40" s="472">
        <v>58.977508346355059</v>
      </c>
      <c r="F40" s="472">
        <v>32.891302731621131</v>
      </c>
      <c r="G40" s="472">
        <v>40.830582701322761</v>
      </c>
      <c r="H40" s="472">
        <v>37.428034142879206</v>
      </c>
      <c r="I40" s="472">
        <v>26.086205614734002</v>
      </c>
      <c r="J40" s="472">
        <v>130.43102807366975</v>
      </c>
      <c r="K40" s="472">
        <v>64.648422610427659</v>
      </c>
      <c r="L40" s="472">
        <v>35.159668437250168</v>
      </c>
    </row>
    <row r="41" spans="1:12" ht="15" customHeight="1" x14ac:dyDescent="0.2">
      <c r="A41" s="478" t="s">
        <v>153</v>
      </c>
      <c r="B41" s="474">
        <v>2490.6655447806502</v>
      </c>
      <c r="C41" s="474">
        <v>379.95125569286694</v>
      </c>
      <c r="D41" s="474">
        <v>174.66415933343598</v>
      </c>
      <c r="E41" s="474">
        <v>184.87180500876664</v>
      </c>
      <c r="F41" s="474">
        <v>120.22338239833907</v>
      </c>
      <c r="G41" s="474">
        <v>104.34482245893581</v>
      </c>
      <c r="H41" s="474">
        <v>102.07645675330677</v>
      </c>
      <c r="I41" s="474">
        <v>98.673908194863216</v>
      </c>
      <c r="J41" s="474">
        <v>138.37030804337138</v>
      </c>
      <c r="K41" s="474">
        <v>137.23612519055686</v>
      </c>
      <c r="L41" s="474">
        <v>108.88155387019388</v>
      </c>
    </row>
    <row r="42" spans="1:12" ht="15" customHeight="1" x14ac:dyDescent="0.2">
      <c r="A42" s="476" t="s">
        <v>153</v>
      </c>
      <c r="B42" s="472">
        <v>2490.6655447806502</v>
      </c>
      <c r="C42" s="472">
        <v>379.95125569286694</v>
      </c>
      <c r="D42" s="472">
        <v>174.66415933343598</v>
      </c>
      <c r="E42" s="472">
        <v>184.87180500876664</v>
      </c>
      <c r="F42" s="472">
        <v>120.22338239833907</v>
      </c>
      <c r="G42" s="472">
        <v>104.34482245893581</v>
      </c>
      <c r="H42" s="472">
        <v>102.07645675330677</v>
      </c>
      <c r="I42" s="472">
        <v>98.673908194863216</v>
      </c>
      <c r="J42" s="472">
        <v>138.37030804337138</v>
      </c>
      <c r="K42" s="472">
        <v>137.23612519055686</v>
      </c>
      <c r="L42" s="472">
        <v>108.88155387019388</v>
      </c>
    </row>
    <row r="43" spans="1:12" ht="15" customHeight="1" x14ac:dyDescent="0.2">
      <c r="A43" s="478" t="s">
        <v>154</v>
      </c>
      <c r="B43" s="474">
        <v>10306.319583526616</v>
      </c>
      <c r="C43" s="474">
        <v>2340.95340820916</v>
      </c>
      <c r="D43" s="474">
        <v>1416.5943831653628</v>
      </c>
      <c r="E43" s="474">
        <v>758.76832853292558</v>
      </c>
      <c r="F43" s="474">
        <v>428.72111836389246</v>
      </c>
      <c r="G43" s="474">
        <v>453.67314112581249</v>
      </c>
      <c r="H43" s="474">
        <v>453.67314112581249</v>
      </c>
      <c r="I43" s="474">
        <v>443.46549545048157</v>
      </c>
      <c r="J43" s="474">
        <v>1371.227069052781</v>
      </c>
      <c r="K43" s="474">
        <v>632.87403187051086</v>
      </c>
      <c r="L43" s="474">
        <v>511.51646661935439</v>
      </c>
    </row>
    <row r="44" spans="1:12" x14ac:dyDescent="0.2">
      <c r="A44" s="476" t="s">
        <v>154</v>
      </c>
      <c r="B44" s="472">
        <v>10306.319583526616</v>
      </c>
      <c r="C44" s="472">
        <v>2340.95340820916</v>
      </c>
      <c r="D44" s="472">
        <v>1416.5943831653628</v>
      </c>
      <c r="E44" s="472">
        <v>758.76832853292558</v>
      </c>
      <c r="F44" s="472">
        <v>428.72111836389246</v>
      </c>
      <c r="G44" s="472">
        <v>453.67314112581249</v>
      </c>
      <c r="H44" s="472">
        <v>453.67314112581249</v>
      </c>
      <c r="I44" s="472">
        <v>443.46549545048157</v>
      </c>
      <c r="J44" s="472">
        <v>1371.227069052781</v>
      </c>
      <c r="K44" s="472">
        <v>632.87403187051086</v>
      </c>
      <c r="L44" s="472">
        <v>511.51646661935439</v>
      </c>
    </row>
  </sheetData>
  <mergeCells count="15">
    <mergeCell ref="A12:F12"/>
    <mergeCell ref="A1:L2"/>
    <mergeCell ref="C3:L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24D2-C3FC-4EB9-8262-5ACC500FC6E7}">
  <dimension ref="A1:E43"/>
  <sheetViews>
    <sheetView workbookViewId="0">
      <selection activeCell="A8" sqref="A8"/>
    </sheetView>
  </sheetViews>
  <sheetFormatPr defaultRowHeight="15" x14ac:dyDescent="0.25"/>
  <cols>
    <col min="1" max="1" width="17" style="3" customWidth="1"/>
    <col min="2" max="3" width="9.140625" style="3"/>
    <col min="4" max="4" width="10.28515625" style="3" customWidth="1"/>
    <col min="5" max="5" width="12.140625" style="3" customWidth="1"/>
    <col min="6" max="16384" width="9.140625" style="3"/>
  </cols>
  <sheetData>
    <row r="1" spans="1:5" x14ac:dyDescent="0.25">
      <c r="A1" s="1185" t="s">
        <v>565</v>
      </c>
      <c r="B1" s="1185"/>
      <c r="C1" s="1185"/>
      <c r="D1" s="1185"/>
      <c r="E1" s="1185"/>
    </row>
    <row r="2" spans="1:5" ht="24.75" customHeight="1" x14ac:dyDescent="0.25">
      <c r="A2" s="1186"/>
      <c r="B2" s="1186"/>
      <c r="C2" s="1186"/>
      <c r="D2" s="1186"/>
      <c r="E2" s="1186"/>
    </row>
    <row r="3" spans="1:5" ht="24.75" customHeight="1" x14ac:dyDescent="0.25">
      <c r="A3" s="1187" t="s">
        <v>549</v>
      </c>
      <c r="B3" s="1189" t="s">
        <v>273</v>
      </c>
      <c r="C3" s="1190" t="s">
        <v>384</v>
      </c>
      <c r="D3" s="1190"/>
      <c r="E3" s="1190"/>
    </row>
    <row r="4" spans="1:5" ht="15" customHeight="1" x14ac:dyDescent="0.25">
      <c r="A4" s="1188"/>
      <c r="B4" s="1189"/>
      <c r="C4" s="1191"/>
      <c r="D4" s="1191"/>
      <c r="E4" s="1191"/>
    </row>
    <row r="5" spans="1:5" ht="24.75" x14ac:dyDescent="0.25">
      <c r="A5" s="1188"/>
      <c r="B5" s="1189"/>
      <c r="C5" s="564" t="s">
        <v>385</v>
      </c>
      <c r="D5" s="564" t="s">
        <v>386</v>
      </c>
      <c r="E5" s="564" t="s">
        <v>49</v>
      </c>
    </row>
    <row r="6" spans="1:5" ht="14.25" customHeight="1" x14ac:dyDescent="0.25">
      <c r="A6" s="479" t="s">
        <v>135</v>
      </c>
      <c r="B6" s="480">
        <v>139394.47515916391</v>
      </c>
      <c r="C6" s="480">
        <v>18648.234465975649</v>
      </c>
      <c r="D6" s="480">
        <v>120584.05254532136</v>
      </c>
      <c r="E6" s="480">
        <v>162.18814795247627</v>
      </c>
    </row>
    <row r="7" spans="1:5" ht="14.25" customHeight="1" x14ac:dyDescent="0.25">
      <c r="A7" s="796"/>
      <c r="B7" s="797"/>
      <c r="C7" s="797"/>
      <c r="D7" s="797"/>
      <c r="E7" s="797"/>
    </row>
    <row r="8" spans="1:5" ht="14.25" customHeight="1" x14ac:dyDescent="0.25">
      <c r="A8" s="320" t="s">
        <v>3</v>
      </c>
      <c r="B8" s="480"/>
      <c r="C8" s="480"/>
      <c r="D8" s="480"/>
      <c r="E8" s="480"/>
    </row>
    <row r="9" spans="1:5" ht="14.25" customHeight="1" x14ac:dyDescent="0.25">
      <c r="A9" s="481" t="s">
        <v>4</v>
      </c>
      <c r="B9" s="482">
        <v>91749.721878350087</v>
      </c>
      <c r="C9" s="482">
        <v>7694.2964734941916</v>
      </c>
      <c r="D9" s="482">
        <v>83921.591828260178</v>
      </c>
      <c r="E9" s="482">
        <v>133.83357663211331</v>
      </c>
    </row>
    <row r="10" spans="1:5" ht="14.25" customHeight="1" x14ac:dyDescent="0.25">
      <c r="A10" s="481" t="s">
        <v>5</v>
      </c>
      <c r="B10" s="482">
        <v>47644.753281039382</v>
      </c>
      <c r="C10" s="482">
        <v>10953.937992483852</v>
      </c>
      <c r="D10" s="482">
        <v>36662.460717216309</v>
      </c>
      <c r="E10" s="482">
        <v>28.354571320363046</v>
      </c>
    </row>
    <row r="11" spans="1:5" ht="14.25" customHeight="1" x14ac:dyDescent="0.25">
      <c r="A11" s="1192" t="s">
        <v>284</v>
      </c>
      <c r="B11" s="1192"/>
      <c r="C11" s="1192"/>
      <c r="D11" s="483"/>
      <c r="E11" s="483"/>
    </row>
    <row r="12" spans="1:5" ht="14.25" customHeight="1" x14ac:dyDescent="0.25">
      <c r="A12" s="484" t="s">
        <v>136</v>
      </c>
      <c r="B12" s="485">
        <v>83894.371439792754</v>
      </c>
      <c r="C12" s="485">
        <v>6093.9644681725449</v>
      </c>
      <c r="D12" s="485">
        <v>77654.09738363589</v>
      </c>
      <c r="E12" s="485">
        <v>146.30958801307301</v>
      </c>
    </row>
    <row r="13" spans="1:5" ht="14.25" customHeight="1" x14ac:dyDescent="0.25">
      <c r="A13" s="486" t="s">
        <v>136</v>
      </c>
      <c r="B13" s="482">
        <v>83214.995910959973</v>
      </c>
      <c r="C13" s="482">
        <v>6057.6706168824721</v>
      </c>
      <c r="D13" s="482">
        <v>77028.028448885147</v>
      </c>
      <c r="E13" s="482">
        <v>129.29684522085523</v>
      </c>
    </row>
    <row r="14" spans="1:5" ht="14.25" customHeight="1" x14ac:dyDescent="0.25">
      <c r="A14" s="486" t="s">
        <v>157</v>
      </c>
      <c r="B14" s="482">
        <v>679.37552883590729</v>
      </c>
      <c r="C14" s="482">
        <v>36.293851290064687</v>
      </c>
      <c r="D14" s="482">
        <v>626.06893475362358</v>
      </c>
      <c r="E14" s="482">
        <v>17.012742792217825</v>
      </c>
    </row>
    <row r="15" spans="1:5" ht="14.25" customHeight="1" x14ac:dyDescent="0.25">
      <c r="A15" s="484" t="s">
        <v>137</v>
      </c>
      <c r="B15" s="485">
        <v>3227.8843991099579</v>
      </c>
      <c r="C15" s="485">
        <v>1699.005913516185</v>
      </c>
      <c r="D15" s="485">
        <v>1527.7443027411884</v>
      </c>
      <c r="E15" s="485">
        <v>1.1341828528145215</v>
      </c>
    </row>
    <row r="16" spans="1:5" ht="14.25" customHeight="1" x14ac:dyDescent="0.25">
      <c r="A16" s="486" t="s">
        <v>137</v>
      </c>
      <c r="B16" s="482">
        <v>1937.1843126072399</v>
      </c>
      <c r="C16" s="482">
        <v>982.20235053739134</v>
      </c>
      <c r="D16" s="482">
        <v>953.84777921702766</v>
      </c>
      <c r="E16" s="482">
        <v>1.1341828528145215</v>
      </c>
    </row>
    <row r="17" spans="1:5" ht="14.25" customHeight="1" x14ac:dyDescent="0.25">
      <c r="A17" s="487" t="s">
        <v>138</v>
      </c>
      <c r="B17" s="482">
        <v>706.59591730345642</v>
      </c>
      <c r="C17" s="482">
        <v>409.44000986604516</v>
      </c>
      <c r="D17" s="482">
        <v>297.15590743740501</v>
      </c>
      <c r="E17" s="488">
        <v>0</v>
      </c>
    </row>
    <row r="18" spans="1:5" ht="14.25" customHeight="1" x14ac:dyDescent="0.25">
      <c r="A18" s="487" t="s">
        <v>139</v>
      </c>
      <c r="B18" s="482">
        <v>387.89053566256877</v>
      </c>
      <c r="C18" s="482">
        <v>192.81108497846827</v>
      </c>
      <c r="D18" s="482">
        <v>195.07945068409731</v>
      </c>
      <c r="E18" s="488">
        <v>0</v>
      </c>
    </row>
    <row r="19" spans="1:5" ht="14.25" customHeight="1" x14ac:dyDescent="0.25">
      <c r="A19" s="487" t="s">
        <v>140</v>
      </c>
      <c r="B19" s="482">
        <v>196.21363353691183</v>
      </c>
      <c r="C19" s="482">
        <v>114.55246813426648</v>
      </c>
      <c r="D19" s="482">
        <v>81.661165402645437</v>
      </c>
      <c r="E19" s="488">
        <v>0</v>
      </c>
    </row>
    <row r="20" spans="1:5" ht="14.25" customHeight="1" x14ac:dyDescent="0.25">
      <c r="A20" s="489" t="s">
        <v>141</v>
      </c>
      <c r="B20" s="485">
        <v>2709.5628353738139</v>
      </c>
      <c r="C20" s="485">
        <v>301.69263884866319</v>
      </c>
      <c r="D20" s="485">
        <v>2407.8701965252048</v>
      </c>
      <c r="E20" s="490">
        <v>0</v>
      </c>
    </row>
    <row r="21" spans="1:5" ht="14.25" customHeight="1" x14ac:dyDescent="0.25">
      <c r="A21" s="487" t="s">
        <v>141</v>
      </c>
      <c r="B21" s="482">
        <v>2709.5628353738139</v>
      </c>
      <c r="C21" s="482">
        <v>301.69263884866319</v>
      </c>
      <c r="D21" s="482">
        <v>2407.8701965252048</v>
      </c>
      <c r="E21" s="488">
        <v>0</v>
      </c>
    </row>
    <row r="22" spans="1:5" ht="14.25" customHeight="1" x14ac:dyDescent="0.25">
      <c r="A22" s="489" t="s">
        <v>142</v>
      </c>
      <c r="B22" s="485">
        <v>9911.6239507470746</v>
      </c>
      <c r="C22" s="485">
        <v>492.23535812150709</v>
      </c>
      <c r="D22" s="485">
        <v>9418.2544097726477</v>
      </c>
      <c r="E22" s="490">
        <v>1.1341828528145215</v>
      </c>
    </row>
    <row r="23" spans="1:5" ht="14.25" customHeight="1" x14ac:dyDescent="0.25">
      <c r="A23" s="487" t="s">
        <v>142</v>
      </c>
      <c r="B23" s="482">
        <v>7764.6158103687076</v>
      </c>
      <c r="C23" s="482">
        <v>436.66039833359429</v>
      </c>
      <c r="D23" s="482">
        <v>7326.8212291822047</v>
      </c>
      <c r="E23" s="488">
        <v>1.1341828528145215</v>
      </c>
    </row>
    <row r="24" spans="1:5" ht="14.25" customHeight="1" x14ac:dyDescent="0.25">
      <c r="A24" s="487" t="s">
        <v>143</v>
      </c>
      <c r="B24" s="482">
        <v>2067.615340680909</v>
      </c>
      <c r="C24" s="482">
        <v>55.574959787911503</v>
      </c>
      <c r="D24" s="482">
        <v>2012.040380893</v>
      </c>
      <c r="E24" s="488">
        <v>0</v>
      </c>
    </row>
    <row r="25" spans="1:5" ht="14.25" customHeight="1" x14ac:dyDescent="0.25">
      <c r="A25" s="487" t="s">
        <v>144</v>
      </c>
      <c r="B25" s="482">
        <v>79.3927996970164</v>
      </c>
      <c r="C25" s="491">
        <v>0</v>
      </c>
      <c r="D25" s="482">
        <v>79.3927996970164</v>
      </c>
      <c r="E25" s="488">
        <v>0</v>
      </c>
    </row>
    <row r="26" spans="1:5" ht="14.25" customHeight="1" x14ac:dyDescent="0.25">
      <c r="A26" s="489" t="s">
        <v>145</v>
      </c>
      <c r="B26" s="485">
        <v>5060.7238892582855</v>
      </c>
      <c r="C26" s="485">
        <v>183.73762215595212</v>
      </c>
      <c r="D26" s="485">
        <v>4875.8520842494772</v>
      </c>
      <c r="E26" s="490">
        <v>1.1341828528145215</v>
      </c>
    </row>
    <row r="27" spans="1:5" ht="14.25" customHeight="1" x14ac:dyDescent="0.25">
      <c r="A27" s="487" t="s">
        <v>145</v>
      </c>
      <c r="B27" s="482">
        <v>5060.7238892582855</v>
      </c>
      <c r="C27" s="482">
        <v>183.73762215595212</v>
      </c>
      <c r="D27" s="482">
        <v>4875.8520842494772</v>
      </c>
      <c r="E27" s="488">
        <v>1.1341828528145215</v>
      </c>
    </row>
    <row r="28" spans="1:5" ht="14.25" customHeight="1" x14ac:dyDescent="0.25">
      <c r="A28" s="489" t="s">
        <v>146</v>
      </c>
      <c r="B28" s="485">
        <v>579.56743778822715</v>
      </c>
      <c r="C28" s="485">
        <v>27.220388467548524</v>
      </c>
      <c r="D28" s="485">
        <v>552.34704932067802</v>
      </c>
      <c r="E28" s="490">
        <v>0</v>
      </c>
    </row>
    <row r="29" spans="1:5" ht="14.25" customHeight="1" x14ac:dyDescent="0.25">
      <c r="A29" s="487" t="s">
        <v>146</v>
      </c>
      <c r="B29" s="482">
        <v>579.56743778822715</v>
      </c>
      <c r="C29" s="482">
        <v>27.220388467548524</v>
      </c>
      <c r="D29" s="482">
        <v>552.34704932067802</v>
      </c>
      <c r="E29" s="488">
        <v>0</v>
      </c>
    </row>
    <row r="30" spans="1:5" ht="14.25" customHeight="1" x14ac:dyDescent="0.25">
      <c r="A30" s="489" t="s">
        <v>147</v>
      </c>
      <c r="B30" s="485">
        <v>1627.5523937888686</v>
      </c>
      <c r="C30" s="485">
        <v>755.36577997448194</v>
      </c>
      <c r="D30" s="485">
        <v>872.18661381438028</v>
      </c>
      <c r="E30" s="490">
        <v>0</v>
      </c>
    </row>
    <row r="31" spans="1:5" ht="14.25" customHeight="1" x14ac:dyDescent="0.25">
      <c r="A31" s="487" t="s">
        <v>147</v>
      </c>
      <c r="B31" s="482">
        <v>1627.5523937888686</v>
      </c>
      <c r="C31" s="482">
        <v>755.36577997448194</v>
      </c>
      <c r="D31" s="482">
        <v>872.18661381438028</v>
      </c>
      <c r="E31" s="488">
        <v>0</v>
      </c>
    </row>
    <row r="32" spans="1:5" ht="14.25" customHeight="1" x14ac:dyDescent="0.25">
      <c r="A32" s="489" t="s">
        <v>148</v>
      </c>
      <c r="B32" s="485">
        <v>6683.7395516362276</v>
      </c>
      <c r="C32" s="485">
        <v>1495.9871828623811</v>
      </c>
      <c r="D32" s="485">
        <v>5187.7523687735402</v>
      </c>
      <c r="E32" s="490">
        <v>0</v>
      </c>
    </row>
    <row r="33" spans="1:5" ht="14.25" customHeight="1" x14ac:dyDescent="0.25">
      <c r="A33" s="487" t="s">
        <v>148</v>
      </c>
      <c r="B33" s="482">
        <v>2480.4578991053213</v>
      </c>
      <c r="C33" s="482">
        <v>102.07645675330677</v>
      </c>
      <c r="D33" s="482">
        <v>2378.3814423520325</v>
      </c>
      <c r="E33" s="488">
        <v>0</v>
      </c>
    </row>
    <row r="34" spans="1:5" ht="14.25" customHeight="1" x14ac:dyDescent="0.25">
      <c r="A34" s="487" t="s">
        <v>149</v>
      </c>
      <c r="B34" s="482">
        <v>4203.281652530316</v>
      </c>
      <c r="C34" s="482">
        <v>1393.9107261090719</v>
      </c>
      <c r="D34" s="482">
        <v>2809.370926421474</v>
      </c>
      <c r="E34" s="488">
        <v>0</v>
      </c>
    </row>
    <row r="35" spans="1:5" ht="14.25" customHeight="1" x14ac:dyDescent="0.25">
      <c r="A35" s="489" t="s">
        <v>150</v>
      </c>
      <c r="B35" s="485">
        <v>10652.245353635122</v>
      </c>
      <c r="C35" s="485">
        <v>450.27059256736885</v>
      </c>
      <c r="D35" s="485">
        <v>10197.438029656398</v>
      </c>
      <c r="E35" s="490">
        <v>4.5367314112580859</v>
      </c>
    </row>
    <row r="36" spans="1:5" ht="14.25" customHeight="1" x14ac:dyDescent="0.25">
      <c r="A36" s="487" t="s">
        <v>150</v>
      </c>
      <c r="B36" s="482">
        <v>6608.8834833504525</v>
      </c>
      <c r="C36" s="482">
        <v>164.45651365810531</v>
      </c>
      <c r="D36" s="482">
        <v>6442.1586039866806</v>
      </c>
      <c r="E36" s="488">
        <v>2.2683657056290429</v>
      </c>
    </row>
    <row r="37" spans="1:5" ht="14.25" customHeight="1" x14ac:dyDescent="0.25">
      <c r="A37" s="487" t="s">
        <v>151</v>
      </c>
      <c r="B37" s="482">
        <v>4043.3618702834538</v>
      </c>
      <c r="C37" s="482">
        <v>285.81407890925954</v>
      </c>
      <c r="D37" s="482">
        <v>3755.2794256686166</v>
      </c>
      <c r="E37" s="488">
        <v>2.2683657056290429</v>
      </c>
    </row>
    <row r="38" spans="1:5" ht="14.25" customHeight="1" x14ac:dyDescent="0.25">
      <c r="A38" s="489" t="s">
        <v>152</v>
      </c>
      <c r="B38" s="485">
        <v>2250.2187799840144</v>
      </c>
      <c r="C38" s="485">
        <v>43.098948406951799</v>
      </c>
      <c r="D38" s="485">
        <v>2205.985648724256</v>
      </c>
      <c r="E38" s="490">
        <v>1.1341828528145215</v>
      </c>
    </row>
    <row r="39" spans="1:5" ht="14.25" customHeight="1" x14ac:dyDescent="0.25">
      <c r="A39" s="487" t="s">
        <v>152</v>
      </c>
      <c r="B39" s="482">
        <v>2250.2187799840144</v>
      </c>
      <c r="C39" s="482">
        <v>43.098948406951799</v>
      </c>
      <c r="D39" s="482">
        <v>2205.985648724256</v>
      </c>
      <c r="E39" s="488">
        <v>1.1341828528145215</v>
      </c>
    </row>
    <row r="40" spans="1:5" ht="14.25" customHeight="1" x14ac:dyDescent="0.25">
      <c r="A40" s="489" t="s">
        <v>153</v>
      </c>
      <c r="B40" s="485">
        <v>2490.6655447806502</v>
      </c>
      <c r="C40" s="485">
        <v>113.41828528145196</v>
      </c>
      <c r="D40" s="485">
        <v>2377.2472594992182</v>
      </c>
      <c r="E40" s="490">
        <v>0</v>
      </c>
    </row>
    <row r="41" spans="1:5" ht="14.25" customHeight="1" x14ac:dyDescent="0.25">
      <c r="A41" s="487" t="s">
        <v>153</v>
      </c>
      <c r="B41" s="482">
        <v>2490.6655447806502</v>
      </c>
      <c r="C41" s="482">
        <v>113.41828528145196</v>
      </c>
      <c r="D41" s="482">
        <v>2377.2472594992182</v>
      </c>
      <c r="E41" s="488">
        <v>0</v>
      </c>
    </row>
    <row r="42" spans="1:5" ht="14.25" customHeight="1" x14ac:dyDescent="0.25">
      <c r="A42" s="489" t="s">
        <v>154</v>
      </c>
      <c r="B42" s="485">
        <v>10306.319583526616</v>
      </c>
      <c r="C42" s="485">
        <v>6992.2372876018462</v>
      </c>
      <c r="D42" s="485">
        <v>3307.2771988069603</v>
      </c>
      <c r="E42" s="490">
        <v>6.8050971168871284</v>
      </c>
    </row>
    <row r="43" spans="1:5" x14ac:dyDescent="0.25">
      <c r="A43" s="487" t="s">
        <v>154</v>
      </c>
      <c r="B43" s="482">
        <v>10306.319583526616</v>
      </c>
      <c r="C43" s="482">
        <v>6992.2372876018462</v>
      </c>
      <c r="D43" s="482">
        <v>3307.2771988069603</v>
      </c>
      <c r="E43" s="488">
        <v>6.8050971168871284</v>
      </c>
    </row>
  </sheetData>
  <mergeCells count="5">
    <mergeCell ref="A1:E2"/>
    <mergeCell ref="A3:A5"/>
    <mergeCell ref="B3:B5"/>
    <mergeCell ref="C3:E4"/>
    <mergeCell ref="A11:C11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BB76-A78F-4A43-9752-7FEB691F31B5}">
  <dimension ref="A1:F43"/>
  <sheetViews>
    <sheetView zoomScaleNormal="100" workbookViewId="0">
      <selection activeCell="A7" sqref="A7"/>
    </sheetView>
  </sheetViews>
  <sheetFormatPr defaultRowHeight="12" x14ac:dyDescent="0.2"/>
  <cols>
    <col min="1" max="1" width="15.5703125" style="289" customWidth="1"/>
    <col min="2" max="2" width="16.7109375" style="289" customWidth="1"/>
    <col min="3" max="6" width="19.140625" style="289" customWidth="1"/>
    <col min="7" max="16384" width="9.140625" style="289"/>
  </cols>
  <sheetData>
    <row r="1" spans="1:6" ht="15" customHeight="1" x14ac:dyDescent="0.2">
      <c r="A1" s="1194" t="s">
        <v>566</v>
      </c>
      <c r="B1" s="1194"/>
      <c r="C1" s="1194"/>
      <c r="D1" s="1194"/>
      <c r="E1" s="1194"/>
      <c r="F1" s="1194"/>
    </row>
    <row r="2" spans="1:6" ht="25.5" customHeight="1" x14ac:dyDescent="0.2">
      <c r="A2" s="1195"/>
      <c r="B2" s="1195"/>
      <c r="C2" s="1195"/>
      <c r="D2" s="1195"/>
      <c r="E2" s="1195"/>
      <c r="F2" s="1195"/>
    </row>
    <row r="3" spans="1:6" ht="12" customHeight="1" x14ac:dyDescent="0.2">
      <c r="A3" s="1196" t="s">
        <v>549</v>
      </c>
      <c r="B3" s="1197" t="s">
        <v>273</v>
      </c>
      <c r="C3" s="1197" t="s">
        <v>387</v>
      </c>
      <c r="D3" s="1198" t="s">
        <v>388</v>
      </c>
      <c r="E3" s="1198"/>
      <c r="F3" s="1198"/>
    </row>
    <row r="4" spans="1:6" ht="74.25" customHeight="1" x14ac:dyDescent="0.2">
      <c r="A4" s="1196"/>
      <c r="B4" s="1197"/>
      <c r="C4" s="1197"/>
      <c r="D4" s="565" t="s">
        <v>389</v>
      </c>
      <c r="E4" s="565" t="s">
        <v>390</v>
      </c>
      <c r="F4" s="565" t="s">
        <v>391</v>
      </c>
    </row>
    <row r="5" spans="1:6" ht="14.25" customHeight="1" x14ac:dyDescent="0.2">
      <c r="A5" s="492" t="s">
        <v>135</v>
      </c>
      <c r="B5" s="493">
        <v>139394.47515916391</v>
      </c>
      <c r="C5" s="493">
        <v>18648.234465975649</v>
      </c>
      <c r="D5" s="493">
        <v>9980.8091047687758</v>
      </c>
      <c r="E5" s="493">
        <v>199.61618209535538</v>
      </c>
      <c r="F5" s="493">
        <v>8467.8091791138668</v>
      </c>
    </row>
    <row r="6" spans="1:6" ht="14.25" customHeight="1" x14ac:dyDescent="0.2">
      <c r="A6" s="798"/>
      <c r="B6" s="799"/>
      <c r="C6" s="799"/>
      <c r="D6" s="799"/>
      <c r="E6" s="799"/>
      <c r="F6" s="799"/>
    </row>
    <row r="7" spans="1:6" x14ac:dyDescent="0.2">
      <c r="A7" s="320" t="s">
        <v>3</v>
      </c>
      <c r="B7" s="493"/>
      <c r="C7" s="493"/>
      <c r="D7" s="493"/>
      <c r="E7" s="493"/>
      <c r="F7" s="493"/>
    </row>
    <row r="8" spans="1:6" ht="14.25" customHeight="1" x14ac:dyDescent="0.2">
      <c r="A8" s="494" t="s">
        <v>4</v>
      </c>
      <c r="B8" s="495">
        <v>91749.721878350087</v>
      </c>
      <c r="C8" s="495">
        <v>7694.2964734941916</v>
      </c>
      <c r="D8" s="495">
        <v>2503.1415561616077</v>
      </c>
      <c r="E8" s="495">
        <v>120.22338239833907</v>
      </c>
      <c r="F8" s="495">
        <v>5070.9315349336184</v>
      </c>
    </row>
    <row r="9" spans="1:6" ht="14.25" customHeight="1" x14ac:dyDescent="0.2">
      <c r="A9" s="494" t="s">
        <v>5</v>
      </c>
      <c r="B9" s="495">
        <v>47644.753281039382</v>
      </c>
      <c r="C9" s="495">
        <v>10953.937992483852</v>
      </c>
      <c r="D9" s="495">
        <v>7477.6675486065697</v>
      </c>
      <c r="E9" s="495">
        <v>79.3927996970164</v>
      </c>
      <c r="F9" s="495">
        <v>3396.8776441792916</v>
      </c>
    </row>
    <row r="10" spans="1:6" ht="14.25" customHeight="1" x14ac:dyDescent="0.2">
      <c r="A10" s="1193" t="s">
        <v>284</v>
      </c>
      <c r="B10" s="1193"/>
      <c r="C10" s="1193"/>
      <c r="D10" s="493"/>
      <c r="E10" s="493"/>
      <c r="F10" s="493"/>
    </row>
    <row r="11" spans="1:6" ht="14.25" customHeight="1" x14ac:dyDescent="0.2">
      <c r="A11" s="496" t="s">
        <v>136</v>
      </c>
      <c r="B11" s="497">
        <v>83894.371439792754</v>
      </c>
      <c r="C11" s="497">
        <v>6093.9644681725449</v>
      </c>
      <c r="D11" s="497">
        <v>427.58693551107791</v>
      </c>
      <c r="E11" s="497">
        <v>66.916788316056696</v>
      </c>
      <c r="F11" s="497">
        <v>5599.4607443453033</v>
      </c>
    </row>
    <row r="12" spans="1:6" ht="14.25" customHeight="1" x14ac:dyDescent="0.2">
      <c r="A12" s="498" t="s">
        <v>136</v>
      </c>
      <c r="B12" s="495">
        <v>83214.995910959973</v>
      </c>
      <c r="C12" s="495">
        <v>6057.6706168824721</v>
      </c>
      <c r="D12" s="495">
        <v>427.58693551107791</v>
      </c>
      <c r="E12" s="495">
        <v>65.782605463242177</v>
      </c>
      <c r="F12" s="495">
        <v>5564.3010759080453</v>
      </c>
    </row>
    <row r="13" spans="1:6" ht="14.25" customHeight="1" x14ac:dyDescent="0.2">
      <c r="A13" s="499" t="s">
        <v>157</v>
      </c>
      <c r="B13" s="500">
        <v>679.37552883590729</v>
      </c>
      <c r="C13" s="500">
        <v>36.293851290064687</v>
      </c>
      <c r="D13" s="500">
        <v>0</v>
      </c>
      <c r="E13" s="500">
        <v>1.1341828528145215</v>
      </c>
      <c r="F13" s="500">
        <v>35.159668437250168</v>
      </c>
    </row>
    <row r="14" spans="1:6" ht="14.25" customHeight="1" x14ac:dyDescent="0.2">
      <c r="A14" s="501" t="s">
        <v>137</v>
      </c>
      <c r="B14" s="497">
        <v>3227.8843991099579</v>
      </c>
      <c r="C14" s="497">
        <v>1699.005913516185</v>
      </c>
      <c r="D14" s="497">
        <v>1553.830508355923</v>
      </c>
      <c r="E14" s="502">
        <v>1.1341828528145215</v>
      </c>
      <c r="F14" s="502">
        <v>144.04122230744397</v>
      </c>
    </row>
    <row r="15" spans="1:6" ht="14.25" customHeight="1" x14ac:dyDescent="0.2">
      <c r="A15" s="499" t="s">
        <v>137</v>
      </c>
      <c r="B15" s="495">
        <v>1937.1843126072399</v>
      </c>
      <c r="C15" s="495">
        <v>982.20235053739134</v>
      </c>
      <c r="D15" s="495">
        <v>859.71060243342026</v>
      </c>
      <c r="E15" s="500">
        <v>0</v>
      </c>
      <c r="F15" s="500">
        <v>122.49174810396811</v>
      </c>
    </row>
    <row r="16" spans="1:6" ht="14.25" customHeight="1" x14ac:dyDescent="0.2">
      <c r="A16" s="499" t="s">
        <v>138</v>
      </c>
      <c r="B16" s="495">
        <v>706.59591730345642</v>
      </c>
      <c r="C16" s="495">
        <v>409.44000986604516</v>
      </c>
      <c r="D16" s="495">
        <v>392.42726707382695</v>
      </c>
      <c r="E16" s="500">
        <v>1.1341828528145215</v>
      </c>
      <c r="F16" s="500">
        <v>15.878559939403305</v>
      </c>
    </row>
    <row r="17" spans="1:6" ht="14.25" customHeight="1" x14ac:dyDescent="0.2">
      <c r="A17" s="499" t="s">
        <v>139</v>
      </c>
      <c r="B17" s="495">
        <v>387.89053566256877</v>
      </c>
      <c r="C17" s="495">
        <v>192.81108497846827</v>
      </c>
      <c r="D17" s="495">
        <v>187.14017071439568</v>
      </c>
      <c r="E17" s="500">
        <v>0</v>
      </c>
      <c r="F17" s="500">
        <v>5.6709142640726071</v>
      </c>
    </row>
    <row r="18" spans="1:6" ht="14.25" customHeight="1" x14ac:dyDescent="0.2">
      <c r="A18" s="499" t="s">
        <v>140</v>
      </c>
      <c r="B18" s="495">
        <v>196.21363353691183</v>
      </c>
      <c r="C18" s="495">
        <v>114.55246813426648</v>
      </c>
      <c r="D18" s="495">
        <v>114.55246813426648</v>
      </c>
      <c r="E18" s="500">
        <v>0</v>
      </c>
      <c r="F18" s="500">
        <v>0</v>
      </c>
    </row>
    <row r="19" spans="1:6" ht="14.25" customHeight="1" x14ac:dyDescent="0.2">
      <c r="A19" s="501" t="s">
        <v>141</v>
      </c>
      <c r="B19" s="497">
        <v>2709.5628353738139</v>
      </c>
      <c r="C19" s="497">
        <v>301.69263884866319</v>
      </c>
      <c r="D19" s="497">
        <v>4.5367314112580859</v>
      </c>
      <c r="E19" s="502">
        <v>91.868811077976105</v>
      </c>
      <c r="F19" s="502">
        <v>205.28709635942798</v>
      </c>
    </row>
    <row r="20" spans="1:6" ht="14.25" customHeight="1" x14ac:dyDescent="0.2">
      <c r="A20" s="499" t="s">
        <v>141</v>
      </c>
      <c r="B20" s="495">
        <v>2709.5628353738139</v>
      </c>
      <c r="C20" s="495">
        <v>301.69263884866319</v>
      </c>
      <c r="D20" s="495">
        <v>4.5367314112580859</v>
      </c>
      <c r="E20" s="500">
        <v>91.868811077976105</v>
      </c>
      <c r="F20" s="500">
        <v>205.28709635942798</v>
      </c>
    </row>
    <row r="21" spans="1:6" ht="14.25" customHeight="1" x14ac:dyDescent="0.2">
      <c r="A21" s="501" t="s">
        <v>142</v>
      </c>
      <c r="B21" s="497">
        <v>9911.6239507470746</v>
      </c>
      <c r="C21" s="497">
        <v>492.23535812150709</v>
      </c>
      <c r="D21" s="497">
        <v>36.293851290064687</v>
      </c>
      <c r="E21" s="502">
        <v>13.61019423377426</v>
      </c>
      <c r="F21" s="502">
        <v>442.33131259766702</v>
      </c>
    </row>
    <row r="22" spans="1:6" ht="14.25" customHeight="1" x14ac:dyDescent="0.2">
      <c r="A22" s="499" t="s">
        <v>142</v>
      </c>
      <c r="B22" s="495">
        <v>7764.6158103687076</v>
      </c>
      <c r="C22" s="495">
        <v>436.66039833359429</v>
      </c>
      <c r="D22" s="495">
        <v>35.159668437250168</v>
      </c>
      <c r="E22" s="500">
        <v>10.207645675330694</v>
      </c>
      <c r="F22" s="500">
        <v>391.29308422101241</v>
      </c>
    </row>
    <row r="23" spans="1:6" ht="14.25" customHeight="1" x14ac:dyDescent="0.2">
      <c r="A23" s="499" t="s">
        <v>143</v>
      </c>
      <c r="B23" s="495">
        <v>2067.615340680909</v>
      </c>
      <c r="C23" s="495">
        <v>55.574959787911503</v>
      </c>
      <c r="D23" s="495">
        <v>1.1341828528145215</v>
      </c>
      <c r="E23" s="500">
        <v>3.4025485584435646</v>
      </c>
      <c r="F23" s="500">
        <v>51.038228376653429</v>
      </c>
    </row>
    <row r="24" spans="1:6" ht="14.25" customHeight="1" x14ac:dyDescent="0.2">
      <c r="A24" s="499" t="s">
        <v>144</v>
      </c>
      <c r="B24" s="500">
        <v>79.3927996970164</v>
      </c>
      <c r="C24" s="500">
        <v>0</v>
      </c>
      <c r="D24" s="500">
        <v>0</v>
      </c>
      <c r="E24" s="500">
        <v>0</v>
      </c>
      <c r="F24" s="500">
        <v>0</v>
      </c>
    </row>
    <row r="25" spans="1:6" ht="14.25" customHeight="1" x14ac:dyDescent="0.2">
      <c r="A25" s="501" t="s">
        <v>145</v>
      </c>
      <c r="B25" s="497">
        <v>5060.7238892582855</v>
      </c>
      <c r="C25" s="497">
        <v>183.73762215595212</v>
      </c>
      <c r="D25" s="502">
        <v>49.90404552383891</v>
      </c>
      <c r="E25" s="502">
        <v>1.1341828528145215</v>
      </c>
      <c r="F25" s="502">
        <v>132.69939377929879</v>
      </c>
    </row>
    <row r="26" spans="1:6" ht="14.25" customHeight="1" x14ac:dyDescent="0.2">
      <c r="A26" s="499" t="s">
        <v>145</v>
      </c>
      <c r="B26" s="495">
        <v>5060.7238892582855</v>
      </c>
      <c r="C26" s="495">
        <v>183.73762215595212</v>
      </c>
      <c r="D26" s="500">
        <v>49.90404552383891</v>
      </c>
      <c r="E26" s="500">
        <v>1.1341828528145215</v>
      </c>
      <c r="F26" s="500">
        <v>132.69939377929879</v>
      </c>
    </row>
    <row r="27" spans="1:6" ht="14.25" customHeight="1" x14ac:dyDescent="0.2">
      <c r="A27" s="501" t="s">
        <v>146</v>
      </c>
      <c r="B27" s="497">
        <v>579.56743778822715</v>
      </c>
      <c r="C27" s="497">
        <v>27.220388467548524</v>
      </c>
      <c r="D27" s="502">
        <v>0</v>
      </c>
      <c r="E27" s="502">
        <v>0</v>
      </c>
      <c r="F27" s="502">
        <v>27.220388467548524</v>
      </c>
    </row>
    <row r="28" spans="1:6" ht="14.25" customHeight="1" x14ac:dyDescent="0.2">
      <c r="A28" s="499" t="s">
        <v>146</v>
      </c>
      <c r="B28" s="495">
        <v>579.56743778822715</v>
      </c>
      <c r="C28" s="495">
        <v>27.220388467548524</v>
      </c>
      <c r="D28" s="500">
        <v>0</v>
      </c>
      <c r="E28" s="500">
        <v>0</v>
      </c>
      <c r="F28" s="500">
        <v>27.220388467548524</v>
      </c>
    </row>
    <row r="29" spans="1:6" ht="14.25" customHeight="1" x14ac:dyDescent="0.2">
      <c r="A29" s="501" t="s">
        <v>147</v>
      </c>
      <c r="B29" s="497">
        <v>1627.5523937888686</v>
      </c>
      <c r="C29" s="497">
        <v>755.36577997448194</v>
      </c>
      <c r="D29" s="502">
        <v>742.88976859352192</v>
      </c>
      <c r="E29" s="502">
        <v>1.1341828528145215</v>
      </c>
      <c r="F29" s="502">
        <v>11.341828528145216</v>
      </c>
    </row>
    <row r="30" spans="1:6" ht="14.25" customHeight="1" x14ac:dyDescent="0.2">
      <c r="A30" s="499" t="s">
        <v>147</v>
      </c>
      <c r="B30" s="495">
        <v>1627.5523937888686</v>
      </c>
      <c r="C30" s="495">
        <v>755.36577997448194</v>
      </c>
      <c r="D30" s="500">
        <v>742.88976859352192</v>
      </c>
      <c r="E30" s="500">
        <v>1.1341828528145215</v>
      </c>
      <c r="F30" s="500">
        <v>11.341828528145216</v>
      </c>
    </row>
    <row r="31" spans="1:6" ht="14.25" customHeight="1" x14ac:dyDescent="0.2">
      <c r="A31" s="501" t="s">
        <v>148</v>
      </c>
      <c r="B31" s="497">
        <v>6683.7395516362276</v>
      </c>
      <c r="C31" s="497">
        <v>1495.9871828623811</v>
      </c>
      <c r="D31" s="502">
        <v>598.84854628607445</v>
      </c>
      <c r="E31" s="502">
        <v>0</v>
      </c>
      <c r="F31" s="502">
        <v>897.13863657630031</v>
      </c>
    </row>
    <row r="32" spans="1:6" ht="14.25" customHeight="1" x14ac:dyDescent="0.2">
      <c r="A32" s="499" t="s">
        <v>148</v>
      </c>
      <c r="B32" s="495">
        <v>2480.4578991053213</v>
      </c>
      <c r="C32" s="495">
        <v>102.07645675330677</v>
      </c>
      <c r="D32" s="500">
        <v>3.4025485584435646</v>
      </c>
      <c r="E32" s="500">
        <v>0</v>
      </c>
      <c r="F32" s="500">
        <v>98.673908194863216</v>
      </c>
    </row>
    <row r="33" spans="1:6" ht="14.25" customHeight="1" x14ac:dyDescent="0.2">
      <c r="A33" s="499" t="s">
        <v>149</v>
      </c>
      <c r="B33" s="495">
        <v>4203.281652530316</v>
      </c>
      <c r="C33" s="495">
        <v>1393.9107261090719</v>
      </c>
      <c r="D33" s="500">
        <v>595.44599772763081</v>
      </c>
      <c r="E33" s="500">
        <v>0</v>
      </c>
      <c r="F33" s="500">
        <v>798.46472838143472</v>
      </c>
    </row>
    <row r="34" spans="1:6" ht="14.25" customHeight="1" x14ac:dyDescent="0.2">
      <c r="A34" s="501" t="s">
        <v>150</v>
      </c>
      <c r="B34" s="497">
        <v>10652.245353635122</v>
      </c>
      <c r="C34" s="497">
        <v>450.27059256736885</v>
      </c>
      <c r="D34" s="502">
        <v>20.415291350661391</v>
      </c>
      <c r="E34" s="502">
        <v>12.476011380959738</v>
      </c>
      <c r="F34" s="502">
        <v>417.37928983574699</v>
      </c>
    </row>
    <row r="35" spans="1:6" ht="14.25" customHeight="1" x14ac:dyDescent="0.2">
      <c r="A35" s="499" t="s">
        <v>150</v>
      </c>
      <c r="B35" s="495">
        <v>6608.8834833504525</v>
      </c>
      <c r="C35" s="495">
        <v>164.45651365810531</v>
      </c>
      <c r="D35" s="500">
        <v>6.8050971168871284</v>
      </c>
      <c r="E35" s="500">
        <v>7.9392799697016496</v>
      </c>
      <c r="F35" s="500">
        <v>149.71213657151657</v>
      </c>
    </row>
    <row r="36" spans="1:6" ht="14.25" customHeight="1" x14ac:dyDescent="0.2">
      <c r="A36" s="499" t="s">
        <v>151</v>
      </c>
      <c r="B36" s="495">
        <v>4043.3618702834538</v>
      </c>
      <c r="C36" s="495">
        <v>285.81407890925954</v>
      </c>
      <c r="D36" s="500">
        <v>13.61019423377426</v>
      </c>
      <c r="E36" s="500">
        <v>4.5367314112580859</v>
      </c>
      <c r="F36" s="500">
        <v>267.66715326422678</v>
      </c>
    </row>
    <row r="37" spans="1:6" ht="14.25" customHeight="1" x14ac:dyDescent="0.2">
      <c r="A37" s="501" t="s">
        <v>152</v>
      </c>
      <c r="B37" s="497">
        <v>2250.2187799840144</v>
      </c>
      <c r="C37" s="497">
        <v>43.098948406951799</v>
      </c>
      <c r="D37" s="502">
        <v>0</v>
      </c>
      <c r="E37" s="502">
        <v>0</v>
      </c>
      <c r="F37" s="502">
        <v>43.098948406951799</v>
      </c>
    </row>
    <row r="38" spans="1:6" ht="14.25" customHeight="1" x14ac:dyDescent="0.2">
      <c r="A38" s="499" t="s">
        <v>152</v>
      </c>
      <c r="B38" s="495">
        <v>2250.2187799840144</v>
      </c>
      <c r="C38" s="495">
        <v>43.098948406951799</v>
      </c>
      <c r="D38" s="500">
        <v>0</v>
      </c>
      <c r="E38" s="500">
        <v>0</v>
      </c>
      <c r="F38" s="500">
        <v>43.098948406951799</v>
      </c>
    </row>
    <row r="39" spans="1:6" ht="14.25" customHeight="1" x14ac:dyDescent="0.2">
      <c r="A39" s="501" t="s">
        <v>153</v>
      </c>
      <c r="B39" s="497">
        <v>2490.6655447806502</v>
      </c>
      <c r="C39" s="497">
        <v>113.41828528145196</v>
      </c>
      <c r="D39" s="502">
        <v>0</v>
      </c>
      <c r="E39" s="502">
        <v>1.1341828528145215</v>
      </c>
      <c r="F39" s="502">
        <v>112.28410242863744</v>
      </c>
    </row>
    <row r="40" spans="1:6" ht="14.25" customHeight="1" x14ac:dyDescent="0.2">
      <c r="A40" s="499" t="s">
        <v>153</v>
      </c>
      <c r="B40" s="495">
        <v>2490.6655447806502</v>
      </c>
      <c r="C40" s="495">
        <v>113.41828528145196</v>
      </c>
      <c r="D40" s="500">
        <v>0</v>
      </c>
      <c r="E40" s="500">
        <v>1.1341828528145215</v>
      </c>
      <c r="F40" s="500">
        <v>112.28410242863744</v>
      </c>
    </row>
    <row r="41" spans="1:6" ht="14.25" customHeight="1" x14ac:dyDescent="0.2">
      <c r="A41" s="501" t="s">
        <v>154</v>
      </c>
      <c r="B41" s="497">
        <v>10306.319583526616</v>
      </c>
      <c r="C41" s="497">
        <v>6992.2372876018462</v>
      </c>
      <c r="D41" s="497">
        <v>6546.5034264456399</v>
      </c>
      <c r="E41" s="502">
        <v>10.207645675330694</v>
      </c>
      <c r="F41" s="502">
        <v>435.52621548077974</v>
      </c>
    </row>
    <row r="42" spans="1:6" x14ac:dyDescent="0.2">
      <c r="A42" s="499" t="s">
        <v>154</v>
      </c>
      <c r="B42" s="495">
        <v>10306.319583526616</v>
      </c>
      <c r="C42" s="495">
        <v>6992.2372876018462</v>
      </c>
      <c r="D42" s="495">
        <v>6546.5034264456399</v>
      </c>
      <c r="E42" s="500">
        <v>10.207645675330694</v>
      </c>
      <c r="F42" s="500">
        <v>435.52621548077974</v>
      </c>
    </row>
    <row r="43" spans="1:6" x14ac:dyDescent="0.2">
      <c r="A43" s="503"/>
      <c r="B43" s="503"/>
      <c r="C43" s="503"/>
      <c r="D43" s="503"/>
      <c r="E43" s="503"/>
      <c r="F43" s="503"/>
    </row>
  </sheetData>
  <mergeCells count="6">
    <mergeCell ref="A10:C10"/>
    <mergeCell ref="A1:F2"/>
    <mergeCell ref="A3:A4"/>
    <mergeCell ref="B3:B4"/>
    <mergeCell ref="C3:C4"/>
    <mergeCell ref="D3:F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CDEE-0592-452B-9B11-DEF8BA3DAFA4}">
  <dimension ref="A1:D44"/>
  <sheetViews>
    <sheetView workbookViewId="0">
      <selection activeCell="A8" sqref="A8"/>
    </sheetView>
  </sheetViews>
  <sheetFormatPr defaultRowHeight="15" x14ac:dyDescent="0.25"/>
  <cols>
    <col min="1" max="1" width="19.28515625" style="3" customWidth="1"/>
    <col min="2" max="4" width="15.140625" style="3" customWidth="1"/>
    <col min="5" max="16384" width="9.140625" style="3"/>
  </cols>
  <sheetData>
    <row r="1" spans="1:4" ht="15" customHeight="1" x14ac:dyDescent="0.25">
      <c r="A1" s="1199" t="s">
        <v>567</v>
      </c>
      <c r="B1" s="1199"/>
      <c r="C1" s="1199"/>
      <c r="D1" s="1199"/>
    </row>
    <row r="2" spans="1:4" ht="15" customHeight="1" x14ac:dyDescent="0.25">
      <c r="A2" s="1199"/>
      <c r="B2" s="1199"/>
      <c r="C2" s="1199"/>
      <c r="D2" s="1199"/>
    </row>
    <row r="3" spans="1:4" ht="15.75" customHeight="1" x14ac:dyDescent="0.25">
      <c r="A3" s="1200"/>
      <c r="B3" s="1200"/>
      <c r="C3" s="1200"/>
      <c r="D3" s="1200"/>
    </row>
    <row r="4" spans="1:4" ht="15" customHeight="1" x14ac:dyDescent="0.25">
      <c r="A4" s="1201" t="s">
        <v>549</v>
      </c>
      <c r="B4" s="1202" t="s">
        <v>273</v>
      </c>
      <c r="C4" s="1203" t="s">
        <v>392</v>
      </c>
      <c r="D4" s="1203"/>
    </row>
    <row r="5" spans="1:4" ht="27" customHeight="1" x14ac:dyDescent="0.25">
      <c r="A5" s="1201"/>
      <c r="B5" s="1202"/>
      <c r="C5" s="566" t="s">
        <v>393</v>
      </c>
      <c r="D5" s="566" t="s">
        <v>394</v>
      </c>
    </row>
    <row r="6" spans="1:4" ht="15" customHeight="1" x14ac:dyDescent="0.25">
      <c r="A6" s="536" t="s">
        <v>135</v>
      </c>
      <c r="B6" s="504">
        <v>139394.47515916391</v>
      </c>
      <c r="C6" s="504">
        <v>84681.494339642421</v>
      </c>
      <c r="D6" s="504">
        <v>54712.980819792392</v>
      </c>
    </row>
    <row r="7" spans="1:4" ht="15" customHeight="1" x14ac:dyDescent="0.25">
      <c r="A7" s="800"/>
      <c r="B7" s="801"/>
      <c r="C7" s="801"/>
      <c r="D7" s="801"/>
    </row>
    <row r="8" spans="1:4" ht="15" customHeight="1" x14ac:dyDescent="0.25">
      <c r="A8" s="320" t="s">
        <v>3</v>
      </c>
      <c r="B8" s="504"/>
      <c r="C8" s="504"/>
      <c r="D8" s="504"/>
    </row>
    <row r="9" spans="1:4" ht="15" customHeight="1" x14ac:dyDescent="0.25">
      <c r="A9" s="505" t="s">
        <v>4</v>
      </c>
      <c r="B9" s="506">
        <v>91749.721878350087</v>
      </c>
      <c r="C9" s="506">
        <v>54310.345907042501</v>
      </c>
      <c r="D9" s="506">
        <v>37439.375971395675</v>
      </c>
    </row>
    <row r="10" spans="1:4" ht="15" customHeight="1" x14ac:dyDescent="0.25">
      <c r="A10" s="505" t="s">
        <v>5</v>
      </c>
      <c r="B10" s="506">
        <v>47644.753281039382</v>
      </c>
      <c r="C10" s="506">
        <v>30371.148432650356</v>
      </c>
      <c r="D10" s="506">
        <v>17273.604848366347</v>
      </c>
    </row>
    <row r="11" spans="1:4" ht="15" customHeight="1" x14ac:dyDescent="0.25">
      <c r="A11" s="1204" t="s">
        <v>284</v>
      </c>
      <c r="B11" s="1204"/>
      <c r="C11" s="507"/>
      <c r="D11" s="507"/>
    </row>
    <row r="12" spans="1:4" ht="15" customHeight="1" x14ac:dyDescent="0.25">
      <c r="A12" s="508" t="s">
        <v>136</v>
      </c>
      <c r="B12" s="509">
        <v>83894.371439792754</v>
      </c>
      <c r="C12" s="509">
        <v>50539.187921427329</v>
      </c>
      <c r="D12" s="509">
        <v>33355.183518403122</v>
      </c>
    </row>
    <row r="13" spans="1:4" ht="15" customHeight="1" x14ac:dyDescent="0.25">
      <c r="A13" s="510" t="s">
        <v>136</v>
      </c>
      <c r="B13" s="506">
        <v>83214.995910959973</v>
      </c>
      <c r="C13" s="506">
        <v>50161.505031439403</v>
      </c>
      <c r="D13" s="506">
        <v>33053.490879553909</v>
      </c>
    </row>
    <row r="14" spans="1:4" ht="15" customHeight="1" x14ac:dyDescent="0.25">
      <c r="A14" s="510" t="s">
        <v>157</v>
      </c>
      <c r="B14" s="506">
        <v>679.37552883590729</v>
      </c>
      <c r="C14" s="506">
        <v>377.68288998723784</v>
      </c>
      <c r="D14" s="506">
        <v>301.69263884866319</v>
      </c>
    </row>
    <row r="15" spans="1:4" ht="15" customHeight="1" x14ac:dyDescent="0.25">
      <c r="A15" s="508" t="s">
        <v>137</v>
      </c>
      <c r="B15" s="509">
        <v>3227.8843991099579</v>
      </c>
      <c r="C15" s="509">
        <v>1697.8717306633705</v>
      </c>
      <c r="D15" s="509">
        <v>1530.0126684468175</v>
      </c>
    </row>
    <row r="16" spans="1:4" ht="15" customHeight="1" x14ac:dyDescent="0.25">
      <c r="A16" s="510" t="s">
        <v>137</v>
      </c>
      <c r="B16" s="506">
        <v>1937.1843126072399</v>
      </c>
      <c r="C16" s="506">
        <v>1023.032933238715</v>
      </c>
      <c r="D16" s="506">
        <v>914.15137936851852</v>
      </c>
    </row>
    <row r="17" spans="1:4" ht="15" customHeight="1" x14ac:dyDescent="0.25">
      <c r="A17" s="510" t="s">
        <v>138</v>
      </c>
      <c r="B17" s="506">
        <v>706.59591730345642</v>
      </c>
      <c r="C17" s="506">
        <v>360.67014719501964</v>
      </c>
      <c r="D17" s="506">
        <v>345.92577010843053</v>
      </c>
    </row>
    <row r="18" spans="1:4" ht="15" customHeight="1" x14ac:dyDescent="0.25">
      <c r="A18" s="510" t="s">
        <v>139</v>
      </c>
      <c r="B18" s="506">
        <v>387.89053566256877</v>
      </c>
      <c r="C18" s="506">
        <v>210.95801062350057</v>
      </c>
      <c r="D18" s="506">
        <v>176.93252503906501</v>
      </c>
    </row>
    <row r="19" spans="1:4" ht="15" customHeight="1" x14ac:dyDescent="0.25">
      <c r="A19" s="510" t="s">
        <v>140</v>
      </c>
      <c r="B19" s="506">
        <v>196.21363353691183</v>
      </c>
      <c r="C19" s="506">
        <v>103.21063960612129</v>
      </c>
      <c r="D19" s="506">
        <v>93.002993930790623</v>
      </c>
    </row>
    <row r="20" spans="1:4" ht="15" customHeight="1" x14ac:dyDescent="0.25">
      <c r="A20" s="508" t="s">
        <v>141</v>
      </c>
      <c r="B20" s="509">
        <v>2709.5628353738139</v>
      </c>
      <c r="C20" s="509">
        <v>1869.1333414383671</v>
      </c>
      <c r="D20" s="509">
        <v>840.42949393557296</v>
      </c>
    </row>
    <row r="21" spans="1:4" ht="15" customHeight="1" x14ac:dyDescent="0.25">
      <c r="A21" s="510" t="s">
        <v>141</v>
      </c>
      <c r="B21" s="506">
        <v>2709.5628353738139</v>
      </c>
      <c r="C21" s="506">
        <v>1869.1333414383671</v>
      </c>
      <c r="D21" s="506">
        <v>840.42949393557296</v>
      </c>
    </row>
    <row r="22" spans="1:4" ht="15" customHeight="1" x14ac:dyDescent="0.25">
      <c r="A22" s="508" t="s">
        <v>142</v>
      </c>
      <c r="B22" s="509">
        <v>9911.6239507470746</v>
      </c>
      <c r="C22" s="509">
        <v>5727.6234067133728</v>
      </c>
      <c r="D22" s="509">
        <v>4184.0005440324649</v>
      </c>
    </row>
    <row r="23" spans="1:4" ht="15" customHeight="1" x14ac:dyDescent="0.25">
      <c r="A23" s="510" t="s">
        <v>142</v>
      </c>
      <c r="B23" s="506">
        <v>7764.6158103687076</v>
      </c>
      <c r="C23" s="506">
        <v>4372.2748975997174</v>
      </c>
      <c r="D23" s="506">
        <v>3392.3409127680343</v>
      </c>
    </row>
    <row r="24" spans="1:4" ht="15" customHeight="1" x14ac:dyDescent="0.25">
      <c r="A24" s="510" t="s">
        <v>143</v>
      </c>
      <c r="B24" s="506">
        <v>2067.615340680909</v>
      </c>
      <c r="C24" s="506">
        <v>1308.8470121479809</v>
      </c>
      <c r="D24" s="506">
        <v>758.76832853292558</v>
      </c>
    </row>
    <row r="25" spans="1:4" ht="15" customHeight="1" x14ac:dyDescent="0.25">
      <c r="A25" s="510" t="s">
        <v>144</v>
      </c>
      <c r="B25" s="506">
        <v>79.3927996970164</v>
      </c>
      <c r="C25" s="506">
        <v>46.501496965395354</v>
      </c>
      <c r="D25" s="506">
        <v>32.891302731621131</v>
      </c>
    </row>
    <row r="26" spans="1:4" ht="15" customHeight="1" x14ac:dyDescent="0.25">
      <c r="A26" s="508" t="s">
        <v>145</v>
      </c>
      <c r="B26" s="509">
        <v>5060.7238892582855</v>
      </c>
      <c r="C26" s="509">
        <v>3299.3379188372601</v>
      </c>
      <c r="D26" s="509">
        <v>1761.3859704209851</v>
      </c>
    </row>
    <row r="27" spans="1:4" ht="15" customHeight="1" x14ac:dyDescent="0.25">
      <c r="A27" s="510" t="s">
        <v>145</v>
      </c>
      <c r="B27" s="506">
        <v>5060.7238892582855</v>
      </c>
      <c r="C27" s="506">
        <v>3299.3379188372601</v>
      </c>
      <c r="D27" s="506">
        <v>1761.3859704209851</v>
      </c>
    </row>
    <row r="28" spans="1:4" ht="15" customHeight="1" x14ac:dyDescent="0.25">
      <c r="A28" s="508" t="s">
        <v>146</v>
      </c>
      <c r="B28" s="509">
        <v>579.56743778822715</v>
      </c>
      <c r="C28" s="509">
        <v>429.85530121670701</v>
      </c>
      <c r="D28" s="509">
        <v>149.71213657151657</v>
      </c>
    </row>
    <row r="29" spans="1:4" ht="15" customHeight="1" x14ac:dyDescent="0.25">
      <c r="A29" s="510" t="s">
        <v>146</v>
      </c>
      <c r="B29" s="506">
        <v>579.56743778822715</v>
      </c>
      <c r="C29" s="506">
        <v>429.85530121670701</v>
      </c>
      <c r="D29" s="506">
        <v>149.71213657151657</v>
      </c>
    </row>
    <row r="30" spans="1:4" ht="15" customHeight="1" x14ac:dyDescent="0.25">
      <c r="A30" s="508" t="s">
        <v>147</v>
      </c>
      <c r="B30" s="509">
        <v>1627.5523937888686</v>
      </c>
      <c r="C30" s="509">
        <v>950.44523065858402</v>
      </c>
      <c r="D30" s="509">
        <v>677.1071631302782</v>
      </c>
    </row>
    <row r="31" spans="1:4" ht="15" customHeight="1" x14ac:dyDescent="0.25">
      <c r="A31" s="510" t="s">
        <v>147</v>
      </c>
      <c r="B31" s="506">
        <v>1627.5523937888686</v>
      </c>
      <c r="C31" s="506">
        <v>950.44523065858402</v>
      </c>
      <c r="D31" s="506">
        <v>677.1071631302782</v>
      </c>
    </row>
    <row r="32" spans="1:4" ht="15" customHeight="1" x14ac:dyDescent="0.25">
      <c r="A32" s="508" t="s">
        <v>148</v>
      </c>
      <c r="B32" s="509">
        <v>6683.7395516362276</v>
      </c>
      <c r="C32" s="509">
        <v>3953.7614249111225</v>
      </c>
      <c r="D32" s="509">
        <v>2729.9781267244716</v>
      </c>
    </row>
    <row r="33" spans="1:4" ht="15" customHeight="1" x14ac:dyDescent="0.25">
      <c r="A33" s="510" t="s">
        <v>148</v>
      </c>
      <c r="B33" s="506">
        <v>2480.4578991053213</v>
      </c>
      <c r="C33" s="506">
        <v>1567.4407025896976</v>
      </c>
      <c r="D33" s="506">
        <v>913.01719651570397</v>
      </c>
    </row>
    <row r="34" spans="1:4" ht="15" customHeight="1" x14ac:dyDescent="0.25">
      <c r="A34" s="510" t="s">
        <v>149</v>
      </c>
      <c r="B34" s="506">
        <v>4203.281652530316</v>
      </c>
      <c r="C34" s="506">
        <v>2386.3207223217328</v>
      </c>
      <c r="D34" s="506">
        <v>1816.9609302088979</v>
      </c>
    </row>
    <row r="35" spans="1:4" ht="15" customHeight="1" x14ac:dyDescent="0.25">
      <c r="A35" s="508" t="s">
        <v>150</v>
      </c>
      <c r="B35" s="509">
        <v>10652.245353635122</v>
      </c>
      <c r="C35" s="509">
        <v>6614.5543976145264</v>
      </c>
      <c r="D35" s="509">
        <v>4037.6909560193822</v>
      </c>
    </row>
    <row r="36" spans="1:4" ht="15" customHeight="1" x14ac:dyDescent="0.25">
      <c r="A36" s="510" t="s">
        <v>150</v>
      </c>
      <c r="B36" s="506">
        <v>6608.8834833504525</v>
      </c>
      <c r="C36" s="506">
        <v>4153.377607006466</v>
      </c>
      <c r="D36" s="506">
        <v>2455.5058763434063</v>
      </c>
    </row>
    <row r="37" spans="1:4" ht="15" customHeight="1" x14ac:dyDescent="0.25">
      <c r="A37" s="510" t="s">
        <v>151</v>
      </c>
      <c r="B37" s="506">
        <v>4043.3618702834538</v>
      </c>
      <c r="C37" s="506">
        <v>2461.1767906074779</v>
      </c>
      <c r="D37" s="506">
        <v>1582.1850796762867</v>
      </c>
    </row>
    <row r="38" spans="1:4" ht="15" customHeight="1" x14ac:dyDescent="0.25">
      <c r="A38" s="508" t="s">
        <v>152</v>
      </c>
      <c r="B38" s="509">
        <v>2250.2187799840144</v>
      </c>
      <c r="C38" s="509">
        <v>1322.4572063817554</v>
      </c>
      <c r="D38" s="509">
        <v>927.76157360229308</v>
      </c>
    </row>
    <row r="39" spans="1:4" ht="15" customHeight="1" x14ac:dyDescent="0.25">
      <c r="A39" s="510" t="s">
        <v>152</v>
      </c>
      <c r="B39" s="506">
        <v>2250.2187799840144</v>
      </c>
      <c r="C39" s="506">
        <v>1322.4572063817554</v>
      </c>
      <c r="D39" s="506">
        <v>927.76157360229308</v>
      </c>
    </row>
    <row r="40" spans="1:4" ht="15" customHeight="1" x14ac:dyDescent="0.25">
      <c r="A40" s="508" t="s">
        <v>153</v>
      </c>
      <c r="B40" s="509">
        <v>2490.6655447806502</v>
      </c>
      <c r="C40" s="509">
        <v>1472.1693429532756</v>
      </c>
      <c r="D40" s="509">
        <v>1018.4962018274568</v>
      </c>
    </row>
    <row r="41" spans="1:4" ht="15" customHeight="1" x14ac:dyDescent="0.25">
      <c r="A41" s="510" t="s">
        <v>153</v>
      </c>
      <c r="B41" s="506">
        <v>2490.6655447806502</v>
      </c>
      <c r="C41" s="506">
        <v>1472.1693429532756</v>
      </c>
      <c r="D41" s="506">
        <v>1018.4962018274568</v>
      </c>
    </row>
    <row r="42" spans="1:4" ht="15" customHeight="1" x14ac:dyDescent="0.25">
      <c r="A42" s="508" t="s">
        <v>154</v>
      </c>
      <c r="B42" s="509">
        <v>10306.319583526616</v>
      </c>
      <c r="C42" s="509">
        <v>6805.0971168874084</v>
      </c>
      <c r="D42" s="509">
        <v>3501.222466638209</v>
      </c>
    </row>
    <row r="43" spans="1:4" x14ac:dyDescent="0.25">
      <c r="A43" s="510" t="s">
        <v>154</v>
      </c>
      <c r="B43" s="506">
        <v>10306.319583526616</v>
      </c>
      <c r="C43" s="506">
        <v>6805.0971168874084</v>
      </c>
      <c r="D43" s="506">
        <v>3501.222466638209</v>
      </c>
    </row>
    <row r="44" spans="1:4" x14ac:dyDescent="0.25">
      <c r="B44" s="317"/>
      <c r="C44" s="317"/>
      <c r="D44" s="317"/>
    </row>
  </sheetData>
  <mergeCells count="5">
    <mergeCell ref="A1:D3"/>
    <mergeCell ref="A4:A5"/>
    <mergeCell ref="B4:B5"/>
    <mergeCell ref="C4:D4"/>
    <mergeCell ref="A11:B1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B068-EC56-41E4-944A-CB9FFED057D3}">
  <dimension ref="A1:J23"/>
  <sheetViews>
    <sheetView workbookViewId="0">
      <selection activeCell="L9" sqref="L9"/>
    </sheetView>
  </sheetViews>
  <sheetFormatPr defaultRowHeight="12" x14ac:dyDescent="0.2"/>
  <cols>
    <col min="1" max="1" width="21.5703125" style="289" customWidth="1"/>
    <col min="2" max="10" width="11.42578125" style="289" customWidth="1"/>
    <col min="11" max="16384" width="9.140625" style="289"/>
  </cols>
  <sheetData>
    <row r="1" spans="1:10" ht="12" customHeight="1" x14ac:dyDescent="0.2">
      <c r="A1" s="1205" t="s">
        <v>568</v>
      </c>
      <c r="B1" s="1205"/>
      <c r="C1" s="1205"/>
      <c r="D1" s="1205"/>
      <c r="E1" s="1205"/>
      <c r="F1" s="1205"/>
      <c r="G1" s="1205"/>
      <c r="H1" s="1205"/>
      <c r="I1" s="1205"/>
      <c r="J1" s="1205"/>
    </row>
    <row r="2" spans="1:10" ht="15.75" customHeight="1" x14ac:dyDescent="0.2">
      <c r="A2" s="1206"/>
      <c r="B2" s="1206"/>
      <c r="C2" s="1206"/>
      <c r="D2" s="1206"/>
      <c r="E2" s="1206"/>
      <c r="F2" s="1206"/>
      <c r="G2" s="1206"/>
      <c r="H2" s="1206"/>
      <c r="I2" s="1206"/>
      <c r="J2" s="1206"/>
    </row>
    <row r="3" spans="1:10" ht="12" customHeight="1" x14ac:dyDescent="0.2">
      <c r="A3" s="1263" t="s">
        <v>549</v>
      </c>
      <c r="B3" s="1264" t="s">
        <v>273</v>
      </c>
      <c r="C3" s="1207" t="s">
        <v>395</v>
      </c>
      <c r="D3" s="1207"/>
      <c r="E3" s="1207"/>
      <c r="F3" s="1207"/>
      <c r="G3" s="1207"/>
      <c r="H3" s="1207"/>
      <c r="I3" s="1207"/>
      <c r="J3" s="1207"/>
    </row>
    <row r="4" spans="1:10" ht="28.5" customHeight="1" x14ac:dyDescent="0.2">
      <c r="A4" s="1264"/>
      <c r="B4" s="1264"/>
      <c r="C4" s="1264" t="s">
        <v>396</v>
      </c>
      <c r="D4" s="1264" t="s">
        <v>397</v>
      </c>
      <c r="E4" s="1264" t="s">
        <v>398</v>
      </c>
      <c r="F4" s="1264" t="s">
        <v>399</v>
      </c>
      <c r="G4" s="1264" t="s">
        <v>400</v>
      </c>
      <c r="H4" s="1264" t="s">
        <v>401</v>
      </c>
      <c r="I4" s="1264" t="s">
        <v>402</v>
      </c>
      <c r="J4" s="1264" t="s">
        <v>403</v>
      </c>
    </row>
    <row r="5" spans="1:10" ht="21" customHeight="1" x14ac:dyDescent="0.2">
      <c r="A5" s="1264"/>
      <c r="B5" s="1264"/>
      <c r="C5" s="1264"/>
      <c r="D5" s="1264"/>
      <c r="E5" s="1264"/>
      <c r="F5" s="1264"/>
      <c r="G5" s="1264"/>
      <c r="H5" s="1264"/>
      <c r="I5" s="1264"/>
      <c r="J5" s="1264"/>
    </row>
    <row r="6" spans="1:10" x14ac:dyDescent="0.2">
      <c r="A6" s="511" t="s">
        <v>135</v>
      </c>
      <c r="B6" s="512">
        <v>139394.47515916391</v>
      </c>
      <c r="C6" s="513">
        <v>27.493226365555429</v>
      </c>
      <c r="D6" s="513">
        <v>5.7459948089258308</v>
      </c>
      <c r="E6" s="513">
        <v>1.8673262654328919</v>
      </c>
      <c r="F6" s="513">
        <v>29.76330927647269</v>
      </c>
      <c r="G6" s="513">
        <v>9.6205951034735016</v>
      </c>
      <c r="H6" s="513">
        <v>13.100575250424443</v>
      </c>
      <c r="I6" s="513">
        <v>6.3969146400132173</v>
      </c>
      <c r="J6" s="513">
        <v>6.0120582898828001</v>
      </c>
    </row>
    <row r="7" spans="1:10" x14ac:dyDescent="0.2">
      <c r="A7" s="802"/>
      <c r="B7" s="803"/>
      <c r="C7" s="804"/>
      <c r="D7" s="804"/>
      <c r="E7" s="804"/>
      <c r="F7" s="804"/>
      <c r="G7" s="804"/>
      <c r="H7" s="804"/>
      <c r="I7" s="804"/>
      <c r="J7" s="804"/>
    </row>
    <row r="8" spans="1:10" x14ac:dyDescent="0.2">
      <c r="A8" s="320" t="s">
        <v>3</v>
      </c>
      <c r="B8" s="512"/>
      <c r="C8" s="513"/>
      <c r="D8" s="513"/>
      <c r="E8" s="513"/>
      <c r="F8" s="513"/>
      <c r="G8" s="513"/>
      <c r="H8" s="513"/>
      <c r="I8" s="513"/>
      <c r="J8" s="513"/>
    </row>
    <row r="9" spans="1:10" ht="15" customHeight="1" x14ac:dyDescent="0.2">
      <c r="A9" s="514" t="s">
        <v>4</v>
      </c>
      <c r="B9" s="515">
        <v>91749.721878350087</v>
      </c>
      <c r="C9" s="516">
        <v>25.577600593374822</v>
      </c>
      <c r="D9" s="516">
        <v>5.0163792570661734</v>
      </c>
      <c r="E9" s="516">
        <v>1.8567278571003851</v>
      </c>
      <c r="F9" s="516">
        <v>27.664256134509216</v>
      </c>
      <c r="G9" s="516">
        <v>11.744854440949535</v>
      </c>
      <c r="H9" s="516">
        <v>13.484146115342956</v>
      </c>
      <c r="I9" s="516">
        <v>8.0932072439643434</v>
      </c>
      <c r="J9" s="516">
        <v>6.5628283577532178</v>
      </c>
    </row>
    <row r="10" spans="1:10" x14ac:dyDescent="0.2">
      <c r="A10" s="514" t="s">
        <v>5</v>
      </c>
      <c r="B10" s="515">
        <v>47644.753281039382</v>
      </c>
      <c r="C10" s="516">
        <v>31.182155779837473</v>
      </c>
      <c r="D10" s="516">
        <v>7.1510188535508554</v>
      </c>
      <c r="E10" s="516">
        <v>1.8877356693960652</v>
      </c>
      <c r="F10" s="516">
        <v>33.805465625579494</v>
      </c>
      <c r="G10" s="516">
        <v>5.5298990668437495</v>
      </c>
      <c r="H10" s="516">
        <v>12.361931060748184</v>
      </c>
      <c r="I10" s="516">
        <v>3.130356122642922</v>
      </c>
      <c r="J10" s="516">
        <v>4.9514378213667642</v>
      </c>
    </row>
    <row r="11" spans="1:10" x14ac:dyDescent="0.2">
      <c r="A11" s="517" t="s">
        <v>42</v>
      </c>
      <c r="B11" s="512"/>
      <c r="C11" s="513"/>
      <c r="D11" s="513"/>
      <c r="E11" s="513"/>
      <c r="F11" s="513"/>
      <c r="G11" s="513"/>
      <c r="H11" s="513"/>
      <c r="I11" s="513"/>
      <c r="J11" s="513"/>
    </row>
    <row r="12" spans="1:10" x14ac:dyDescent="0.2">
      <c r="A12" s="518" t="s">
        <v>136</v>
      </c>
      <c r="B12" s="515">
        <v>83894.371439792754</v>
      </c>
      <c r="C12" s="516">
        <v>27.671051386396144</v>
      </c>
      <c r="D12" s="516">
        <v>4.8898863037245652</v>
      </c>
      <c r="E12" s="516">
        <v>1.7953466992939435</v>
      </c>
      <c r="F12" s="516">
        <v>27.403371682736488</v>
      </c>
      <c r="G12" s="516">
        <v>11.841447092704769</v>
      </c>
      <c r="H12" s="516">
        <v>12.567426895054437</v>
      </c>
      <c r="I12" s="516">
        <v>7.8235477024194529</v>
      </c>
      <c r="J12" s="516">
        <v>6.0079222376975325</v>
      </c>
    </row>
    <row r="13" spans="1:10" ht="15" customHeight="1" x14ac:dyDescent="0.2">
      <c r="A13" s="518" t="s">
        <v>137</v>
      </c>
      <c r="B13" s="515">
        <v>3227.8843991099579</v>
      </c>
      <c r="C13" s="516">
        <v>23.928320449755709</v>
      </c>
      <c r="D13" s="516">
        <v>4.6029515108927175</v>
      </c>
      <c r="E13" s="516">
        <v>2.3190442726635072</v>
      </c>
      <c r="F13" s="516">
        <v>33.90723822909596</v>
      </c>
      <c r="G13" s="516">
        <v>8.3977512297966364</v>
      </c>
      <c r="H13" s="516">
        <v>14.441321152495609</v>
      </c>
      <c r="I13" s="516">
        <v>4.3921293042869447</v>
      </c>
      <c r="J13" s="516">
        <v>8.0112438510193869</v>
      </c>
    </row>
    <row r="14" spans="1:10" ht="15" customHeight="1" x14ac:dyDescent="0.2">
      <c r="A14" s="518" t="s">
        <v>141</v>
      </c>
      <c r="B14" s="515">
        <v>2709.5628353738139</v>
      </c>
      <c r="C14" s="516">
        <v>27.710339053998744</v>
      </c>
      <c r="D14" s="516">
        <v>8.5809962327335967</v>
      </c>
      <c r="E14" s="516">
        <v>1.7999162829636337</v>
      </c>
      <c r="F14" s="516">
        <v>41.900376726665975</v>
      </c>
      <c r="G14" s="516">
        <v>3.4323984930934399</v>
      </c>
      <c r="H14" s="516">
        <v>11.762243616576296</v>
      </c>
      <c r="I14" s="516">
        <v>1.4231896190875246</v>
      </c>
      <c r="J14" s="516">
        <v>3.3905399748849834</v>
      </c>
    </row>
    <row r="15" spans="1:10" ht="15" customHeight="1" x14ac:dyDescent="0.2">
      <c r="A15" s="518" t="s">
        <v>142</v>
      </c>
      <c r="B15" s="515">
        <v>9911.6239507470746</v>
      </c>
      <c r="C15" s="516">
        <v>23.389403821945908</v>
      </c>
      <c r="D15" s="516">
        <v>5.6642636457255682</v>
      </c>
      <c r="E15" s="516">
        <v>2.3572491131706093</v>
      </c>
      <c r="F15" s="516">
        <v>28.813365373610491</v>
      </c>
      <c r="G15" s="516">
        <v>8.2961437235374973</v>
      </c>
      <c r="H15" s="516">
        <v>15.711179768851105</v>
      </c>
      <c r="I15" s="516">
        <v>7.4836937864738147</v>
      </c>
      <c r="J15" s="516">
        <v>8.2847007666774442</v>
      </c>
    </row>
    <row r="16" spans="1:10" x14ac:dyDescent="0.2">
      <c r="A16" s="518" t="s">
        <v>145</v>
      </c>
      <c r="B16" s="515">
        <v>5060.7238892582855</v>
      </c>
      <c r="C16" s="516">
        <v>30.367548184671929</v>
      </c>
      <c r="D16" s="516">
        <v>10.152398027790552</v>
      </c>
      <c r="E16" s="516">
        <v>2.285970416853476</v>
      </c>
      <c r="F16" s="516">
        <v>31.757059614524085</v>
      </c>
      <c r="G16" s="516">
        <v>5.1770506499328706</v>
      </c>
      <c r="H16" s="516">
        <v>11.340206185567396</v>
      </c>
      <c r="I16" s="516">
        <v>3.4737785746302818</v>
      </c>
      <c r="J16" s="516">
        <v>5.4459883460332801</v>
      </c>
    </row>
    <row r="17" spans="1:10" x14ac:dyDescent="0.2">
      <c r="A17" s="518" t="s">
        <v>146</v>
      </c>
      <c r="B17" s="515">
        <v>579.56743778822715</v>
      </c>
      <c r="C17" s="516">
        <v>20.352250489236535</v>
      </c>
      <c r="D17" s="516">
        <v>5.0880626223091383</v>
      </c>
      <c r="E17" s="516">
        <v>1.3698630136986145</v>
      </c>
      <c r="F17" s="516">
        <v>48.923679060664732</v>
      </c>
      <c r="G17" s="516">
        <v>5.4794520547944563</v>
      </c>
      <c r="H17" s="516">
        <v>13.894324853228788</v>
      </c>
      <c r="I17" s="516">
        <v>1.565557729941274</v>
      </c>
      <c r="J17" s="516">
        <v>3.3268101761252074</v>
      </c>
    </row>
    <row r="18" spans="1:10" x14ac:dyDescent="0.2">
      <c r="A18" s="518" t="s">
        <v>147</v>
      </c>
      <c r="B18" s="515">
        <v>1627.5523937888686</v>
      </c>
      <c r="C18" s="516">
        <v>13.867595818815056</v>
      </c>
      <c r="D18" s="516">
        <v>6.4808362369336709</v>
      </c>
      <c r="E18" s="516">
        <v>1.1846689895470166</v>
      </c>
      <c r="F18" s="516">
        <v>46.689895470383192</v>
      </c>
      <c r="G18" s="516">
        <v>8.7108013937280511</v>
      </c>
      <c r="H18" s="516">
        <v>14.216027874564178</v>
      </c>
      <c r="I18" s="516">
        <v>4.041811846689817</v>
      </c>
      <c r="J18" s="516">
        <v>4.8083623693378854</v>
      </c>
    </row>
    <row r="19" spans="1:10" x14ac:dyDescent="0.2">
      <c r="A19" s="518" t="s">
        <v>148</v>
      </c>
      <c r="B19" s="515">
        <v>6683.7395516362276</v>
      </c>
      <c r="C19" s="516">
        <v>41.506872560664739</v>
      </c>
      <c r="D19" s="516">
        <v>5.5489563889358298</v>
      </c>
      <c r="E19" s="516">
        <v>1.4932971321906769</v>
      </c>
      <c r="F19" s="516">
        <v>24.469709825216025</v>
      </c>
      <c r="G19" s="516">
        <v>4.8192771084335462</v>
      </c>
      <c r="H19" s="516">
        <v>13.711182759205581</v>
      </c>
      <c r="I19" s="516">
        <v>3.5974885457320842</v>
      </c>
      <c r="J19" s="516">
        <v>4.8532156796196979</v>
      </c>
    </row>
    <row r="20" spans="1:10" x14ac:dyDescent="0.2">
      <c r="A20" s="518" t="s">
        <v>150</v>
      </c>
      <c r="B20" s="515">
        <v>10652.245353635122</v>
      </c>
      <c r="C20" s="516">
        <v>27.395655877340236</v>
      </c>
      <c r="D20" s="516">
        <v>8.8053662691644785</v>
      </c>
      <c r="E20" s="516">
        <v>1.9697614991479988</v>
      </c>
      <c r="F20" s="516">
        <v>34.444207836453835</v>
      </c>
      <c r="G20" s="516">
        <v>5.1107325383300068</v>
      </c>
      <c r="H20" s="516">
        <v>13.01107325383196</v>
      </c>
      <c r="I20" s="516">
        <v>2.73637137989749</v>
      </c>
      <c r="J20" s="516">
        <v>6.5268313458256397</v>
      </c>
    </row>
    <row r="21" spans="1:10" x14ac:dyDescent="0.2">
      <c r="A21" s="518" t="s">
        <v>152</v>
      </c>
      <c r="B21" s="515">
        <v>2250.2187799840144</v>
      </c>
      <c r="C21" s="516">
        <v>21.169354838709825</v>
      </c>
      <c r="D21" s="516">
        <v>7.6108870967741717</v>
      </c>
      <c r="E21" s="516">
        <v>1.4616935483870939</v>
      </c>
      <c r="F21" s="516">
        <v>29.032258064516505</v>
      </c>
      <c r="G21" s="516">
        <v>6.3508064516128853</v>
      </c>
      <c r="H21" s="516">
        <v>21.723790322580808</v>
      </c>
      <c r="I21" s="516">
        <v>5.5443548387096619</v>
      </c>
      <c r="J21" s="516">
        <v>7.1068548387096566</v>
      </c>
    </row>
    <row r="22" spans="1:10" x14ac:dyDescent="0.2">
      <c r="A22" s="518" t="s">
        <v>153</v>
      </c>
      <c r="B22" s="515">
        <v>2490.6655447806502</v>
      </c>
      <c r="C22" s="516">
        <v>24.681238615665567</v>
      </c>
      <c r="D22" s="516">
        <v>5.2823315118397849</v>
      </c>
      <c r="E22" s="516">
        <v>3.5519125683060633</v>
      </c>
      <c r="F22" s="516">
        <v>32.377049180328946</v>
      </c>
      <c r="G22" s="516">
        <v>4.8724954462660088</v>
      </c>
      <c r="H22" s="516">
        <v>16.803278688524948</v>
      </c>
      <c r="I22" s="516">
        <v>4.0528233151184567</v>
      </c>
      <c r="J22" s="516">
        <v>8.378870673952763</v>
      </c>
    </row>
    <row r="23" spans="1:10" ht="15.75" customHeight="1" x14ac:dyDescent="0.2">
      <c r="A23" s="518" t="s">
        <v>154</v>
      </c>
      <c r="B23" s="515">
        <v>10306.319583526616</v>
      </c>
      <c r="C23" s="516">
        <v>25.266864751841364</v>
      </c>
      <c r="D23" s="516">
        <v>6.8339385935946506</v>
      </c>
      <c r="E23" s="516">
        <v>1.6066908770769763</v>
      </c>
      <c r="F23" s="516">
        <v>38.791680422578807</v>
      </c>
      <c r="G23" s="516">
        <v>7.0210190381858109</v>
      </c>
      <c r="H23" s="516">
        <v>12.424342467259923</v>
      </c>
      <c r="I23" s="516">
        <v>4.10476504897066</v>
      </c>
      <c r="J23" s="516">
        <v>3.9506988004838219</v>
      </c>
    </row>
  </sheetData>
  <mergeCells count="12">
    <mergeCell ref="I4:I5"/>
    <mergeCell ref="J4:J5"/>
    <mergeCell ref="A1:J2"/>
    <mergeCell ref="A3:A5"/>
    <mergeCell ref="B3:B5"/>
    <mergeCell ref="C3:J3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1AB4-BA16-4379-8DEE-401440620F8D}">
  <dimension ref="A1:H21"/>
  <sheetViews>
    <sheetView workbookViewId="0">
      <selection activeCell="J22" sqref="J22"/>
    </sheetView>
  </sheetViews>
  <sheetFormatPr defaultRowHeight="15" x14ac:dyDescent="0.25"/>
  <cols>
    <col min="1" max="1" width="21.42578125" style="3" customWidth="1"/>
    <col min="2" max="2" width="14.140625" style="3" customWidth="1"/>
    <col min="3" max="3" width="2.7109375" style="3" customWidth="1"/>
    <col min="4" max="5" width="14.140625" style="3" customWidth="1"/>
    <col min="6" max="6" width="3.140625" style="3" customWidth="1"/>
    <col min="7" max="8" width="14.140625" style="3" customWidth="1"/>
    <col min="9" max="16384" width="9.140625" style="3"/>
  </cols>
  <sheetData>
    <row r="1" spans="1:8" ht="15" customHeight="1" x14ac:dyDescent="0.25">
      <c r="A1" s="1208" t="s">
        <v>569</v>
      </c>
      <c r="B1" s="1208"/>
      <c r="C1" s="1208"/>
      <c r="D1" s="1208"/>
      <c r="E1" s="1208"/>
      <c r="F1" s="1208"/>
      <c r="G1" s="1208"/>
      <c r="H1" s="1208"/>
    </row>
    <row r="2" spans="1:8" ht="15.75" customHeight="1" x14ac:dyDescent="0.25">
      <c r="A2" s="1209"/>
      <c r="B2" s="1209"/>
      <c r="C2" s="1209"/>
      <c r="D2" s="1209"/>
      <c r="E2" s="1209"/>
      <c r="F2" s="1209"/>
      <c r="G2" s="1209"/>
      <c r="H2" s="1209"/>
    </row>
    <row r="3" spans="1:8" ht="15" customHeight="1" x14ac:dyDescent="0.25">
      <c r="A3" s="1210" t="s">
        <v>38</v>
      </c>
      <c r="B3" s="537" t="s">
        <v>0</v>
      </c>
      <c r="C3" s="537"/>
      <c r="D3" s="1239" t="s">
        <v>1</v>
      </c>
      <c r="E3" s="1239"/>
      <c r="F3" s="1240"/>
      <c r="G3" s="1239" t="s">
        <v>2</v>
      </c>
      <c r="H3" s="1239"/>
    </row>
    <row r="4" spans="1:8" x14ac:dyDescent="0.25">
      <c r="A4" s="1210"/>
      <c r="B4" s="537" t="s">
        <v>404</v>
      </c>
      <c r="C4" s="537"/>
      <c r="D4" s="537" t="s">
        <v>404</v>
      </c>
      <c r="E4" s="537" t="s">
        <v>255</v>
      </c>
      <c r="F4" s="537"/>
      <c r="G4" s="537" t="s">
        <v>404</v>
      </c>
      <c r="H4" s="537" t="s">
        <v>255</v>
      </c>
    </row>
    <row r="5" spans="1:8" x14ac:dyDescent="0.25">
      <c r="A5" s="519" t="s">
        <v>135</v>
      </c>
      <c r="B5" s="520">
        <v>139394.47515916391</v>
      </c>
      <c r="C5" s="520"/>
      <c r="D5" s="520">
        <v>84681.494339642421</v>
      </c>
      <c r="E5" s="521">
        <v>100</v>
      </c>
      <c r="F5" s="521"/>
      <c r="G5" s="520">
        <v>54712.980819792392</v>
      </c>
      <c r="H5" s="521">
        <v>100</v>
      </c>
    </row>
    <row r="6" spans="1:8" x14ac:dyDescent="0.25">
      <c r="A6" s="805"/>
      <c r="B6" s="806"/>
      <c r="C6" s="806"/>
      <c r="D6" s="806"/>
      <c r="E6" s="807"/>
      <c r="F6" s="807"/>
      <c r="G6" s="806"/>
      <c r="H6" s="807"/>
    </row>
    <row r="7" spans="1:8" x14ac:dyDescent="0.25">
      <c r="A7" s="519" t="s">
        <v>536</v>
      </c>
      <c r="B7" s="520"/>
      <c r="C7" s="520"/>
      <c r="D7" s="520"/>
      <c r="E7" s="521"/>
      <c r="F7" s="521"/>
      <c r="G7" s="520"/>
      <c r="H7" s="521"/>
    </row>
    <row r="8" spans="1:8" ht="15" customHeight="1" x14ac:dyDescent="0.25">
      <c r="A8" s="522" t="s">
        <v>579</v>
      </c>
      <c r="B8" s="523">
        <v>21373.675861285181</v>
      </c>
      <c r="C8" s="523"/>
      <c r="D8" s="523">
        <v>12312.689050155952</v>
      </c>
      <c r="E8" s="524">
        <v>14.539999732139757</v>
      </c>
      <c r="F8" s="524"/>
      <c r="G8" s="523">
        <v>9060.9868111359938</v>
      </c>
      <c r="H8" s="524">
        <v>16.560945273627254</v>
      </c>
    </row>
    <row r="9" spans="1:8" x14ac:dyDescent="0.25">
      <c r="A9" s="522" t="s">
        <v>405</v>
      </c>
      <c r="B9" s="523">
        <v>39660.105997210565</v>
      </c>
      <c r="C9" s="523"/>
      <c r="D9" s="523">
        <v>25322.900554779892</v>
      </c>
      <c r="E9" s="524">
        <v>29.90370062816114</v>
      </c>
      <c r="F9" s="524"/>
      <c r="G9" s="523">
        <v>14337.205442430324</v>
      </c>
      <c r="H9" s="524">
        <v>26.204394693194722</v>
      </c>
    </row>
    <row r="10" spans="1:8" x14ac:dyDescent="0.25">
      <c r="A10" s="522" t="s">
        <v>406</v>
      </c>
      <c r="B10" s="523">
        <v>28945.480586664471</v>
      </c>
      <c r="C10" s="523"/>
      <c r="D10" s="523">
        <v>18576.780946248433</v>
      </c>
      <c r="E10" s="524">
        <v>21.937237989377309</v>
      </c>
      <c r="F10" s="524"/>
      <c r="G10" s="523">
        <v>10368.699640431429</v>
      </c>
      <c r="H10" s="524">
        <v>18.951077943610333</v>
      </c>
    </row>
    <row r="11" spans="1:8" ht="15" customHeight="1" x14ac:dyDescent="0.25">
      <c r="A11" s="522" t="s">
        <v>407</v>
      </c>
      <c r="B11" s="523">
        <v>19774.478038818914</v>
      </c>
      <c r="C11" s="523"/>
      <c r="D11" s="523">
        <v>11966.763280047446</v>
      </c>
      <c r="E11" s="524">
        <v>14.131497528906239</v>
      </c>
      <c r="F11" s="524"/>
      <c r="G11" s="523">
        <v>7807.714758775669</v>
      </c>
      <c r="H11" s="524">
        <v>14.270315091206349</v>
      </c>
    </row>
    <row r="12" spans="1:8" ht="15" customHeight="1" x14ac:dyDescent="0.25">
      <c r="A12" s="522" t="s">
        <v>35</v>
      </c>
      <c r="B12" s="523">
        <v>14644.568995543128</v>
      </c>
      <c r="C12" s="523"/>
      <c r="D12" s="523">
        <v>8329.4388710704643</v>
      </c>
      <c r="E12" s="524">
        <v>9.8361973132672471</v>
      </c>
      <c r="F12" s="524"/>
      <c r="G12" s="523">
        <v>6315.1301244714259</v>
      </c>
      <c r="H12" s="524">
        <v>11.542288557210048</v>
      </c>
    </row>
    <row r="13" spans="1:8" ht="15" customHeight="1" x14ac:dyDescent="0.25">
      <c r="A13" s="522" t="s">
        <v>41</v>
      </c>
      <c r="B13" s="523">
        <v>14996.165679915708</v>
      </c>
      <c r="C13" s="523"/>
      <c r="D13" s="523">
        <v>8172.9216373820263</v>
      </c>
      <c r="E13" s="524">
        <v>9.6513668081976576</v>
      </c>
      <c r="F13" s="524"/>
      <c r="G13" s="523">
        <v>6823.2440425324448</v>
      </c>
      <c r="H13" s="524">
        <v>12.470978441123682</v>
      </c>
    </row>
    <row r="21" ht="15.75" customHeight="1" x14ac:dyDescent="0.25"/>
  </sheetData>
  <mergeCells count="4">
    <mergeCell ref="A1:H2"/>
    <mergeCell ref="A3:A4"/>
    <mergeCell ref="D3:E3"/>
    <mergeCell ref="G3:H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D2D1-595F-45E5-9EB6-0E0C223B816C}">
  <dimension ref="A1:J22"/>
  <sheetViews>
    <sheetView workbookViewId="0">
      <selection activeCell="A7" sqref="A7"/>
    </sheetView>
  </sheetViews>
  <sheetFormatPr defaultRowHeight="15" x14ac:dyDescent="0.25"/>
  <cols>
    <col min="1" max="1" width="17" style="3" customWidth="1"/>
    <col min="2" max="9" width="9.140625" style="3"/>
    <col min="10" max="10" width="11.42578125" style="3" customWidth="1"/>
    <col min="11" max="16384" width="9.140625" style="3"/>
  </cols>
  <sheetData>
    <row r="1" spans="1:10" x14ac:dyDescent="0.25">
      <c r="A1" s="1212" t="s">
        <v>571</v>
      </c>
      <c r="B1" s="1212"/>
      <c r="C1" s="1212"/>
      <c r="D1" s="1212"/>
      <c r="E1" s="1212"/>
      <c r="F1" s="1212"/>
      <c r="G1" s="1212"/>
      <c r="H1" s="1212"/>
      <c r="I1" s="1212"/>
      <c r="J1" s="1212"/>
    </row>
    <row r="2" spans="1:10" ht="15.75" customHeight="1" thickBot="1" x14ac:dyDescent="0.3">
      <c r="A2" s="1212"/>
      <c r="B2" s="1212"/>
      <c r="C2" s="1212"/>
      <c r="D2" s="1212"/>
      <c r="E2" s="1212"/>
      <c r="F2" s="1212"/>
      <c r="G2" s="1212"/>
      <c r="H2" s="1212"/>
      <c r="I2" s="1212"/>
      <c r="J2" s="1212"/>
    </row>
    <row r="3" spans="1:10" ht="19.5" customHeight="1" thickBot="1" x14ac:dyDescent="0.3">
      <c r="A3" s="1241" t="s">
        <v>570</v>
      </c>
      <c r="B3" s="1213" t="s">
        <v>273</v>
      </c>
      <c r="C3" s="1215" t="s">
        <v>408</v>
      </c>
      <c r="D3" s="1216"/>
      <c r="E3" s="1216"/>
      <c r="F3" s="1216"/>
      <c r="G3" s="1216"/>
      <c r="H3" s="1216"/>
      <c r="I3" s="1217"/>
      <c r="J3" s="1218" t="s">
        <v>409</v>
      </c>
    </row>
    <row r="4" spans="1:10" ht="27.75" customHeight="1" thickBot="1" x14ac:dyDescent="0.3">
      <c r="A4" s="1242"/>
      <c r="B4" s="1214"/>
      <c r="C4" s="525" t="s">
        <v>410</v>
      </c>
      <c r="D4" s="525" t="s">
        <v>411</v>
      </c>
      <c r="E4" s="525" t="s">
        <v>412</v>
      </c>
      <c r="F4" s="525" t="s">
        <v>413</v>
      </c>
      <c r="G4" s="525" t="s">
        <v>414</v>
      </c>
      <c r="H4" s="525" t="s">
        <v>415</v>
      </c>
      <c r="I4" s="525" t="s">
        <v>416</v>
      </c>
      <c r="J4" s="1219"/>
    </row>
    <row r="5" spans="1:10" ht="15" customHeight="1" x14ac:dyDescent="0.25">
      <c r="A5" s="526" t="s">
        <v>135</v>
      </c>
      <c r="B5" s="527">
        <v>139394.47515916391</v>
      </c>
      <c r="C5" s="528">
        <v>27.493226365559558</v>
      </c>
      <c r="D5" s="528">
        <v>11.656346875204719</v>
      </c>
      <c r="E5" s="528">
        <v>12.212069680995231</v>
      </c>
      <c r="F5" s="528">
        <v>11.324377761349917</v>
      </c>
      <c r="G5" s="528">
        <v>9.8809630359126182</v>
      </c>
      <c r="H5" s="528">
        <v>8.2235584160051882</v>
      </c>
      <c r="I5" s="528">
        <v>19.209457865178354</v>
      </c>
      <c r="J5" s="528">
        <v>4.0008706052796352</v>
      </c>
    </row>
    <row r="6" spans="1:10" ht="15" customHeight="1" x14ac:dyDescent="0.25">
      <c r="A6" s="808"/>
      <c r="B6" s="809"/>
      <c r="C6" s="810"/>
      <c r="D6" s="810"/>
      <c r="E6" s="810"/>
      <c r="F6" s="810"/>
      <c r="G6" s="810"/>
      <c r="H6" s="810"/>
      <c r="I6" s="810"/>
      <c r="J6" s="810"/>
    </row>
    <row r="7" spans="1:10" ht="15" customHeight="1" x14ac:dyDescent="0.25">
      <c r="A7" s="320" t="s">
        <v>3</v>
      </c>
      <c r="B7" s="527"/>
      <c r="C7" s="528"/>
      <c r="D7" s="528"/>
      <c r="E7" s="528"/>
      <c r="F7" s="528"/>
      <c r="G7" s="528"/>
      <c r="H7" s="528"/>
      <c r="I7" s="528"/>
      <c r="J7" s="528"/>
    </row>
    <row r="8" spans="1:10" ht="15" customHeight="1" x14ac:dyDescent="0.25">
      <c r="A8" s="529" t="s">
        <v>4</v>
      </c>
      <c r="B8" s="530">
        <v>91749.721878350087</v>
      </c>
      <c r="C8" s="531">
        <v>25.577600593376214</v>
      </c>
      <c r="D8" s="531">
        <v>11.118116076406226</v>
      </c>
      <c r="E8" s="531">
        <v>12.145373632498588</v>
      </c>
      <c r="F8" s="531">
        <v>11.325792694244393</v>
      </c>
      <c r="G8" s="531">
        <v>10.06366277273982</v>
      </c>
      <c r="H8" s="531">
        <v>8.5382285679047136</v>
      </c>
      <c r="I8" s="531">
        <v>21.231225662912976</v>
      </c>
      <c r="J8" s="531">
        <v>4.2013350639739802</v>
      </c>
    </row>
    <row r="9" spans="1:10" ht="15" customHeight="1" x14ac:dyDescent="0.25">
      <c r="A9" s="529" t="s">
        <v>5</v>
      </c>
      <c r="B9" s="530">
        <v>47644.753281039382</v>
      </c>
      <c r="C9" s="531">
        <v>31.182155779851254</v>
      </c>
      <c r="D9" s="531">
        <v>12.692820415157394</v>
      </c>
      <c r="E9" s="531">
        <v>12.340506570175458</v>
      </c>
      <c r="F9" s="531">
        <v>11.321653018470943</v>
      </c>
      <c r="G9" s="531">
        <v>9.5291373071777183</v>
      </c>
      <c r="H9" s="531">
        <v>7.6175966482558541</v>
      </c>
      <c r="I9" s="531">
        <v>15.316130260901264</v>
      </c>
      <c r="J9" s="531">
        <v>3.6148352694714041</v>
      </c>
    </row>
    <row r="10" spans="1:10" ht="15" customHeight="1" x14ac:dyDescent="0.25">
      <c r="A10" s="1211" t="s">
        <v>42</v>
      </c>
      <c r="B10" s="1211"/>
      <c r="C10" s="1211"/>
      <c r="D10" s="1211"/>
      <c r="E10" s="1211"/>
      <c r="F10" s="1211"/>
      <c r="G10" s="528"/>
      <c r="H10" s="528"/>
      <c r="I10" s="528"/>
      <c r="J10" s="528"/>
    </row>
    <row r="11" spans="1:10" ht="15" customHeight="1" x14ac:dyDescent="0.25">
      <c r="A11" s="529" t="s">
        <v>136</v>
      </c>
      <c r="B11" s="530">
        <v>83894.371439792754</v>
      </c>
      <c r="C11" s="531">
        <v>16.653783878373797</v>
      </c>
      <c r="D11" s="531">
        <v>6.2561532265421738</v>
      </c>
      <c r="E11" s="531">
        <v>6.8631359690315898</v>
      </c>
      <c r="F11" s="531">
        <v>6.5515080998982835</v>
      </c>
      <c r="G11" s="531">
        <v>5.9461526569865866</v>
      </c>
      <c r="H11" s="531">
        <v>5.0576470875516772</v>
      </c>
      <c r="I11" s="531">
        <v>12.856480313771165</v>
      </c>
      <c r="J11" s="531">
        <v>4.1586880990697201</v>
      </c>
    </row>
    <row r="12" spans="1:10" ht="15" customHeight="1" x14ac:dyDescent="0.25">
      <c r="A12" s="529" t="s">
        <v>137</v>
      </c>
      <c r="B12" s="530">
        <v>3227.8843991099579</v>
      </c>
      <c r="C12" s="531">
        <v>0.55409550621341352</v>
      </c>
      <c r="D12" s="531">
        <v>0.25874063285736248</v>
      </c>
      <c r="E12" s="531">
        <v>0.29291392398946758</v>
      </c>
      <c r="F12" s="531">
        <v>0.24328128686902925</v>
      </c>
      <c r="G12" s="531">
        <v>0.25792698306850287</v>
      </c>
      <c r="H12" s="531">
        <v>0.21154894510350308</v>
      </c>
      <c r="I12" s="531">
        <v>0.49714002099323834</v>
      </c>
      <c r="J12" s="531">
        <v>4.1985242445539992</v>
      </c>
    </row>
    <row r="13" spans="1:10" ht="15" customHeight="1" x14ac:dyDescent="0.25">
      <c r="A13" s="529" t="s">
        <v>141</v>
      </c>
      <c r="B13" s="530">
        <v>2709.5628353738139</v>
      </c>
      <c r="C13" s="531">
        <v>0.53863616022508021</v>
      </c>
      <c r="D13" s="531">
        <v>0.26280888180166073</v>
      </c>
      <c r="E13" s="531">
        <v>0.29698217293376578</v>
      </c>
      <c r="F13" s="531">
        <v>0.30023677208920435</v>
      </c>
      <c r="G13" s="531">
        <v>0.18632580164885412</v>
      </c>
      <c r="H13" s="531">
        <v>0.14157506326157471</v>
      </c>
      <c r="I13" s="531">
        <v>0.21724449362552062</v>
      </c>
      <c r="J13" s="531">
        <v>3.4704897446631398</v>
      </c>
    </row>
    <row r="14" spans="1:10" ht="15" customHeight="1" x14ac:dyDescent="0.25">
      <c r="A14" s="529" t="s">
        <v>142</v>
      </c>
      <c r="B14" s="530">
        <v>9911.6239507470746</v>
      </c>
      <c r="C14" s="531">
        <v>1.6631001684290703</v>
      </c>
      <c r="D14" s="531">
        <v>0.96580229937639372</v>
      </c>
      <c r="E14" s="531">
        <v>0.95441120233235865</v>
      </c>
      <c r="F14" s="531">
        <v>0.89420111795674495</v>
      </c>
      <c r="G14" s="531">
        <v>0.78924029519385075</v>
      </c>
      <c r="H14" s="531">
        <v>0.59233704628981676</v>
      </c>
      <c r="I14" s="531">
        <v>1.251393375266129</v>
      </c>
      <c r="J14" s="531">
        <v>3.9900446275312627</v>
      </c>
    </row>
    <row r="15" spans="1:10" ht="15" customHeight="1" x14ac:dyDescent="0.25">
      <c r="A15" s="529" t="s">
        <v>145</v>
      </c>
      <c r="B15" s="530">
        <v>5060.7238892582855</v>
      </c>
      <c r="C15" s="531">
        <v>1.1024954639048139</v>
      </c>
      <c r="D15" s="531">
        <v>0.62488303784420252</v>
      </c>
      <c r="E15" s="531">
        <v>0.55490915600227309</v>
      </c>
      <c r="F15" s="531">
        <v>0.41902964126271247</v>
      </c>
      <c r="G15" s="531">
        <v>0.28965932483402901</v>
      </c>
      <c r="H15" s="531">
        <v>0.21398989447008201</v>
      </c>
      <c r="I15" s="531">
        <v>0.42553883957358962</v>
      </c>
      <c r="J15" s="531">
        <v>3.3213805468400812</v>
      </c>
    </row>
    <row r="16" spans="1:10" ht="15" customHeight="1" x14ac:dyDescent="0.25">
      <c r="A16" s="529" t="s">
        <v>146</v>
      </c>
      <c r="B16" s="530">
        <v>579.56743778822715</v>
      </c>
      <c r="C16" s="531">
        <v>8.4619578041400995E-2</v>
      </c>
      <c r="D16" s="531">
        <v>3.0918691976665792E-2</v>
      </c>
      <c r="E16" s="531">
        <v>6.1023734164471898E-2</v>
      </c>
      <c r="F16" s="531">
        <v>3.7427890287542787E-2</v>
      </c>
      <c r="G16" s="531">
        <v>4.3123438809560155E-2</v>
      </c>
      <c r="H16" s="531">
        <v>4.5564388176139024E-2</v>
      </c>
      <c r="I16" s="531">
        <v>0.11309732065148786</v>
      </c>
      <c r="J16" s="531">
        <v>4.6555772994128501</v>
      </c>
    </row>
    <row r="17" spans="1:10" ht="15" customHeight="1" x14ac:dyDescent="0.25">
      <c r="A17" s="529" t="s">
        <v>147</v>
      </c>
      <c r="B17" s="530">
        <v>1627.5523937888686</v>
      </c>
      <c r="C17" s="531">
        <v>0.16191630798306531</v>
      </c>
      <c r="D17" s="531">
        <v>0.13018396621753997</v>
      </c>
      <c r="E17" s="531">
        <v>0.15052521093903057</v>
      </c>
      <c r="F17" s="531">
        <v>0.15133886072789021</v>
      </c>
      <c r="G17" s="531">
        <v>0.12692936706210148</v>
      </c>
      <c r="H17" s="531">
        <v>0.13506586495069772</v>
      </c>
      <c r="I17" s="531">
        <v>0.31162786913323937</v>
      </c>
      <c r="J17" s="531">
        <v>4.7777003484319529</v>
      </c>
    </row>
    <row r="18" spans="1:10" ht="15" customHeight="1" x14ac:dyDescent="0.25">
      <c r="A18" s="529" t="s">
        <v>148</v>
      </c>
      <c r="B18" s="530">
        <v>6683.7395516362276</v>
      </c>
      <c r="C18" s="531">
        <v>1.9901873835505819</v>
      </c>
      <c r="D18" s="531">
        <v>0.52480411381446623</v>
      </c>
      <c r="E18" s="531">
        <v>0.5337542614919224</v>
      </c>
      <c r="F18" s="531">
        <v>0.4654076792277122</v>
      </c>
      <c r="G18" s="531">
        <v>0.36532875519797592</v>
      </c>
      <c r="H18" s="531">
        <v>0.30186407166692364</v>
      </c>
      <c r="I18" s="531">
        <v>0.61349194080016756</v>
      </c>
      <c r="J18" s="531">
        <v>3.2238248769724134</v>
      </c>
    </row>
    <row r="19" spans="1:10" ht="15" customHeight="1" x14ac:dyDescent="0.25">
      <c r="A19" s="529" t="s">
        <v>150</v>
      </c>
      <c r="B19" s="530">
        <v>10652.245353635122</v>
      </c>
      <c r="C19" s="531">
        <v>2.0935209067357361</v>
      </c>
      <c r="D19" s="531">
        <v>1.242443227588673</v>
      </c>
      <c r="E19" s="531">
        <v>1.1407370039812172</v>
      </c>
      <c r="F19" s="531">
        <v>0.99590734156420058</v>
      </c>
      <c r="G19" s="531">
        <v>0.72577561166279847</v>
      </c>
      <c r="H19" s="531">
        <v>0.523176814236747</v>
      </c>
      <c r="I19" s="531">
        <v>0.92023791120025356</v>
      </c>
      <c r="J19" s="531">
        <v>3.4636925042584372</v>
      </c>
    </row>
    <row r="20" spans="1:10" ht="15" customHeight="1" x14ac:dyDescent="0.25">
      <c r="A20" s="529" t="s">
        <v>152</v>
      </c>
      <c r="B20" s="530">
        <v>2250.2187799840144</v>
      </c>
      <c r="C20" s="531">
        <v>0.34173291132104627</v>
      </c>
      <c r="D20" s="531">
        <v>0.26280888180166073</v>
      </c>
      <c r="E20" s="531">
        <v>0.22375369193639777</v>
      </c>
      <c r="F20" s="531">
        <v>0.20097149784832771</v>
      </c>
      <c r="G20" s="531">
        <v>0.17574835439367892</v>
      </c>
      <c r="H20" s="531">
        <v>0.12855666663982071</v>
      </c>
      <c r="I20" s="531">
        <v>0.2807091771565729</v>
      </c>
      <c r="J20" s="531">
        <v>3.9853830645161143</v>
      </c>
    </row>
    <row r="21" spans="1:10" ht="15" customHeight="1" x14ac:dyDescent="0.25">
      <c r="A21" s="529" t="s">
        <v>153</v>
      </c>
      <c r="B21" s="530">
        <v>2490.6655447806502</v>
      </c>
      <c r="C21" s="531">
        <v>0.44099818556192288</v>
      </c>
      <c r="D21" s="531">
        <v>0.22294004214753813</v>
      </c>
      <c r="E21" s="531">
        <v>0.20422609700376629</v>
      </c>
      <c r="F21" s="531">
        <v>0.21724449362552062</v>
      </c>
      <c r="G21" s="531">
        <v>0.20178514763718736</v>
      </c>
      <c r="H21" s="531">
        <v>0.16435725734964418</v>
      </c>
      <c r="I21" s="531">
        <v>0.33522371301016907</v>
      </c>
      <c r="J21" s="531">
        <v>4.1671220400729378</v>
      </c>
    </row>
    <row r="22" spans="1:10" ht="15" customHeight="1" x14ac:dyDescent="0.25">
      <c r="A22" s="529" t="s">
        <v>154</v>
      </c>
      <c r="B22" s="530">
        <v>10306.319583526616</v>
      </c>
      <c r="C22" s="531">
        <v>1.8681399152216598</v>
      </c>
      <c r="D22" s="531">
        <v>0.87385987323525383</v>
      </c>
      <c r="E22" s="531">
        <v>0.93569725718858687</v>
      </c>
      <c r="F22" s="531">
        <v>0.84782307999174522</v>
      </c>
      <c r="G22" s="531">
        <v>0.77296729941665787</v>
      </c>
      <c r="H22" s="531">
        <v>0.70787531630788636</v>
      </c>
      <c r="I22" s="531">
        <v>1.3872728900056897</v>
      </c>
      <c r="J22" s="531">
        <v>4.0006602839216212</v>
      </c>
    </row>
  </sheetData>
  <mergeCells count="6">
    <mergeCell ref="A10:F10"/>
    <mergeCell ref="A1:J2"/>
    <mergeCell ref="A3:A4"/>
    <mergeCell ref="B3:B4"/>
    <mergeCell ref="C3:I3"/>
    <mergeCell ref="J3:J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4BB6-19D8-4C42-8F62-4B3C7981D7FC}">
  <sheetPr>
    <tabColor rgb="FFEABD00"/>
  </sheetPr>
  <dimension ref="A1"/>
  <sheetViews>
    <sheetView topLeftCell="A4" workbookViewId="0">
      <selection sqref="A1:E1"/>
    </sheetView>
  </sheetViews>
  <sheetFormatPr defaultRowHeight="15" x14ac:dyDescent="0.25"/>
  <cols>
    <col min="1" max="16384" width="9.140625" style="860"/>
  </cols>
  <sheetData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A611-BA27-4A87-B95D-FA901D517FC9}">
  <dimension ref="A1:F42"/>
  <sheetViews>
    <sheetView workbookViewId="0">
      <selection activeCell="A6" sqref="A6"/>
    </sheetView>
  </sheetViews>
  <sheetFormatPr defaultRowHeight="12" x14ac:dyDescent="0.2"/>
  <cols>
    <col min="1" max="1" width="18.7109375" style="204" customWidth="1"/>
    <col min="2" max="2" width="9.85546875" style="204" bestFit="1" customWidth="1"/>
    <col min="3" max="3" width="9.28515625" style="204" bestFit="1" customWidth="1"/>
    <col min="4" max="4" width="13.42578125" style="204" customWidth="1"/>
    <col min="5" max="5" width="11.7109375" style="204" customWidth="1"/>
    <col min="6" max="6" width="16.28515625" style="204" customWidth="1"/>
    <col min="7" max="16384" width="9.140625" style="204"/>
  </cols>
  <sheetData>
    <row r="1" spans="1:6" ht="36" customHeight="1" thickBot="1" x14ac:dyDescent="0.25">
      <c r="A1" s="1220" t="s">
        <v>572</v>
      </c>
      <c r="B1" s="1220"/>
      <c r="C1" s="1220"/>
      <c r="D1" s="1220"/>
      <c r="E1" s="1220"/>
      <c r="F1" s="1220"/>
    </row>
    <row r="2" spans="1:6" ht="15.75" customHeight="1" x14ac:dyDescent="0.2">
      <c r="A2" s="1221" t="s">
        <v>549</v>
      </c>
      <c r="B2" s="1221" t="s">
        <v>54</v>
      </c>
      <c r="C2" s="1222" t="s">
        <v>38</v>
      </c>
      <c r="D2" s="1222"/>
      <c r="E2" s="1222"/>
      <c r="F2" s="1222"/>
    </row>
    <row r="3" spans="1:6" s="205" customFormat="1" ht="32.25" customHeight="1" x14ac:dyDescent="0.25">
      <c r="A3" s="1221"/>
      <c r="B3" s="1221"/>
      <c r="C3" s="812" t="s">
        <v>75</v>
      </c>
      <c r="D3" s="812" t="s">
        <v>76</v>
      </c>
      <c r="E3" s="812" t="s">
        <v>40</v>
      </c>
      <c r="F3" s="812" t="s">
        <v>41</v>
      </c>
    </row>
    <row r="4" spans="1:6" s="206" customFormat="1" ht="15" customHeight="1" x14ac:dyDescent="0.2">
      <c r="A4" s="813" t="s">
        <v>135</v>
      </c>
      <c r="B4" s="814">
        <v>574252.6119861945</v>
      </c>
      <c r="C4" s="814">
        <v>79778.057660111852</v>
      </c>
      <c r="D4" s="814">
        <v>155770.53162512695</v>
      </c>
      <c r="E4" s="814">
        <v>318787.30041935737</v>
      </c>
      <c r="F4" s="814">
        <v>19916.722283856077</v>
      </c>
    </row>
    <row r="5" spans="1:6" s="206" customFormat="1" ht="15" customHeight="1" x14ac:dyDescent="0.2">
      <c r="A5" s="815"/>
      <c r="B5" s="816"/>
      <c r="C5" s="816"/>
      <c r="D5" s="816"/>
      <c r="E5" s="816"/>
      <c r="F5" s="816"/>
    </row>
    <row r="6" spans="1:6" s="206" customFormat="1" ht="15" customHeight="1" x14ac:dyDescent="0.2">
      <c r="A6" s="320" t="s">
        <v>3</v>
      </c>
      <c r="B6" s="814"/>
      <c r="C6" s="814"/>
      <c r="D6" s="814"/>
      <c r="E6" s="814"/>
      <c r="F6" s="814"/>
    </row>
    <row r="7" spans="1:6" ht="15" customHeight="1" x14ac:dyDescent="0.2">
      <c r="A7" s="54" t="s">
        <v>4</v>
      </c>
      <c r="B7" s="55">
        <v>397185.11234721716</v>
      </c>
      <c r="C7" s="55">
        <v>53615.662719939784</v>
      </c>
      <c r="D7" s="55">
        <v>109126.45832055816</v>
      </c>
      <c r="E7" s="55">
        <v>222411.74228604956</v>
      </c>
      <c r="F7" s="55">
        <v>12031.249023056756</v>
      </c>
    </row>
    <row r="8" spans="1:6" ht="15" customHeight="1" x14ac:dyDescent="0.2">
      <c r="A8" s="54" t="s">
        <v>5</v>
      </c>
      <c r="B8" s="55">
        <v>177067.49963949813</v>
      </c>
      <c r="C8" s="55">
        <v>26162.394940264719</v>
      </c>
      <c r="D8" s="55">
        <v>46644.073304269863</v>
      </c>
      <c r="E8" s="55">
        <v>96375.558133873696</v>
      </c>
      <c r="F8" s="55">
        <v>7885.4732607950637</v>
      </c>
    </row>
    <row r="9" spans="1:6" ht="15" customHeight="1" x14ac:dyDescent="0.2">
      <c r="A9" s="841" t="s">
        <v>537</v>
      </c>
      <c r="B9" s="556"/>
      <c r="C9" s="556"/>
      <c r="D9" s="556"/>
      <c r="E9" s="556"/>
      <c r="F9" s="556"/>
    </row>
    <row r="10" spans="1:6" ht="15" customHeight="1" x14ac:dyDescent="0.2">
      <c r="A10" s="56" t="s">
        <v>136</v>
      </c>
      <c r="B10" s="55">
        <f>SUM(B11:B12)</f>
        <v>359847.04037207819</v>
      </c>
      <c r="C10" s="55">
        <f>SUM(C11:C12)</f>
        <v>48130.511244959387</v>
      </c>
      <c r="D10" s="55">
        <f>SUM(D11:D12)</f>
        <v>98534.503733760663</v>
      </c>
      <c r="E10" s="55">
        <f>SUM(E11:E12)</f>
        <v>201558.0350955445</v>
      </c>
      <c r="F10" s="55">
        <f>SUM(F11:F12)</f>
        <v>11623.990299258287</v>
      </c>
    </row>
    <row r="11" spans="1:6" ht="15" customHeight="1" x14ac:dyDescent="0.2">
      <c r="A11" s="54" t="s">
        <v>136</v>
      </c>
      <c r="B11" s="55">
        <v>356879.56042514328</v>
      </c>
      <c r="C11" s="55">
        <v>47614.16210919759</v>
      </c>
      <c r="D11" s="55">
        <v>97617.924444331089</v>
      </c>
      <c r="E11" s="55">
        <v>200104.93531856063</v>
      </c>
      <c r="F11" s="55">
        <v>11542.538554498573</v>
      </c>
    </row>
    <row r="12" spans="1:6" ht="15" customHeight="1" x14ac:dyDescent="0.2">
      <c r="A12" s="811" t="s">
        <v>157</v>
      </c>
      <c r="B12" s="583">
        <v>2967.4799469348904</v>
      </c>
      <c r="C12" s="583">
        <v>516.34913576179395</v>
      </c>
      <c r="D12" s="583">
        <v>916.57928942957983</v>
      </c>
      <c r="E12" s="583">
        <v>1453.0997769838657</v>
      </c>
      <c r="F12" s="583">
        <v>81.451744759713833</v>
      </c>
    </row>
    <row r="13" spans="1:6" s="206" customFormat="1" ht="15" customHeight="1" x14ac:dyDescent="0.2">
      <c r="A13" s="52" t="s">
        <v>137</v>
      </c>
      <c r="B13" s="57">
        <f>SUM(B14:B17)</f>
        <v>13877.435410418329</v>
      </c>
      <c r="C13" s="57">
        <f t="shared" ref="C13:F13" si="0">SUM(C14:C17)</f>
        <v>2312.9901860149266</v>
      </c>
      <c r="D13" s="57">
        <f t="shared" si="0"/>
        <v>4056.58814470166</v>
      </c>
      <c r="E13" s="57">
        <f t="shared" si="0"/>
        <v>6963.6649879018205</v>
      </c>
      <c r="F13" s="57">
        <f t="shared" si="0"/>
        <v>544.1920918004048</v>
      </c>
    </row>
    <row r="14" spans="1:6" ht="15" customHeight="1" x14ac:dyDescent="0.2">
      <c r="A14" s="54" t="s">
        <v>137</v>
      </c>
      <c r="B14" s="55">
        <v>8204.9810317301435</v>
      </c>
      <c r="C14" s="55">
        <v>1303.5699493002764</v>
      </c>
      <c r="D14" s="55">
        <v>2331.5903822350438</v>
      </c>
      <c r="E14" s="55">
        <v>4265.2620023980589</v>
      </c>
      <c r="F14" s="55">
        <v>304.55869779718898</v>
      </c>
    </row>
    <row r="15" spans="1:6" ht="15" customHeight="1" x14ac:dyDescent="0.2">
      <c r="A15" s="54" t="s">
        <v>138</v>
      </c>
      <c r="B15" s="55">
        <v>3046.3429281373838</v>
      </c>
      <c r="C15" s="55">
        <v>522.69769070968493</v>
      </c>
      <c r="D15" s="55">
        <v>878.6672506940497</v>
      </c>
      <c r="E15" s="55">
        <v>1495.0595579730857</v>
      </c>
      <c r="F15" s="55">
        <v>149.91842876063251</v>
      </c>
    </row>
    <row r="16" spans="1:6" ht="15" customHeight="1" x14ac:dyDescent="0.2">
      <c r="A16" s="54" t="s">
        <v>139</v>
      </c>
      <c r="B16" s="55">
        <v>1798.131883808094</v>
      </c>
      <c r="C16" s="55">
        <v>315.31156241191269</v>
      </c>
      <c r="D16" s="55">
        <v>592.09684025195429</v>
      </c>
      <c r="E16" s="55">
        <v>837.60277804005898</v>
      </c>
      <c r="F16" s="55">
        <v>53.120703104161173</v>
      </c>
    </row>
    <row r="17" spans="1:6" ht="15" customHeight="1" x14ac:dyDescent="0.2">
      <c r="A17" s="54" t="s">
        <v>140</v>
      </c>
      <c r="B17" s="55">
        <v>827.9795667427087</v>
      </c>
      <c r="C17" s="55">
        <v>171.41098359305252</v>
      </c>
      <c r="D17" s="55">
        <v>254.23367152061229</v>
      </c>
      <c r="E17" s="55">
        <v>365.74064949061648</v>
      </c>
      <c r="F17" s="55">
        <v>36.594262138422117</v>
      </c>
    </row>
    <row r="18" spans="1:6" s="206" customFormat="1" ht="15" customHeight="1" x14ac:dyDescent="0.2">
      <c r="A18" s="56" t="s">
        <v>141</v>
      </c>
      <c r="B18" s="57">
        <f>SUM(B19)</f>
        <v>9688.7119703202661</v>
      </c>
      <c r="C18" s="57">
        <f t="shared" ref="C18:F18" si="1">SUM(C19)</f>
        <v>1352.242203900774</v>
      </c>
      <c r="D18" s="57">
        <f t="shared" si="1"/>
        <v>2416.3349394085644</v>
      </c>
      <c r="E18" s="57">
        <f t="shared" si="1"/>
        <v>5561.2749660408044</v>
      </c>
      <c r="F18" s="57">
        <f t="shared" si="1"/>
        <v>358.85986097033094</v>
      </c>
    </row>
    <row r="19" spans="1:6" ht="15" customHeight="1" x14ac:dyDescent="0.2">
      <c r="A19" s="54" t="s">
        <v>141</v>
      </c>
      <c r="B19" s="55">
        <v>9688.7119703202661</v>
      </c>
      <c r="C19" s="55">
        <v>1352.242203900774</v>
      </c>
      <c r="D19" s="55">
        <v>2416.3349394085644</v>
      </c>
      <c r="E19" s="55">
        <v>5561.2749660408044</v>
      </c>
      <c r="F19" s="55">
        <v>358.85986097033094</v>
      </c>
    </row>
    <row r="20" spans="1:6" s="206" customFormat="1" ht="15" customHeight="1" x14ac:dyDescent="0.2">
      <c r="A20" s="52" t="s">
        <v>142</v>
      </c>
      <c r="B20" s="57">
        <f>SUM(B21:B23)</f>
        <v>40701.742827511378</v>
      </c>
      <c r="C20" s="57">
        <f t="shared" ref="C20:F20" si="2">SUM(C21:C23)</f>
        <v>5538.0560995435299</v>
      </c>
      <c r="D20" s="57">
        <f t="shared" si="2"/>
        <v>10935.39305527495</v>
      </c>
      <c r="E20" s="57">
        <f t="shared" si="2"/>
        <v>22658.281780951565</v>
      </c>
      <c r="F20" s="57">
        <f t="shared" si="2"/>
        <v>1570.0118917451944</v>
      </c>
    </row>
    <row r="21" spans="1:6" ht="15" customHeight="1" x14ac:dyDescent="0.2">
      <c r="A21" s="54" t="s">
        <v>142</v>
      </c>
      <c r="B21" s="55">
        <v>32014.037567020205</v>
      </c>
      <c r="C21" s="55">
        <v>4163.5939533251376</v>
      </c>
      <c r="D21" s="55">
        <v>8598.22737322584</v>
      </c>
      <c r="E21" s="55">
        <v>17965.514765283126</v>
      </c>
      <c r="F21" s="55">
        <v>1286.7014751896697</v>
      </c>
    </row>
    <row r="22" spans="1:6" ht="15" customHeight="1" x14ac:dyDescent="0.2">
      <c r="A22" s="54" t="s">
        <v>143</v>
      </c>
      <c r="B22" s="55">
        <v>8385.7881553213665</v>
      </c>
      <c r="C22" s="55">
        <v>1331.0803540744707</v>
      </c>
      <c r="D22" s="55">
        <v>2240.1554652846662</v>
      </c>
      <c r="E22" s="55">
        <v>4541.8660600278317</v>
      </c>
      <c r="F22" s="55">
        <v>272.68627593469262</v>
      </c>
    </row>
    <row r="23" spans="1:6" ht="15" customHeight="1" x14ac:dyDescent="0.2">
      <c r="A23" s="54" t="s">
        <v>144</v>
      </c>
      <c r="B23" s="55">
        <v>301.91710516980805</v>
      </c>
      <c r="C23" s="55">
        <v>43.381792143920876</v>
      </c>
      <c r="D23" s="55">
        <v>97.010216764443612</v>
      </c>
      <c r="E23" s="55">
        <v>150.90095564061016</v>
      </c>
      <c r="F23" s="55">
        <v>10.624140620832232</v>
      </c>
    </row>
    <row r="24" spans="1:6" s="206" customFormat="1" ht="15" customHeight="1" x14ac:dyDescent="0.2">
      <c r="A24" s="56" t="s">
        <v>145</v>
      </c>
      <c r="B24" s="57">
        <f>SUM(B25)</f>
        <v>17360.117948473184</v>
      </c>
      <c r="C24" s="57">
        <f t="shared" ref="C24:F24" si="3">SUM(C25)</f>
        <v>2297.118798645216</v>
      </c>
      <c r="D24" s="57">
        <f t="shared" si="3"/>
        <v>4007.5255063376958</v>
      </c>
      <c r="E24" s="57">
        <f t="shared" si="3"/>
        <v>10505.379251345472</v>
      </c>
      <c r="F24" s="57">
        <f t="shared" si="3"/>
        <v>550.09439214530914</v>
      </c>
    </row>
    <row r="25" spans="1:6" ht="15" customHeight="1" x14ac:dyDescent="0.2">
      <c r="A25" s="811" t="s">
        <v>145</v>
      </c>
      <c r="B25" s="583">
        <v>17360.117948473184</v>
      </c>
      <c r="C25" s="583">
        <v>2297.118798645216</v>
      </c>
      <c r="D25" s="583">
        <v>4007.5255063376958</v>
      </c>
      <c r="E25" s="583">
        <v>10505.379251345472</v>
      </c>
      <c r="F25" s="583">
        <v>550.09439214530914</v>
      </c>
    </row>
    <row r="26" spans="1:6" s="206" customFormat="1" ht="15" customHeight="1" x14ac:dyDescent="0.2">
      <c r="A26" s="56" t="s">
        <v>146</v>
      </c>
      <c r="B26" s="57">
        <f>SUM(B27)</f>
        <v>2741.4497175166348</v>
      </c>
      <c r="C26" s="57">
        <f t="shared" ref="C26:F26" si="4">SUM(C27)</f>
        <v>501.5358408833817</v>
      </c>
      <c r="D26" s="57">
        <f t="shared" si="4"/>
        <v>846.33051177256812</v>
      </c>
      <c r="E26" s="57">
        <f t="shared" si="4"/>
        <v>1299.1465593422154</v>
      </c>
      <c r="F26" s="57">
        <f t="shared" si="4"/>
        <v>94.436805518508805</v>
      </c>
    </row>
    <row r="27" spans="1:6" ht="15" customHeight="1" x14ac:dyDescent="0.2">
      <c r="A27" s="54" t="s">
        <v>146</v>
      </c>
      <c r="B27" s="55">
        <v>2741.4497175166348</v>
      </c>
      <c r="C27" s="55">
        <v>501.5358408833817</v>
      </c>
      <c r="D27" s="55">
        <v>846.33051177256812</v>
      </c>
      <c r="E27" s="55">
        <v>1299.1465593422154</v>
      </c>
      <c r="F27" s="55">
        <v>94.436805518508805</v>
      </c>
    </row>
    <row r="28" spans="1:6" s="206" customFormat="1" ht="15" customHeight="1" x14ac:dyDescent="0.2">
      <c r="A28" s="56" t="s">
        <v>147</v>
      </c>
      <c r="B28" s="57">
        <f>SUM(B29)</f>
        <v>7915.3201507033573</v>
      </c>
      <c r="C28" s="57">
        <f t="shared" ref="C28:F28" si="5">SUM(C29)</f>
        <v>1487.6780427891151</v>
      </c>
      <c r="D28" s="57">
        <f t="shared" si="5"/>
        <v>2382.88314052428</v>
      </c>
      <c r="E28" s="57">
        <f t="shared" si="5"/>
        <v>3812.2083338009816</v>
      </c>
      <c r="F28" s="57">
        <f t="shared" si="5"/>
        <v>232.55063358932679</v>
      </c>
    </row>
    <row r="29" spans="1:6" ht="15" customHeight="1" x14ac:dyDescent="0.2">
      <c r="A29" s="54" t="s">
        <v>147</v>
      </c>
      <c r="B29" s="55">
        <v>7915.3201507033573</v>
      </c>
      <c r="C29" s="55">
        <v>1487.6780427891151</v>
      </c>
      <c r="D29" s="55">
        <v>2382.88314052428</v>
      </c>
      <c r="E29" s="55">
        <v>3812.2083338009816</v>
      </c>
      <c r="F29" s="55">
        <v>232.55063358932679</v>
      </c>
    </row>
    <row r="30" spans="1:6" s="206" customFormat="1" ht="15" customHeight="1" x14ac:dyDescent="0.2">
      <c r="A30" s="52" t="s">
        <v>148</v>
      </c>
      <c r="B30" s="57">
        <f>SUM(B31:B32)</f>
        <v>22228.130949867918</v>
      </c>
      <c r="C30" s="57">
        <f t="shared" ref="C30:F30" si="6">SUM(C31:C32)</f>
        <v>2689.6711129231358</v>
      </c>
      <c r="D30" s="57">
        <f t="shared" si="6"/>
        <v>5455.98839802763</v>
      </c>
      <c r="E30" s="57">
        <f t="shared" si="6"/>
        <v>12886.66538903947</v>
      </c>
      <c r="F30" s="57">
        <f t="shared" si="6"/>
        <v>1195.8060498781074</v>
      </c>
    </row>
    <row r="31" spans="1:6" ht="15" customHeight="1" x14ac:dyDescent="0.2">
      <c r="A31" s="54" t="s">
        <v>148</v>
      </c>
      <c r="B31" s="55">
        <v>9939.325386191731</v>
      </c>
      <c r="C31" s="55">
        <v>1264.4205271216154</v>
      </c>
      <c r="D31" s="55">
        <v>2561.2927345737971</v>
      </c>
      <c r="E31" s="55">
        <v>5777.1810048367734</v>
      </c>
      <c r="F31" s="55">
        <v>336.43111965968535</v>
      </c>
    </row>
    <row r="32" spans="1:6" ht="15" customHeight="1" x14ac:dyDescent="0.2">
      <c r="A32" s="54" t="s">
        <v>149</v>
      </c>
      <c r="B32" s="55">
        <v>12288.805563676186</v>
      </c>
      <c r="C32" s="55">
        <v>1425.2505858015204</v>
      </c>
      <c r="D32" s="55">
        <v>2894.6956634538324</v>
      </c>
      <c r="E32" s="55">
        <v>7109.4843842026976</v>
      </c>
      <c r="F32" s="55">
        <v>859.37493021842204</v>
      </c>
    </row>
    <row r="33" spans="1:6" s="206" customFormat="1" ht="15" customHeight="1" x14ac:dyDescent="0.2">
      <c r="A33" s="52" t="s">
        <v>150</v>
      </c>
      <c r="B33" s="57">
        <f>SUM(B34:B35)</f>
        <v>37918.103138934704</v>
      </c>
      <c r="C33" s="57">
        <f t="shared" ref="C33:F33" si="7">SUM(C34:C35)</f>
        <v>5496.790492382268</v>
      </c>
      <c r="D33" s="57">
        <f t="shared" si="7"/>
        <v>9820.3330924647362</v>
      </c>
      <c r="E33" s="57">
        <f t="shared" si="7"/>
        <v>21303.653938278821</v>
      </c>
      <c r="F33" s="57">
        <f t="shared" si="7"/>
        <v>1297.3256158105032</v>
      </c>
    </row>
    <row r="34" spans="1:6" ht="15" customHeight="1" x14ac:dyDescent="0.2">
      <c r="A34" s="54" t="s">
        <v>150</v>
      </c>
      <c r="B34" s="55">
        <v>23687.063188275039</v>
      </c>
      <c r="C34" s="55">
        <v>3308.6552203425135</v>
      </c>
      <c r="D34" s="55">
        <v>6038.0496986145554</v>
      </c>
      <c r="E34" s="55">
        <v>13614.375326895988</v>
      </c>
      <c r="F34" s="55">
        <v>725.98294242352983</v>
      </c>
    </row>
    <row r="35" spans="1:6" ht="15" customHeight="1" x14ac:dyDescent="0.2">
      <c r="A35" s="54" t="s">
        <v>151</v>
      </c>
      <c r="B35" s="55">
        <v>14231.03995065967</v>
      </c>
      <c r="C35" s="55">
        <v>2188.135272039754</v>
      </c>
      <c r="D35" s="55">
        <v>3782.2833938501803</v>
      </c>
      <c r="E35" s="55">
        <v>7689.2786113828333</v>
      </c>
      <c r="F35" s="55">
        <v>571.34267338697339</v>
      </c>
    </row>
    <row r="36" spans="1:6" s="206" customFormat="1" ht="15" customHeight="1" x14ac:dyDescent="0.2">
      <c r="A36" s="56" t="s">
        <v>152</v>
      </c>
      <c r="B36" s="57">
        <f>SUM(B37)</f>
        <v>9246.4136607368582</v>
      </c>
      <c r="C36" s="57">
        <f t="shared" ref="C36:F36" si="8">SUM(C37)</f>
        <v>1067.6153237369947</v>
      </c>
      <c r="D36" s="57">
        <f t="shared" si="8"/>
        <v>2438.6361386647541</v>
      </c>
      <c r="E36" s="57">
        <f t="shared" si="8"/>
        <v>5365.9563564681612</v>
      </c>
      <c r="F36" s="57">
        <f t="shared" si="8"/>
        <v>374.20584186708845</v>
      </c>
    </row>
    <row r="37" spans="1:6" ht="15" customHeight="1" x14ac:dyDescent="0.2">
      <c r="A37" s="54" t="s">
        <v>152</v>
      </c>
      <c r="B37" s="55">
        <v>9246.4136607368582</v>
      </c>
      <c r="C37" s="55">
        <v>1067.6153237369947</v>
      </c>
      <c r="D37" s="55">
        <v>2438.6361386647541</v>
      </c>
      <c r="E37" s="55">
        <v>5365.9563564681612</v>
      </c>
      <c r="F37" s="55">
        <v>374.20584186708845</v>
      </c>
    </row>
    <row r="38" spans="1:6" s="206" customFormat="1" ht="15" customHeight="1" x14ac:dyDescent="0.2">
      <c r="A38" s="56" t="s">
        <v>153</v>
      </c>
      <c r="B38" s="57">
        <f>SUM(B39)</f>
        <v>10644.994046855985</v>
      </c>
      <c r="C38" s="57">
        <f t="shared" ref="C38:F38" si="9">SUM(C39)</f>
        <v>1674.9604137518993</v>
      </c>
      <c r="D38" s="57">
        <f t="shared" si="9"/>
        <v>2737.4722086976954</v>
      </c>
      <c r="E38" s="57">
        <f t="shared" si="9"/>
        <v>5822.9417804698878</v>
      </c>
      <c r="F38" s="57">
        <f t="shared" si="9"/>
        <v>409.61964393652886</v>
      </c>
    </row>
    <row r="39" spans="1:6" ht="15" customHeight="1" x14ac:dyDescent="0.2">
      <c r="A39" s="54" t="s">
        <v>153</v>
      </c>
      <c r="B39" s="55">
        <v>10644.994046855985</v>
      </c>
      <c r="C39" s="55">
        <v>1674.9604137518993</v>
      </c>
      <c r="D39" s="55">
        <v>2737.4722086976954</v>
      </c>
      <c r="E39" s="55">
        <v>5822.9417804698878</v>
      </c>
      <c r="F39" s="55">
        <v>409.61964393652886</v>
      </c>
    </row>
    <row r="40" spans="1:6" s="206" customFormat="1" ht="15" customHeight="1" x14ac:dyDescent="0.2">
      <c r="A40" s="58" t="s">
        <v>154</v>
      </c>
      <c r="B40" s="53">
        <f>SUM(B41)</f>
        <v>42083.15179388642</v>
      </c>
      <c r="C40" s="53">
        <f t="shared" ref="C40:F40" si="10">SUM(C41)</f>
        <v>7228.8879006638526</v>
      </c>
      <c r="D40" s="53">
        <f t="shared" si="10"/>
        <v>12138.542755144503</v>
      </c>
      <c r="E40" s="53">
        <f t="shared" si="10"/>
        <v>21050.091980746165</v>
      </c>
      <c r="F40" s="53">
        <f t="shared" si="10"/>
        <v>1665.6291573326821</v>
      </c>
    </row>
    <row r="41" spans="1:6" ht="15" customHeight="1" x14ac:dyDescent="0.2">
      <c r="A41" s="54" t="s">
        <v>154</v>
      </c>
      <c r="B41" s="55">
        <v>42083.15179388642</v>
      </c>
      <c r="C41" s="55">
        <v>7228.8879006638526</v>
      </c>
      <c r="D41" s="55">
        <v>12138.542755144503</v>
      </c>
      <c r="E41" s="55">
        <v>21050.091980746165</v>
      </c>
      <c r="F41" s="55">
        <v>1665.6291573326821</v>
      </c>
    </row>
    <row r="42" spans="1:6" ht="15" customHeight="1" x14ac:dyDescent="0.2"/>
  </sheetData>
  <mergeCells count="4">
    <mergeCell ref="A1:F1"/>
    <mergeCell ref="A2:A3"/>
    <mergeCell ref="B2:B3"/>
    <mergeCell ref="C2:F2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77F5-FFC7-477B-9033-273EE1FB25B3}">
  <dimension ref="A1:I43"/>
  <sheetViews>
    <sheetView workbookViewId="0">
      <selection activeCell="A7" sqref="A7"/>
    </sheetView>
  </sheetViews>
  <sheetFormatPr defaultRowHeight="15" x14ac:dyDescent="0.25"/>
  <cols>
    <col min="1" max="1" width="22.7109375" style="12" customWidth="1"/>
    <col min="2" max="2" width="18.28515625" style="12" customWidth="1"/>
    <col min="3" max="3" width="11.85546875" style="12" customWidth="1"/>
    <col min="4" max="4" width="18.5703125" style="12" customWidth="1"/>
    <col min="5" max="5" width="12.7109375" style="12" customWidth="1"/>
    <col min="6" max="6" width="13" style="12" customWidth="1"/>
    <col min="7" max="7" width="25.42578125" style="12" customWidth="1"/>
    <col min="8" max="8" width="12.140625" style="12" customWidth="1"/>
    <col min="9" max="16384" width="9.140625" style="12"/>
  </cols>
  <sheetData>
    <row r="1" spans="1:9" ht="21" customHeight="1" thickBot="1" x14ac:dyDescent="0.3">
      <c r="A1" s="1223" t="s">
        <v>573</v>
      </c>
      <c r="B1" s="1223"/>
      <c r="C1" s="1223"/>
      <c r="D1" s="1223"/>
      <c r="E1" s="1223"/>
      <c r="F1" s="1223"/>
      <c r="G1" s="1223"/>
      <c r="H1" s="1223"/>
      <c r="I1" s="833"/>
    </row>
    <row r="2" spans="1:9" ht="21" customHeight="1" x14ac:dyDescent="0.25">
      <c r="A2" s="1245" t="s">
        <v>549</v>
      </c>
      <c r="B2" s="1245" t="s">
        <v>155</v>
      </c>
      <c r="C2" s="1247" t="s">
        <v>78</v>
      </c>
      <c r="D2" s="1247"/>
      <c r="E2" s="1247"/>
      <c r="F2" s="1247"/>
      <c r="G2" s="1247"/>
      <c r="H2" s="1247"/>
      <c r="I2" s="833"/>
    </row>
    <row r="3" spans="1:9" ht="15.75" customHeight="1" x14ac:dyDescent="0.25">
      <c r="A3" s="1246"/>
      <c r="B3" s="1246"/>
      <c r="C3" s="1248" t="s">
        <v>79</v>
      </c>
      <c r="D3" s="1248" t="s">
        <v>80</v>
      </c>
      <c r="E3" s="1248" t="s">
        <v>81</v>
      </c>
      <c r="F3" s="1248" t="s">
        <v>82</v>
      </c>
      <c r="G3" s="1248" t="s">
        <v>156</v>
      </c>
      <c r="H3" s="1248" t="s">
        <v>83</v>
      </c>
      <c r="I3" s="833"/>
    </row>
    <row r="4" spans="1:9" ht="26.25" customHeight="1" x14ac:dyDescent="0.25">
      <c r="A4" s="1246"/>
      <c r="B4" s="1246"/>
      <c r="C4" s="1246"/>
      <c r="D4" s="1246"/>
      <c r="E4" s="1246"/>
      <c r="F4" s="1246"/>
      <c r="G4" s="1246"/>
      <c r="H4" s="1246"/>
      <c r="I4" s="833"/>
    </row>
    <row r="5" spans="1:9" ht="16.5" customHeight="1" x14ac:dyDescent="0.25">
      <c r="A5" s="817" t="s">
        <v>135</v>
      </c>
      <c r="B5" s="818">
        <v>139194.85897706947</v>
      </c>
      <c r="C5" s="818">
        <v>11815.916960623081</v>
      </c>
      <c r="D5" s="818">
        <v>80825.272640090741</v>
      </c>
      <c r="E5" s="818">
        <v>615.86128907829266</v>
      </c>
      <c r="F5" s="818">
        <v>38750.491349251657</v>
      </c>
      <c r="G5" s="818">
        <v>7180.5116411690988</v>
      </c>
      <c r="H5" s="818">
        <v>6.8050971168871284</v>
      </c>
      <c r="I5" s="833"/>
    </row>
    <row r="6" spans="1:9" ht="14.25" customHeight="1" x14ac:dyDescent="0.25">
      <c r="A6" s="819"/>
      <c r="B6" s="820"/>
      <c r="C6" s="820"/>
      <c r="D6" s="820"/>
      <c r="E6" s="820"/>
      <c r="F6" s="820"/>
      <c r="G6" s="820"/>
      <c r="H6" s="820"/>
      <c r="I6" s="833"/>
    </row>
    <row r="7" spans="1:9" ht="16.5" customHeight="1" x14ac:dyDescent="0.25">
      <c r="A7" s="320" t="s">
        <v>3</v>
      </c>
      <c r="B7" s="818"/>
      <c r="C7" s="818"/>
      <c r="D7" s="818"/>
      <c r="E7" s="818"/>
      <c r="F7" s="818"/>
      <c r="G7" s="818"/>
      <c r="H7" s="818"/>
      <c r="I7" s="833"/>
    </row>
    <row r="8" spans="1:9" ht="15" customHeight="1" x14ac:dyDescent="0.25">
      <c r="A8" s="61" t="s">
        <v>4</v>
      </c>
      <c r="B8" s="62">
        <v>91605.680656043303</v>
      </c>
      <c r="C8" s="62">
        <v>8605.0453043044545</v>
      </c>
      <c r="D8" s="62">
        <v>62736.190320616974</v>
      </c>
      <c r="E8" s="62">
        <v>605.65364340296173</v>
      </c>
      <c r="F8" s="62">
        <v>13412.846417386283</v>
      </c>
      <c r="G8" s="62">
        <v>6242.5424218912804</v>
      </c>
      <c r="H8" s="62">
        <v>3.4025485584435646</v>
      </c>
      <c r="I8" s="833"/>
    </row>
    <row r="9" spans="1:9" x14ac:dyDescent="0.25">
      <c r="A9" s="61" t="s">
        <v>5</v>
      </c>
      <c r="B9" s="62">
        <v>47589.178321251369</v>
      </c>
      <c r="C9" s="62">
        <v>3210.8716563177431</v>
      </c>
      <c r="D9" s="62">
        <v>18089.082319538862</v>
      </c>
      <c r="E9" s="62">
        <v>10.207645675330694</v>
      </c>
      <c r="F9" s="62">
        <v>25337.64493186646</v>
      </c>
      <c r="G9" s="62">
        <v>937.96921927762401</v>
      </c>
      <c r="H9" s="62">
        <v>3.4025485584435646</v>
      </c>
      <c r="I9" s="833"/>
    </row>
    <row r="10" spans="1:9" x14ac:dyDescent="0.25">
      <c r="A10" s="586" t="s">
        <v>537</v>
      </c>
      <c r="B10" s="834"/>
      <c r="C10" s="834"/>
      <c r="D10" s="834"/>
      <c r="E10" s="834"/>
      <c r="F10" s="834"/>
      <c r="G10" s="834"/>
      <c r="H10" s="834"/>
      <c r="I10" s="833"/>
    </row>
    <row r="11" spans="1:9" x14ac:dyDescent="0.25">
      <c r="A11" s="60" t="s">
        <v>136</v>
      </c>
      <c r="B11" s="62">
        <f t="shared" ref="B11:H11" si="0">SUM(B12:B13)</f>
        <v>83850.138308536305</v>
      </c>
      <c r="C11" s="62">
        <f t="shared" si="0"/>
        <v>9180.0760106815414</v>
      </c>
      <c r="D11" s="62">
        <f t="shared" si="0"/>
        <v>55056.638224194656</v>
      </c>
      <c r="E11" s="62">
        <f t="shared" si="0"/>
        <v>611.32455766703447</v>
      </c>
      <c r="F11" s="62">
        <f t="shared" si="0"/>
        <v>12497.560855164757</v>
      </c>
      <c r="G11" s="62">
        <f t="shared" si="0"/>
        <v>6498.8677466274194</v>
      </c>
      <c r="H11" s="62">
        <f t="shared" si="0"/>
        <v>5.6709142640726071</v>
      </c>
      <c r="I11" s="833"/>
    </row>
    <row r="12" spans="1:9" x14ac:dyDescent="0.25">
      <c r="A12" s="61" t="s">
        <v>136</v>
      </c>
      <c r="B12" s="62">
        <v>83171.896962553219</v>
      </c>
      <c r="C12" s="62">
        <v>9161.9290850365087</v>
      </c>
      <c r="D12" s="62">
        <v>54416.959095207261</v>
      </c>
      <c r="E12" s="62">
        <v>611.32455766703447</v>
      </c>
      <c r="F12" s="62">
        <v>12477.145563814094</v>
      </c>
      <c r="G12" s="62">
        <v>6498.8677466274194</v>
      </c>
      <c r="H12" s="62">
        <v>5.6709142640726071</v>
      </c>
      <c r="I12" s="833"/>
    </row>
    <row r="13" spans="1:9" x14ac:dyDescent="0.25">
      <c r="A13" s="61" t="s">
        <v>157</v>
      </c>
      <c r="B13" s="62">
        <v>678.24134598309274</v>
      </c>
      <c r="C13" s="62">
        <v>18.146925645032347</v>
      </c>
      <c r="D13" s="62">
        <v>639.67912898739814</v>
      </c>
      <c r="E13" s="62">
        <v>0</v>
      </c>
      <c r="F13" s="62">
        <v>20.415291350661391</v>
      </c>
      <c r="G13" s="62">
        <v>0</v>
      </c>
      <c r="H13" s="62">
        <v>0</v>
      </c>
      <c r="I13" s="833"/>
    </row>
    <row r="14" spans="1:9" x14ac:dyDescent="0.25">
      <c r="A14" s="60" t="s">
        <v>137</v>
      </c>
      <c r="B14" s="62">
        <f t="shared" ref="B14:H14" si="1">SUM(B15:B18)</f>
        <v>3143.9548680019006</v>
      </c>
      <c r="C14" s="62">
        <f t="shared" si="1"/>
        <v>137.23612519055689</v>
      </c>
      <c r="D14" s="62">
        <f t="shared" si="1"/>
        <v>1041.1798588837403</v>
      </c>
      <c r="E14" s="62">
        <f t="shared" si="1"/>
        <v>0</v>
      </c>
      <c r="F14" s="62">
        <f t="shared" si="1"/>
        <v>1941.7210440184833</v>
      </c>
      <c r="G14" s="62">
        <f t="shared" si="1"/>
        <v>23.817839909104958</v>
      </c>
      <c r="H14" s="62">
        <f t="shared" si="1"/>
        <v>0</v>
      </c>
      <c r="I14" s="833"/>
    </row>
    <row r="15" spans="1:9" x14ac:dyDescent="0.25">
      <c r="A15" s="61" t="s">
        <v>137</v>
      </c>
      <c r="B15" s="62">
        <v>1874.8042557024398</v>
      </c>
      <c r="C15" s="62">
        <v>112.28410242863744</v>
      </c>
      <c r="D15" s="62">
        <v>733.81630577100555</v>
      </c>
      <c r="E15" s="62">
        <v>0</v>
      </c>
      <c r="F15" s="62">
        <v>1007.1543732993114</v>
      </c>
      <c r="G15" s="62">
        <v>21.549474203475913</v>
      </c>
      <c r="H15" s="62">
        <v>0</v>
      </c>
      <c r="I15" s="833"/>
    </row>
    <row r="16" spans="1:9" x14ac:dyDescent="0.25">
      <c r="A16" s="61" t="s">
        <v>138</v>
      </c>
      <c r="B16" s="62">
        <v>685.04644309998002</v>
      </c>
      <c r="C16" s="62">
        <v>20.415291350661391</v>
      </c>
      <c r="D16" s="62">
        <v>77.124433991387363</v>
      </c>
      <c r="E16" s="62">
        <v>0</v>
      </c>
      <c r="F16" s="62">
        <v>585.23835205229989</v>
      </c>
      <c r="G16" s="62">
        <v>2.2683657056290429</v>
      </c>
      <c r="H16" s="62">
        <v>0</v>
      </c>
      <c r="I16" s="833"/>
    </row>
    <row r="17" spans="1:9" x14ac:dyDescent="0.25">
      <c r="A17" s="61" t="s">
        <v>139</v>
      </c>
      <c r="B17" s="62">
        <v>387.89053566256877</v>
      </c>
      <c r="C17" s="62">
        <v>4.5367314112580859</v>
      </c>
      <c r="D17" s="62">
        <v>229.10493626853287</v>
      </c>
      <c r="E17" s="62">
        <v>0</v>
      </c>
      <c r="F17" s="62">
        <v>154.24886798277464</v>
      </c>
      <c r="G17" s="62">
        <v>0</v>
      </c>
      <c r="H17" s="62">
        <v>0</v>
      </c>
      <c r="I17" s="833"/>
    </row>
    <row r="18" spans="1:9" x14ac:dyDescent="0.25">
      <c r="A18" s="61" t="s">
        <v>140</v>
      </c>
      <c r="B18" s="62">
        <v>196.21363353691183</v>
      </c>
      <c r="C18" s="62">
        <v>0</v>
      </c>
      <c r="D18" s="62">
        <v>1.1341828528145215</v>
      </c>
      <c r="E18" s="62">
        <v>0</v>
      </c>
      <c r="F18" s="62">
        <v>195.07945068409731</v>
      </c>
      <c r="G18" s="62">
        <v>0</v>
      </c>
      <c r="H18" s="62">
        <v>0</v>
      </c>
      <c r="I18" s="833"/>
    </row>
    <row r="19" spans="1:9" x14ac:dyDescent="0.25">
      <c r="A19" s="59" t="s">
        <v>141</v>
      </c>
      <c r="B19" s="62">
        <f t="shared" ref="B19:H19" si="2">SUM(B20)</f>
        <v>2709.5628353738139</v>
      </c>
      <c r="C19" s="62">
        <f t="shared" si="2"/>
        <v>157.6514165412182</v>
      </c>
      <c r="D19" s="62">
        <f t="shared" si="2"/>
        <v>669.16788316057637</v>
      </c>
      <c r="E19" s="62">
        <f t="shared" si="2"/>
        <v>0</v>
      </c>
      <c r="F19" s="62">
        <f t="shared" si="2"/>
        <v>1739.8364962175087</v>
      </c>
      <c r="G19" s="62">
        <f t="shared" si="2"/>
        <v>142.90703945462946</v>
      </c>
      <c r="H19" s="62">
        <f t="shared" si="2"/>
        <v>0</v>
      </c>
      <c r="I19" s="833"/>
    </row>
    <row r="20" spans="1:9" x14ac:dyDescent="0.25">
      <c r="A20" s="61" t="s">
        <v>141</v>
      </c>
      <c r="B20" s="62">
        <v>2709.5628353738139</v>
      </c>
      <c r="C20" s="62">
        <v>157.6514165412182</v>
      </c>
      <c r="D20" s="62">
        <v>669.16788316057637</v>
      </c>
      <c r="E20" s="62">
        <v>0</v>
      </c>
      <c r="F20" s="62">
        <v>1739.8364962175087</v>
      </c>
      <c r="G20" s="62">
        <v>142.90703945462946</v>
      </c>
      <c r="H20" s="62">
        <v>0</v>
      </c>
      <c r="I20" s="833"/>
    </row>
    <row r="21" spans="1:9" x14ac:dyDescent="0.25">
      <c r="A21" s="60" t="s">
        <v>142</v>
      </c>
      <c r="B21" s="62">
        <f t="shared" ref="B21:H21" si="3">SUM(B22:B24)</f>
        <v>9898.0137565128607</v>
      </c>
      <c r="C21" s="62">
        <f t="shared" si="3"/>
        <v>389.02471851538263</v>
      </c>
      <c r="D21" s="62">
        <f t="shared" si="3"/>
        <v>3907.2599279458036</v>
      </c>
      <c r="E21" s="62">
        <f t="shared" si="3"/>
        <v>2.2683657056290429</v>
      </c>
      <c r="F21" s="62">
        <f t="shared" si="3"/>
        <v>5565.4352587606054</v>
      </c>
      <c r="G21" s="62">
        <f t="shared" si="3"/>
        <v>34.02548558443565</v>
      </c>
      <c r="H21" s="62">
        <f t="shared" si="3"/>
        <v>0</v>
      </c>
      <c r="I21" s="833"/>
    </row>
    <row r="22" spans="1:9" x14ac:dyDescent="0.25">
      <c r="A22" s="61" t="s">
        <v>142</v>
      </c>
      <c r="B22" s="62">
        <v>7764.6158103687076</v>
      </c>
      <c r="C22" s="62">
        <v>358.40178148939054</v>
      </c>
      <c r="D22" s="62">
        <v>3534.1137693698242</v>
      </c>
      <c r="E22" s="62">
        <v>2.2683657056290429</v>
      </c>
      <c r="F22" s="62">
        <v>3856.221699569091</v>
      </c>
      <c r="G22" s="62">
        <v>13.61019423377426</v>
      </c>
      <c r="H22" s="62">
        <v>0</v>
      </c>
      <c r="I22" s="833"/>
    </row>
    <row r="23" spans="1:9" x14ac:dyDescent="0.25">
      <c r="A23" s="61" t="s">
        <v>143</v>
      </c>
      <c r="B23" s="62">
        <v>2054.0051464471371</v>
      </c>
      <c r="C23" s="62">
        <v>30.622937025992091</v>
      </c>
      <c r="D23" s="62">
        <v>358.40178148939054</v>
      </c>
      <c r="E23" s="62">
        <v>0</v>
      </c>
      <c r="F23" s="62">
        <v>1644.5651365810868</v>
      </c>
      <c r="G23" s="62">
        <v>20.415291350661391</v>
      </c>
      <c r="H23" s="62">
        <v>0</v>
      </c>
      <c r="I23" s="833"/>
    </row>
    <row r="24" spans="1:9" x14ac:dyDescent="0.25">
      <c r="A24" s="61" t="s">
        <v>144</v>
      </c>
      <c r="B24" s="62">
        <v>79.3927996970164</v>
      </c>
      <c r="C24" s="62">
        <v>0</v>
      </c>
      <c r="D24" s="62">
        <v>14.744377086588782</v>
      </c>
      <c r="E24" s="62">
        <v>0</v>
      </c>
      <c r="F24" s="62">
        <v>64.648422610427659</v>
      </c>
      <c r="G24" s="62">
        <v>0</v>
      </c>
      <c r="H24" s="62">
        <v>0</v>
      </c>
      <c r="I24" s="833"/>
    </row>
    <row r="25" spans="1:9" x14ac:dyDescent="0.25">
      <c r="A25" s="59" t="s">
        <v>145</v>
      </c>
      <c r="B25" s="62">
        <f t="shared" ref="B25:H25" si="4">SUM(B26)</f>
        <v>5059.5897064054707</v>
      </c>
      <c r="C25" s="62">
        <f t="shared" si="4"/>
        <v>100.94227390049225</v>
      </c>
      <c r="D25" s="62">
        <f t="shared" si="4"/>
        <v>2828.6520349193174</v>
      </c>
      <c r="E25" s="62">
        <f t="shared" si="4"/>
        <v>0</v>
      </c>
      <c r="F25" s="62">
        <f t="shared" si="4"/>
        <v>2032.4556722436619</v>
      </c>
      <c r="G25" s="62">
        <f t="shared" si="4"/>
        <v>96.405542489234179</v>
      </c>
      <c r="H25" s="62">
        <f t="shared" si="4"/>
        <v>1.1341828528145215</v>
      </c>
      <c r="I25" s="833"/>
    </row>
    <row r="26" spans="1:9" x14ac:dyDescent="0.25">
      <c r="A26" s="61" t="s">
        <v>145</v>
      </c>
      <c r="B26" s="62">
        <v>5059.5897064054707</v>
      </c>
      <c r="C26" s="62">
        <v>100.94227390049225</v>
      </c>
      <c r="D26" s="62">
        <v>2828.6520349193174</v>
      </c>
      <c r="E26" s="62">
        <v>0</v>
      </c>
      <c r="F26" s="62">
        <v>2032.4556722436619</v>
      </c>
      <c r="G26" s="62">
        <v>96.405542489234179</v>
      </c>
      <c r="H26" s="62">
        <v>1.1341828528145215</v>
      </c>
      <c r="I26" s="833"/>
    </row>
    <row r="27" spans="1:9" x14ac:dyDescent="0.25">
      <c r="A27" s="59" t="s">
        <v>146</v>
      </c>
      <c r="B27" s="62">
        <f t="shared" ref="B27:H27" si="5">SUM(B28)</f>
        <v>578.43325493541261</v>
      </c>
      <c r="C27" s="62">
        <f t="shared" si="5"/>
        <v>32.891302731621131</v>
      </c>
      <c r="D27" s="62">
        <f t="shared" si="5"/>
        <v>301.69263884866319</v>
      </c>
      <c r="E27" s="62">
        <f t="shared" si="5"/>
        <v>0</v>
      </c>
      <c r="F27" s="62">
        <f t="shared" si="5"/>
        <v>242.71513050230709</v>
      </c>
      <c r="G27" s="62">
        <f t="shared" si="5"/>
        <v>1.1341828528145215</v>
      </c>
      <c r="H27" s="62">
        <f t="shared" si="5"/>
        <v>0</v>
      </c>
      <c r="I27" s="833"/>
    </row>
    <row r="28" spans="1:9" x14ac:dyDescent="0.25">
      <c r="A28" s="61" t="s">
        <v>146</v>
      </c>
      <c r="B28" s="62">
        <v>578.43325493541261</v>
      </c>
      <c r="C28" s="62">
        <v>32.891302731621131</v>
      </c>
      <c r="D28" s="62">
        <v>301.69263884866319</v>
      </c>
      <c r="E28" s="62">
        <v>0</v>
      </c>
      <c r="F28" s="62">
        <v>242.71513050230709</v>
      </c>
      <c r="G28" s="62">
        <v>1.1341828528145215</v>
      </c>
      <c r="H28" s="62">
        <v>0</v>
      </c>
      <c r="I28" s="833"/>
    </row>
    <row r="29" spans="1:9" x14ac:dyDescent="0.25">
      <c r="A29" s="59" t="s">
        <v>147</v>
      </c>
      <c r="B29" s="62">
        <f t="shared" ref="B29:H29" si="6">SUM(B30)</f>
        <v>1603.7345538797631</v>
      </c>
      <c r="C29" s="62">
        <f t="shared" si="6"/>
        <v>7.9392799697016496</v>
      </c>
      <c r="D29" s="62">
        <f t="shared" si="6"/>
        <v>406.03746130760152</v>
      </c>
      <c r="E29" s="62">
        <f t="shared" si="6"/>
        <v>0</v>
      </c>
      <c r="F29" s="62">
        <f t="shared" si="6"/>
        <v>1189.7578126024534</v>
      </c>
      <c r="G29" s="62">
        <f t="shared" si="6"/>
        <v>0</v>
      </c>
      <c r="H29" s="62">
        <f t="shared" si="6"/>
        <v>0</v>
      </c>
      <c r="I29" s="833"/>
    </row>
    <row r="30" spans="1:9" x14ac:dyDescent="0.25">
      <c r="A30" s="61" t="s">
        <v>147</v>
      </c>
      <c r="B30" s="62">
        <v>1603.7345538797631</v>
      </c>
      <c r="C30" s="62">
        <v>7.9392799697016496</v>
      </c>
      <c r="D30" s="62">
        <v>406.03746130760152</v>
      </c>
      <c r="E30" s="62">
        <v>0</v>
      </c>
      <c r="F30" s="62">
        <v>1189.7578126024534</v>
      </c>
      <c r="G30" s="62">
        <v>0</v>
      </c>
      <c r="H30" s="62">
        <v>0</v>
      </c>
      <c r="I30" s="833"/>
    </row>
    <row r="31" spans="1:9" x14ac:dyDescent="0.25">
      <c r="A31" s="60" t="s">
        <v>148</v>
      </c>
      <c r="B31" s="62">
        <f t="shared" ref="B31:H31" si="7">SUM(B32:B33)</f>
        <v>6683.7395516356373</v>
      </c>
      <c r="C31" s="62">
        <f t="shared" si="7"/>
        <v>843.83204249401433</v>
      </c>
      <c r="D31" s="62">
        <f t="shared" si="7"/>
        <v>3156.4308793828714</v>
      </c>
      <c r="E31" s="62">
        <f t="shared" si="7"/>
        <v>0</v>
      </c>
      <c r="F31" s="62">
        <f t="shared" si="7"/>
        <v>2677.805715495133</v>
      </c>
      <c r="G31" s="62">
        <f t="shared" si="7"/>
        <v>5.6709142640726071</v>
      </c>
      <c r="H31" s="62">
        <f t="shared" si="7"/>
        <v>0</v>
      </c>
      <c r="I31" s="833"/>
    </row>
    <row r="32" spans="1:9" x14ac:dyDescent="0.25">
      <c r="A32" s="61" t="s">
        <v>148</v>
      </c>
      <c r="B32" s="62">
        <v>2480.4578991053213</v>
      </c>
      <c r="C32" s="62">
        <v>96.405542489234179</v>
      </c>
      <c r="D32" s="62">
        <v>1227.1858467453335</v>
      </c>
      <c r="E32" s="62">
        <v>0</v>
      </c>
      <c r="F32" s="62">
        <v>1154.5981441652025</v>
      </c>
      <c r="G32" s="62">
        <v>2.2683657056290429</v>
      </c>
      <c r="H32" s="62">
        <v>0</v>
      </c>
      <c r="I32" s="833"/>
    </row>
    <row r="33" spans="1:9" x14ac:dyDescent="0.25">
      <c r="A33" s="61" t="s">
        <v>149</v>
      </c>
      <c r="B33" s="62">
        <v>4203.281652530316</v>
      </c>
      <c r="C33" s="62">
        <v>747.42650000478011</v>
      </c>
      <c r="D33" s="62">
        <v>1929.2450326375381</v>
      </c>
      <c r="E33" s="62">
        <v>0</v>
      </c>
      <c r="F33" s="62">
        <v>1523.2075713299303</v>
      </c>
      <c r="G33" s="62">
        <v>3.4025485584435646</v>
      </c>
      <c r="H33" s="62">
        <v>0</v>
      </c>
      <c r="I33" s="833"/>
    </row>
    <row r="34" spans="1:9" x14ac:dyDescent="0.25">
      <c r="A34" s="60" t="s">
        <v>150</v>
      </c>
      <c r="B34" s="62">
        <f t="shared" ref="B34:H34" si="8">SUM(B35:B36)</f>
        <v>10638.635159400133</v>
      </c>
      <c r="C34" s="62">
        <f t="shared" si="8"/>
        <v>364.07269575346066</v>
      </c>
      <c r="D34" s="62">
        <f t="shared" si="8"/>
        <v>6431.950958310872</v>
      </c>
      <c r="E34" s="62">
        <f t="shared" si="8"/>
        <v>1.1341828528145215</v>
      </c>
      <c r="F34" s="62">
        <f t="shared" si="8"/>
        <v>3649.8004203571772</v>
      </c>
      <c r="G34" s="62">
        <f t="shared" si="8"/>
        <v>191.67690212565384</v>
      </c>
      <c r="H34" s="62">
        <f t="shared" si="8"/>
        <v>0</v>
      </c>
      <c r="I34" s="833"/>
    </row>
    <row r="35" spans="1:9" x14ac:dyDescent="0.25">
      <c r="A35" s="61" t="s">
        <v>150</v>
      </c>
      <c r="B35" s="62">
        <v>6605.4809347920082</v>
      </c>
      <c r="C35" s="62">
        <v>110.0157367230084</v>
      </c>
      <c r="D35" s="62">
        <v>4237.3071381147593</v>
      </c>
      <c r="E35" s="62">
        <v>0</v>
      </c>
      <c r="F35" s="62">
        <v>2159.4841517588688</v>
      </c>
      <c r="G35" s="62">
        <v>98.673908194863216</v>
      </c>
      <c r="H35" s="62">
        <v>0</v>
      </c>
      <c r="I35" s="833"/>
    </row>
    <row r="36" spans="1:9" x14ac:dyDescent="0.25">
      <c r="A36" s="61" t="s">
        <v>151</v>
      </c>
      <c r="B36" s="62">
        <v>4033.1542246081249</v>
      </c>
      <c r="C36" s="62">
        <v>254.05695903045228</v>
      </c>
      <c r="D36" s="62">
        <v>2194.6438201961128</v>
      </c>
      <c r="E36" s="62">
        <v>1.1341828528145215</v>
      </c>
      <c r="F36" s="62">
        <v>1490.3162685983084</v>
      </c>
      <c r="G36" s="62">
        <v>93.002993930790623</v>
      </c>
      <c r="H36" s="62">
        <v>0</v>
      </c>
      <c r="I36" s="833"/>
    </row>
    <row r="37" spans="1:9" x14ac:dyDescent="0.25">
      <c r="A37" s="59" t="s">
        <v>152</v>
      </c>
      <c r="B37" s="62">
        <f t="shared" ref="B37:H37" si="9">SUM(B38)</f>
        <v>2232.0718543389853</v>
      </c>
      <c r="C37" s="62">
        <f t="shared" si="9"/>
        <v>44.233131259766317</v>
      </c>
      <c r="D37" s="62">
        <f t="shared" si="9"/>
        <v>324.37629590495413</v>
      </c>
      <c r="E37" s="62">
        <f t="shared" si="9"/>
        <v>0</v>
      </c>
      <c r="F37" s="62">
        <f t="shared" si="9"/>
        <v>1839.6445872651889</v>
      </c>
      <c r="G37" s="62">
        <f t="shared" si="9"/>
        <v>23.817839909104958</v>
      </c>
      <c r="H37" s="62">
        <f t="shared" si="9"/>
        <v>0</v>
      </c>
      <c r="I37" s="833"/>
    </row>
    <row r="38" spans="1:9" x14ac:dyDescent="0.25">
      <c r="A38" s="61" t="s">
        <v>152</v>
      </c>
      <c r="B38" s="62">
        <v>2232.0718543389853</v>
      </c>
      <c r="C38" s="62">
        <v>44.233131259766317</v>
      </c>
      <c r="D38" s="62">
        <v>324.37629590495413</v>
      </c>
      <c r="E38" s="62">
        <v>0</v>
      </c>
      <c r="F38" s="62">
        <v>1839.6445872651889</v>
      </c>
      <c r="G38" s="62">
        <v>23.817839909104958</v>
      </c>
      <c r="H38" s="62">
        <v>0</v>
      </c>
      <c r="I38" s="833"/>
    </row>
    <row r="39" spans="1:9" x14ac:dyDescent="0.25">
      <c r="A39" s="59" t="s">
        <v>153</v>
      </c>
      <c r="B39" s="62">
        <f t="shared" ref="B39:H39" si="10">SUM(B40)</f>
        <v>2490.6655447806502</v>
      </c>
      <c r="C39" s="62">
        <f t="shared" si="10"/>
        <v>115.68665098708099</v>
      </c>
      <c r="D39" s="62">
        <f t="shared" si="10"/>
        <v>276.74061608674316</v>
      </c>
      <c r="E39" s="62">
        <f t="shared" si="10"/>
        <v>0</v>
      </c>
      <c r="F39" s="62">
        <f t="shared" si="10"/>
        <v>2097.1040948540813</v>
      </c>
      <c r="G39" s="62">
        <f t="shared" si="10"/>
        <v>1.1341828528145215</v>
      </c>
      <c r="H39" s="62">
        <f t="shared" si="10"/>
        <v>0</v>
      </c>
      <c r="I39" s="833"/>
    </row>
    <row r="40" spans="1:9" x14ac:dyDescent="0.25">
      <c r="A40" s="61" t="s">
        <v>153</v>
      </c>
      <c r="B40" s="62">
        <v>2490.6655447806502</v>
      </c>
      <c r="C40" s="62">
        <v>115.68665098708099</v>
      </c>
      <c r="D40" s="62">
        <v>276.74061608674316</v>
      </c>
      <c r="E40" s="62">
        <v>0</v>
      </c>
      <c r="F40" s="62">
        <v>2097.1040948540813</v>
      </c>
      <c r="G40" s="62">
        <v>1.1341828528145215</v>
      </c>
      <c r="H40" s="62">
        <v>0</v>
      </c>
      <c r="I40" s="833"/>
    </row>
    <row r="41" spans="1:9" x14ac:dyDescent="0.25">
      <c r="A41" s="59" t="s">
        <v>154</v>
      </c>
      <c r="B41" s="821">
        <f t="shared" ref="B41:H41" si="11">SUM(B42)</f>
        <v>10306.319583526616</v>
      </c>
      <c r="C41" s="821">
        <f t="shared" si="11"/>
        <v>442.33131259766702</v>
      </c>
      <c r="D41" s="821">
        <f t="shared" si="11"/>
        <v>6425.145861194459</v>
      </c>
      <c r="E41" s="821">
        <f t="shared" si="11"/>
        <v>1.1341828528145215</v>
      </c>
      <c r="F41" s="821">
        <f t="shared" si="11"/>
        <v>3276.6542617809737</v>
      </c>
      <c r="G41" s="821">
        <f t="shared" si="11"/>
        <v>161.05396509966175</v>
      </c>
      <c r="H41" s="821">
        <f t="shared" si="11"/>
        <v>0</v>
      </c>
      <c r="I41" s="833"/>
    </row>
    <row r="42" spans="1:9" ht="15.75" thickBot="1" x14ac:dyDescent="0.3">
      <c r="A42" s="63" t="s">
        <v>154</v>
      </c>
      <c r="B42" s="64">
        <v>10306.319583526616</v>
      </c>
      <c r="C42" s="64">
        <v>442.33131259766702</v>
      </c>
      <c r="D42" s="64">
        <v>6425.145861194459</v>
      </c>
      <c r="E42" s="64">
        <v>1.1341828528145215</v>
      </c>
      <c r="F42" s="64">
        <v>3276.6542617809737</v>
      </c>
      <c r="G42" s="64">
        <v>161.05396509966175</v>
      </c>
      <c r="H42" s="64">
        <v>0</v>
      </c>
      <c r="I42" s="833"/>
    </row>
    <row r="43" spans="1:9" x14ac:dyDescent="0.25">
      <c r="D43" s="17"/>
    </row>
  </sheetData>
  <mergeCells count="10">
    <mergeCell ref="A1:H1"/>
    <mergeCell ref="A2:A4"/>
    <mergeCell ref="B2:B4"/>
    <mergeCell ref="C2:H2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8CB7-1D51-4B20-A9BD-BC6E91D78EE3}">
  <dimension ref="A1:F42"/>
  <sheetViews>
    <sheetView workbookViewId="0">
      <selection activeCell="A6" sqref="A6"/>
    </sheetView>
  </sheetViews>
  <sheetFormatPr defaultRowHeight="15" x14ac:dyDescent="0.25"/>
  <cols>
    <col min="1" max="1" width="17" style="207" customWidth="1"/>
    <col min="2" max="2" width="11.85546875" style="207" customWidth="1"/>
    <col min="3" max="3" width="22" style="207" customWidth="1"/>
    <col min="4" max="4" width="26.5703125" style="207" customWidth="1"/>
    <col min="5" max="5" width="28" style="207" customWidth="1"/>
    <col min="6" max="16384" width="9.140625" style="207"/>
  </cols>
  <sheetData>
    <row r="1" spans="1:6" ht="27.75" customHeight="1" thickBot="1" x14ac:dyDescent="0.3">
      <c r="A1" s="1224" t="s">
        <v>574</v>
      </c>
      <c r="B1" s="1224"/>
      <c r="C1" s="1224"/>
      <c r="D1" s="1224"/>
      <c r="E1" s="1224"/>
      <c r="F1" s="835"/>
    </row>
    <row r="2" spans="1:6" ht="27.75" customHeight="1" x14ac:dyDescent="0.25">
      <c r="A2" s="1249" t="s">
        <v>549</v>
      </c>
      <c r="B2" s="1225" t="s">
        <v>158</v>
      </c>
      <c r="C2" s="1226" t="s">
        <v>87</v>
      </c>
      <c r="D2" s="1226"/>
      <c r="E2" s="1226"/>
      <c r="F2" s="835"/>
    </row>
    <row r="3" spans="1:6" ht="24.75" x14ac:dyDescent="0.25">
      <c r="A3" s="1250"/>
      <c r="B3" s="1225"/>
      <c r="C3" s="823" t="s">
        <v>86</v>
      </c>
      <c r="D3" s="823" t="s">
        <v>85</v>
      </c>
      <c r="E3" s="822" t="s">
        <v>84</v>
      </c>
      <c r="F3" s="835"/>
    </row>
    <row r="4" spans="1:6" ht="17.25" customHeight="1" x14ac:dyDescent="0.25">
      <c r="A4" s="837" t="s">
        <v>135</v>
      </c>
      <c r="B4" s="838">
        <v>139194.85897706947</v>
      </c>
      <c r="C4" s="838">
        <v>137596.79533746114</v>
      </c>
      <c r="D4" s="838">
        <v>1522.0733884771157</v>
      </c>
      <c r="E4" s="838">
        <v>75.990251138572845</v>
      </c>
      <c r="F4" s="835"/>
    </row>
    <row r="5" spans="1:6" ht="13.5" customHeight="1" x14ac:dyDescent="0.25">
      <c r="A5" s="210"/>
      <c r="B5" s="211"/>
      <c r="C5" s="211"/>
      <c r="D5" s="211"/>
      <c r="E5" s="211"/>
      <c r="F5" s="835"/>
    </row>
    <row r="6" spans="1:6" ht="15" customHeight="1" x14ac:dyDescent="0.25">
      <c r="A6" s="320" t="s">
        <v>3</v>
      </c>
      <c r="B6" s="838"/>
      <c r="C6" s="838"/>
      <c r="D6" s="838"/>
      <c r="E6" s="838"/>
      <c r="F6" s="835"/>
    </row>
    <row r="7" spans="1:6" ht="15" customHeight="1" x14ac:dyDescent="0.25">
      <c r="A7" s="65" t="s">
        <v>4</v>
      </c>
      <c r="B7" s="66">
        <v>91605.680656043303</v>
      </c>
      <c r="C7" s="66">
        <v>90390.970820684524</v>
      </c>
      <c r="D7" s="66">
        <v>1156.8665098708316</v>
      </c>
      <c r="E7" s="66">
        <v>57.84332549354054</v>
      </c>
      <c r="F7" s="835"/>
    </row>
    <row r="8" spans="1:6" x14ac:dyDescent="0.25">
      <c r="A8" s="65" t="s">
        <v>5</v>
      </c>
      <c r="B8" s="66">
        <v>47589.178321251369</v>
      </c>
      <c r="C8" s="66">
        <v>47205.824516999361</v>
      </c>
      <c r="D8" s="66">
        <v>365.20687860627783</v>
      </c>
      <c r="E8" s="66">
        <v>18.146925645032347</v>
      </c>
      <c r="F8" s="835"/>
    </row>
    <row r="9" spans="1:6" ht="16.5" customHeight="1" x14ac:dyDescent="0.25">
      <c r="A9" s="839" t="s">
        <v>537</v>
      </c>
      <c r="B9" s="840"/>
      <c r="C9" s="840"/>
      <c r="D9" s="840"/>
      <c r="E9" s="840"/>
      <c r="F9" s="835"/>
    </row>
    <row r="10" spans="1:6" s="208" customFormat="1" x14ac:dyDescent="0.25">
      <c r="A10" s="67" t="s">
        <v>136</v>
      </c>
      <c r="B10" s="68">
        <f>SUM(B11:B12)</f>
        <v>83850.138308536305</v>
      </c>
      <c r="C10" s="68">
        <f>SUM(C11:C12)</f>
        <v>82898.558895029288</v>
      </c>
      <c r="D10" s="68">
        <f>SUM(D11:D12)</f>
        <v>892.60190516504213</v>
      </c>
      <c r="E10" s="68">
        <f>SUM(E11:E12)</f>
        <v>58.977508346355059</v>
      </c>
      <c r="F10" s="836"/>
    </row>
    <row r="11" spans="1:6" x14ac:dyDescent="0.25">
      <c r="A11" s="65" t="s">
        <v>136</v>
      </c>
      <c r="B11" s="66">
        <v>83171.896962553219</v>
      </c>
      <c r="C11" s="66">
        <v>82221.451731899011</v>
      </c>
      <c r="D11" s="66">
        <v>891.46772231222758</v>
      </c>
      <c r="E11" s="66">
        <v>58.977508346355059</v>
      </c>
      <c r="F11" s="835"/>
    </row>
    <row r="12" spans="1:6" x14ac:dyDescent="0.25">
      <c r="A12" s="65" t="s">
        <v>157</v>
      </c>
      <c r="B12" s="66">
        <v>678.24134598309274</v>
      </c>
      <c r="C12" s="66">
        <v>677.1071631302782</v>
      </c>
      <c r="D12" s="66">
        <v>1.1341828528145215</v>
      </c>
      <c r="E12" s="66">
        <v>0</v>
      </c>
      <c r="F12" s="835"/>
    </row>
    <row r="13" spans="1:6" s="208" customFormat="1" x14ac:dyDescent="0.25">
      <c r="A13" s="67" t="s">
        <v>137</v>
      </c>
      <c r="B13" s="68">
        <f>SUM(B14:B17)</f>
        <v>3143.9548680019006</v>
      </c>
      <c r="C13" s="68">
        <f>SUM(C14:C17)</f>
        <v>3138.2839537378281</v>
      </c>
      <c r="D13" s="68">
        <f>SUM(D14:D17)</f>
        <v>5.6709142640726071</v>
      </c>
      <c r="E13" s="68">
        <f>SUM(E14:E17)</f>
        <v>0</v>
      </c>
      <c r="F13" s="836"/>
    </row>
    <row r="14" spans="1:6" x14ac:dyDescent="0.25">
      <c r="A14" s="65" t="s">
        <v>137</v>
      </c>
      <c r="B14" s="66">
        <v>1874.8042557024398</v>
      </c>
      <c r="C14" s="66">
        <v>1871.4017071439962</v>
      </c>
      <c r="D14" s="66">
        <v>3.4025485584435646</v>
      </c>
      <c r="E14" s="66">
        <v>0</v>
      </c>
      <c r="F14" s="835"/>
    </row>
    <row r="15" spans="1:6" x14ac:dyDescent="0.25">
      <c r="A15" s="65" t="s">
        <v>138</v>
      </c>
      <c r="B15" s="66">
        <v>685.04644309998002</v>
      </c>
      <c r="C15" s="66">
        <v>683.91226024716548</v>
      </c>
      <c r="D15" s="66">
        <v>1.1341828528145215</v>
      </c>
      <c r="E15" s="66">
        <v>0</v>
      </c>
      <c r="F15" s="835"/>
    </row>
    <row r="16" spans="1:6" x14ac:dyDescent="0.25">
      <c r="A16" s="65" t="s">
        <v>139</v>
      </c>
      <c r="B16" s="66">
        <v>387.89053566256877</v>
      </c>
      <c r="C16" s="66">
        <v>386.75635280975422</v>
      </c>
      <c r="D16" s="66">
        <v>1.1341828528145215</v>
      </c>
      <c r="E16" s="66">
        <v>0</v>
      </c>
      <c r="F16" s="835"/>
    </row>
    <row r="17" spans="1:6" x14ac:dyDescent="0.25">
      <c r="A17" s="65" t="s">
        <v>140</v>
      </c>
      <c r="B17" s="66">
        <v>196.21363353691183</v>
      </c>
      <c r="C17" s="66">
        <v>196.21363353691183</v>
      </c>
      <c r="D17" s="66">
        <v>0</v>
      </c>
      <c r="E17" s="66">
        <v>0</v>
      </c>
      <c r="F17" s="835"/>
    </row>
    <row r="18" spans="1:6" s="208" customFormat="1" x14ac:dyDescent="0.25">
      <c r="A18" s="67" t="s">
        <v>141</v>
      </c>
      <c r="B18" s="68">
        <f>SUM(B19)</f>
        <v>2709.5628353738139</v>
      </c>
      <c r="C18" s="68">
        <f>SUM(C19)</f>
        <v>2698.2210068456707</v>
      </c>
      <c r="D18" s="68">
        <f>SUM(D19)</f>
        <v>9.0734628225161718</v>
      </c>
      <c r="E18" s="68">
        <f>SUM(E19)</f>
        <v>2.2683657056290429</v>
      </c>
      <c r="F18" s="836"/>
    </row>
    <row r="19" spans="1:6" x14ac:dyDescent="0.25">
      <c r="A19" s="65" t="s">
        <v>141</v>
      </c>
      <c r="B19" s="66">
        <v>2709.5628353738139</v>
      </c>
      <c r="C19" s="66">
        <v>2698.2210068456707</v>
      </c>
      <c r="D19" s="66">
        <v>9.0734628225161718</v>
      </c>
      <c r="E19" s="66">
        <v>2.2683657056290429</v>
      </c>
      <c r="F19" s="835"/>
    </row>
    <row r="20" spans="1:6" s="208" customFormat="1" x14ac:dyDescent="0.25">
      <c r="A20" s="69" t="s">
        <v>142</v>
      </c>
      <c r="B20" s="68">
        <f>SUM(B21:B23)</f>
        <v>9898.0137565128607</v>
      </c>
      <c r="C20" s="68">
        <f>SUM(C21:C23)</f>
        <v>9802.7423968764251</v>
      </c>
      <c r="D20" s="68">
        <f>SUM(D21:D23)</f>
        <v>93.002993930790666</v>
      </c>
      <c r="E20" s="68">
        <f>SUM(E21:E23)</f>
        <v>2.2683657056290429</v>
      </c>
      <c r="F20" s="836"/>
    </row>
    <row r="21" spans="1:6" x14ac:dyDescent="0.25">
      <c r="A21" s="65" t="s">
        <v>142</v>
      </c>
      <c r="B21" s="66">
        <v>7764.6158103687076</v>
      </c>
      <c r="C21" s="66">
        <v>7688.6255592301177</v>
      </c>
      <c r="D21" s="66">
        <v>74.856068285758326</v>
      </c>
      <c r="E21" s="66">
        <v>1.1341828528145215</v>
      </c>
      <c r="F21" s="835"/>
    </row>
    <row r="22" spans="1:6" x14ac:dyDescent="0.25">
      <c r="A22" s="65" t="s">
        <v>143</v>
      </c>
      <c r="B22" s="66">
        <v>2054.0051464471371</v>
      </c>
      <c r="C22" s="66">
        <v>2034.724037949291</v>
      </c>
      <c r="D22" s="66">
        <v>18.146925645032347</v>
      </c>
      <c r="E22" s="66">
        <v>1.1341828528145215</v>
      </c>
      <c r="F22" s="835"/>
    </row>
    <row r="23" spans="1:6" x14ac:dyDescent="0.25">
      <c r="A23" s="65" t="s">
        <v>144</v>
      </c>
      <c r="B23" s="66">
        <v>79.3927996970164</v>
      </c>
      <c r="C23" s="66">
        <v>79.3927996970164</v>
      </c>
      <c r="D23" s="66">
        <v>0</v>
      </c>
      <c r="E23" s="66">
        <v>0</v>
      </c>
      <c r="F23" s="835"/>
    </row>
    <row r="24" spans="1:6" s="208" customFormat="1" x14ac:dyDescent="0.25">
      <c r="A24" s="67" t="s">
        <v>145</v>
      </c>
      <c r="B24" s="68">
        <f>SUM(B25)</f>
        <v>5059.5897064054707</v>
      </c>
      <c r="C24" s="68">
        <f>SUM(C25)</f>
        <v>4984.7336381196956</v>
      </c>
      <c r="D24" s="68">
        <f>SUM(D25)</f>
        <v>73.721885432943807</v>
      </c>
      <c r="E24" s="68">
        <f>SUM(E25)</f>
        <v>1.1341828528145215</v>
      </c>
      <c r="F24" s="836"/>
    </row>
    <row r="25" spans="1:6" x14ac:dyDescent="0.25">
      <c r="A25" s="65" t="s">
        <v>145</v>
      </c>
      <c r="B25" s="66">
        <v>5059.5897064054707</v>
      </c>
      <c r="C25" s="66">
        <v>4984.7336381196956</v>
      </c>
      <c r="D25" s="66">
        <v>73.721885432943807</v>
      </c>
      <c r="E25" s="66">
        <v>1.1341828528145215</v>
      </c>
      <c r="F25" s="835"/>
    </row>
    <row r="26" spans="1:6" s="208" customFormat="1" x14ac:dyDescent="0.25">
      <c r="A26" s="67" t="s">
        <v>146</v>
      </c>
      <c r="B26" s="68">
        <f>SUM(B27)</f>
        <v>578.43325493541261</v>
      </c>
      <c r="C26" s="68">
        <f>SUM(C27)</f>
        <v>575.03070637696896</v>
      </c>
      <c r="D26" s="68">
        <f>SUM(D27)</f>
        <v>3.4025485584435646</v>
      </c>
      <c r="E26" s="68">
        <f>SUM(E27)</f>
        <v>0</v>
      </c>
      <c r="F26" s="836"/>
    </row>
    <row r="27" spans="1:6" x14ac:dyDescent="0.25">
      <c r="A27" s="65" t="s">
        <v>146</v>
      </c>
      <c r="B27" s="66">
        <v>578.43325493541261</v>
      </c>
      <c r="C27" s="66">
        <v>575.03070637696896</v>
      </c>
      <c r="D27" s="66">
        <v>3.4025485584435646</v>
      </c>
      <c r="E27" s="66">
        <v>0</v>
      </c>
      <c r="F27" s="835"/>
    </row>
    <row r="28" spans="1:6" s="208" customFormat="1" x14ac:dyDescent="0.25">
      <c r="A28" s="67" t="s">
        <v>147</v>
      </c>
      <c r="B28" s="68">
        <f>SUM(B29)</f>
        <v>1603.7345538797631</v>
      </c>
      <c r="C28" s="68">
        <f>SUM(C29)</f>
        <v>1601.466188174134</v>
      </c>
      <c r="D28" s="68">
        <f>SUM(D29)</f>
        <v>2.2683657056290429</v>
      </c>
      <c r="E28" s="68">
        <f>SUM(E29)</f>
        <v>0</v>
      </c>
      <c r="F28" s="836"/>
    </row>
    <row r="29" spans="1:6" x14ac:dyDescent="0.25">
      <c r="A29" s="65" t="s">
        <v>147</v>
      </c>
      <c r="B29" s="66">
        <v>1603.7345538797631</v>
      </c>
      <c r="C29" s="66">
        <v>1601.466188174134</v>
      </c>
      <c r="D29" s="66">
        <v>2.2683657056290429</v>
      </c>
      <c r="E29" s="66">
        <v>0</v>
      </c>
      <c r="F29" s="835"/>
    </row>
    <row r="30" spans="1:6" s="208" customFormat="1" x14ac:dyDescent="0.25">
      <c r="A30" s="69" t="s">
        <v>148</v>
      </c>
      <c r="B30" s="68">
        <f>SUM(B31:B32)</f>
        <v>6683.7395516356373</v>
      </c>
      <c r="C30" s="68">
        <f>SUM(C31:C32)</f>
        <v>6464.8422610424641</v>
      </c>
      <c r="D30" s="68">
        <f>SUM(D31:D32)</f>
        <v>216.62892488757322</v>
      </c>
      <c r="E30" s="68">
        <f>SUM(E31:E32)</f>
        <v>2.2683657056290429</v>
      </c>
      <c r="F30" s="836"/>
    </row>
    <row r="31" spans="1:6" x14ac:dyDescent="0.25">
      <c r="A31" s="65" t="s">
        <v>148</v>
      </c>
      <c r="B31" s="66">
        <v>2480.4578991053213</v>
      </c>
      <c r="C31" s="66">
        <v>2284.244265568444</v>
      </c>
      <c r="D31" s="66">
        <v>196.21363353691183</v>
      </c>
      <c r="E31" s="66">
        <v>0</v>
      </c>
      <c r="F31" s="835"/>
    </row>
    <row r="32" spans="1:6" x14ac:dyDescent="0.25">
      <c r="A32" s="65" t="s">
        <v>149</v>
      </c>
      <c r="B32" s="66">
        <v>4203.281652530316</v>
      </c>
      <c r="C32" s="66">
        <v>4180.5979954740205</v>
      </c>
      <c r="D32" s="66">
        <v>20.415291350661391</v>
      </c>
      <c r="E32" s="66">
        <v>2.2683657056290429</v>
      </c>
      <c r="F32" s="835"/>
    </row>
    <row r="33" spans="1:6" s="208" customFormat="1" x14ac:dyDescent="0.25">
      <c r="A33" s="69" t="s">
        <v>150</v>
      </c>
      <c r="B33" s="68">
        <f>SUM(B34:B35)</f>
        <v>10638.635159400133</v>
      </c>
      <c r="C33" s="68">
        <f>SUM(C34:C35)</f>
        <v>10550.168896880599</v>
      </c>
      <c r="D33" s="68">
        <f>SUM(D34:D35)</f>
        <v>85.063713961089078</v>
      </c>
      <c r="E33" s="68">
        <f>SUM(E34:E35)</f>
        <v>3.4025485584435646</v>
      </c>
      <c r="F33" s="836"/>
    </row>
    <row r="34" spans="1:6" x14ac:dyDescent="0.25">
      <c r="A34" s="65" t="s">
        <v>150</v>
      </c>
      <c r="B34" s="66">
        <v>6605.4809347920082</v>
      </c>
      <c r="C34" s="66">
        <v>6564.6503520906763</v>
      </c>
      <c r="D34" s="66">
        <v>38.562216995693724</v>
      </c>
      <c r="E34" s="66">
        <v>2.2683657056290429</v>
      </c>
      <c r="F34" s="835"/>
    </row>
    <row r="35" spans="1:6" x14ac:dyDescent="0.25">
      <c r="A35" s="65" t="s">
        <v>151</v>
      </c>
      <c r="B35" s="66">
        <v>4033.1542246081249</v>
      </c>
      <c r="C35" s="66">
        <v>3985.5185447899235</v>
      </c>
      <c r="D35" s="66">
        <v>46.501496965395354</v>
      </c>
      <c r="E35" s="66">
        <v>1.1341828528145215</v>
      </c>
      <c r="F35" s="835"/>
    </row>
    <row r="36" spans="1:6" s="208" customFormat="1" x14ac:dyDescent="0.25">
      <c r="A36" s="67" t="s">
        <v>152</v>
      </c>
      <c r="B36" s="68">
        <f>SUM(B37)</f>
        <v>2232.0718543389853</v>
      </c>
      <c r="C36" s="68">
        <f>SUM(C37)</f>
        <v>2221.8642086636564</v>
      </c>
      <c r="D36" s="68">
        <f>SUM(D37)</f>
        <v>9.0734628225161718</v>
      </c>
      <c r="E36" s="68">
        <f>SUM(E37)</f>
        <v>1.1341828528145215</v>
      </c>
      <c r="F36" s="836"/>
    </row>
    <row r="37" spans="1:6" x14ac:dyDescent="0.25">
      <c r="A37" s="65" t="s">
        <v>152</v>
      </c>
      <c r="B37" s="66">
        <v>2232.0718543389853</v>
      </c>
      <c r="C37" s="66">
        <v>2221.8642086636564</v>
      </c>
      <c r="D37" s="66">
        <v>9.0734628225161718</v>
      </c>
      <c r="E37" s="66">
        <v>1.1341828528145215</v>
      </c>
      <c r="F37" s="835"/>
    </row>
    <row r="38" spans="1:6" s="208" customFormat="1" x14ac:dyDescent="0.25">
      <c r="A38" s="67" t="s">
        <v>153</v>
      </c>
      <c r="B38" s="68">
        <f>SUM(B39)</f>
        <v>2490.6655447806502</v>
      </c>
      <c r="C38" s="68">
        <f>SUM(C39)</f>
        <v>2487.2629962222072</v>
      </c>
      <c r="D38" s="68">
        <f>SUM(D39)</f>
        <v>3.4025485584435646</v>
      </c>
      <c r="E38" s="68">
        <f>SUM(E39)</f>
        <v>0</v>
      </c>
      <c r="F38" s="836"/>
    </row>
    <row r="39" spans="1:6" x14ac:dyDescent="0.25">
      <c r="A39" s="65" t="s">
        <v>153</v>
      </c>
      <c r="B39" s="66">
        <v>2490.6655447806502</v>
      </c>
      <c r="C39" s="66">
        <v>2487.2629962222072</v>
      </c>
      <c r="D39" s="66">
        <v>3.4025485584435646</v>
      </c>
      <c r="E39" s="66">
        <v>0</v>
      </c>
      <c r="F39" s="835"/>
    </row>
    <row r="40" spans="1:6" s="208" customFormat="1" ht="15.75" customHeight="1" x14ac:dyDescent="0.25">
      <c r="A40" s="67" t="s">
        <v>154</v>
      </c>
      <c r="B40" s="70">
        <f>SUM(B41)</f>
        <v>10306.319583526616</v>
      </c>
      <c r="C40" s="70">
        <f>SUM(C41)</f>
        <v>10173.620189747287</v>
      </c>
      <c r="D40" s="70">
        <f>SUM(D41)</f>
        <v>128.16266236804071</v>
      </c>
      <c r="E40" s="70">
        <f>SUM(E41)</f>
        <v>4.5367314112580859</v>
      </c>
      <c r="F40" s="836"/>
    </row>
    <row r="41" spans="1:6" ht="15.75" thickBot="1" x14ac:dyDescent="0.3">
      <c r="A41" s="71" t="s">
        <v>154</v>
      </c>
      <c r="B41" s="72">
        <v>10306.319583526616</v>
      </c>
      <c r="C41" s="72">
        <v>10173.620189747287</v>
      </c>
      <c r="D41" s="72">
        <v>128.16266236804071</v>
      </c>
      <c r="E41" s="72">
        <v>4.5367314112580859</v>
      </c>
      <c r="F41" s="835"/>
    </row>
    <row r="42" spans="1:6" ht="15.75" customHeight="1" x14ac:dyDescent="0.25">
      <c r="A42" s="209"/>
      <c r="B42" s="209"/>
      <c r="D42" s="209"/>
      <c r="E42" s="209"/>
      <c r="F42" s="835"/>
    </row>
  </sheetData>
  <mergeCells count="4">
    <mergeCell ref="A1:E1"/>
    <mergeCell ref="B2:B3"/>
    <mergeCell ref="C2:E2"/>
    <mergeCell ref="A2:A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9ACF-C10F-4554-9000-CC06C6461E41}">
  <dimension ref="A1:K43"/>
  <sheetViews>
    <sheetView workbookViewId="0">
      <selection activeCell="A7" sqref="A7"/>
    </sheetView>
  </sheetViews>
  <sheetFormatPr defaultRowHeight="12" x14ac:dyDescent="0.2"/>
  <cols>
    <col min="1" max="1" width="20.28515625" style="212" customWidth="1"/>
    <col min="2" max="2" width="14" style="212" customWidth="1"/>
    <col min="3" max="3" width="9.140625" style="212"/>
    <col min="4" max="4" width="14" style="212" customWidth="1"/>
    <col min="5" max="5" width="9.140625" style="212"/>
    <col min="6" max="6" width="11" style="212" customWidth="1"/>
    <col min="7" max="7" width="9.140625" style="212"/>
    <col min="8" max="8" width="12.5703125" style="212" customWidth="1"/>
    <col min="9" max="9" width="12.42578125" style="212" customWidth="1"/>
    <col min="10" max="10" width="13.5703125" style="212" customWidth="1"/>
    <col min="11" max="11" width="18.42578125" style="212" customWidth="1"/>
    <col min="12" max="16384" width="9.140625" style="212"/>
  </cols>
  <sheetData>
    <row r="1" spans="1:11" ht="32.25" customHeight="1" thickBot="1" x14ac:dyDescent="0.25">
      <c r="A1" s="1224" t="s">
        <v>575</v>
      </c>
      <c r="B1" s="1224"/>
      <c r="C1" s="1224"/>
      <c r="D1" s="1224"/>
      <c r="E1" s="1224"/>
      <c r="F1" s="1224"/>
      <c r="G1" s="1224"/>
      <c r="H1" s="1224"/>
      <c r="I1" s="1224"/>
      <c r="J1" s="1224"/>
      <c r="K1" s="842"/>
    </row>
    <row r="2" spans="1:11" ht="15" customHeight="1" x14ac:dyDescent="0.2">
      <c r="A2" s="1252" t="s">
        <v>549</v>
      </c>
      <c r="B2" s="826"/>
      <c r="C2" s="1229" t="s">
        <v>159</v>
      </c>
      <c r="D2" s="1229"/>
      <c r="E2" s="1229"/>
      <c r="F2" s="1229"/>
      <c r="G2" s="1229"/>
      <c r="H2" s="1229"/>
      <c r="I2" s="1229"/>
      <c r="J2" s="1229"/>
      <c r="K2" s="842"/>
    </row>
    <row r="3" spans="1:11" x14ac:dyDescent="0.2">
      <c r="A3" s="1251"/>
      <c r="B3" s="1227" t="s">
        <v>77</v>
      </c>
      <c r="C3" s="1230"/>
      <c r="D3" s="1230"/>
      <c r="E3" s="1230"/>
      <c r="F3" s="1230"/>
      <c r="G3" s="1230"/>
      <c r="H3" s="1230"/>
      <c r="I3" s="1230"/>
      <c r="J3" s="1230"/>
    </row>
    <row r="4" spans="1:11" ht="18" customHeight="1" x14ac:dyDescent="0.2">
      <c r="A4" s="1251"/>
      <c r="B4" s="1227"/>
      <c r="C4" s="825" t="s">
        <v>93</v>
      </c>
      <c r="D4" s="825" t="s">
        <v>92</v>
      </c>
      <c r="E4" s="825" t="s">
        <v>91</v>
      </c>
      <c r="F4" s="825" t="s">
        <v>90</v>
      </c>
      <c r="G4" s="825" t="s">
        <v>89</v>
      </c>
      <c r="H4" s="825" t="s">
        <v>160</v>
      </c>
      <c r="I4" s="825" t="s">
        <v>88</v>
      </c>
      <c r="J4" s="825" t="s">
        <v>83</v>
      </c>
    </row>
    <row r="5" spans="1:11" ht="20.25" customHeight="1" x14ac:dyDescent="0.2">
      <c r="A5" s="837" t="s">
        <v>135</v>
      </c>
      <c r="B5" s="838">
        <v>139194.85897706947</v>
      </c>
      <c r="C5" s="838">
        <v>487.6986267102489</v>
      </c>
      <c r="D5" s="838">
        <v>43536.742988137681</v>
      </c>
      <c r="E5" s="838">
        <v>1303.1760978839081</v>
      </c>
      <c r="F5" s="838">
        <v>54773.092510991672</v>
      </c>
      <c r="G5" s="838">
        <v>44.233131259766317</v>
      </c>
      <c r="H5" s="838">
        <v>10113.508498548104</v>
      </c>
      <c r="I5" s="838">
        <v>19258.424840789019</v>
      </c>
      <c r="J5" s="838">
        <v>9677.982283067231</v>
      </c>
    </row>
    <row r="6" spans="1:11" ht="12" customHeight="1" x14ac:dyDescent="0.2">
      <c r="A6" s="210"/>
      <c r="B6" s="211"/>
      <c r="C6" s="211"/>
      <c r="D6" s="211"/>
      <c r="E6" s="211"/>
      <c r="F6" s="211"/>
      <c r="G6" s="211"/>
      <c r="H6" s="211"/>
      <c r="I6" s="211"/>
      <c r="J6" s="211"/>
    </row>
    <row r="7" spans="1:11" s="843" customFormat="1" ht="17.25" customHeight="1" x14ac:dyDescent="0.2">
      <c r="A7" s="320" t="s">
        <v>3</v>
      </c>
      <c r="B7" s="838"/>
      <c r="C7" s="838"/>
      <c r="D7" s="838"/>
      <c r="E7" s="838"/>
      <c r="F7" s="838"/>
      <c r="G7" s="838"/>
      <c r="H7" s="838"/>
      <c r="I7" s="838"/>
      <c r="J7" s="838"/>
    </row>
    <row r="8" spans="1:11" ht="15" customHeight="1" x14ac:dyDescent="0.2">
      <c r="A8" s="73" t="s">
        <v>4</v>
      </c>
      <c r="B8" s="74">
        <v>91605.680656043303</v>
      </c>
      <c r="C8" s="74">
        <v>436.66039833359429</v>
      </c>
      <c r="D8" s="74">
        <v>36173.627907652357</v>
      </c>
      <c r="E8" s="74">
        <v>1198.8312754249698</v>
      </c>
      <c r="F8" s="74">
        <v>36002.366296877051</v>
      </c>
      <c r="G8" s="74">
        <v>27.220388467548524</v>
      </c>
      <c r="H8" s="74">
        <v>8532.4576017243089</v>
      </c>
      <c r="I8" s="74">
        <v>3050.9518740709241</v>
      </c>
      <c r="J8" s="74">
        <v>6183.5649135449121</v>
      </c>
    </row>
    <row r="9" spans="1:11" x14ac:dyDescent="0.2">
      <c r="A9" s="73" t="s">
        <v>5</v>
      </c>
      <c r="B9" s="74">
        <v>47589.178321251369</v>
      </c>
      <c r="C9" s="74">
        <v>51.038228376653429</v>
      </c>
      <c r="D9" s="74">
        <v>7363.1150804722774</v>
      </c>
      <c r="E9" s="74">
        <v>104.34482245893581</v>
      </c>
      <c r="F9" s="74">
        <v>18770.726214079448</v>
      </c>
      <c r="G9" s="74">
        <v>17.012742792217825</v>
      </c>
      <c r="H9" s="74">
        <v>1581.0508968234722</v>
      </c>
      <c r="I9" s="74">
        <v>16207.472966721887</v>
      </c>
      <c r="J9" s="74">
        <v>3494.4173695213231</v>
      </c>
    </row>
    <row r="10" spans="1:11" ht="16.5" customHeight="1" x14ac:dyDescent="0.2">
      <c r="A10" s="847" t="s">
        <v>537</v>
      </c>
      <c r="B10" s="824"/>
      <c r="C10" s="824"/>
      <c r="D10" s="824"/>
      <c r="E10" s="824"/>
      <c r="F10" s="824"/>
      <c r="G10" s="824"/>
      <c r="H10" s="824"/>
      <c r="I10" s="824"/>
      <c r="J10" s="824"/>
    </row>
    <row r="11" spans="1:11" s="213" customFormat="1" x14ac:dyDescent="0.2">
      <c r="A11" s="75" t="s">
        <v>136</v>
      </c>
      <c r="B11" s="76">
        <f t="shared" ref="B11:J11" si="0">SUM(B12:B13)</f>
        <v>83850.138308536305</v>
      </c>
      <c r="C11" s="76">
        <f t="shared" si="0"/>
        <v>416.24510698293238</v>
      </c>
      <c r="D11" s="76">
        <f t="shared" si="0"/>
        <v>37340.702063200421</v>
      </c>
      <c r="E11" s="76">
        <f t="shared" si="0"/>
        <v>1082.0104415850715</v>
      </c>
      <c r="F11" s="76">
        <f t="shared" si="0"/>
        <v>27722.831471332836</v>
      </c>
      <c r="G11" s="76">
        <f t="shared" si="0"/>
        <v>14.744377086588782</v>
      </c>
      <c r="H11" s="76">
        <f t="shared" si="0"/>
        <v>8835.2844234258537</v>
      </c>
      <c r="I11" s="76">
        <f t="shared" si="0"/>
        <v>3045.2809598068548</v>
      </c>
      <c r="J11" s="76">
        <f t="shared" si="0"/>
        <v>5393.0394651330107</v>
      </c>
    </row>
    <row r="12" spans="1:11" x14ac:dyDescent="0.2">
      <c r="A12" s="73" t="s">
        <v>136</v>
      </c>
      <c r="B12" s="74">
        <v>83171.896962553219</v>
      </c>
      <c r="C12" s="74">
        <v>412.8425584244888</v>
      </c>
      <c r="D12" s="74">
        <v>37223.881229360522</v>
      </c>
      <c r="E12" s="74">
        <v>1080.8762587322569</v>
      </c>
      <c r="F12" s="74">
        <v>27196.570627626894</v>
      </c>
      <c r="G12" s="74">
        <v>14.744377086588782</v>
      </c>
      <c r="H12" s="74">
        <v>8834.1502405730389</v>
      </c>
      <c r="I12" s="74">
        <v>3031.6707655730806</v>
      </c>
      <c r="J12" s="74">
        <v>5377.1609051936075</v>
      </c>
    </row>
    <row r="13" spans="1:11" x14ac:dyDescent="0.2">
      <c r="A13" s="73" t="s">
        <v>157</v>
      </c>
      <c r="B13" s="74">
        <v>678.24134598309274</v>
      </c>
      <c r="C13" s="74">
        <v>3.4025485584435646</v>
      </c>
      <c r="D13" s="74">
        <v>116.82083383989551</v>
      </c>
      <c r="E13" s="74">
        <v>1.1341828528145215</v>
      </c>
      <c r="F13" s="74">
        <v>526.26084370594344</v>
      </c>
      <c r="G13" s="74">
        <v>0</v>
      </c>
      <c r="H13" s="74">
        <v>1.1341828528145215</v>
      </c>
      <c r="I13" s="74">
        <v>13.61019423377426</v>
      </c>
      <c r="J13" s="74">
        <v>15.878559939403305</v>
      </c>
    </row>
    <row r="14" spans="1:11" s="213" customFormat="1" x14ac:dyDescent="0.2">
      <c r="A14" s="75" t="s">
        <v>137</v>
      </c>
      <c r="B14" s="76">
        <f t="shared" ref="B14:J14" si="1">SUM(B15:B18)</f>
        <v>3143.9548680019006</v>
      </c>
      <c r="C14" s="76">
        <f t="shared" si="1"/>
        <v>3.4025485584435646</v>
      </c>
      <c r="D14" s="76">
        <f t="shared" si="1"/>
        <v>394.69563277945485</v>
      </c>
      <c r="E14" s="76">
        <f t="shared" si="1"/>
        <v>2.2683657056290429</v>
      </c>
      <c r="F14" s="76">
        <f t="shared" si="1"/>
        <v>1524.3417541827312</v>
      </c>
      <c r="G14" s="76">
        <f t="shared" si="1"/>
        <v>0</v>
      </c>
      <c r="H14" s="76">
        <f t="shared" si="1"/>
        <v>45.367314112580864</v>
      </c>
      <c r="I14" s="76">
        <f t="shared" si="1"/>
        <v>1087.6813558491317</v>
      </c>
      <c r="J14" s="76">
        <f t="shared" si="1"/>
        <v>86.197896813903554</v>
      </c>
    </row>
    <row r="15" spans="1:11" x14ac:dyDescent="0.2">
      <c r="A15" s="73" t="s">
        <v>137</v>
      </c>
      <c r="B15" s="74">
        <v>1874.8042557024398</v>
      </c>
      <c r="C15" s="74">
        <v>2.2683657056290429</v>
      </c>
      <c r="D15" s="74">
        <v>341.38903869717234</v>
      </c>
      <c r="E15" s="74">
        <v>1.1341828528145215</v>
      </c>
      <c r="F15" s="74">
        <v>962.92124203954404</v>
      </c>
      <c r="G15" s="74">
        <v>0</v>
      </c>
      <c r="H15" s="74">
        <v>35.159668437250168</v>
      </c>
      <c r="I15" s="74">
        <v>463.88078680114342</v>
      </c>
      <c r="J15" s="74">
        <v>68.050971168871214</v>
      </c>
    </row>
    <row r="16" spans="1:11" x14ac:dyDescent="0.2">
      <c r="A16" s="73" t="s">
        <v>138</v>
      </c>
      <c r="B16" s="74">
        <v>685.04644309998002</v>
      </c>
      <c r="C16" s="74">
        <v>1.1341828528145215</v>
      </c>
      <c r="D16" s="74">
        <v>43.098948406951799</v>
      </c>
      <c r="E16" s="74">
        <v>0</v>
      </c>
      <c r="F16" s="74">
        <v>266.53297041141224</v>
      </c>
      <c r="G16" s="74">
        <v>0</v>
      </c>
      <c r="H16" s="74">
        <v>4.5367314112580859</v>
      </c>
      <c r="I16" s="74">
        <v>364.07269575346328</v>
      </c>
      <c r="J16" s="74">
        <v>5.6709142640726071</v>
      </c>
    </row>
    <row r="17" spans="1:10" x14ac:dyDescent="0.2">
      <c r="A17" s="73" t="s">
        <v>139</v>
      </c>
      <c r="B17" s="74">
        <v>387.89053566256877</v>
      </c>
      <c r="C17" s="74">
        <v>0</v>
      </c>
      <c r="D17" s="74">
        <v>10.207645675330694</v>
      </c>
      <c r="E17" s="74">
        <v>1.1341828528145215</v>
      </c>
      <c r="F17" s="74">
        <v>248.38604476637968</v>
      </c>
      <c r="G17" s="74">
        <v>0</v>
      </c>
      <c r="H17" s="74">
        <v>3.4025485584435646</v>
      </c>
      <c r="I17" s="74">
        <v>116.82083383989551</v>
      </c>
      <c r="J17" s="74">
        <v>7.9392799697016496</v>
      </c>
    </row>
    <row r="18" spans="1:10" x14ac:dyDescent="0.2">
      <c r="A18" s="73" t="s">
        <v>140</v>
      </c>
      <c r="B18" s="74">
        <v>196.21363353691183</v>
      </c>
      <c r="C18" s="74">
        <v>0</v>
      </c>
      <c r="D18" s="74">
        <v>0</v>
      </c>
      <c r="E18" s="74">
        <v>0</v>
      </c>
      <c r="F18" s="74">
        <v>46.501496965395354</v>
      </c>
      <c r="G18" s="74">
        <v>0</v>
      </c>
      <c r="H18" s="74">
        <v>2.2683657056290429</v>
      </c>
      <c r="I18" s="74">
        <v>142.90703945462946</v>
      </c>
      <c r="J18" s="74">
        <v>4.5367314112580859</v>
      </c>
    </row>
    <row r="19" spans="1:10" s="213" customFormat="1" x14ac:dyDescent="0.2">
      <c r="A19" s="48" t="s">
        <v>141</v>
      </c>
      <c r="B19" s="76">
        <f t="shared" ref="B19:J19" si="2">SUM(B20)</f>
        <v>2709.5628353738139</v>
      </c>
      <c r="C19" s="76">
        <f t="shared" si="2"/>
        <v>1.1341828528145215</v>
      </c>
      <c r="D19" s="76">
        <f t="shared" si="2"/>
        <v>369.74361001753601</v>
      </c>
      <c r="E19" s="76">
        <f t="shared" si="2"/>
        <v>24.95202276191948</v>
      </c>
      <c r="F19" s="76">
        <f t="shared" si="2"/>
        <v>610.19037481421992</v>
      </c>
      <c r="G19" s="76">
        <f t="shared" si="2"/>
        <v>0</v>
      </c>
      <c r="H19" s="76">
        <f t="shared" si="2"/>
        <v>395.82981563227059</v>
      </c>
      <c r="I19" s="76">
        <f t="shared" si="2"/>
        <v>1050.2533217062642</v>
      </c>
      <c r="J19" s="76">
        <f t="shared" si="2"/>
        <v>257.45950758889586</v>
      </c>
    </row>
    <row r="20" spans="1:10" x14ac:dyDescent="0.2">
      <c r="A20" s="73" t="s">
        <v>141</v>
      </c>
      <c r="B20" s="74">
        <v>2709.5628353738139</v>
      </c>
      <c r="C20" s="74">
        <v>1.1341828528145215</v>
      </c>
      <c r="D20" s="74">
        <v>369.74361001753601</v>
      </c>
      <c r="E20" s="74">
        <v>24.95202276191948</v>
      </c>
      <c r="F20" s="74">
        <v>610.19037481421992</v>
      </c>
      <c r="G20" s="74">
        <v>0</v>
      </c>
      <c r="H20" s="74">
        <v>395.82981563227059</v>
      </c>
      <c r="I20" s="74">
        <v>1050.2533217062642</v>
      </c>
      <c r="J20" s="74">
        <v>257.45950758889586</v>
      </c>
    </row>
    <row r="21" spans="1:10" s="213" customFormat="1" x14ac:dyDescent="0.2">
      <c r="A21" s="75" t="s">
        <v>142</v>
      </c>
      <c r="B21" s="76">
        <f t="shared" ref="B21:J21" si="3">SUM(B22:B24)</f>
        <v>9898.0137565128607</v>
      </c>
      <c r="C21" s="76">
        <f t="shared" si="3"/>
        <v>4.5367314112580859</v>
      </c>
      <c r="D21" s="76">
        <f t="shared" si="3"/>
        <v>1042.3140417365605</v>
      </c>
      <c r="E21" s="76">
        <f t="shared" si="3"/>
        <v>29.488754173177568</v>
      </c>
      <c r="F21" s="76">
        <f t="shared" si="3"/>
        <v>3437.7082268806612</v>
      </c>
      <c r="G21" s="76">
        <f t="shared" si="3"/>
        <v>7.9392799697016496</v>
      </c>
      <c r="H21" s="76">
        <f t="shared" si="3"/>
        <v>210.95801062350063</v>
      </c>
      <c r="I21" s="76">
        <f t="shared" si="3"/>
        <v>4019.5440303746482</v>
      </c>
      <c r="J21" s="76">
        <f t="shared" si="3"/>
        <v>1145.5246813426807</v>
      </c>
    </row>
    <row r="22" spans="1:10" x14ac:dyDescent="0.2">
      <c r="A22" s="73" t="s">
        <v>142</v>
      </c>
      <c r="B22" s="74">
        <v>7764.6158103687076</v>
      </c>
      <c r="C22" s="74">
        <v>4.5367314112580859</v>
      </c>
      <c r="D22" s="74">
        <v>960.65287633391495</v>
      </c>
      <c r="E22" s="74">
        <v>29.488754173177568</v>
      </c>
      <c r="F22" s="74">
        <v>3136.015588031998</v>
      </c>
      <c r="G22" s="74">
        <v>7.9392799697016496</v>
      </c>
      <c r="H22" s="74">
        <v>195.07945068409731</v>
      </c>
      <c r="I22" s="74">
        <v>2508.8124704256793</v>
      </c>
      <c r="J22" s="74">
        <v>922.09065933822035</v>
      </c>
    </row>
    <row r="23" spans="1:10" x14ac:dyDescent="0.2">
      <c r="A23" s="73" t="s">
        <v>143</v>
      </c>
      <c r="B23" s="74">
        <v>2054.0051464471371</v>
      </c>
      <c r="C23" s="74">
        <v>0</v>
      </c>
      <c r="D23" s="74">
        <v>79.3927996970164</v>
      </c>
      <c r="E23" s="74">
        <v>0</v>
      </c>
      <c r="F23" s="74">
        <v>292.61917602614682</v>
      </c>
      <c r="G23" s="74">
        <v>0</v>
      </c>
      <c r="H23" s="74">
        <v>15.878559939403305</v>
      </c>
      <c r="I23" s="74">
        <v>1449.4856858969847</v>
      </c>
      <c r="J23" s="74">
        <v>216.62892488757316</v>
      </c>
    </row>
    <row r="24" spans="1:10" x14ac:dyDescent="0.2">
      <c r="A24" s="73" t="s">
        <v>144</v>
      </c>
      <c r="B24" s="74">
        <v>79.3927996970164</v>
      </c>
      <c r="C24" s="74">
        <v>0</v>
      </c>
      <c r="D24" s="74">
        <v>2.2683657056290429</v>
      </c>
      <c r="E24" s="74">
        <v>0</v>
      </c>
      <c r="F24" s="74">
        <v>9.0734628225161718</v>
      </c>
      <c r="G24" s="74">
        <v>0</v>
      </c>
      <c r="H24" s="74">
        <v>0</v>
      </c>
      <c r="I24" s="74">
        <v>61.245874051984096</v>
      </c>
      <c r="J24" s="74">
        <v>6.8050971168871284</v>
      </c>
    </row>
    <row r="25" spans="1:10" s="213" customFormat="1" x14ac:dyDescent="0.2">
      <c r="A25" s="48" t="s">
        <v>145</v>
      </c>
      <c r="B25" s="76">
        <f t="shared" ref="B25:J25" si="4">SUM(B26)</f>
        <v>5059.5897064054707</v>
      </c>
      <c r="C25" s="76">
        <f t="shared" si="4"/>
        <v>5.6709142640726071</v>
      </c>
      <c r="D25" s="76">
        <f t="shared" si="4"/>
        <v>265.39878755859769</v>
      </c>
      <c r="E25" s="76">
        <f t="shared" si="4"/>
        <v>47.635679818209873</v>
      </c>
      <c r="F25" s="76">
        <f t="shared" si="4"/>
        <v>3171.175256469242</v>
      </c>
      <c r="G25" s="76">
        <f t="shared" si="4"/>
        <v>4.5367314112580859</v>
      </c>
      <c r="H25" s="76">
        <f t="shared" si="4"/>
        <v>150.84631942433109</v>
      </c>
      <c r="I25" s="76">
        <f t="shared" si="4"/>
        <v>1061.5951502344096</v>
      </c>
      <c r="J25" s="76">
        <f t="shared" si="4"/>
        <v>352.73086722531781</v>
      </c>
    </row>
    <row r="26" spans="1:10" x14ac:dyDescent="0.2">
      <c r="A26" s="73" t="s">
        <v>145</v>
      </c>
      <c r="B26" s="74">
        <v>5059.5897064054707</v>
      </c>
      <c r="C26" s="74">
        <v>5.6709142640726071</v>
      </c>
      <c r="D26" s="74">
        <v>265.39878755859769</v>
      </c>
      <c r="E26" s="74">
        <v>47.635679818209873</v>
      </c>
      <c r="F26" s="74">
        <v>3171.175256469242</v>
      </c>
      <c r="G26" s="74">
        <v>4.5367314112580859</v>
      </c>
      <c r="H26" s="74">
        <v>150.84631942433109</v>
      </c>
      <c r="I26" s="74">
        <v>1061.5951502344096</v>
      </c>
      <c r="J26" s="74">
        <v>352.73086722531781</v>
      </c>
    </row>
    <row r="27" spans="1:10" s="213" customFormat="1" x14ac:dyDescent="0.2">
      <c r="A27" s="48" t="s">
        <v>146</v>
      </c>
      <c r="B27" s="76">
        <f t="shared" ref="B27:J27" si="5">SUM(B28)</f>
        <v>578.43325493541261</v>
      </c>
      <c r="C27" s="76">
        <f t="shared" si="5"/>
        <v>3.4025485584435646</v>
      </c>
      <c r="D27" s="76">
        <f t="shared" si="5"/>
        <v>44.233131259766317</v>
      </c>
      <c r="E27" s="76">
        <f t="shared" si="5"/>
        <v>5.6709142640726071</v>
      </c>
      <c r="F27" s="76">
        <f t="shared" si="5"/>
        <v>144.04122230744397</v>
      </c>
      <c r="G27" s="76">
        <f t="shared" si="5"/>
        <v>0</v>
      </c>
      <c r="H27" s="76">
        <f t="shared" si="5"/>
        <v>7.9392799697016496</v>
      </c>
      <c r="I27" s="76">
        <f t="shared" si="5"/>
        <v>218.8972905932022</v>
      </c>
      <c r="J27" s="76">
        <f t="shared" si="5"/>
        <v>154.24886798277464</v>
      </c>
    </row>
    <row r="28" spans="1:10" x14ac:dyDescent="0.2">
      <c r="A28" s="73" t="s">
        <v>146</v>
      </c>
      <c r="B28" s="74">
        <v>578.43325493541261</v>
      </c>
      <c r="C28" s="74">
        <v>3.4025485584435646</v>
      </c>
      <c r="D28" s="74">
        <v>44.233131259766317</v>
      </c>
      <c r="E28" s="74">
        <v>5.6709142640726071</v>
      </c>
      <c r="F28" s="74">
        <v>144.04122230744397</v>
      </c>
      <c r="G28" s="74">
        <v>0</v>
      </c>
      <c r="H28" s="74">
        <v>7.9392799697016496</v>
      </c>
      <c r="I28" s="74">
        <v>218.8972905932022</v>
      </c>
      <c r="J28" s="74">
        <v>154.24886798277464</v>
      </c>
    </row>
    <row r="29" spans="1:10" s="213" customFormat="1" x14ac:dyDescent="0.2">
      <c r="A29" s="48" t="s">
        <v>147</v>
      </c>
      <c r="B29" s="76">
        <f t="shared" ref="B29:J29" si="6">SUM(B30)</f>
        <v>1603.7345538797631</v>
      </c>
      <c r="C29" s="76">
        <f t="shared" si="6"/>
        <v>0</v>
      </c>
      <c r="D29" s="76">
        <f t="shared" si="6"/>
        <v>27.220388467548524</v>
      </c>
      <c r="E29" s="76">
        <f t="shared" si="6"/>
        <v>1.1341828528145215</v>
      </c>
      <c r="F29" s="76">
        <f t="shared" si="6"/>
        <v>534.20012367564527</v>
      </c>
      <c r="G29" s="76">
        <f t="shared" si="6"/>
        <v>0</v>
      </c>
      <c r="H29" s="76">
        <f t="shared" si="6"/>
        <v>35.159668437250168</v>
      </c>
      <c r="I29" s="76">
        <f t="shared" si="6"/>
        <v>954.98196206984221</v>
      </c>
      <c r="J29" s="76">
        <f t="shared" si="6"/>
        <v>51.038228376653429</v>
      </c>
    </row>
    <row r="30" spans="1:10" x14ac:dyDescent="0.2">
      <c r="A30" s="73" t="s">
        <v>147</v>
      </c>
      <c r="B30" s="74">
        <v>1603.7345538797631</v>
      </c>
      <c r="C30" s="74">
        <v>0</v>
      </c>
      <c r="D30" s="74">
        <v>27.220388467548524</v>
      </c>
      <c r="E30" s="74">
        <v>1.1341828528145215</v>
      </c>
      <c r="F30" s="74">
        <v>534.20012367564527</v>
      </c>
      <c r="G30" s="74">
        <v>0</v>
      </c>
      <c r="H30" s="74">
        <v>35.159668437250168</v>
      </c>
      <c r="I30" s="74">
        <v>954.98196206984221</v>
      </c>
      <c r="J30" s="74">
        <v>51.038228376653429</v>
      </c>
    </row>
    <row r="31" spans="1:10" s="213" customFormat="1" x14ac:dyDescent="0.2">
      <c r="A31" s="75" t="s">
        <v>148</v>
      </c>
      <c r="B31" s="76">
        <f t="shared" ref="B31:J31" si="7">SUM(B32:B33)</f>
        <v>6683.7395516356373</v>
      </c>
      <c r="C31" s="76">
        <f t="shared" si="7"/>
        <v>7.9392799697016496</v>
      </c>
      <c r="D31" s="76">
        <f t="shared" si="7"/>
        <v>1716.0186563083985</v>
      </c>
      <c r="E31" s="76">
        <f t="shared" si="7"/>
        <v>7.9392799697016496</v>
      </c>
      <c r="F31" s="76">
        <f t="shared" si="7"/>
        <v>2843.3964120060564</v>
      </c>
      <c r="G31" s="76">
        <f t="shared" si="7"/>
        <v>5.6709142640726071</v>
      </c>
      <c r="H31" s="76">
        <f t="shared" si="7"/>
        <v>81.661165402645508</v>
      </c>
      <c r="I31" s="76">
        <f t="shared" si="7"/>
        <v>1491.4504514511166</v>
      </c>
      <c r="J31" s="76">
        <f t="shared" si="7"/>
        <v>529.66339226438208</v>
      </c>
    </row>
    <row r="32" spans="1:10" x14ac:dyDescent="0.2">
      <c r="A32" s="73" t="s">
        <v>148</v>
      </c>
      <c r="B32" s="74">
        <v>2480.4578991053213</v>
      </c>
      <c r="C32" s="74">
        <v>2.2683657056290429</v>
      </c>
      <c r="D32" s="74">
        <v>197.34781638972635</v>
      </c>
      <c r="E32" s="74">
        <v>5.6709142640726071</v>
      </c>
      <c r="F32" s="74">
        <v>1127.3777556976534</v>
      </c>
      <c r="G32" s="74">
        <v>3.4025485584435646</v>
      </c>
      <c r="H32" s="74">
        <v>29.488754173177568</v>
      </c>
      <c r="I32" s="74">
        <v>789.39126555891835</v>
      </c>
      <c r="J32" s="74">
        <v>325.51047875776868</v>
      </c>
    </row>
    <row r="33" spans="1:11" x14ac:dyDescent="0.2">
      <c r="A33" s="73" t="s">
        <v>149</v>
      </c>
      <c r="B33" s="74">
        <v>4203.281652530316</v>
      </c>
      <c r="C33" s="74">
        <v>5.6709142640726071</v>
      </c>
      <c r="D33" s="74">
        <v>1518.6708399186721</v>
      </c>
      <c r="E33" s="74">
        <v>2.2683657056290429</v>
      </c>
      <c r="F33" s="74">
        <v>1716.0186563084033</v>
      </c>
      <c r="G33" s="74">
        <v>2.2683657056290429</v>
      </c>
      <c r="H33" s="74">
        <v>52.172411229467947</v>
      </c>
      <c r="I33" s="74">
        <v>702.05918589219823</v>
      </c>
      <c r="J33" s="74">
        <v>204.15291350661346</v>
      </c>
    </row>
    <row r="34" spans="1:11" s="213" customFormat="1" x14ac:dyDescent="0.2">
      <c r="A34" s="75" t="s">
        <v>150</v>
      </c>
      <c r="B34" s="76">
        <f t="shared" ref="B34:J34" si="8">SUM(B35:B36)</f>
        <v>10638.635159400133</v>
      </c>
      <c r="C34" s="76">
        <f t="shared" si="8"/>
        <v>28.354571320363043</v>
      </c>
      <c r="D34" s="76">
        <f t="shared" si="8"/>
        <v>886.93099090096302</v>
      </c>
      <c r="E34" s="76">
        <f t="shared" si="8"/>
        <v>81.661165402645523</v>
      </c>
      <c r="F34" s="76">
        <f t="shared" si="8"/>
        <v>7976.7080038442828</v>
      </c>
      <c r="G34" s="76">
        <f t="shared" si="8"/>
        <v>7.9392799697016496</v>
      </c>
      <c r="H34" s="76">
        <f t="shared" si="8"/>
        <v>90.734628225161629</v>
      </c>
      <c r="I34" s="76">
        <f t="shared" si="8"/>
        <v>930.02993930791581</v>
      </c>
      <c r="J34" s="76">
        <f t="shared" si="8"/>
        <v>636.27658042895064</v>
      </c>
    </row>
    <row r="35" spans="1:11" x14ac:dyDescent="0.2">
      <c r="A35" s="73" t="s">
        <v>150</v>
      </c>
      <c r="B35" s="74">
        <v>6605.4809347920082</v>
      </c>
      <c r="C35" s="74">
        <v>24.95202276191948</v>
      </c>
      <c r="D35" s="74">
        <v>339.12067299154324</v>
      </c>
      <c r="E35" s="74">
        <v>35.159668437250168</v>
      </c>
      <c r="F35" s="74">
        <v>5004.0147466175467</v>
      </c>
      <c r="G35" s="74">
        <v>6.8050971168871284</v>
      </c>
      <c r="H35" s="74">
        <v>72.587702580129289</v>
      </c>
      <c r="I35" s="74">
        <v>649.88677466272907</v>
      </c>
      <c r="J35" s="74">
        <v>472.95424962365979</v>
      </c>
    </row>
    <row r="36" spans="1:11" x14ac:dyDescent="0.2">
      <c r="A36" s="73" t="s">
        <v>151</v>
      </c>
      <c r="B36" s="74">
        <v>4033.1542246081249</v>
      </c>
      <c r="C36" s="74">
        <v>3.4025485584435646</v>
      </c>
      <c r="D36" s="74">
        <v>547.81031790941984</v>
      </c>
      <c r="E36" s="74">
        <v>46.501496965395354</v>
      </c>
      <c r="F36" s="74">
        <v>2972.693257226736</v>
      </c>
      <c r="G36" s="74">
        <v>1.1341828528145215</v>
      </c>
      <c r="H36" s="74">
        <v>18.146925645032347</v>
      </c>
      <c r="I36" s="74">
        <v>280.1431646451868</v>
      </c>
      <c r="J36" s="74">
        <v>163.32233080529079</v>
      </c>
    </row>
    <row r="37" spans="1:11" s="213" customFormat="1" x14ac:dyDescent="0.2">
      <c r="A37" s="48" t="s">
        <v>152</v>
      </c>
      <c r="B37" s="76">
        <f t="shared" ref="B37:J37" si="9">SUM(B38)</f>
        <v>2232.0718543389853</v>
      </c>
      <c r="C37" s="76">
        <f t="shared" si="9"/>
        <v>3.4025485584435646</v>
      </c>
      <c r="D37" s="76">
        <f t="shared" si="9"/>
        <v>78.258616844201882</v>
      </c>
      <c r="E37" s="76">
        <f t="shared" si="9"/>
        <v>0</v>
      </c>
      <c r="F37" s="76">
        <f t="shared" si="9"/>
        <v>260.8620561473395</v>
      </c>
      <c r="G37" s="76">
        <f t="shared" si="9"/>
        <v>0</v>
      </c>
      <c r="H37" s="76">
        <f t="shared" si="9"/>
        <v>51.038228376653429</v>
      </c>
      <c r="I37" s="76">
        <f t="shared" si="9"/>
        <v>1593.5269082044322</v>
      </c>
      <c r="J37" s="76">
        <f t="shared" si="9"/>
        <v>244.98349620793613</v>
      </c>
    </row>
    <row r="38" spans="1:11" x14ac:dyDescent="0.2">
      <c r="A38" s="73" t="s">
        <v>152</v>
      </c>
      <c r="B38" s="74">
        <v>2232.0718543389853</v>
      </c>
      <c r="C38" s="74">
        <v>3.4025485584435646</v>
      </c>
      <c r="D38" s="74">
        <v>78.258616844201882</v>
      </c>
      <c r="E38" s="74">
        <v>0</v>
      </c>
      <c r="F38" s="74">
        <v>260.8620561473395</v>
      </c>
      <c r="G38" s="74">
        <v>0</v>
      </c>
      <c r="H38" s="74">
        <v>51.038228376653429</v>
      </c>
      <c r="I38" s="74">
        <v>1593.5269082044322</v>
      </c>
      <c r="J38" s="74">
        <v>244.98349620793613</v>
      </c>
    </row>
    <row r="39" spans="1:11" s="213" customFormat="1" x14ac:dyDescent="0.2">
      <c r="A39" s="48" t="s">
        <v>153</v>
      </c>
      <c r="B39" s="76">
        <f t="shared" ref="B39:J39" si="10">SUM(B40)</f>
        <v>2490.6655447806502</v>
      </c>
      <c r="C39" s="76">
        <f t="shared" si="10"/>
        <v>1.1341828528145215</v>
      </c>
      <c r="D39" s="76">
        <f t="shared" si="10"/>
        <v>222.29983915164576</v>
      </c>
      <c r="E39" s="76">
        <f t="shared" si="10"/>
        <v>0</v>
      </c>
      <c r="F39" s="76">
        <f t="shared" si="10"/>
        <v>88.466262519532549</v>
      </c>
      <c r="G39" s="76">
        <f t="shared" si="10"/>
        <v>1.1341828528145215</v>
      </c>
      <c r="H39" s="76">
        <f t="shared" si="10"/>
        <v>23.817839909104958</v>
      </c>
      <c r="I39" s="76">
        <f t="shared" si="10"/>
        <v>2030.1873065380328</v>
      </c>
      <c r="J39" s="76">
        <f t="shared" si="10"/>
        <v>123.62593095678263</v>
      </c>
    </row>
    <row r="40" spans="1:11" x14ac:dyDescent="0.2">
      <c r="A40" s="73" t="s">
        <v>153</v>
      </c>
      <c r="B40" s="74">
        <v>2490.6655447806502</v>
      </c>
      <c r="C40" s="74">
        <v>1.1341828528145215</v>
      </c>
      <c r="D40" s="74">
        <v>222.29983915164576</v>
      </c>
      <c r="E40" s="74">
        <v>0</v>
      </c>
      <c r="F40" s="74">
        <v>88.466262519532549</v>
      </c>
      <c r="G40" s="74">
        <v>1.1341828528145215</v>
      </c>
      <c r="H40" s="74">
        <v>23.817839909104958</v>
      </c>
      <c r="I40" s="74">
        <v>2030.1873065380328</v>
      </c>
      <c r="J40" s="74">
        <v>123.62593095678263</v>
      </c>
    </row>
    <row r="41" spans="1:11" s="213" customFormat="1" x14ac:dyDescent="0.2">
      <c r="A41" s="48" t="s">
        <v>154</v>
      </c>
      <c r="B41" s="77">
        <f t="shared" ref="B41:J41" si="11">SUM(B42)</f>
        <v>10306.319583526616</v>
      </c>
      <c r="C41" s="77">
        <f t="shared" si="11"/>
        <v>12.476011380959738</v>
      </c>
      <c r="D41" s="77">
        <f t="shared" si="11"/>
        <v>1148.9272299011297</v>
      </c>
      <c r="E41" s="77">
        <f t="shared" si="11"/>
        <v>20.415291350661391</v>
      </c>
      <c r="F41" s="77">
        <f t="shared" si="11"/>
        <v>6459.1713467789023</v>
      </c>
      <c r="G41" s="77">
        <f t="shared" si="11"/>
        <v>2.2683657056290429</v>
      </c>
      <c r="H41" s="77">
        <f t="shared" si="11"/>
        <v>184.87180500876664</v>
      </c>
      <c r="I41" s="77">
        <f t="shared" si="11"/>
        <v>1774.9961646547597</v>
      </c>
      <c r="J41" s="77">
        <f t="shared" si="11"/>
        <v>703.19336874501278</v>
      </c>
    </row>
    <row r="42" spans="1:11" ht="12.75" thickBot="1" x14ac:dyDescent="0.25">
      <c r="A42" s="78" t="s">
        <v>154</v>
      </c>
      <c r="B42" s="79">
        <v>10306.319583526616</v>
      </c>
      <c r="C42" s="79">
        <v>12.476011380959738</v>
      </c>
      <c r="D42" s="79">
        <v>1148.9272299011297</v>
      </c>
      <c r="E42" s="79">
        <v>20.415291350661391</v>
      </c>
      <c r="F42" s="79">
        <v>6459.1713467789023</v>
      </c>
      <c r="G42" s="79">
        <v>2.2683657056290429</v>
      </c>
      <c r="H42" s="79">
        <v>184.87180500876664</v>
      </c>
      <c r="I42" s="79">
        <v>1774.9961646547597</v>
      </c>
      <c r="J42" s="79">
        <v>703.19336874501278</v>
      </c>
    </row>
    <row r="43" spans="1:11" ht="15" customHeight="1" x14ac:dyDescent="0.2">
      <c r="A43" s="214"/>
      <c r="C43" s="214"/>
      <c r="D43" s="214"/>
      <c r="E43" s="214"/>
      <c r="F43" s="214"/>
      <c r="G43" s="214"/>
      <c r="H43" s="214"/>
      <c r="I43" s="214"/>
      <c r="J43" s="214"/>
      <c r="K43" s="214"/>
    </row>
  </sheetData>
  <mergeCells count="4">
    <mergeCell ref="B3:B4"/>
    <mergeCell ref="A1:J1"/>
    <mergeCell ref="C2:J3"/>
    <mergeCell ref="A2:A4"/>
  </mergeCell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E45E-F5D1-47D3-BB5A-FE8305A800F7}">
  <dimension ref="A1:I46"/>
  <sheetViews>
    <sheetView workbookViewId="0">
      <selection activeCell="A7" sqref="A7"/>
    </sheetView>
  </sheetViews>
  <sheetFormatPr defaultRowHeight="12" x14ac:dyDescent="0.2"/>
  <cols>
    <col min="1" max="1" width="14" style="212" customWidth="1"/>
    <col min="2" max="2" width="15.7109375" style="212" customWidth="1"/>
    <col min="3" max="3" width="15.140625" style="212" customWidth="1"/>
    <col min="4" max="4" width="9.140625" style="212"/>
    <col min="5" max="5" width="15.28515625" style="212" customWidth="1"/>
    <col min="6" max="6" width="13" style="212" customWidth="1"/>
    <col min="7" max="7" width="9.140625" style="212"/>
    <col min="8" max="8" width="15.28515625" style="212" customWidth="1"/>
    <col min="9" max="9" width="21.85546875" style="212" customWidth="1"/>
    <col min="10" max="16384" width="9.140625" style="212"/>
  </cols>
  <sheetData>
    <row r="1" spans="1:9" ht="25.5" customHeight="1" thickBot="1" x14ac:dyDescent="0.25">
      <c r="A1" s="1224" t="s">
        <v>576</v>
      </c>
      <c r="B1" s="1224"/>
      <c r="C1" s="1224"/>
      <c r="D1" s="1224"/>
      <c r="E1" s="1224"/>
      <c r="F1" s="1224"/>
      <c r="G1" s="1224"/>
      <c r="H1" s="1224"/>
      <c r="I1" s="844"/>
    </row>
    <row r="2" spans="1:9" ht="8.25" customHeight="1" x14ac:dyDescent="0.2">
      <c r="A2" s="826"/>
      <c r="B2" s="826"/>
      <c r="C2" s="1229" t="s">
        <v>99</v>
      </c>
      <c r="D2" s="1229"/>
      <c r="E2" s="1229"/>
      <c r="F2" s="1229"/>
      <c r="G2" s="1229"/>
      <c r="H2" s="1229"/>
      <c r="I2" s="844"/>
    </row>
    <row r="3" spans="1:9" ht="9.75" customHeight="1" x14ac:dyDescent="0.2">
      <c r="A3" s="1228" t="s">
        <v>549</v>
      </c>
      <c r="B3" s="1231" t="s">
        <v>161</v>
      </c>
      <c r="C3" s="1230"/>
      <c r="D3" s="1230"/>
      <c r="E3" s="1230"/>
      <c r="F3" s="1230"/>
      <c r="G3" s="1230"/>
      <c r="H3" s="1230"/>
    </row>
    <row r="4" spans="1:9" ht="24" x14ac:dyDescent="0.2">
      <c r="A4" s="1228"/>
      <c r="B4" s="1231"/>
      <c r="C4" s="828" t="s">
        <v>98</v>
      </c>
      <c r="D4" s="828" t="s">
        <v>97</v>
      </c>
      <c r="E4" s="828" t="s">
        <v>96</v>
      </c>
      <c r="F4" s="828" t="s">
        <v>160</v>
      </c>
      <c r="G4" s="828" t="s">
        <v>95</v>
      </c>
      <c r="H4" s="828" t="s">
        <v>162</v>
      </c>
    </row>
    <row r="5" spans="1:9" ht="15" customHeight="1" x14ac:dyDescent="0.2">
      <c r="A5" s="837" t="s">
        <v>135</v>
      </c>
      <c r="B5" s="838">
        <v>139194.85897706947</v>
      </c>
      <c r="C5" s="838">
        <v>9.0734628225161718</v>
      </c>
      <c r="D5" s="838">
        <v>4745.4210561757782</v>
      </c>
      <c r="E5" s="838">
        <v>4605.9165652795609</v>
      </c>
      <c r="F5" s="838">
        <v>101043.21617426963</v>
      </c>
      <c r="G5" s="838">
        <v>19588.472050957589</v>
      </c>
      <c r="H5" s="838">
        <v>9202.7596677378406</v>
      </c>
    </row>
    <row r="6" spans="1:9" ht="15" customHeight="1" x14ac:dyDescent="0.2">
      <c r="A6" s="845"/>
      <c r="B6" s="846"/>
      <c r="C6" s="846"/>
      <c r="D6" s="846"/>
      <c r="E6" s="846"/>
      <c r="F6" s="846"/>
      <c r="G6" s="846"/>
      <c r="H6" s="846"/>
    </row>
    <row r="7" spans="1:9" ht="15" customHeight="1" x14ac:dyDescent="0.2">
      <c r="A7" s="320" t="s">
        <v>3</v>
      </c>
      <c r="B7" s="838"/>
      <c r="C7" s="838"/>
      <c r="D7" s="838"/>
      <c r="E7" s="838"/>
      <c r="F7" s="838"/>
      <c r="G7" s="838"/>
      <c r="H7" s="838"/>
    </row>
    <row r="8" spans="1:9" ht="15" customHeight="1" x14ac:dyDescent="0.2">
      <c r="A8" s="80" t="s">
        <v>4</v>
      </c>
      <c r="B8" s="81">
        <v>91605.680656043303</v>
      </c>
      <c r="C8" s="81">
        <v>9.0734628225161718</v>
      </c>
      <c r="D8" s="81">
        <v>3143.9548680016983</v>
      </c>
      <c r="E8" s="81">
        <v>3055.4886054821814</v>
      </c>
      <c r="F8" s="81">
        <v>77870.726308522469</v>
      </c>
      <c r="G8" s="81">
        <v>2681.2082640534559</v>
      </c>
      <c r="H8" s="81">
        <v>4845.2291472234783</v>
      </c>
    </row>
    <row r="9" spans="1:9" ht="15" customHeight="1" x14ac:dyDescent="0.2">
      <c r="A9" s="80" t="s">
        <v>5</v>
      </c>
      <c r="B9" s="81">
        <v>47589.178321251369</v>
      </c>
      <c r="C9" s="81">
        <v>0</v>
      </c>
      <c r="D9" s="81">
        <v>1601.466188174134</v>
      </c>
      <c r="E9" s="81">
        <v>1550.4279597974794</v>
      </c>
      <c r="F9" s="81">
        <v>23172.489865846528</v>
      </c>
      <c r="G9" s="81">
        <v>16907.263786907763</v>
      </c>
      <c r="H9" s="81">
        <v>4357.5305205131253</v>
      </c>
    </row>
    <row r="10" spans="1:9" ht="15" customHeight="1" x14ac:dyDescent="0.2">
      <c r="A10" s="848" t="s">
        <v>537</v>
      </c>
      <c r="B10" s="827"/>
      <c r="C10" s="827"/>
      <c r="D10" s="827"/>
      <c r="E10" s="827"/>
      <c r="F10" s="827"/>
      <c r="G10" s="827"/>
      <c r="H10" s="827"/>
    </row>
    <row r="11" spans="1:9" s="213" customFormat="1" ht="15" customHeight="1" x14ac:dyDescent="0.2">
      <c r="A11" s="82" t="s">
        <v>136</v>
      </c>
      <c r="B11" s="83">
        <f t="shared" ref="B11:H11" si="0">SUM(B12:B13)</f>
        <v>83850.138308536305</v>
      </c>
      <c r="C11" s="83">
        <f t="shared" si="0"/>
        <v>9.0734628225161718</v>
      </c>
      <c r="D11" s="83">
        <f t="shared" si="0"/>
        <v>3459.2577010840805</v>
      </c>
      <c r="E11" s="83">
        <f t="shared" si="0"/>
        <v>3328.826673010436</v>
      </c>
      <c r="F11" s="83">
        <f t="shared" si="0"/>
        <v>69146.591804715979</v>
      </c>
      <c r="G11" s="83">
        <f t="shared" si="0"/>
        <v>3318.6190273351067</v>
      </c>
      <c r="H11" s="83">
        <f t="shared" si="0"/>
        <v>4587.7696396345182</v>
      </c>
    </row>
    <row r="12" spans="1:9" ht="15" customHeight="1" x14ac:dyDescent="0.2">
      <c r="A12" s="80" t="s">
        <v>136</v>
      </c>
      <c r="B12" s="81">
        <v>83171.896962553219</v>
      </c>
      <c r="C12" s="81">
        <v>9.0734628225161718</v>
      </c>
      <c r="D12" s="81">
        <v>3451.3184211143789</v>
      </c>
      <c r="E12" s="81">
        <v>3308.4113816597746</v>
      </c>
      <c r="F12" s="81">
        <v>68540.938161313024</v>
      </c>
      <c r="G12" s="81">
        <v>3301.6062845428887</v>
      </c>
      <c r="H12" s="81">
        <v>4560.54925116697</v>
      </c>
    </row>
    <row r="13" spans="1:9" ht="15" customHeight="1" x14ac:dyDescent="0.2">
      <c r="A13" s="80" t="s">
        <v>157</v>
      </c>
      <c r="B13" s="81">
        <v>678.24134598309274</v>
      </c>
      <c r="C13" s="81">
        <v>0</v>
      </c>
      <c r="D13" s="81">
        <v>7.9392799697016496</v>
      </c>
      <c r="E13" s="81">
        <v>20.415291350661391</v>
      </c>
      <c r="F13" s="81">
        <v>605.65364340296173</v>
      </c>
      <c r="G13" s="81">
        <v>17.012742792217825</v>
      </c>
      <c r="H13" s="81">
        <v>27.220388467548524</v>
      </c>
    </row>
    <row r="14" spans="1:9" s="213" customFormat="1" ht="15" customHeight="1" x14ac:dyDescent="0.2">
      <c r="A14" s="82" t="s">
        <v>137</v>
      </c>
      <c r="B14" s="83">
        <f t="shared" ref="B14:H14" si="1">SUM(B15:B18)</f>
        <v>3143.9548680019006</v>
      </c>
      <c r="C14" s="83">
        <f t="shared" si="1"/>
        <v>0</v>
      </c>
      <c r="D14" s="83">
        <f t="shared" si="1"/>
        <v>62.380056904798643</v>
      </c>
      <c r="E14" s="83">
        <f t="shared" si="1"/>
        <v>68.050971168871229</v>
      </c>
      <c r="F14" s="83">
        <f t="shared" si="1"/>
        <v>1954.1970553994424</v>
      </c>
      <c r="G14" s="83">
        <f t="shared" si="1"/>
        <v>957.25032777546085</v>
      </c>
      <c r="H14" s="83">
        <f t="shared" si="1"/>
        <v>102.07645675330684</v>
      </c>
    </row>
    <row r="15" spans="1:9" ht="15" customHeight="1" x14ac:dyDescent="0.2">
      <c r="A15" s="80" t="s">
        <v>137</v>
      </c>
      <c r="B15" s="81">
        <v>1874.8042557024398</v>
      </c>
      <c r="C15" s="81">
        <v>0</v>
      </c>
      <c r="D15" s="81">
        <v>51.038228376653429</v>
      </c>
      <c r="E15" s="81">
        <v>56.709142640726022</v>
      </c>
      <c r="F15" s="81">
        <v>1269.1506122994717</v>
      </c>
      <c r="G15" s="81">
        <v>421.91602124700518</v>
      </c>
      <c r="H15" s="81">
        <v>75.990251138572845</v>
      </c>
    </row>
    <row r="16" spans="1:9" ht="15" customHeight="1" x14ac:dyDescent="0.2">
      <c r="A16" s="80" t="s">
        <v>138</v>
      </c>
      <c r="B16" s="81">
        <v>685.04644309998002</v>
      </c>
      <c r="C16" s="81">
        <v>0</v>
      </c>
      <c r="D16" s="81">
        <v>10.207645675330694</v>
      </c>
      <c r="E16" s="81">
        <v>10.207645675330694</v>
      </c>
      <c r="F16" s="81">
        <v>292.61917602614682</v>
      </c>
      <c r="G16" s="81">
        <v>359.53596434220509</v>
      </c>
      <c r="H16" s="81">
        <v>12.476011380959738</v>
      </c>
    </row>
    <row r="17" spans="1:8" ht="15" customHeight="1" x14ac:dyDescent="0.2">
      <c r="A17" s="80" t="s">
        <v>139</v>
      </c>
      <c r="B17" s="81">
        <v>387.89053566256877</v>
      </c>
      <c r="C17" s="81">
        <v>0</v>
      </c>
      <c r="D17" s="81">
        <v>1.1341828528145215</v>
      </c>
      <c r="E17" s="81">
        <v>1.1341828528145215</v>
      </c>
      <c r="F17" s="81">
        <v>271.06970182267042</v>
      </c>
      <c r="G17" s="81">
        <v>100.94227390049225</v>
      </c>
      <c r="H17" s="81">
        <v>13.61019423377426</v>
      </c>
    </row>
    <row r="18" spans="1:8" ht="15" customHeight="1" x14ac:dyDescent="0.2">
      <c r="A18" s="80" t="s">
        <v>140</v>
      </c>
      <c r="B18" s="81">
        <v>196.21363353691183</v>
      </c>
      <c r="C18" s="81">
        <v>0</v>
      </c>
      <c r="D18" s="81">
        <v>0</v>
      </c>
      <c r="E18" s="81">
        <v>0</v>
      </c>
      <c r="F18" s="81">
        <v>121.35756525115359</v>
      </c>
      <c r="G18" s="81">
        <v>74.856068285758326</v>
      </c>
      <c r="H18" s="81">
        <v>0</v>
      </c>
    </row>
    <row r="19" spans="1:8" s="213" customFormat="1" ht="15" customHeight="1" x14ac:dyDescent="0.2">
      <c r="A19" s="84" t="s">
        <v>141</v>
      </c>
      <c r="B19" s="83">
        <f t="shared" ref="B19:H19" si="2">SUM(B20)</f>
        <v>2709.5628353738139</v>
      </c>
      <c r="C19" s="83">
        <f t="shared" si="2"/>
        <v>0</v>
      </c>
      <c r="D19" s="83">
        <f t="shared" si="2"/>
        <v>80.526982549830919</v>
      </c>
      <c r="E19" s="83">
        <f t="shared" si="2"/>
        <v>88.466262519532549</v>
      </c>
      <c r="F19" s="83">
        <f t="shared" si="2"/>
        <v>1710.3477420443305</v>
      </c>
      <c r="G19" s="83">
        <f t="shared" si="2"/>
        <v>703.19336874501278</v>
      </c>
      <c r="H19" s="83">
        <f t="shared" si="2"/>
        <v>127.02847951522618</v>
      </c>
    </row>
    <row r="20" spans="1:8" ht="15" customHeight="1" x14ac:dyDescent="0.2">
      <c r="A20" s="80" t="s">
        <v>141</v>
      </c>
      <c r="B20" s="81">
        <v>2709.5628353738139</v>
      </c>
      <c r="C20" s="81">
        <v>0</v>
      </c>
      <c r="D20" s="81">
        <v>80.526982549830919</v>
      </c>
      <c r="E20" s="81">
        <v>88.466262519532549</v>
      </c>
      <c r="F20" s="81">
        <v>1710.3477420443305</v>
      </c>
      <c r="G20" s="81">
        <v>703.19336874501278</v>
      </c>
      <c r="H20" s="81">
        <v>127.02847951522618</v>
      </c>
    </row>
    <row r="21" spans="1:8" s="213" customFormat="1" ht="15" customHeight="1" x14ac:dyDescent="0.2">
      <c r="A21" s="82" t="s">
        <v>142</v>
      </c>
      <c r="B21" s="83">
        <f t="shared" ref="B21:H21" si="3">SUM(B22:B24)</f>
        <v>9898.0137565128607</v>
      </c>
      <c r="C21" s="83">
        <f t="shared" si="3"/>
        <v>0</v>
      </c>
      <c r="D21" s="83">
        <f t="shared" si="3"/>
        <v>200.75036494816996</v>
      </c>
      <c r="E21" s="83">
        <f t="shared" si="3"/>
        <v>201.88454780098448</v>
      </c>
      <c r="F21" s="83">
        <f t="shared" si="3"/>
        <v>5921.5686745445937</v>
      </c>
      <c r="G21" s="83">
        <f t="shared" si="3"/>
        <v>3006.7187428113502</v>
      </c>
      <c r="H21" s="83">
        <f t="shared" si="3"/>
        <v>567.09142640726247</v>
      </c>
    </row>
    <row r="22" spans="1:8" ht="15" customHeight="1" x14ac:dyDescent="0.2">
      <c r="A22" s="80" t="s">
        <v>142</v>
      </c>
      <c r="B22" s="81">
        <v>7764.6158103687076</v>
      </c>
      <c r="C22" s="81">
        <v>0</v>
      </c>
      <c r="D22" s="81">
        <v>178.06670789187953</v>
      </c>
      <c r="E22" s="81">
        <v>183.73762215595212</v>
      </c>
      <c r="F22" s="81">
        <v>5429.3333164230871</v>
      </c>
      <c r="G22" s="81">
        <v>1599.1978224685049</v>
      </c>
      <c r="H22" s="81">
        <v>374.2803414287942</v>
      </c>
    </row>
    <row r="23" spans="1:8" ht="15" customHeight="1" x14ac:dyDescent="0.2">
      <c r="A23" s="80" t="s">
        <v>143</v>
      </c>
      <c r="B23" s="81">
        <v>2054.0051464471371</v>
      </c>
      <c r="C23" s="81">
        <v>0</v>
      </c>
      <c r="D23" s="81">
        <v>22.683657056290436</v>
      </c>
      <c r="E23" s="81">
        <v>18.146925645032347</v>
      </c>
      <c r="F23" s="81">
        <v>454.80732397862704</v>
      </c>
      <c r="G23" s="81">
        <v>1371.227069052781</v>
      </c>
      <c r="H23" s="81">
        <v>187.14017071439568</v>
      </c>
    </row>
    <row r="24" spans="1:8" ht="15" customHeight="1" x14ac:dyDescent="0.2">
      <c r="A24" s="80" t="s">
        <v>144</v>
      </c>
      <c r="B24" s="81">
        <v>79.3927996970164</v>
      </c>
      <c r="C24" s="81">
        <v>0</v>
      </c>
      <c r="D24" s="81">
        <v>0</v>
      </c>
      <c r="E24" s="81">
        <v>0</v>
      </c>
      <c r="F24" s="81">
        <v>37.428034142879206</v>
      </c>
      <c r="G24" s="81">
        <v>36.293851290064687</v>
      </c>
      <c r="H24" s="81">
        <v>5.6709142640726071</v>
      </c>
    </row>
    <row r="25" spans="1:8" s="213" customFormat="1" ht="15" customHeight="1" x14ac:dyDescent="0.2">
      <c r="A25" s="85" t="s">
        <v>145</v>
      </c>
      <c r="B25" s="83">
        <f t="shared" ref="B25:H25" si="4">SUM(B26)</f>
        <v>5059.5897064054707</v>
      </c>
      <c r="C25" s="83">
        <f t="shared" si="4"/>
        <v>0</v>
      </c>
      <c r="D25" s="83">
        <f t="shared" si="4"/>
        <v>46.501496965395354</v>
      </c>
      <c r="E25" s="83">
        <f t="shared" si="4"/>
        <v>46.501496965395354</v>
      </c>
      <c r="F25" s="83">
        <f t="shared" si="4"/>
        <v>3399.1460098849202</v>
      </c>
      <c r="G25" s="83">
        <f t="shared" si="4"/>
        <v>1218.1123839228171</v>
      </c>
      <c r="H25" s="83">
        <f t="shared" si="4"/>
        <v>349.32831866687417</v>
      </c>
    </row>
    <row r="26" spans="1:8" ht="15" customHeight="1" x14ac:dyDescent="0.2">
      <c r="A26" s="80" t="s">
        <v>145</v>
      </c>
      <c r="B26" s="81">
        <v>5059.5897064054707</v>
      </c>
      <c r="C26" s="81">
        <v>0</v>
      </c>
      <c r="D26" s="81">
        <v>46.501496965395354</v>
      </c>
      <c r="E26" s="81">
        <v>46.501496965395354</v>
      </c>
      <c r="F26" s="81">
        <v>3399.1460098849202</v>
      </c>
      <c r="G26" s="81">
        <v>1218.1123839228171</v>
      </c>
      <c r="H26" s="81">
        <v>349.32831866687417</v>
      </c>
    </row>
    <row r="27" spans="1:8" s="213" customFormat="1" ht="15" customHeight="1" x14ac:dyDescent="0.2">
      <c r="A27" s="84" t="s">
        <v>146</v>
      </c>
      <c r="B27" s="83">
        <f t="shared" ref="B27:H27" si="5">SUM(B28)</f>
        <v>578.43325493541261</v>
      </c>
      <c r="C27" s="83">
        <f t="shared" si="5"/>
        <v>0</v>
      </c>
      <c r="D27" s="83">
        <f t="shared" si="5"/>
        <v>19.281108497846869</v>
      </c>
      <c r="E27" s="83">
        <f t="shared" si="5"/>
        <v>9.0734628225161718</v>
      </c>
      <c r="F27" s="83">
        <f t="shared" si="5"/>
        <v>239.31258194386353</v>
      </c>
      <c r="G27" s="83">
        <f t="shared" si="5"/>
        <v>187.14017071439568</v>
      </c>
      <c r="H27" s="83">
        <f t="shared" si="5"/>
        <v>123.62593095678263</v>
      </c>
    </row>
    <row r="28" spans="1:8" ht="15" customHeight="1" x14ac:dyDescent="0.2">
      <c r="A28" s="80" t="s">
        <v>146</v>
      </c>
      <c r="B28" s="81">
        <v>578.43325493541261</v>
      </c>
      <c r="C28" s="81">
        <v>0</v>
      </c>
      <c r="D28" s="81">
        <v>19.281108497846869</v>
      </c>
      <c r="E28" s="81">
        <v>9.0734628225161718</v>
      </c>
      <c r="F28" s="81">
        <v>239.31258194386353</v>
      </c>
      <c r="G28" s="81">
        <v>187.14017071439568</v>
      </c>
      <c r="H28" s="81">
        <v>123.62593095678263</v>
      </c>
    </row>
    <row r="29" spans="1:8" s="213" customFormat="1" ht="15" customHeight="1" x14ac:dyDescent="0.2">
      <c r="A29" s="84" t="s">
        <v>147</v>
      </c>
      <c r="B29" s="83">
        <f t="shared" ref="B29:H29" si="6">SUM(B30)</f>
        <v>1603.7345538797631</v>
      </c>
      <c r="C29" s="83">
        <f t="shared" si="6"/>
        <v>0</v>
      </c>
      <c r="D29" s="83">
        <f t="shared" si="6"/>
        <v>6.8050971168871284</v>
      </c>
      <c r="E29" s="83">
        <f t="shared" si="6"/>
        <v>4.5367314112580859</v>
      </c>
      <c r="F29" s="83">
        <f t="shared" si="6"/>
        <v>860.84478528623481</v>
      </c>
      <c r="G29" s="83">
        <f t="shared" si="6"/>
        <v>711.13264871471461</v>
      </c>
      <c r="H29" s="83">
        <f t="shared" si="6"/>
        <v>20.415291350661391</v>
      </c>
    </row>
    <row r="30" spans="1:8" ht="15" customHeight="1" x14ac:dyDescent="0.2">
      <c r="A30" s="80" t="s">
        <v>147</v>
      </c>
      <c r="B30" s="81">
        <v>1603.7345538797631</v>
      </c>
      <c r="C30" s="81">
        <v>0</v>
      </c>
      <c r="D30" s="81">
        <v>6.8050971168871284</v>
      </c>
      <c r="E30" s="81">
        <v>4.5367314112580859</v>
      </c>
      <c r="F30" s="81">
        <v>860.84478528623481</v>
      </c>
      <c r="G30" s="81">
        <v>711.13264871471461</v>
      </c>
      <c r="H30" s="81">
        <v>20.415291350661391</v>
      </c>
    </row>
    <row r="31" spans="1:8" s="213" customFormat="1" ht="15" customHeight="1" x14ac:dyDescent="0.2">
      <c r="A31" s="82" t="s">
        <v>148</v>
      </c>
      <c r="B31" s="83">
        <f t="shared" ref="B31:H31" si="7">SUM(B32:B33)</f>
        <v>6683.7395516356373</v>
      </c>
      <c r="C31" s="83">
        <f t="shared" si="7"/>
        <v>0</v>
      </c>
      <c r="D31" s="83">
        <f t="shared" si="7"/>
        <v>435.52621548077855</v>
      </c>
      <c r="E31" s="83">
        <f t="shared" si="7"/>
        <v>378.81707284005165</v>
      </c>
      <c r="F31" s="83">
        <f t="shared" si="7"/>
        <v>3593.0912777164167</v>
      </c>
      <c r="G31" s="83">
        <f t="shared" si="7"/>
        <v>1564.0381540312476</v>
      </c>
      <c r="H31" s="83">
        <f t="shared" si="7"/>
        <v>712.2668315675229</v>
      </c>
    </row>
    <row r="32" spans="1:8" ht="15" customHeight="1" x14ac:dyDescent="0.2">
      <c r="A32" s="80" t="s">
        <v>148</v>
      </c>
      <c r="B32" s="81">
        <v>2480.4578991053213</v>
      </c>
      <c r="C32" s="81">
        <v>0</v>
      </c>
      <c r="D32" s="81">
        <v>52.172411229467947</v>
      </c>
      <c r="E32" s="81">
        <v>34.02548558443565</v>
      </c>
      <c r="F32" s="81">
        <v>1268.0164294466572</v>
      </c>
      <c r="G32" s="81">
        <v>829.08766540742749</v>
      </c>
      <c r="H32" s="81">
        <v>297.15590743740501</v>
      </c>
    </row>
    <row r="33" spans="1:8" ht="15" customHeight="1" x14ac:dyDescent="0.2">
      <c r="A33" s="80" t="s">
        <v>149</v>
      </c>
      <c r="B33" s="81">
        <v>4203.281652530316</v>
      </c>
      <c r="C33" s="81">
        <v>0</v>
      </c>
      <c r="D33" s="81">
        <v>383.35380425131058</v>
      </c>
      <c r="E33" s="81">
        <v>344.79158725561598</v>
      </c>
      <c r="F33" s="81">
        <v>2325.0748482697595</v>
      </c>
      <c r="G33" s="81">
        <v>734.95048862382009</v>
      </c>
      <c r="H33" s="81">
        <v>415.11092413011789</v>
      </c>
    </row>
    <row r="34" spans="1:8" s="213" customFormat="1" ht="15" customHeight="1" x14ac:dyDescent="0.2">
      <c r="A34" s="82" t="s">
        <v>150</v>
      </c>
      <c r="B34" s="83">
        <f t="shared" ref="B34:H34" si="8">SUM(B35:B36)</f>
        <v>10638.635159400133</v>
      </c>
      <c r="C34" s="83">
        <f t="shared" si="8"/>
        <v>0</v>
      </c>
      <c r="D34" s="83">
        <f t="shared" si="8"/>
        <v>178.06670789187962</v>
      </c>
      <c r="E34" s="83">
        <f t="shared" si="8"/>
        <v>198.48199924254095</v>
      </c>
      <c r="F34" s="83">
        <f t="shared" si="8"/>
        <v>6639.5064203760485</v>
      </c>
      <c r="G34" s="83">
        <f t="shared" si="8"/>
        <v>2319.4039340057361</v>
      </c>
      <c r="H34" s="83">
        <f t="shared" si="8"/>
        <v>1303.1760978839018</v>
      </c>
    </row>
    <row r="35" spans="1:8" ht="15" customHeight="1" x14ac:dyDescent="0.2">
      <c r="A35" s="80" t="s">
        <v>150</v>
      </c>
      <c r="B35" s="81">
        <v>6605.4809347920082</v>
      </c>
      <c r="C35" s="81">
        <v>0</v>
      </c>
      <c r="D35" s="81">
        <v>48.769862671024391</v>
      </c>
      <c r="E35" s="81">
        <v>57.84332549354054</v>
      </c>
      <c r="F35" s="81">
        <v>4662.6257079202996</v>
      </c>
      <c r="G35" s="81">
        <v>1261.2113323297699</v>
      </c>
      <c r="H35" s="81">
        <v>575.03070637696896</v>
      </c>
    </row>
    <row r="36" spans="1:8" ht="15" customHeight="1" x14ac:dyDescent="0.2">
      <c r="A36" s="80" t="s">
        <v>151</v>
      </c>
      <c r="B36" s="81">
        <v>4033.1542246081249</v>
      </c>
      <c r="C36" s="81">
        <v>0</v>
      </c>
      <c r="D36" s="81">
        <v>129.29684522085523</v>
      </c>
      <c r="E36" s="81">
        <v>140.63867374900042</v>
      </c>
      <c r="F36" s="81">
        <v>1976.8807124557491</v>
      </c>
      <c r="G36" s="81">
        <v>1058.192601675966</v>
      </c>
      <c r="H36" s="81">
        <v>728.14539150693281</v>
      </c>
    </row>
    <row r="37" spans="1:8" s="213" customFormat="1" ht="15" customHeight="1" x14ac:dyDescent="0.2">
      <c r="A37" s="84" t="s">
        <v>152</v>
      </c>
      <c r="B37" s="83">
        <f t="shared" ref="B37:H37" si="9">SUM(B38)</f>
        <v>2232.0718543389853</v>
      </c>
      <c r="C37" s="83">
        <f t="shared" si="9"/>
        <v>0</v>
      </c>
      <c r="D37" s="83">
        <f t="shared" si="9"/>
        <v>15.878559939403305</v>
      </c>
      <c r="E37" s="83">
        <f t="shared" si="9"/>
        <v>11.341828528145216</v>
      </c>
      <c r="F37" s="83">
        <f t="shared" si="9"/>
        <v>805.26982549832201</v>
      </c>
      <c r="G37" s="83">
        <f t="shared" si="9"/>
        <v>1333.7990349099009</v>
      </c>
      <c r="H37" s="83">
        <f t="shared" si="9"/>
        <v>65.782605463242177</v>
      </c>
    </row>
    <row r="38" spans="1:8" ht="15" customHeight="1" x14ac:dyDescent="0.2">
      <c r="A38" s="80" t="s">
        <v>152</v>
      </c>
      <c r="B38" s="81">
        <v>2232.0718543389853</v>
      </c>
      <c r="C38" s="81">
        <v>0</v>
      </c>
      <c r="D38" s="81">
        <v>15.878559939403305</v>
      </c>
      <c r="E38" s="81">
        <v>11.341828528145216</v>
      </c>
      <c r="F38" s="81">
        <v>805.26982549832201</v>
      </c>
      <c r="G38" s="81">
        <v>1333.7990349099009</v>
      </c>
      <c r="H38" s="81">
        <v>65.782605463242177</v>
      </c>
    </row>
    <row r="39" spans="1:8" s="213" customFormat="1" ht="15" customHeight="1" x14ac:dyDescent="0.2">
      <c r="A39" s="84" t="s">
        <v>153</v>
      </c>
      <c r="B39" s="83">
        <f t="shared" ref="B39:H39" si="10">SUM(B40)</f>
        <v>2490.6655447806502</v>
      </c>
      <c r="C39" s="83">
        <f t="shared" si="10"/>
        <v>0</v>
      </c>
      <c r="D39" s="83">
        <f t="shared" si="10"/>
        <v>49.90404552383891</v>
      </c>
      <c r="E39" s="83">
        <f t="shared" si="10"/>
        <v>45.367314112580836</v>
      </c>
      <c r="F39" s="83">
        <f t="shared" si="10"/>
        <v>342.52322154998689</v>
      </c>
      <c r="G39" s="83">
        <f t="shared" si="10"/>
        <v>1949.6603239881999</v>
      </c>
      <c r="H39" s="83">
        <f t="shared" si="10"/>
        <v>103.21063960612129</v>
      </c>
    </row>
    <row r="40" spans="1:8" ht="15" customHeight="1" x14ac:dyDescent="0.2">
      <c r="A40" s="80" t="s">
        <v>153</v>
      </c>
      <c r="B40" s="81">
        <v>2490.6655447806502</v>
      </c>
      <c r="C40" s="81">
        <v>0</v>
      </c>
      <c r="D40" s="81">
        <v>49.90404552383891</v>
      </c>
      <c r="E40" s="81">
        <v>45.367314112580836</v>
      </c>
      <c r="F40" s="81">
        <v>342.52322154998689</v>
      </c>
      <c r="G40" s="81">
        <v>1949.6603239881999</v>
      </c>
      <c r="H40" s="81">
        <v>103.21063960612129</v>
      </c>
    </row>
    <row r="41" spans="1:8" s="213" customFormat="1" ht="15" customHeight="1" x14ac:dyDescent="0.2">
      <c r="A41" s="84" t="s">
        <v>154</v>
      </c>
      <c r="B41" s="86">
        <f t="shared" ref="B41:H41" si="11">SUM(B42)</f>
        <v>10306.319583526616</v>
      </c>
      <c r="C41" s="86">
        <f t="shared" si="11"/>
        <v>0</v>
      </c>
      <c r="D41" s="86">
        <f t="shared" si="11"/>
        <v>190.54271927283924</v>
      </c>
      <c r="E41" s="86">
        <f t="shared" si="11"/>
        <v>224.56820485727479</v>
      </c>
      <c r="F41" s="86">
        <f t="shared" si="11"/>
        <v>6430.8167754585329</v>
      </c>
      <c r="G41" s="86">
        <f t="shared" si="11"/>
        <v>2319.4039340056879</v>
      </c>
      <c r="H41" s="86">
        <f t="shared" si="11"/>
        <v>1140.9879499314279</v>
      </c>
    </row>
    <row r="42" spans="1:8" ht="15" customHeight="1" thickBot="1" x14ac:dyDescent="0.25">
      <c r="A42" s="87" t="s">
        <v>154</v>
      </c>
      <c r="B42" s="88">
        <v>10306.319583526616</v>
      </c>
      <c r="C42" s="88">
        <v>0</v>
      </c>
      <c r="D42" s="88">
        <v>190.54271927283924</v>
      </c>
      <c r="E42" s="88">
        <v>224.56820485727479</v>
      </c>
      <c r="F42" s="88">
        <v>6430.8167754585329</v>
      </c>
      <c r="G42" s="88">
        <v>2319.4039340056879</v>
      </c>
      <c r="H42" s="88">
        <v>1140.9879499314279</v>
      </c>
    </row>
    <row r="43" spans="1:8" ht="15" customHeight="1" x14ac:dyDescent="0.2"/>
    <row r="44" spans="1:8" ht="15" customHeight="1" x14ac:dyDescent="0.2"/>
    <row r="45" spans="1:8" ht="15" customHeight="1" x14ac:dyDescent="0.2"/>
    <row r="46" spans="1:8" ht="15" customHeight="1" x14ac:dyDescent="0.2"/>
  </sheetData>
  <mergeCells count="4">
    <mergeCell ref="A1:H1"/>
    <mergeCell ref="C2:H3"/>
    <mergeCell ref="A3:A4"/>
    <mergeCell ref="B3:B4"/>
  </mergeCell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FCE5-9C06-4952-863B-3D335031452A}">
  <dimension ref="A1:K63"/>
  <sheetViews>
    <sheetView workbookViewId="0">
      <selection activeCell="A7" sqref="A7"/>
    </sheetView>
  </sheetViews>
  <sheetFormatPr defaultRowHeight="12" x14ac:dyDescent="0.2"/>
  <cols>
    <col min="1" max="1" width="21.85546875" style="212" customWidth="1"/>
    <col min="2" max="2" width="13.5703125" style="212" customWidth="1"/>
    <col min="3" max="3" width="13.140625" style="212" customWidth="1"/>
    <col min="4" max="4" width="14.28515625" style="212" customWidth="1"/>
    <col min="5" max="5" width="22.140625" style="212" customWidth="1"/>
    <col min="6" max="6" width="11.5703125" style="212" customWidth="1"/>
    <col min="7" max="7" width="11.140625" style="212" customWidth="1"/>
    <col min="8" max="8" width="17.7109375" style="212" customWidth="1"/>
    <col min="9" max="9" width="9.140625" style="212"/>
    <col min="10" max="10" width="12.42578125" style="212" customWidth="1"/>
    <col min="11" max="16384" width="9.140625" style="212"/>
  </cols>
  <sheetData>
    <row r="1" spans="1:10" x14ac:dyDescent="0.2">
      <c r="A1" s="16"/>
      <c r="B1" s="16"/>
      <c r="C1" s="16"/>
      <c r="D1" s="16"/>
      <c r="E1" s="16"/>
      <c r="F1" s="16"/>
      <c r="G1" s="16"/>
      <c r="H1" s="16"/>
      <c r="I1" s="16"/>
      <c r="J1" s="16"/>
    </row>
    <row r="2" spans="1:10" ht="15.75" customHeight="1" thickBot="1" x14ac:dyDescent="0.25">
      <c r="A2" s="1232" t="s">
        <v>577</v>
      </c>
      <c r="B2" s="1232"/>
      <c r="C2" s="1232"/>
      <c r="D2" s="1232"/>
      <c r="E2" s="1232"/>
      <c r="F2" s="1232"/>
      <c r="G2" s="1232"/>
      <c r="H2" s="1232"/>
      <c r="I2" s="1232"/>
      <c r="J2" s="1232"/>
    </row>
    <row r="3" spans="1:10" x14ac:dyDescent="0.2">
      <c r="A3" s="1233" t="s">
        <v>549</v>
      </c>
      <c r="B3" s="1235" t="s">
        <v>77</v>
      </c>
      <c r="C3" s="1234" t="s">
        <v>106</v>
      </c>
      <c r="D3" s="1234"/>
      <c r="E3" s="1234"/>
      <c r="F3" s="1234"/>
      <c r="G3" s="1234"/>
      <c r="H3" s="1234"/>
      <c r="I3" s="1234"/>
      <c r="J3" s="1234"/>
    </row>
    <row r="4" spans="1:10" ht="23.25" customHeight="1" x14ac:dyDescent="0.2">
      <c r="A4" s="1233"/>
      <c r="B4" s="1235"/>
      <c r="C4" s="829" t="s">
        <v>105</v>
      </c>
      <c r="D4" s="829" t="s">
        <v>104</v>
      </c>
      <c r="E4" s="829" t="s">
        <v>103</v>
      </c>
      <c r="F4" s="829" t="s">
        <v>102</v>
      </c>
      <c r="G4" s="829" t="s">
        <v>101</v>
      </c>
      <c r="H4" s="829" t="s">
        <v>100</v>
      </c>
      <c r="I4" s="829" t="s">
        <v>90</v>
      </c>
      <c r="J4" s="829" t="s">
        <v>94</v>
      </c>
    </row>
    <row r="5" spans="1:10" ht="18" customHeight="1" x14ac:dyDescent="0.2">
      <c r="A5" s="837" t="s">
        <v>135</v>
      </c>
      <c r="B5" s="838">
        <v>139194.85897706947</v>
      </c>
      <c r="C5" s="838">
        <v>87665.529425383735</v>
      </c>
      <c r="D5" s="838">
        <v>33143.091324926419</v>
      </c>
      <c r="E5" s="838">
        <v>11657.131361229012</v>
      </c>
      <c r="F5" s="838">
        <v>148.57795371870205</v>
      </c>
      <c r="G5" s="838">
        <v>108.88155387019388</v>
      </c>
      <c r="H5" s="838">
        <v>91.868811077976105</v>
      </c>
      <c r="I5" s="838">
        <v>5754.8437951809274</v>
      </c>
      <c r="J5" s="838">
        <v>624.93475190080903</v>
      </c>
    </row>
    <row r="6" spans="1:10" ht="10.5" customHeight="1" x14ac:dyDescent="0.2">
      <c r="A6" s="845"/>
      <c r="B6" s="846"/>
      <c r="C6" s="846"/>
      <c r="D6" s="846"/>
      <c r="E6" s="846"/>
      <c r="F6" s="846"/>
      <c r="G6" s="846"/>
      <c r="H6" s="846"/>
      <c r="I6" s="846"/>
      <c r="J6" s="846"/>
    </row>
    <row r="7" spans="1:10" ht="18" customHeight="1" x14ac:dyDescent="0.2">
      <c r="A7" s="320" t="s">
        <v>3</v>
      </c>
      <c r="B7" s="838"/>
      <c r="C7" s="838"/>
      <c r="D7" s="838"/>
      <c r="E7" s="838"/>
      <c r="F7" s="838"/>
      <c r="G7" s="838"/>
      <c r="H7" s="838"/>
      <c r="I7" s="838"/>
      <c r="J7" s="838"/>
    </row>
    <row r="8" spans="1:10" ht="13.5" customHeight="1" x14ac:dyDescent="0.2">
      <c r="A8" s="89" t="s">
        <v>4</v>
      </c>
      <c r="B8" s="90">
        <v>91605.680656043303</v>
      </c>
      <c r="C8" s="90">
        <v>48191.42941609698</v>
      </c>
      <c r="D8" s="90">
        <v>29484.217441750625</v>
      </c>
      <c r="E8" s="90">
        <v>9237.9193361750986</v>
      </c>
      <c r="F8" s="90">
        <v>138.37030804337138</v>
      </c>
      <c r="G8" s="90">
        <v>98.673908194863216</v>
      </c>
      <c r="H8" s="90">
        <v>77.124433991387363</v>
      </c>
      <c r="I8" s="90">
        <v>3891.3813680063349</v>
      </c>
      <c r="J8" s="90">
        <v>486.56444385743436</v>
      </c>
    </row>
    <row r="9" spans="1:10" ht="13.5" customHeight="1" x14ac:dyDescent="0.2">
      <c r="A9" s="89" t="s">
        <v>5</v>
      </c>
      <c r="B9" s="90">
        <v>47589.178321251369</v>
      </c>
      <c r="C9" s="90">
        <v>39474.100009348644</v>
      </c>
      <c r="D9" s="90">
        <v>3658.8738831793994</v>
      </c>
      <c r="E9" s="90">
        <v>2419.212025053348</v>
      </c>
      <c r="F9" s="90">
        <v>10.207645675330694</v>
      </c>
      <c r="G9" s="90">
        <v>10.207645675330694</v>
      </c>
      <c r="H9" s="90">
        <v>14.744377086588782</v>
      </c>
      <c r="I9" s="90">
        <v>1863.4624271742944</v>
      </c>
      <c r="J9" s="90">
        <v>138.37030804337138</v>
      </c>
    </row>
    <row r="10" spans="1:10" ht="18" customHeight="1" x14ac:dyDescent="0.2">
      <c r="A10" s="849" t="s">
        <v>537</v>
      </c>
      <c r="B10" s="850"/>
      <c r="C10" s="850"/>
      <c r="D10" s="850"/>
      <c r="E10" s="850"/>
      <c r="F10" s="850"/>
      <c r="G10" s="850"/>
      <c r="H10" s="850"/>
      <c r="I10" s="850"/>
      <c r="J10" s="850"/>
    </row>
    <row r="11" spans="1:10" s="213" customFormat="1" ht="13.5" customHeight="1" x14ac:dyDescent="0.2">
      <c r="A11" s="91" t="s">
        <v>136</v>
      </c>
      <c r="B11" s="92">
        <f t="shared" ref="B11:J11" si="0">SUM(B12:B13)</f>
        <v>83850.138308536305</v>
      </c>
      <c r="C11" s="92">
        <f t="shared" si="0"/>
        <v>40846.461261255783</v>
      </c>
      <c r="D11" s="92">
        <f t="shared" si="0"/>
        <v>29065.703969062757</v>
      </c>
      <c r="E11" s="92">
        <f t="shared" si="0"/>
        <v>9647.3593460412285</v>
      </c>
      <c r="F11" s="92">
        <f t="shared" si="0"/>
        <v>102.07645675330677</v>
      </c>
      <c r="G11" s="92">
        <f t="shared" si="0"/>
        <v>70.319336874500252</v>
      </c>
      <c r="H11" s="92">
        <f t="shared" si="0"/>
        <v>61.245874051984096</v>
      </c>
      <c r="I11" s="92">
        <f t="shared" si="0"/>
        <v>3591.957094863365</v>
      </c>
      <c r="J11" s="92">
        <f t="shared" si="0"/>
        <v>465.01496965395796</v>
      </c>
    </row>
    <row r="12" spans="1:10" ht="13.5" customHeight="1" x14ac:dyDescent="0.2">
      <c r="A12" s="89" t="s">
        <v>136</v>
      </c>
      <c r="B12" s="90">
        <v>83171.896962553219</v>
      </c>
      <c r="C12" s="90">
        <v>40329.273880372355</v>
      </c>
      <c r="D12" s="90">
        <v>28984.042803660112</v>
      </c>
      <c r="E12" s="90">
        <v>9628.078237543381</v>
      </c>
      <c r="F12" s="90">
        <v>102.07645675330677</v>
      </c>
      <c r="G12" s="90">
        <v>69.185154021685733</v>
      </c>
      <c r="H12" s="90">
        <v>61.245874051984096</v>
      </c>
      <c r="I12" s="90">
        <v>3534.1137693698242</v>
      </c>
      <c r="J12" s="90">
        <v>463.88078680114342</v>
      </c>
    </row>
    <row r="13" spans="1:10" ht="13.5" customHeight="1" x14ac:dyDescent="0.2">
      <c r="A13" s="89" t="s">
        <v>157</v>
      </c>
      <c r="B13" s="90">
        <v>678.24134598309274</v>
      </c>
      <c r="C13" s="90">
        <v>517.18738088342707</v>
      </c>
      <c r="D13" s="90">
        <v>81.661165402645437</v>
      </c>
      <c r="E13" s="90">
        <v>19.281108497846869</v>
      </c>
      <c r="F13" s="90">
        <v>0</v>
      </c>
      <c r="G13" s="90">
        <v>1.1341828528145215</v>
      </c>
      <c r="H13" s="90">
        <v>0</v>
      </c>
      <c r="I13" s="90">
        <v>57.84332549354054</v>
      </c>
      <c r="J13" s="90">
        <v>1.1341828528145215</v>
      </c>
    </row>
    <row r="14" spans="1:10" s="213" customFormat="1" ht="13.5" customHeight="1" x14ac:dyDescent="0.2">
      <c r="A14" s="91" t="s">
        <v>137</v>
      </c>
      <c r="B14" s="92">
        <f t="shared" ref="B14:J14" si="1">SUM(B15:B18)</f>
        <v>3143.9548680019006</v>
      </c>
      <c r="C14" s="92">
        <f t="shared" si="1"/>
        <v>2627.901669971282</v>
      </c>
      <c r="D14" s="92">
        <f t="shared" si="1"/>
        <v>347.05995296124433</v>
      </c>
      <c r="E14" s="92">
        <f t="shared" si="1"/>
        <v>134.96775948492788</v>
      </c>
      <c r="F14" s="92">
        <f t="shared" si="1"/>
        <v>0</v>
      </c>
      <c r="G14" s="92">
        <f t="shared" si="1"/>
        <v>0</v>
      </c>
      <c r="H14" s="92">
        <f t="shared" si="1"/>
        <v>1.1341828528145215</v>
      </c>
      <c r="I14" s="92">
        <f t="shared" si="1"/>
        <v>30.622937025992087</v>
      </c>
      <c r="J14" s="92">
        <f t="shared" si="1"/>
        <v>2.2683657056290429</v>
      </c>
    </row>
    <row r="15" spans="1:10" ht="13.5" customHeight="1" x14ac:dyDescent="0.2">
      <c r="A15" s="89" t="s">
        <v>137</v>
      </c>
      <c r="B15" s="90">
        <v>1874.8042557024398</v>
      </c>
      <c r="C15" s="90">
        <v>1430.2045773991374</v>
      </c>
      <c r="D15" s="90">
        <v>315.30283308243776</v>
      </c>
      <c r="E15" s="90">
        <v>105.47900531175033</v>
      </c>
      <c r="F15" s="90">
        <v>0</v>
      </c>
      <c r="G15" s="90">
        <v>0</v>
      </c>
      <c r="H15" s="90">
        <v>1.1341828528145215</v>
      </c>
      <c r="I15" s="90">
        <v>20.415291350661391</v>
      </c>
      <c r="J15" s="90">
        <v>2.2683657056290429</v>
      </c>
    </row>
    <row r="16" spans="1:10" ht="13.5" customHeight="1" x14ac:dyDescent="0.2">
      <c r="A16" s="89" t="s">
        <v>138</v>
      </c>
      <c r="B16" s="90">
        <v>685.04644309998002</v>
      </c>
      <c r="C16" s="90">
        <v>635.14239757613996</v>
      </c>
      <c r="D16" s="90">
        <v>18.146925645032347</v>
      </c>
      <c r="E16" s="90">
        <v>23.817839909104958</v>
      </c>
      <c r="F16" s="90">
        <v>0</v>
      </c>
      <c r="G16" s="90">
        <v>0</v>
      </c>
      <c r="H16" s="90">
        <v>0</v>
      </c>
      <c r="I16" s="90">
        <v>7.9392799697016496</v>
      </c>
      <c r="J16" s="90">
        <v>0</v>
      </c>
    </row>
    <row r="17" spans="1:10" ht="13.5" customHeight="1" x14ac:dyDescent="0.2">
      <c r="A17" s="89" t="s">
        <v>139</v>
      </c>
      <c r="B17" s="90">
        <v>387.89053566256877</v>
      </c>
      <c r="C17" s="90">
        <v>374.2803414287942</v>
      </c>
      <c r="D17" s="90">
        <v>9.0734628225161718</v>
      </c>
      <c r="E17" s="90">
        <v>4.5367314112580859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</row>
    <row r="18" spans="1:10" ht="13.5" customHeight="1" x14ac:dyDescent="0.2">
      <c r="A18" s="89" t="s">
        <v>140</v>
      </c>
      <c r="B18" s="90">
        <v>196.21363353691183</v>
      </c>
      <c r="C18" s="90">
        <v>188.2743535672102</v>
      </c>
      <c r="D18" s="90">
        <v>4.5367314112580859</v>
      </c>
      <c r="E18" s="90">
        <v>1.1341828528145215</v>
      </c>
      <c r="F18" s="90">
        <v>0</v>
      </c>
      <c r="G18" s="90">
        <v>0</v>
      </c>
      <c r="H18" s="90">
        <v>0</v>
      </c>
      <c r="I18" s="90">
        <v>2.2683657056290429</v>
      </c>
      <c r="J18" s="90">
        <v>0</v>
      </c>
    </row>
    <row r="19" spans="1:10" s="213" customFormat="1" ht="13.5" customHeight="1" x14ac:dyDescent="0.2">
      <c r="A19" s="50" t="s">
        <v>141</v>
      </c>
      <c r="B19" s="92">
        <f t="shared" ref="B19:J19" si="2">SUM(B20)</f>
        <v>2709.5628353738139</v>
      </c>
      <c r="C19" s="92">
        <f t="shared" si="2"/>
        <v>2340.95340820916</v>
      </c>
      <c r="D19" s="92">
        <f t="shared" si="2"/>
        <v>162.18814795247627</v>
      </c>
      <c r="E19" s="92">
        <f t="shared" si="2"/>
        <v>121.35756525115359</v>
      </c>
      <c r="F19" s="92">
        <f t="shared" si="2"/>
        <v>0</v>
      </c>
      <c r="G19" s="92">
        <f t="shared" si="2"/>
        <v>1.1341828528145215</v>
      </c>
      <c r="H19" s="92">
        <f t="shared" si="2"/>
        <v>1.1341828528145215</v>
      </c>
      <c r="I19" s="92">
        <f t="shared" si="2"/>
        <v>81.661165402645437</v>
      </c>
      <c r="J19" s="92">
        <f t="shared" si="2"/>
        <v>1.1341828528145215</v>
      </c>
    </row>
    <row r="20" spans="1:10" ht="13.5" customHeight="1" x14ac:dyDescent="0.2">
      <c r="A20" s="89" t="s">
        <v>141</v>
      </c>
      <c r="B20" s="90">
        <v>2709.5628353738139</v>
      </c>
      <c r="C20" s="90">
        <v>2340.95340820916</v>
      </c>
      <c r="D20" s="90">
        <v>162.18814795247627</v>
      </c>
      <c r="E20" s="90">
        <v>121.35756525115359</v>
      </c>
      <c r="F20" s="90">
        <v>0</v>
      </c>
      <c r="G20" s="90">
        <v>1.1341828528145215</v>
      </c>
      <c r="H20" s="90">
        <v>1.1341828528145215</v>
      </c>
      <c r="I20" s="90">
        <v>81.661165402645437</v>
      </c>
      <c r="J20" s="90">
        <v>1.1341828528145215</v>
      </c>
    </row>
    <row r="21" spans="1:10" s="213" customFormat="1" ht="13.5" customHeight="1" x14ac:dyDescent="0.2">
      <c r="A21" s="91" t="s">
        <v>142</v>
      </c>
      <c r="B21" s="92">
        <f t="shared" ref="B21:J21" si="3">SUM(B22:B24)</f>
        <v>9898.0137565128607</v>
      </c>
      <c r="C21" s="92">
        <f t="shared" si="3"/>
        <v>7857.6188042991043</v>
      </c>
      <c r="D21" s="92">
        <f t="shared" si="3"/>
        <v>1356.4826919661905</v>
      </c>
      <c r="E21" s="92">
        <f t="shared" si="3"/>
        <v>302.82682170147717</v>
      </c>
      <c r="F21" s="92">
        <f t="shared" si="3"/>
        <v>41.964765554137287</v>
      </c>
      <c r="G21" s="92">
        <f t="shared" si="3"/>
        <v>34.02548558443565</v>
      </c>
      <c r="H21" s="92">
        <f t="shared" si="3"/>
        <v>9.0734628225161718</v>
      </c>
      <c r="I21" s="92">
        <f t="shared" si="3"/>
        <v>271.06970182267014</v>
      </c>
      <c r="J21" s="92">
        <f t="shared" si="3"/>
        <v>24.95202276191948</v>
      </c>
    </row>
    <row r="22" spans="1:10" ht="13.5" customHeight="1" x14ac:dyDescent="0.2">
      <c r="A22" s="89" t="s">
        <v>142</v>
      </c>
      <c r="B22" s="90">
        <v>7764.6158103687076</v>
      </c>
      <c r="C22" s="90">
        <v>5828.5656806138877</v>
      </c>
      <c r="D22" s="90">
        <v>1292.9684522085772</v>
      </c>
      <c r="E22" s="90">
        <v>277.87479893955771</v>
      </c>
      <c r="F22" s="90">
        <v>39.696399848508243</v>
      </c>
      <c r="G22" s="90">
        <v>34.02548558443565</v>
      </c>
      <c r="H22" s="90">
        <v>9.0734628225161718</v>
      </c>
      <c r="I22" s="90">
        <v>257.45950758889586</v>
      </c>
      <c r="J22" s="90">
        <v>24.95202276191948</v>
      </c>
    </row>
    <row r="23" spans="1:10" ht="13.5" customHeight="1" x14ac:dyDescent="0.2">
      <c r="A23" s="89" t="s">
        <v>143</v>
      </c>
      <c r="B23" s="90">
        <v>2054.0051464471371</v>
      </c>
      <c r="C23" s="90">
        <v>1954.1970553994581</v>
      </c>
      <c r="D23" s="90">
        <v>61.245874051984096</v>
      </c>
      <c r="E23" s="90">
        <v>22.683657056290436</v>
      </c>
      <c r="F23" s="90">
        <v>2.2683657056290429</v>
      </c>
      <c r="G23" s="90">
        <v>0</v>
      </c>
      <c r="H23" s="90">
        <v>0</v>
      </c>
      <c r="I23" s="90">
        <v>13.61019423377426</v>
      </c>
      <c r="J23" s="90">
        <v>0</v>
      </c>
    </row>
    <row r="24" spans="1:10" ht="13.5" customHeight="1" x14ac:dyDescent="0.2">
      <c r="A24" s="89" t="s">
        <v>144</v>
      </c>
      <c r="B24" s="90">
        <v>79.3927996970164</v>
      </c>
      <c r="C24" s="90">
        <v>74.856068285758326</v>
      </c>
      <c r="D24" s="90">
        <v>2.2683657056290429</v>
      </c>
      <c r="E24" s="90">
        <v>2.2683657056290429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</row>
    <row r="25" spans="1:10" s="213" customFormat="1" ht="13.5" customHeight="1" x14ac:dyDescent="0.2">
      <c r="A25" s="50" t="s">
        <v>145</v>
      </c>
      <c r="B25" s="92">
        <f t="shared" ref="B25:J25" si="4">SUM(B26)</f>
        <v>5059.5897064054707</v>
      </c>
      <c r="C25" s="92">
        <f t="shared" si="4"/>
        <v>4519.7186684656381</v>
      </c>
      <c r="D25" s="92">
        <f t="shared" si="4"/>
        <v>210.95801062350057</v>
      </c>
      <c r="E25" s="92">
        <f t="shared" si="4"/>
        <v>79.3927996970164</v>
      </c>
      <c r="F25" s="92">
        <f t="shared" si="4"/>
        <v>2.2683657056290429</v>
      </c>
      <c r="G25" s="92">
        <f t="shared" si="4"/>
        <v>3.4025485584435646</v>
      </c>
      <c r="H25" s="92">
        <f t="shared" si="4"/>
        <v>7.9392799697016496</v>
      </c>
      <c r="I25" s="92">
        <f t="shared" si="4"/>
        <v>234.77585053260546</v>
      </c>
      <c r="J25" s="92">
        <f t="shared" si="4"/>
        <v>1.1341828528145215</v>
      </c>
    </row>
    <row r="26" spans="1:10" ht="13.5" customHeight="1" x14ac:dyDescent="0.2">
      <c r="A26" s="89" t="s">
        <v>145</v>
      </c>
      <c r="B26" s="90">
        <v>5059.5897064054707</v>
      </c>
      <c r="C26" s="90">
        <v>4519.7186684656381</v>
      </c>
      <c r="D26" s="90">
        <v>210.95801062350057</v>
      </c>
      <c r="E26" s="90">
        <v>79.3927996970164</v>
      </c>
      <c r="F26" s="90">
        <v>2.2683657056290429</v>
      </c>
      <c r="G26" s="90">
        <v>3.4025485584435646</v>
      </c>
      <c r="H26" s="90">
        <v>7.9392799697016496</v>
      </c>
      <c r="I26" s="90">
        <v>234.77585053260546</v>
      </c>
      <c r="J26" s="90">
        <v>1.1341828528145215</v>
      </c>
    </row>
    <row r="27" spans="1:10" s="213" customFormat="1" ht="13.5" customHeight="1" x14ac:dyDescent="0.2">
      <c r="A27" s="50" t="s">
        <v>146</v>
      </c>
      <c r="B27" s="92">
        <f t="shared" ref="B27:J27" si="5">SUM(B28)</f>
        <v>578.43325493541261</v>
      </c>
      <c r="C27" s="92">
        <f t="shared" si="5"/>
        <v>508.11391806091075</v>
      </c>
      <c r="D27" s="92">
        <f t="shared" si="5"/>
        <v>21.549474203475913</v>
      </c>
      <c r="E27" s="92">
        <f t="shared" si="5"/>
        <v>20.415291350661391</v>
      </c>
      <c r="F27" s="92">
        <f t="shared" si="5"/>
        <v>0</v>
      </c>
      <c r="G27" s="92">
        <f t="shared" si="5"/>
        <v>0</v>
      </c>
      <c r="H27" s="92">
        <f t="shared" si="5"/>
        <v>0</v>
      </c>
      <c r="I27" s="92">
        <f t="shared" si="5"/>
        <v>23.817839909104958</v>
      </c>
      <c r="J27" s="92">
        <f t="shared" si="5"/>
        <v>4.5367314112580859</v>
      </c>
    </row>
    <row r="28" spans="1:10" ht="13.5" customHeight="1" x14ac:dyDescent="0.2">
      <c r="A28" s="89" t="s">
        <v>146</v>
      </c>
      <c r="B28" s="90">
        <v>578.43325493541261</v>
      </c>
      <c r="C28" s="90">
        <v>508.11391806091075</v>
      </c>
      <c r="D28" s="90">
        <v>21.549474203475913</v>
      </c>
      <c r="E28" s="90">
        <v>20.415291350661391</v>
      </c>
      <c r="F28" s="90">
        <v>0</v>
      </c>
      <c r="G28" s="90">
        <v>0</v>
      </c>
      <c r="H28" s="90">
        <v>0</v>
      </c>
      <c r="I28" s="90">
        <v>23.817839909104958</v>
      </c>
      <c r="J28" s="90">
        <v>4.5367314112580859</v>
      </c>
    </row>
    <row r="29" spans="1:10" s="213" customFormat="1" ht="13.5" customHeight="1" x14ac:dyDescent="0.2">
      <c r="A29" s="50" t="s">
        <v>147</v>
      </c>
      <c r="B29" s="92">
        <f t="shared" ref="B29:J29" si="6">SUM(B30)</f>
        <v>1603.7345538797631</v>
      </c>
      <c r="C29" s="92">
        <f t="shared" si="6"/>
        <v>1510.7315599489702</v>
      </c>
      <c r="D29" s="92">
        <f t="shared" si="6"/>
        <v>31.757119878806613</v>
      </c>
      <c r="E29" s="92">
        <f t="shared" si="6"/>
        <v>7.9392799697016496</v>
      </c>
      <c r="F29" s="92">
        <f t="shared" si="6"/>
        <v>0</v>
      </c>
      <c r="G29" s="92">
        <f t="shared" si="6"/>
        <v>0</v>
      </c>
      <c r="H29" s="92">
        <f t="shared" si="6"/>
        <v>0</v>
      </c>
      <c r="I29" s="92">
        <f t="shared" si="6"/>
        <v>12.476011380959738</v>
      </c>
      <c r="J29" s="92">
        <f t="shared" si="6"/>
        <v>40.830582701322761</v>
      </c>
    </row>
    <row r="30" spans="1:10" ht="13.5" customHeight="1" x14ac:dyDescent="0.2">
      <c r="A30" s="89" t="s">
        <v>147</v>
      </c>
      <c r="B30" s="90">
        <v>1603.7345538797631</v>
      </c>
      <c r="C30" s="90">
        <v>1510.7315599489702</v>
      </c>
      <c r="D30" s="90">
        <v>31.757119878806613</v>
      </c>
      <c r="E30" s="90">
        <v>7.9392799697016496</v>
      </c>
      <c r="F30" s="90">
        <v>0</v>
      </c>
      <c r="G30" s="90">
        <v>0</v>
      </c>
      <c r="H30" s="90">
        <v>0</v>
      </c>
      <c r="I30" s="90">
        <v>12.476011380959738</v>
      </c>
      <c r="J30" s="90">
        <v>40.830582701322761</v>
      </c>
    </row>
    <row r="31" spans="1:10" s="213" customFormat="1" ht="13.5" customHeight="1" x14ac:dyDescent="0.2">
      <c r="A31" s="91" t="s">
        <v>148</v>
      </c>
      <c r="B31" s="92">
        <f t="shared" ref="B31:J31" si="7">SUM(B32:B33)</f>
        <v>6683.7395516356373</v>
      </c>
      <c r="C31" s="92">
        <f t="shared" si="7"/>
        <v>4998.3438323535156</v>
      </c>
      <c r="D31" s="92">
        <f t="shared" si="7"/>
        <v>671.43624886620194</v>
      </c>
      <c r="E31" s="92">
        <f t="shared" si="7"/>
        <v>612.4587405198472</v>
      </c>
      <c r="F31" s="92">
        <f t="shared" si="7"/>
        <v>0</v>
      </c>
      <c r="G31" s="92">
        <f t="shared" si="7"/>
        <v>0</v>
      </c>
      <c r="H31" s="92">
        <f t="shared" si="7"/>
        <v>2.2683657056290429</v>
      </c>
      <c r="I31" s="92">
        <f t="shared" si="7"/>
        <v>395.82981563226798</v>
      </c>
      <c r="J31" s="92">
        <f t="shared" si="7"/>
        <v>3.4025485584435646</v>
      </c>
    </row>
    <row r="32" spans="1:10" ht="13.5" customHeight="1" x14ac:dyDescent="0.2">
      <c r="A32" s="89" t="s">
        <v>148</v>
      </c>
      <c r="B32" s="90">
        <v>2480.4578991053213</v>
      </c>
      <c r="C32" s="90">
        <v>2142.4714089666541</v>
      </c>
      <c r="D32" s="90">
        <v>146.30958801307301</v>
      </c>
      <c r="E32" s="90">
        <v>78.258616844201882</v>
      </c>
      <c r="F32" s="90">
        <v>0</v>
      </c>
      <c r="G32" s="90">
        <v>0</v>
      </c>
      <c r="H32" s="90">
        <v>1.1341828528145215</v>
      </c>
      <c r="I32" s="90">
        <v>108.88155387019388</v>
      </c>
      <c r="J32" s="90">
        <v>3.4025485584435646</v>
      </c>
    </row>
    <row r="33" spans="1:11" ht="13.5" customHeight="1" x14ac:dyDescent="0.2">
      <c r="A33" s="89" t="s">
        <v>149</v>
      </c>
      <c r="B33" s="90">
        <v>4203.281652530316</v>
      </c>
      <c r="C33" s="90">
        <v>2855.8724233868611</v>
      </c>
      <c r="D33" s="90">
        <v>525.1266608531289</v>
      </c>
      <c r="E33" s="90">
        <v>534.20012367564527</v>
      </c>
      <c r="F33" s="90">
        <v>0</v>
      </c>
      <c r="G33" s="90">
        <v>0</v>
      </c>
      <c r="H33" s="90">
        <v>1.1341828528145215</v>
      </c>
      <c r="I33" s="90">
        <v>286.94826176207408</v>
      </c>
      <c r="J33" s="90">
        <v>0</v>
      </c>
    </row>
    <row r="34" spans="1:11" s="213" customFormat="1" ht="13.5" customHeight="1" x14ac:dyDescent="0.2">
      <c r="A34" s="91" t="s">
        <v>150</v>
      </c>
      <c r="B34" s="92">
        <f t="shared" ref="B34:J34" si="8">SUM(B35:B36)</f>
        <v>10638.635159400133</v>
      </c>
      <c r="C34" s="92">
        <f t="shared" si="8"/>
        <v>8997.4725713774696</v>
      </c>
      <c r="D34" s="92">
        <f t="shared" si="8"/>
        <v>572.76234067133362</v>
      </c>
      <c r="E34" s="92">
        <f t="shared" si="8"/>
        <v>268.8013361170411</v>
      </c>
      <c r="F34" s="92">
        <f t="shared" si="8"/>
        <v>2.2683657056290429</v>
      </c>
      <c r="G34" s="92">
        <f t="shared" si="8"/>
        <v>0</v>
      </c>
      <c r="H34" s="92">
        <f t="shared" si="8"/>
        <v>9.0734628225161718</v>
      </c>
      <c r="I34" s="92">
        <f t="shared" si="8"/>
        <v>728.14539150692656</v>
      </c>
      <c r="J34" s="92">
        <f t="shared" si="8"/>
        <v>60.111691199169599</v>
      </c>
    </row>
    <row r="35" spans="1:11" ht="13.5" customHeight="1" x14ac:dyDescent="0.2">
      <c r="A35" s="89" t="s">
        <v>150</v>
      </c>
      <c r="B35" s="90">
        <v>6605.4809347920082</v>
      </c>
      <c r="C35" s="90">
        <v>5751.441246622483</v>
      </c>
      <c r="D35" s="90">
        <v>311.90028452399412</v>
      </c>
      <c r="E35" s="90">
        <v>72.587702580129289</v>
      </c>
      <c r="F35" s="90">
        <v>1.1341828528145215</v>
      </c>
      <c r="G35" s="90">
        <v>0</v>
      </c>
      <c r="H35" s="90">
        <v>7.9392799697016496</v>
      </c>
      <c r="I35" s="90">
        <v>408.30582701323061</v>
      </c>
      <c r="J35" s="90">
        <v>52.172411229467947</v>
      </c>
    </row>
    <row r="36" spans="1:11" ht="13.5" customHeight="1" x14ac:dyDescent="0.2">
      <c r="A36" s="89" t="s">
        <v>151</v>
      </c>
      <c r="B36" s="90">
        <v>4033.1542246081249</v>
      </c>
      <c r="C36" s="90">
        <v>3246.0313247549871</v>
      </c>
      <c r="D36" s="90">
        <v>260.8620561473395</v>
      </c>
      <c r="E36" s="90">
        <v>196.21363353691183</v>
      </c>
      <c r="F36" s="90">
        <v>1.1341828528145215</v>
      </c>
      <c r="G36" s="90">
        <v>0</v>
      </c>
      <c r="H36" s="90">
        <v>1.1341828528145215</v>
      </c>
      <c r="I36" s="90">
        <v>319.83956449369595</v>
      </c>
      <c r="J36" s="90">
        <v>7.9392799697016496</v>
      </c>
    </row>
    <row r="37" spans="1:11" s="213" customFormat="1" ht="13.5" customHeight="1" x14ac:dyDescent="0.2">
      <c r="A37" s="50" t="s">
        <v>152</v>
      </c>
      <c r="B37" s="92">
        <f t="shared" ref="B37:J37" si="9">SUM(B38)</f>
        <v>2232.0718543389853</v>
      </c>
      <c r="C37" s="92">
        <f t="shared" si="9"/>
        <v>2022.2480265683309</v>
      </c>
      <c r="D37" s="92">
        <f t="shared" si="9"/>
        <v>140.63867374900042</v>
      </c>
      <c r="E37" s="92">
        <f t="shared" si="9"/>
        <v>24.95202276191948</v>
      </c>
      <c r="F37" s="92">
        <f t="shared" si="9"/>
        <v>0</v>
      </c>
      <c r="G37" s="92">
        <f t="shared" si="9"/>
        <v>0</v>
      </c>
      <c r="H37" s="92">
        <f t="shared" si="9"/>
        <v>0</v>
      </c>
      <c r="I37" s="92">
        <f t="shared" si="9"/>
        <v>34.02548558443565</v>
      </c>
      <c r="J37" s="92">
        <f t="shared" si="9"/>
        <v>10.207645675330694</v>
      </c>
    </row>
    <row r="38" spans="1:11" ht="13.5" customHeight="1" x14ac:dyDescent="0.2">
      <c r="A38" s="89" t="s">
        <v>152</v>
      </c>
      <c r="B38" s="90">
        <v>2232.0718543389853</v>
      </c>
      <c r="C38" s="90">
        <v>2022.2480265683309</v>
      </c>
      <c r="D38" s="90">
        <v>140.63867374900042</v>
      </c>
      <c r="E38" s="90">
        <v>24.95202276191948</v>
      </c>
      <c r="F38" s="90">
        <v>0</v>
      </c>
      <c r="G38" s="90">
        <v>0</v>
      </c>
      <c r="H38" s="90">
        <v>0</v>
      </c>
      <c r="I38" s="90">
        <v>34.02548558443565</v>
      </c>
      <c r="J38" s="90">
        <v>10.207645675330694</v>
      </c>
    </row>
    <row r="39" spans="1:11" s="213" customFormat="1" ht="13.5" customHeight="1" x14ac:dyDescent="0.2">
      <c r="A39" s="50" t="s">
        <v>153</v>
      </c>
      <c r="B39" s="92">
        <f t="shared" ref="B39:J39" si="10">SUM(B40)</f>
        <v>2490.6655447806502</v>
      </c>
      <c r="C39" s="92">
        <f t="shared" si="10"/>
        <v>2313.7330197416163</v>
      </c>
      <c r="D39" s="92">
        <f t="shared" si="10"/>
        <v>87.33207966671803</v>
      </c>
      <c r="E39" s="92">
        <f t="shared" si="10"/>
        <v>85.063713961088993</v>
      </c>
      <c r="F39" s="92">
        <f t="shared" si="10"/>
        <v>0</v>
      </c>
      <c r="G39" s="92">
        <f t="shared" si="10"/>
        <v>0</v>
      </c>
      <c r="H39" s="92">
        <f t="shared" si="10"/>
        <v>0</v>
      </c>
      <c r="I39" s="92">
        <f t="shared" si="10"/>
        <v>4.5367314112580859</v>
      </c>
      <c r="J39" s="92">
        <f t="shared" si="10"/>
        <v>0</v>
      </c>
    </row>
    <row r="40" spans="1:11" ht="13.5" customHeight="1" x14ac:dyDescent="0.2">
      <c r="A40" s="89" t="s">
        <v>153</v>
      </c>
      <c r="B40" s="90">
        <v>2490.6655447806502</v>
      </c>
      <c r="C40" s="90">
        <v>2313.7330197416163</v>
      </c>
      <c r="D40" s="90">
        <v>87.33207966671803</v>
      </c>
      <c r="E40" s="90">
        <v>85.063713961088993</v>
      </c>
      <c r="F40" s="90">
        <v>0</v>
      </c>
      <c r="G40" s="90">
        <v>0</v>
      </c>
      <c r="H40" s="90">
        <v>0</v>
      </c>
      <c r="I40" s="90">
        <v>4.5367314112580859</v>
      </c>
      <c r="J40" s="90">
        <v>0</v>
      </c>
    </row>
    <row r="41" spans="1:11" s="213" customFormat="1" ht="13.5" customHeight="1" x14ac:dyDescent="0.2">
      <c r="A41" s="50" t="s">
        <v>154</v>
      </c>
      <c r="B41" s="93">
        <f t="shared" ref="B41:J41" si="11">SUM(B42)</f>
        <v>10306.319583526616</v>
      </c>
      <c r="C41" s="93">
        <f t="shared" si="11"/>
        <v>9122.2326851879916</v>
      </c>
      <c r="D41" s="93">
        <f t="shared" si="11"/>
        <v>475.22261532928889</v>
      </c>
      <c r="E41" s="93">
        <f t="shared" si="11"/>
        <v>351.59668437250326</v>
      </c>
      <c r="F41" s="93">
        <f t="shared" si="11"/>
        <v>0</v>
      </c>
      <c r="G41" s="93">
        <f t="shared" si="11"/>
        <v>0</v>
      </c>
      <c r="H41" s="93">
        <f t="shared" si="11"/>
        <v>0</v>
      </c>
      <c r="I41" s="93">
        <f t="shared" si="11"/>
        <v>345.92577010843053</v>
      </c>
      <c r="J41" s="93">
        <f t="shared" si="11"/>
        <v>11.341828528145216</v>
      </c>
    </row>
    <row r="42" spans="1:11" ht="13.5" customHeight="1" thickBot="1" x14ac:dyDescent="0.25">
      <c r="A42" s="94" t="s">
        <v>154</v>
      </c>
      <c r="B42" s="95">
        <v>10306.319583526616</v>
      </c>
      <c r="C42" s="95">
        <v>9122.2326851879916</v>
      </c>
      <c r="D42" s="95">
        <v>475.22261532928889</v>
      </c>
      <c r="E42" s="95">
        <v>351.59668437250326</v>
      </c>
      <c r="F42" s="95">
        <v>0</v>
      </c>
      <c r="G42" s="95">
        <v>0</v>
      </c>
      <c r="H42" s="95">
        <v>0</v>
      </c>
      <c r="I42" s="95">
        <v>345.92577010843053</v>
      </c>
      <c r="J42" s="95">
        <v>11.341828528145216</v>
      </c>
    </row>
    <row r="43" spans="1:11" ht="13.5" customHeight="1" x14ac:dyDescent="0.2">
      <c r="A43" s="215"/>
      <c r="C43" s="215"/>
      <c r="D43" s="215"/>
      <c r="E43" s="215"/>
      <c r="F43" s="215"/>
      <c r="G43" s="215"/>
      <c r="H43" s="215"/>
      <c r="I43" s="215"/>
      <c r="J43" s="215"/>
      <c r="K43" s="215"/>
    </row>
    <row r="44" spans="1:11" ht="13.5" customHeight="1" x14ac:dyDescent="0.2"/>
    <row r="48" spans="1:11" x14ac:dyDescent="0.2">
      <c r="A48" s="216"/>
      <c r="B48" s="216"/>
      <c r="C48" s="216"/>
      <c r="D48" s="216"/>
      <c r="E48" s="216"/>
      <c r="F48" s="216"/>
      <c r="G48" s="216"/>
      <c r="H48" s="216"/>
      <c r="I48" s="216"/>
      <c r="J48" s="216"/>
    </row>
    <row r="49" spans="1:10" x14ac:dyDescent="0.2">
      <c r="A49" s="216"/>
      <c r="B49" s="216"/>
      <c r="C49" s="216"/>
      <c r="D49" s="216"/>
      <c r="E49" s="216"/>
      <c r="F49" s="216"/>
      <c r="G49" s="216"/>
      <c r="H49" s="216"/>
      <c r="I49" s="216"/>
      <c r="J49" s="216"/>
    </row>
    <row r="50" spans="1:10" x14ac:dyDescent="0.2">
      <c r="A50" s="216"/>
      <c r="B50" s="216"/>
      <c r="C50" s="216"/>
      <c r="D50" s="216"/>
      <c r="E50" s="216"/>
      <c r="F50" s="216"/>
      <c r="G50" s="216"/>
      <c r="H50" s="216"/>
      <c r="I50" s="216"/>
      <c r="J50" s="216"/>
    </row>
    <row r="51" spans="1:10" x14ac:dyDescent="0.2">
      <c r="A51" s="216"/>
      <c r="B51" s="216"/>
      <c r="C51" s="216"/>
      <c r="D51" s="216"/>
      <c r="E51" s="216"/>
      <c r="F51" s="216"/>
      <c r="G51" s="216"/>
      <c r="H51" s="216"/>
      <c r="I51" s="216"/>
      <c r="J51" s="216"/>
    </row>
    <row r="52" spans="1:10" x14ac:dyDescent="0.2">
      <c r="A52" s="216"/>
      <c r="B52" s="216"/>
      <c r="C52" s="216"/>
      <c r="D52" s="216"/>
      <c r="E52" s="216"/>
      <c r="F52" s="216"/>
      <c r="G52" s="216"/>
      <c r="H52" s="216"/>
      <c r="I52" s="216"/>
      <c r="J52" s="216"/>
    </row>
    <row r="53" spans="1:10" x14ac:dyDescent="0.2">
      <c r="A53" s="216"/>
      <c r="B53" s="216"/>
      <c r="C53" s="216"/>
      <c r="D53" s="216"/>
      <c r="E53" s="216"/>
      <c r="F53" s="216"/>
      <c r="G53" s="216"/>
      <c r="H53" s="216"/>
      <c r="I53" s="216"/>
      <c r="J53" s="216"/>
    </row>
    <row r="54" spans="1:10" x14ac:dyDescent="0.2">
      <c r="A54" s="216"/>
      <c r="B54" s="216"/>
      <c r="C54" s="216"/>
      <c r="D54" s="216"/>
      <c r="E54" s="216"/>
      <c r="F54" s="216"/>
      <c r="G54" s="216"/>
      <c r="H54" s="216"/>
      <c r="I54" s="216"/>
      <c r="J54" s="216"/>
    </row>
    <row r="55" spans="1:10" x14ac:dyDescent="0.2">
      <c r="A55" s="216"/>
      <c r="B55" s="216"/>
      <c r="C55" s="216"/>
      <c r="D55" s="216"/>
      <c r="E55" s="216"/>
      <c r="F55" s="216"/>
      <c r="G55" s="216"/>
      <c r="H55" s="216"/>
      <c r="I55" s="216"/>
      <c r="J55" s="216"/>
    </row>
    <row r="56" spans="1:10" x14ac:dyDescent="0.2">
      <c r="A56" s="216"/>
      <c r="B56" s="216"/>
      <c r="C56" s="216"/>
      <c r="D56" s="216"/>
      <c r="E56" s="216"/>
      <c r="F56" s="216"/>
      <c r="G56" s="216"/>
      <c r="H56" s="216"/>
      <c r="I56" s="216"/>
      <c r="J56" s="216"/>
    </row>
    <row r="57" spans="1:10" x14ac:dyDescent="0.2">
      <c r="A57" s="216"/>
      <c r="B57" s="216"/>
      <c r="C57" s="216"/>
      <c r="D57" s="216"/>
      <c r="E57" s="216"/>
      <c r="F57" s="216"/>
      <c r="G57" s="216"/>
      <c r="H57" s="216"/>
      <c r="I57" s="216"/>
      <c r="J57" s="216"/>
    </row>
    <row r="58" spans="1:10" x14ac:dyDescent="0.2">
      <c r="A58" s="216"/>
      <c r="B58" s="216"/>
      <c r="C58" s="216"/>
      <c r="D58" s="216"/>
      <c r="E58" s="216"/>
      <c r="F58" s="216"/>
      <c r="G58" s="216"/>
      <c r="H58" s="216"/>
      <c r="I58" s="216"/>
      <c r="J58" s="216"/>
    </row>
    <row r="59" spans="1:10" x14ac:dyDescent="0.2">
      <c r="A59" s="216"/>
      <c r="B59" s="216"/>
      <c r="C59" s="216"/>
      <c r="D59" s="216"/>
      <c r="E59" s="216"/>
      <c r="F59" s="216"/>
      <c r="G59" s="216"/>
      <c r="H59" s="216"/>
      <c r="I59" s="216"/>
      <c r="J59" s="216"/>
    </row>
    <row r="60" spans="1:10" x14ac:dyDescent="0.2">
      <c r="A60" s="216"/>
      <c r="B60" s="216"/>
      <c r="C60" s="216"/>
      <c r="D60" s="216"/>
      <c r="E60" s="216"/>
      <c r="F60" s="216"/>
      <c r="G60" s="216"/>
      <c r="H60" s="216"/>
      <c r="I60" s="216"/>
      <c r="J60" s="216"/>
    </row>
    <row r="61" spans="1:10" x14ac:dyDescent="0.2">
      <c r="A61" s="216"/>
      <c r="B61" s="216"/>
      <c r="C61" s="216"/>
      <c r="D61" s="216"/>
      <c r="E61" s="216"/>
      <c r="F61" s="216"/>
      <c r="G61" s="216"/>
      <c r="H61" s="216"/>
      <c r="I61" s="216"/>
      <c r="J61" s="216"/>
    </row>
    <row r="62" spans="1:10" x14ac:dyDescent="0.2">
      <c r="A62" s="216"/>
      <c r="B62" s="216"/>
      <c r="C62" s="216"/>
      <c r="D62" s="216"/>
      <c r="E62" s="216"/>
      <c r="F62" s="216"/>
      <c r="G62" s="216"/>
      <c r="H62" s="216"/>
      <c r="I62" s="216"/>
      <c r="J62" s="216"/>
    </row>
    <row r="63" spans="1:10" ht="15" customHeight="1" x14ac:dyDescent="0.2">
      <c r="A63" s="215"/>
      <c r="B63" s="215"/>
      <c r="C63" s="215"/>
      <c r="D63" s="215"/>
      <c r="E63" s="215"/>
      <c r="F63" s="215"/>
      <c r="G63" s="215"/>
      <c r="H63" s="215"/>
      <c r="I63" s="215"/>
      <c r="J63" s="215"/>
    </row>
  </sheetData>
  <mergeCells count="4">
    <mergeCell ref="A2:J2"/>
    <mergeCell ref="A3:A4"/>
    <mergeCell ref="C3:J3"/>
    <mergeCell ref="B3:B4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99A8-C414-48D9-ADAB-68CFBCBC7012}">
  <dimension ref="A1:G25"/>
  <sheetViews>
    <sheetView workbookViewId="0">
      <selection activeCell="A7" sqref="A7"/>
    </sheetView>
  </sheetViews>
  <sheetFormatPr defaultRowHeight="12" x14ac:dyDescent="0.2"/>
  <cols>
    <col min="1" max="1" width="15.7109375" style="217" customWidth="1"/>
    <col min="2" max="2" width="20" style="217" customWidth="1"/>
    <col min="3" max="3" width="23.28515625" style="217" customWidth="1"/>
    <col min="4" max="4" width="22.140625" style="217" customWidth="1"/>
    <col min="5" max="5" width="2" style="217" customWidth="1"/>
    <col min="6" max="6" width="22.7109375" style="217" customWidth="1"/>
    <col min="7" max="7" width="19.7109375" style="217" customWidth="1"/>
    <col min="8" max="16384" width="9.140625" style="217"/>
  </cols>
  <sheetData>
    <row r="1" spans="1:7" ht="32.25" customHeight="1" thickBot="1" x14ac:dyDescent="0.25">
      <c r="A1" s="1236" t="s">
        <v>163</v>
      </c>
      <c r="B1" s="1236"/>
      <c r="C1" s="1236"/>
      <c r="D1" s="1236"/>
      <c r="E1" s="1236"/>
      <c r="F1" s="1236"/>
      <c r="G1" s="1236"/>
    </row>
    <row r="2" spans="1:7" ht="21" customHeight="1" x14ac:dyDescent="0.2">
      <c r="A2" s="1253" t="s">
        <v>578</v>
      </c>
      <c r="B2" s="1253" t="s">
        <v>164</v>
      </c>
      <c r="C2" s="1238" t="s">
        <v>112</v>
      </c>
      <c r="D2" s="1238"/>
      <c r="E2" s="832"/>
      <c r="F2" s="1238" t="s">
        <v>111</v>
      </c>
      <c r="G2" s="1238"/>
    </row>
    <row r="3" spans="1:7" ht="17.25" customHeight="1" x14ac:dyDescent="0.2">
      <c r="A3" s="1253"/>
      <c r="B3" s="1253"/>
      <c r="C3" s="1255" t="s">
        <v>110</v>
      </c>
      <c r="D3" s="1254" t="s">
        <v>109</v>
      </c>
      <c r="E3" s="831"/>
      <c r="F3" s="1254" t="s">
        <v>108</v>
      </c>
      <c r="G3" s="1254" t="s">
        <v>107</v>
      </c>
    </row>
    <row r="4" spans="1:7" x14ac:dyDescent="0.2">
      <c r="A4" s="1253"/>
      <c r="B4" s="1253"/>
      <c r="C4" s="1253"/>
      <c r="D4" s="1237"/>
      <c r="E4" s="830"/>
      <c r="F4" s="1237"/>
      <c r="G4" s="1237"/>
    </row>
    <row r="5" spans="1:7" ht="25.5" customHeight="1" x14ac:dyDescent="0.2">
      <c r="A5" s="837" t="s">
        <v>135</v>
      </c>
      <c r="B5" s="838">
        <v>139194.85897706947</v>
      </c>
      <c r="C5" s="851">
        <v>2.807735869045628</v>
      </c>
      <c r="D5" s="851">
        <v>1.4248298678124851</v>
      </c>
      <c r="E5" s="851"/>
      <c r="F5" s="851">
        <v>1.6067124593620483</v>
      </c>
      <c r="G5" s="851">
        <v>2.4898953785004494</v>
      </c>
    </row>
    <row r="6" spans="1:7" ht="15.75" customHeight="1" x14ac:dyDescent="0.2">
      <c r="A6" s="845"/>
      <c r="B6" s="846"/>
      <c r="C6" s="852"/>
      <c r="D6" s="852"/>
      <c r="E6" s="852"/>
      <c r="F6" s="852"/>
      <c r="G6" s="852"/>
    </row>
    <row r="7" spans="1:7" ht="15.75" customHeight="1" x14ac:dyDescent="0.2">
      <c r="A7" s="320" t="s">
        <v>3</v>
      </c>
      <c r="B7" s="838"/>
      <c r="C7" s="851"/>
      <c r="D7" s="851"/>
      <c r="E7" s="851"/>
      <c r="F7" s="851"/>
      <c r="G7" s="851"/>
    </row>
    <row r="8" spans="1:7" ht="15.75" customHeight="1" x14ac:dyDescent="0.2">
      <c r="A8" s="731" t="s">
        <v>73</v>
      </c>
      <c r="B8" s="96">
        <v>91605.680656043303</v>
      </c>
      <c r="C8" s="97">
        <v>3.1050168383540733</v>
      </c>
      <c r="D8" s="97">
        <v>1.353133747497578</v>
      </c>
      <c r="E8" s="97"/>
      <c r="F8" s="97">
        <v>1.779541402535747</v>
      </c>
      <c r="G8" s="97">
        <v>2.3610032700212655</v>
      </c>
    </row>
    <row r="9" spans="1:7" ht="15.75" customHeight="1" x14ac:dyDescent="0.2">
      <c r="A9" s="731" t="s">
        <v>5</v>
      </c>
      <c r="B9" s="96">
        <v>47589.178321251369</v>
      </c>
      <c r="C9" s="97">
        <v>2.2354917896035147</v>
      </c>
      <c r="D9" s="97">
        <v>1.6165204319875177</v>
      </c>
      <c r="E9" s="97"/>
      <c r="F9" s="97">
        <v>1.2740294096617792</v>
      </c>
      <c r="G9" s="97">
        <v>2.836447986231156</v>
      </c>
    </row>
    <row r="10" spans="1:7" ht="15.75" customHeight="1" x14ac:dyDescent="0.2">
      <c r="A10" s="853" t="s">
        <v>201</v>
      </c>
      <c r="B10" s="854"/>
      <c r="C10" s="855"/>
      <c r="D10" s="855"/>
      <c r="E10" s="855"/>
      <c r="F10" s="855"/>
      <c r="G10" s="855"/>
    </row>
    <row r="11" spans="1:7" ht="15.75" customHeight="1" x14ac:dyDescent="0.2">
      <c r="A11" s="731" t="s">
        <v>136</v>
      </c>
      <c r="B11" s="96">
        <v>83850.138308533191</v>
      </c>
      <c r="C11" s="97">
        <v>3.1807926416903283</v>
      </c>
      <c r="D11" s="97">
        <v>1.3074257088905692</v>
      </c>
      <c r="E11" s="97"/>
      <c r="F11" s="97">
        <v>1.7953875287433052</v>
      </c>
      <c r="G11" s="97">
        <v>2.3162966255573587</v>
      </c>
    </row>
    <row r="12" spans="1:7" ht="15.75" customHeight="1" x14ac:dyDescent="0.2">
      <c r="A12" s="731" t="s">
        <v>137</v>
      </c>
      <c r="B12" s="96">
        <v>3143.9548680016983</v>
      </c>
      <c r="C12" s="97">
        <v>2.3823953823954511</v>
      </c>
      <c r="D12" s="97">
        <v>1.7631738340400178</v>
      </c>
      <c r="E12" s="97"/>
      <c r="F12" s="97">
        <v>1.4657287157287913</v>
      </c>
      <c r="G12" s="97">
        <v>2.8658626630568582</v>
      </c>
    </row>
    <row r="13" spans="1:7" ht="15.75" customHeight="1" x14ac:dyDescent="0.2">
      <c r="A13" s="731" t="s">
        <v>141</v>
      </c>
      <c r="B13" s="96">
        <v>2709.5628353738139</v>
      </c>
      <c r="C13" s="97">
        <v>2.2051067392214878</v>
      </c>
      <c r="D13" s="97">
        <v>1.5738420652999296</v>
      </c>
      <c r="E13" s="97"/>
      <c r="F13" s="97">
        <v>1.2553369610715783</v>
      </c>
      <c r="G13" s="97">
        <v>2.7645881960654353</v>
      </c>
    </row>
    <row r="14" spans="1:7" ht="15.75" customHeight="1" x14ac:dyDescent="0.2">
      <c r="A14" s="731" t="s">
        <v>142</v>
      </c>
      <c r="B14" s="96">
        <v>9898.0137565132973</v>
      </c>
      <c r="C14" s="97">
        <v>2.2496848859856344</v>
      </c>
      <c r="D14" s="97">
        <v>1.7740538888606781</v>
      </c>
      <c r="E14" s="97"/>
      <c r="F14" s="97">
        <v>1.340323135097943</v>
      </c>
      <c r="G14" s="97">
        <v>2.9776865863038782</v>
      </c>
    </row>
    <row r="15" spans="1:7" ht="15.75" customHeight="1" x14ac:dyDescent="0.2">
      <c r="A15" s="731" t="s">
        <v>145</v>
      </c>
      <c r="B15" s="96">
        <v>5059.5897064054707</v>
      </c>
      <c r="C15" s="97">
        <v>2.1871777628335138</v>
      </c>
      <c r="D15" s="97">
        <v>1.5186020293122864</v>
      </c>
      <c r="E15" s="97"/>
      <c r="F15" s="97">
        <v>1.344541582604809</v>
      </c>
      <c r="G15" s="97">
        <v>2.4703234411471007</v>
      </c>
    </row>
    <row r="16" spans="1:7" ht="15.75" customHeight="1" x14ac:dyDescent="0.2">
      <c r="A16" s="731" t="s">
        <v>146</v>
      </c>
      <c r="B16" s="96">
        <v>578.43325493541261</v>
      </c>
      <c r="C16" s="97">
        <v>2.1450980392156751</v>
      </c>
      <c r="D16" s="97">
        <v>2.1691042047531797</v>
      </c>
      <c r="E16" s="97"/>
      <c r="F16" s="97">
        <v>1.2607843137254866</v>
      </c>
      <c r="G16" s="97">
        <v>3.6905132192845622</v>
      </c>
    </row>
    <row r="17" spans="1:7" ht="15.75" customHeight="1" x14ac:dyDescent="0.2">
      <c r="A17" s="731" t="s">
        <v>147</v>
      </c>
      <c r="B17" s="96">
        <v>1603.7345538797631</v>
      </c>
      <c r="C17" s="97">
        <v>1.7934936350777451</v>
      </c>
      <c r="D17" s="97">
        <v>2.6581230283911825</v>
      </c>
      <c r="E17" s="97"/>
      <c r="F17" s="97">
        <v>1.2461103253182451</v>
      </c>
      <c r="G17" s="97">
        <v>3.8257661748012839</v>
      </c>
    </row>
    <row r="18" spans="1:7" ht="15.75" customHeight="1" x14ac:dyDescent="0.2">
      <c r="A18" s="731" t="s">
        <v>148</v>
      </c>
      <c r="B18" s="96">
        <v>6683.7395516362276</v>
      </c>
      <c r="C18" s="97">
        <v>2.7508908874935205</v>
      </c>
      <c r="D18" s="97">
        <v>1.1719203010301174</v>
      </c>
      <c r="E18" s="97"/>
      <c r="F18" s="97">
        <v>1.3429492618360366</v>
      </c>
      <c r="G18" s="97">
        <v>2.4005559767499367</v>
      </c>
    </row>
    <row r="19" spans="1:7" ht="15.75" customHeight="1" x14ac:dyDescent="0.2">
      <c r="A19" s="731" t="s">
        <v>150</v>
      </c>
      <c r="B19" s="96">
        <v>10638.635159401345</v>
      </c>
      <c r="C19" s="97">
        <v>2.1982942430701522</v>
      </c>
      <c r="D19" s="97">
        <v>1.5749272550920639</v>
      </c>
      <c r="E19" s="97"/>
      <c r="F19" s="97">
        <v>1.3235607675906</v>
      </c>
      <c r="G19" s="97">
        <v>2.6157873540069025</v>
      </c>
    </row>
    <row r="20" spans="1:7" ht="15.75" customHeight="1" x14ac:dyDescent="0.2">
      <c r="A20" s="731" t="s">
        <v>152</v>
      </c>
      <c r="B20" s="96">
        <v>2232.0718543389853</v>
      </c>
      <c r="C20" s="97">
        <v>1.8902439024390107</v>
      </c>
      <c r="D20" s="97">
        <v>2.1107526881720475</v>
      </c>
      <c r="E20" s="97"/>
      <c r="F20" s="97">
        <v>1.2149390243902234</v>
      </c>
      <c r="G20" s="97">
        <v>3.283981597657923</v>
      </c>
    </row>
    <row r="21" spans="1:7" ht="15.75" customHeight="1" x14ac:dyDescent="0.2">
      <c r="A21" s="731" t="s">
        <v>153</v>
      </c>
      <c r="B21" s="96">
        <v>2490.6655447806502</v>
      </c>
      <c r="C21" s="97">
        <v>1.3857012750455244</v>
      </c>
      <c r="D21" s="97">
        <v>3.0072297075255525</v>
      </c>
      <c r="E21" s="97"/>
      <c r="F21" s="97">
        <v>1.0154826958105632</v>
      </c>
      <c r="G21" s="97">
        <v>4.103587443946271</v>
      </c>
    </row>
    <row r="22" spans="1:7" ht="15.75" customHeight="1" thickBot="1" x14ac:dyDescent="0.25">
      <c r="A22" s="732" t="s">
        <v>154</v>
      </c>
      <c r="B22" s="98">
        <v>10306.319583526616</v>
      </c>
      <c r="C22" s="99">
        <v>2.3047210300426815</v>
      </c>
      <c r="D22" s="99">
        <v>1.735854462111422</v>
      </c>
      <c r="E22" s="99"/>
      <c r="F22" s="99">
        <v>1.3582040277319001</v>
      </c>
      <c r="G22" s="99">
        <v>2.9455517744284903</v>
      </c>
    </row>
    <row r="23" spans="1:7" ht="15.75" customHeight="1" x14ac:dyDescent="0.2">
      <c r="B23" s="218"/>
      <c r="C23" s="218"/>
      <c r="D23" s="218"/>
      <c r="E23" s="218"/>
      <c r="F23" s="218"/>
      <c r="G23" s="218"/>
    </row>
    <row r="24" spans="1:7" ht="15.75" customHeight="1" x14ac:dyDescent="0.2"/>
    <row r="25" spans="1:7" ht="15.75" customHeight="1" x14ac:dyDescent="0.2"/>
  </sheetData>
  <mergeCells count="9">
    <mergeCell ref="A1:G1"/>
    <mergeCell ref="A2:A4"/>
    <mergeCell ref="B2:B4"/>
    <mergeCell ref="C2:D2"/>
    <mergeCell ref="F2:G2"/>
    <mergeCell ref="C3:C4"/>
    <mergeCell ref="D3:D4"/>
    <mergeCell ref="F3:F4"/>
    <mergeCell ref="G3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73</vt:i4>
      </vt:variant>
    </vt:vector>
  </HeadingPairs>
  <TitlesOfParts>
    <vt:vector size="73" baseType="lpstr">
      <vt:lpstr>1. População</vt:lpstr>
      <vt:lpstr>Q1.1</vt:lpstr>
      <vt:lpstr>Q1.2</vt:lpstr>
      <vt:lpstr>Q1.3</vt:lpstr>
      <vt:lpstr>Q1.4</vt:lpstr>
      <vt:lpstr>Q1.5</vt:lpstr>
      <vt:lpstr>Q1.6</vt:lpstr>
      <vt:lpstr>Q1.7</vt:lpstr>
      <vt:lpstr>2. Estado Civil</vt:lpstr>
      <vt:lpstr>Q2.1</vt:lpstr>
      <vt:lpstr>3. Registo Civil</vt:lpstr>
      <vt:lpstr>Q3.1</vt:lpstr>
      <vt:lpstr>Q3.2</vt:lpstr>
      <vt:lpstr>Q3.3</vt:lpstr>
      <vt:lpstr>Q3.4</vt:lpstr>
      <vt:lpstr>4. Deficiência e Albinismo</vt:lpstr>
      <vt:lpstr>Q4.1</vt:lpstr>
      <vt:lpstr>Q.4.2</vt:lpstr>
      <vt:lpstr>Q4.3</vt:lpstr>
      <vt:lpstr>5. Orfandade</vt:lpstr>
      <vt:lpstr>Q5.1</vt:lpstr>
      <vt:lpstr>Q5.2</vt:lpstr>
      <vt:lpstr>6. Língua Materna</vt:lpstr>
      <vt:lpstr>Q 6.1</vt:lpstr>
      <vt:lpstr>Q 6.2</vt:lpstr>
      <vt:lpstr>7. Religião</vt:lpstr>
      <vt:lpstr>Q7.1</vt:lpstr>
      <vt:lpstr>8. Educação</vt:lpstr>
      <vt:lpstr>Quadro 8.1</vt:lpstr>
      <vt:lpstr>Quadro 8.2</vt:lpstr>
      <vt:lpstr>Quadro 8.3</vt:lpstr>
      <vt:lpstr>Quadro 8.4 </vt:lpstr>
      <vt:lpstr>Quadro 8.5 </vt:lpstr>
      <vt:lpstr>Quadro 8.6</vt:lpstr>
      <vt:lpstr>Quadro 8.7 </vt:lpstr>
      <vt:lpstr>Quadro 8.8</vt:lpstr>
      <vt:lpstr>Quadro 8.9</vt:lpstr>
      <vt:lpstr>Quadro 8.10</vt:lpstr>
      <vt:lpstr>Quadro 8.11</vt:lpstr>
      <vt:lpstr>Quadro 8.12 </vt:lpstr>
      <vt:lpstr>Quadro 8.13</vt:lpstr>
      <vt:lpstr>Quadro 8.14</vt:lpstr>
      <vt:lpstr>Quadro 8.15</vt:lpstr>
      <vt:lpstr>Quadro 8.16</vt:lpstr>
      <vt:lpstr>9. Agregado Familiar</vt:lpstr>
      <vt:lpstr>Q9.1</vt:lpstr>
      <vt:lpstr>Q9.2</vt:lpstr>
      <vt:lpstr>Q9.3</vt:lpstr>
      <vt:lpstr>Q9.4</vt:lpstr>
      <vt:lpstr>Q9.5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</vt:lpstr>
      <vt:lpstr>10. Habitação</vt:lpstr>
      <vt:lpstr>Q10.1</vt:lpstr>
      <vt:lpstr>Q10.2</vt:lpstr>
      <vt:lpstr>Q10.3</vt:lpstr>
      <vt:lpstr>Q10.4</vt:lpstr>
      <vt:lpstr>Q10.5</vt:lpstr>
      <vt:lpstr>Q10.6</vt:lpstr>
      <vt:lpstr>Q10.7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Pinto</dc:creator>
  <cp:lastModifiedBy>Nani Kina</cp:lastModifiedBy>
  <dcterms:created xsi:type="dcterms:W3CDTF">2025-12-01T09:31:40Z</dcterms:created>
  <dcterms:modified xsi:type="dcterms:W3CDTF">2026-03-31T13:30:10Z</dcterms:modified>
</cp:coreProperties>
</file>