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2PERFINS_PROVINCIAIS\10 PORTAL INE\00 REVISTOS PELA EQUIPA 27_03_2026\25 HUÍLA FEITO\"/>
    </mc:Choice>
  </mc:AlternateContent>
  <xr:revisionPtr revIDLastSave="0" documentId="13_ncr:1_{5042D653-9EB2-4921-B8E1-52378ACDE2CE}" xr6:coauthVersionLast="47" xr6:coauthVersionMax="47" xr10:uidLastSave="{00000000-0000-0000-0000-000000000000}"/>
  <bookViews>
    <workbookView xWindow="28680" yWindow="-120" windowWidth="29040" windowHeight="15840" firstSheet="9" activeTab="16" xr2:uid="{00000000-000D-0000-FFFF-FFFF00000000}"/>
  </bookViews>
  <sheets>
    <sheet name="1. População" sheetId="86" r:id="rId1"/>
    <sheet name="Q1.1" sheetId="79" r:id="rId2"/>
    <sheet name="Q1.2" sheetId="80" r:id="rId3"/>
    <sheet name="Q1.3" sheetId="81" r:id="rId4"/>
    <sheet name="Q1.4" sheetId="82" r:id="rId5"/>
    <sheet name="Q1.5" sheetId="83" r:id="rId6"/>
    <sheet name="Q1.6" sheetId="84" r:id="rId7"/>
    <sheet name="Q1.7" sheetId="85" r:id="rId8"/>
    <sheet name="2.Estado Civil" sheetId="10" r:id="rId9"/>
    <sheet name="Q.2.1" sheetId="11" r:id="rId10"/>
    <sheet name="3.Registo civil" sheetId="13" r:id="rId11"/>
    <sheet name="Q3.1" sheetId="15" r:id="rId12"/>
    <sheet name="Q3.2" sheetId="12" r:id="rId13"/>
    <sheet name="Q3.3" sheetId="16" r:id="rId14"/>
    <sheet name="Q3.4" sheetId="17" r:id="rId15"/>
    <sheet name="4.Deficiência e Albinismo" sheetId="18" r:id="rId16"/>
    <sheet name="Q4.1" sheetId="19" r:id="rId17"/>
    <sheet name="Q4.2" sheetId="20" r:id="rId18"/>
    <sheet name="Q4.3" sheetId="21" r:id="rId19"/>
    <sheet name="5.Orfandade" sheetId="22" r:id="rId20"/>
    <sheet name="Q5.1" sheetId="23" r:id="rId21"/>
    <sheet name="Q5.2" sheetId="24" r:id="rId22"/>
    <sheet name="6.Língua Materna" sheetId="26" r:id="rId23"/>
    <sheet name="Q6.1" sheetId="25" r:id="rId24"/>
    <sheet name="Q6.2" sheetId="27" r:id="rId25"/>
    <sheet name="7.Religião" sheetId="28" r:id="rId26"/>
    <sheet name="Q7.1" sheetId="29" r:id="rId27"/>
    <sheet name="8.Educação" sheetId="31" r:id="rId28"/>
    <sheet name="Q8.1" sheetId="35" r:id="rId29"/>
    <sheet name="Q8.2" sheetId="36" r:id="rId30"/>
    <sheet name="Q8.3" sheetId="37" r:id="rId31"/>
    <sheet name="Q8.4" sheetId="38" r:id="rId32"/>
    <sheet name="Q8.5" sheetId="39" r:id="rId33"/>
    <sheet name="Q8.6" sheetId="40" r:id="rId34"/>
    <sheet name="Q8.7" sheetId="41" r:id="rId35"/>
    <sheet name="Q8.8" sheetId="42" r:id="rId36"/>
    <sheet name="Q8.9" sheetId="43" r:id="rId37"/>
    <sheet name="Q8.10" sheetId="73" r:id="rId38"/>
    <sheet name="Q8.11" sheetId="74" r:id="rId39"/>
    <sheet name="Q8.12" sheetId="75" r:id="rId40"/>
    <sheet name="Q8.13" sheetId="76" r:id="rId41"/>
    <sheet name="Q8.14" sheetId="77" r:id="rId42"/>
    <sheet name="Q8.15" sheetId="78" r:id="rId43"/>
    <sheet name="9.Agregado Familiar" sheetId="45" r:id="rId44"/>
    <sheet name="Q9.1" sheetId="44" r:id="rId45"/>
    <sheet name="Q9.2" sheetId="46" r:id="rId46"/>
    <sheet name="Q9.3" sheetId="47" r:id="rId47"/>
    <sheet name="Q9.4" sheetId="48" r:id="rId48"/>
    <sheet name="Q9.5" sheetId="49" r:id="rId49"/>
    <sheet name="Q9.6" sheetId="50" r:id="rId50"/>
    <sheet name="Q9.7" sheetId="51" r:id="rId51"/>
    <sheet name="Q9.8" sheetId="52" r:id="rId52"/>
    <sheet name="Q9.9" sheetId="53" r:id="rId53"/>
    <sheet name="Q9.10" sheetId="54" r:id="rId54"/>
    <sheet name="Q9.11" sheetId="55" r:id="rId55"/>
    <sheet name="Q9.12" sheetId="56" r:id="rId56"/>
    <sheet name="Q9.13" sheetId="57" r:id="rId57"/>
    <sheet name="Q9.14" sheetId="58" r:id="rId58"/>
    <sheet name="Q9.15" sheetId="59" r:id="rId59"/>
    <sheet name="Q9.16" sheetId="60" r:id="rId60"/>
    <sheet name="Q9.17" sheetId="61" r:id="rId61"/>
    <sheet name="Q9.18" sheetId="62" r:id="rId62"/>
    <sheet name="Q9.19" sheetId="63" r:id="rId63"/>
    <sheet name="Q9.20" sheetId="64" r:id="rId64"/>
    <sheet name="10.Habitação" sheetId="65" r:id="rId65"/>
    <sheet name="Q10.1" sheetId="66" r:id="rId66"/>
    <sheet name="Q10.2" sheetId="67" r:id="rId67"/>
    <sheet name="Q10.3" sheetId="68" r:id="rId68"/>
    <sheet name="Q10.4" sheetId="69" r:id="rId69"/>
    <sheet name="Q10.5" sheetId="70" r:id="rId70"/>
    <sheet name="Q10.6" sheetId="71" r:id="rId71"/>
    <sheet name="Q10.7" sheetId="72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64" l="1"/>
  <c r="E4" i="64"/>
  <c r="N70" i="38" l="1"/>
  <c r="M70" i="38"/>
  <c r="L70" i="38"/>
  <c r="J70" i="38"/>
  <c r="I70" i="38"/>
  <c r="H70" i="38"/>
  <c r="F70" i="38"/>
  <c r="E70" i="38"/>
  <c r="D70" i="38"/>
  <c r="B70" i="38"/>
  <c r="N68" i="38"/>
  <c r="M68" i="38"/>
  <c r="L68" i="38"/>
  <c r="J68" i="38"/>
  <c r="I68" i="38"/>
  <c r="H68" i="38"/>
  <c r="F68" i="38"/>
  <c r="E68" i="38"/>
  <c r="D68" i="38"/>
  <c r="B68" i="38"/>
  <c r="N66" i="38"/>
  <c r="M66" i="38"/>
  <c r="L66" i="38"/>
  <c r="J66" i="38"/>
  <c r="I66" i="38"/>
  <c r="H66" i="38"/>
  <c r="F66" i="38"/>
  <c r="E66" i="38"/>
  <c r="D66" i="38"/>
  <c r="B66" i="38"/>
  <c r="N64" i="38"/>
  <c r="M64" i="38"/>
  <c r="L64" i="38"/>
  <c r="J64" i="38"/>
  <c r="I64" i="38"/>
  <c r="H64" i="38"/>
  <c r="F64" i="38"/>
  <c r="E64" i="38"/>
  <c r="D64" i="38"/>
  <c r="B64" i="38"/>
  <c r="N62" i="38"/>
  <c r="M62" i="38"/>
  <c r="L62" i="38"/>
  <c r="J62" i="38"/>
  <c r="I62" i="38"/>
  <c r="H62" i="38"/>
  <c r="F62" i="38"/>
  <c r="E62" i="38"/>
  <c r="D62" i="38"/>
  <c r="B62" i="38"/>
  <c r="N59" i="38"/>
  <c r="M59" i="38"/>
  <c r="L59" i="38"/>
  <c r="J59" i="38"/>
  <c r="I59" i="38"/>
  <c r="H59" i="38"/>
  <c r="F59" i="38"/>
  <c r="E59" i="38"/>
  <c r="D59" i="38"/>
  <c r="B59" i="38"/>
  <c r="N56" i="38"/>
  <c r="M56" i="38"/>
  <c r="L56" i="38"/>
  <c r="J56" i="38"/>
  <c r="I56" i="38"/>
  <c r="H56" i="38"/>
  <c r="F56" i="38"/>
  <c r="E56" i="38"/>
  <c r="D56" i="38"/>
  <c r="B56" i="38"/>
  <c r="N54" i="38"/>
  <c r="M54" i="38"/>
  <c r="L54" i="38"/>
  <c r="J54" i="38"/>
  <c r="I54" i="38"/>
  <c r="H54" i="38"/>
  <c r="F54" i="38"/>
  <c r="E54" i="38"/>
  <c r="D54" i="38"/>
  <c r="B54" i="38"/>
  <c r="N52" i="38"/>
  <c r="M52" i="38"/>
  <c r="L52" i="38"/>
  <c r="J52" i="38"/>
  <c r="I52" i="38"/>
  <c r="H52" i="38"/>
  <c r="F52" i="38"/>
  <c r="E52" i="38"/>
  <c r="D52" i="38"/>
  <c r="B52" i="38"/>
  <c r="N49" i="38"/>
  <c r="M49" i="38"/>
  <c r="L49" i="38"/>
  <c r="J49" i="38"/>
  <c r="I49" i="38"/>
  <c r="H49" i="38"/>
  <c r="F49" i="38"/>
  <c r="E49" i="38"/>
  <c r="D49" i="38"/>
  <c r="B49" i="38"/>
  <c r="N46" i="38"/>
  <c r="M46" i="38"/>
  <c r="L46" i="38"/>
  <c r="J46" i="38"/>
  <c r="I46" i="38"/>
  <c r="H46" i="38"/>
  <c r="F46" i="38"/>
  <c r="E46" i="38"/>
  <c r="D46" i="38"/>
  <c r="B46" i="38"/>
  <c r="N43" i="38"/>
  <c r="M43" i="38"/>
  <c r="L43" i="38"/>
  <c r="J43" i="38"/>
  <c r="I43" i="38"/>
  <c r="H43" i="38"/>
  <c r="F43" i="38"/>
  <c r="E43" i="38"/>
  <c r="D43" i="38"/>
  <c r="B43" i="38"/>
  <c r="N40" i="38"/>
  <c r="M40" i="38"/>
  <c r="L40" i="38"/>
  <c r="J40" i="38"/>
  <c r="I40" i="38"/>
  <c r="H40" i="38"/>
  <c r="F40" i="38"/>
  <c r="E40" i="38"/>
  <c r="D40" i="38"/>
  <c r="B40" i="38"/>
  <c r="N38" i="38"/>
  <c r="M38" i="38"/>
  <c r="L38" i="38"/>
  <c r="J38" i="38"/>
  <c r="I38" i="38"/>
  <c r="H38" i="38"/>
  <c r="F38" i="38"/>
  <c r="E38" i="38"/>
  <c r="D38" i="38"/>
  <c r="B38" i="38"/>
  <c r="N34" i="38"/>
  <c r="M34" i="38"/>
  <c r="L34" i="38"/>
  <c r="J34" i="38"/>
  <c r="I34" i="38"/>
  <c r="H34" i="38"/>
  <c r="F34" i="38"/>
  <c r="E34" i="38"/>
  <c r="D34" i="38"/>
  <c r="B34" i="38"/>
  <c r="N30" i="38"/>
  <c r="M30" i="38"/>
  <c r="L30" i="38"/>
  <c r="J30" i="38"/>
  <c r="I30" i="38"/>
  <c r="H30" i="38"/>
  <c r="F30" i="38"/>
  <c r="E30" i="38"/>
  <c r="D30" i="38"/>
  <c r="B30" i="38"/>
  <c r="N27" i="38"/>
  <c r="M27" i="38"/>
  <c r="L27" i="38"/>
  <c r="J27" i="38"/>
  <c r="I27" i="38"/>
  <c r="H27" i="38"/>
  <c r="F27" i="38"/>
  <c r="E27" i="38"/>
  <c r="D27" i="38"/>
  <c r="B27" i="38"/>
  <c r="N25" i="38"/>
  <c r="M25" i="38"/>
  <c r="L25" i="38"/>
  <c r="J25" i="38"/>
  <c r="I25" i="38"/>
  <c r="H25" i="38"/>
  <c r="F25" i="38"/>
  <c r="E25" i="38"/>
  <c r="D25" i="38"/>
  <c r="B25" i="38"/>
  <c r="N23" i="38"/>
  <c r="M23" i="38"/>
  <c r="L23" i="38"/>
  <c r="J23" i="38"/>
  <c r="I23" i="38"/>
  <c r="H23" i="38"/>
  <c r="F23" i="38"/>
  <c r="E23" i="38"/>
  <c r="D23" i="38"/>
  <c r="B23" i="38"/>
  <c r="N20" i="38"/>
  <c r="M20" i="38"/>
  <c r="L20" i="38"/>
  <c r="J20" i="38"/>
  <c r="I20" i="38"/>
  <c r="H20" i="38"/>
  <c r="F20" i="38"/>
  <c r="E20" i="38"/>
  <c r="D20" i="38"/>
  <c r="B20" i="38"/>
  <c r="N18" i="38"/>
  <c r="M18" i="38"/>
  <c r="L18" i="38"/>
  <c r="J18" i="38"/>
  <c r="I18" i="38"/>
  <c r="H18" i="38"/>
  <c r="F18" i="38"/>
  <c r="E18" i="38"/>
  <c r="D18" i="38"/>
  <c r="B18" i="38"/>
  <c r="N15" i="38"/>
  <c r="M15" i="38"/>
  <c r="L15" i="38"/>
  <c r="J15" i="38"/>
  <c r="I15" i="38"/>
  <c r="H15" i="38"/>
  <c r="F15" i="38"/>
  <c r="E15" i="38"/>
  <c r="D15" i="38"/>
  <c r="B15" i="38"/>
  <c r="N10" i="38"/>
  <c r="M10" i="38"/>
  <c r="L10" i="38"/>
  <c r="J10" i="38"/>
  <c r="I10" i="38"/>
  <c r="H10" i="38"/>
  <c r="F10" i="38"/>
  <c r="E10" i="38"/>
  <c r="D10" i="38"/>
  <c r="B10" i="38"/>
  <c r="I8" i="63" l="1"/>
  <c r="I9" i="63"/>
  <c r="I10" i="63"/>
  <c r="I11" i="63"/>
  <c r="I12" i="63"/>
  <c r="I7" i="63"/>
  <c r="F8" i="63"/>
  <c r="F9" i="63"/>
  <c r="F10" i="63"/>
  <c r="F11" i="63"/>
  <c r="F12" i="63"/>
  <c r="F7" i="63"/>
  <c r="F4" i="63" s="1"/>
  <c r="C8" i="63"/>
  <c r="C9" i="63"/>
  <c r="C10" i="63"/>
  <c r="C11" i="63"/>
  <c r="C12" i="63"/>
  <c r="C7" i="63"/>
  <c r="F25" i="50"/>
  <c r="I5" i="47"/>
  <c r="N27" i="78"/>
  <c r="AA27" i="78"/>
  <c r="N70" i="78"/>
  <c r="AA70" i="78"/>
  <c r="N27" i="37"/>
  <c r="N70" i="37"/>
  <c r="M70" i="35"/>
  <c r="M27" i="35"/>
  <c r="D72" i="23"/>
  <c r="H72" i="23"/>
  <c r="L72" i="23"/>
  <c r="D29" i="23"/>
  <c r="H29" i="23"/>
  <c r="L29" i="23"/>
  <c r="B5" i="84"/>
  <c r="F5" i="84"/>
  <c r="J5" i="84"/>
  <c r="B8" i="84"/>
  <c r="F8" i="84"/>
  <c r="J8" i="84"/>
  <c r="B9" i="84"/>
  <c r="F9" i="84"/>
  <c r="J9" i="84"/>
  <c r="C11" i="84"/>
  <c r="D11" i="84"/>
  <c r="E11" i="84"/>
  <c r="G11" i="84"/>
  <c r="H11" i="84"/>
  <c r="I11" i="84"/>
  <c r="K11" i="84"/>
  <c r="L11" i="84"/>
  <c r="B12" i="84"/>
  <c r="F12" i="84"/>
  <c r="J12" i="84"/>
  <c r="B13" i="84"/>
  <c r="F13" i="84"/>
  <c r="J13" i="84"/>
  <c r="B14" i="84"/>
  <c r="F14" i="84"/>
  <c r="J14" i="84"/>
  <c r="B15" i="84"/>
  <c r="F15" i="84"/>
  <c r="F11" i="84" s="1"/>
  <c r="J15" i="84"/>
  <c r="C16" i="84"/>
  <c r="D16" i="84"/>
  <c r="E16" i="84"/>
  <c r="G16" i="84"/>
  <c r="H16" i="84"/>
  <c r="I16" i="84"/>
  <c r="K16" i="84"/>
  <c r="L16" i="84"/>
  <c r="B17" i="84"/>
  <c r="F17" i="84"/>
  <c r="J17" i="84"/>
  <c r="B18" i="84"/>
  <c r="F18" i="84"/>
  <c r="J18" i="84"/>
  <c r="C19" i="84"/>
  <c r="D19" i="84"/>
  <c r="E19" i="84"/>
  <c r="G19" i="84"/>
  <c r="H19" i="84"/>
  <c r="I19" i="84"/>
  <c r="K19" i="84"/>
  <c r="L19" i="84"/>
  <c r="B20" i="84"/>
  <c r="B19" i="84" s="1"/>
  <c r="F20" i="84"/>
  <c r="F19" i="84" s="1"/>
  <c r="J20" i="84"/>
  <c r="J19" i="84" s="1"/>
  <c r="C21" i="84"/>
  <c r="D21" i="84"/>
  <c r="E21" i="84"/>
  <c r="G21" i="84"/>
  <c r="H21" i="84"/>
  <c r="I21" i="84"/>
  <c r="K21" i="84"/>
  <c r="L21" i="84"/>
  <c r="B22" i="84"/>
  <c r="B21" i="84" s="1"/>
  <c r="F22" i="84"/>
  <c r="J22" i="84"/>
  <c r="B23" i="84"/>
  <c r="F23" i="84"/>
  <c r="J23" i="84"/>
  <c r="B24" i="84"/>
  <c r="C24" i="84"/>
  <c r="D24" i="84"/>
  <c r="E24" i="84"/>
  <c r="F24" i="84"/>
  <c r="G24" i="84"/>
  <c r="H24" i="84"/>
  <c r="I24" i="84"/>
  <c r="J24" i="84"/>
  <c r="K24" i="84"/>
  <c r="L24" i="84"/>
  <c r="B26" i="84"/>
  <c r="E26" i="84"/>
  <c r="F26" i="84"/>
  <c r="I26" i="84"/>
  <c r="J26" i="84"/>
  <c r="F27" i="84"/>
  <c r="J27" i="84"/>
  <c r="B28" i="84"/>
  <c r="C28" i="84"/>
  <c r="D28" i="84"/>
  <c r="E28" i="84"/>
  <c r="F28" i="84"/>
  <c r="G28" i="84"/>
  <c r="H28" i="84"/>
  <c r="I28" i="84"/>
  <c r="J28" i="84"/>
  <c r="K28" i="84"/>
  <c r="L28" i="84"/>
  <c r="B31" i="84"/>
  <c r="C31" i="84"/>
  <c r="D31" i="84"/>
  <c r="E31" i="84"/>
  <c r="F31" i="84"/>
  <c r="G31" i="84"/>
  <c r="H31" i="84"/>
  <c r="I31" i="84"/>
  <c r="J31" i="84"/>
  <c r="K31" i="84"/>
  <c r="L31" i="84"/>
  <c r="B35" i="84"/>
  <c r="C35" i="84"/>
  <c r="D35" i="84"/>
  <c r="E35" i="84"/>
  <c r="F35" i="84"/>
  <c r="G35" i="84"/>
  <c r="H35" i="84"/>
  <c r="I35" i="84"/>
  <c r="J35" i="84"/>
  <c r="K35" i="84"/>
  <c r="L35" i="84"/>
  <c r="B39" i="84"/>
  <c r="C39" i="84"/>
  <c r="D39" i="84"/>
  <c r="E39" i="84"/>
  <c r="F39" i="84"/>
  <c r="G39" i="84"/>
  <c r="H39" i="84"/>
  <c r="I39" i="84"/>
  <c r="J39" i="84"/>
  <c r="K39" i="84"/>
  <c r="L39" i="84"/>
  <c r="B41" i="84"/>
  <c r="C41" i="84"/>
  <c r="D41" i="84"/>
  <c r="E41" i="84"/>
  <c r="F41" i="84"/>
  <c r="G41" i="84"/>
  <c r="H41" i="84"/>
  <c r="I41" i="84"/>
  <c r="J41" i="84"/>
  <c r="K41" i="84"/>
  <c r="L41" i="84"/>
  <c r="B44" i="84"/>
  <c r="C44" i="84"/>
  <c r="D44" i="84"/>
  <c r="E44" i="84"/>
  <c r="F44" i="84"/>
  <c r="G44" i="84"/>
  <c r="H44" i="84"/>
  <c r="I44" i="84"/>
  <c r="J44" i="84"/>
  <c r="K44" i="84"/>
  <c r="L44" i="84"/>
  <c r="B47" i="84"/>
  <c r="C47" i="84"/>
  <c r="D47" i="84"/>
  <c r="E47" i="84"/>
  <c r="F47" i="84"/>
  <c r="G47" i="84"/>
  <c r="H47" i="84"/>
  <c r="I47" i="84"/>
  <c r="J47" i="84"/>
  <c r="K47" i="84"/>
  <c r="L47" i="84"/>
  <c r="B50" i="84"/>
  <c r="C50" i="84"/>
  <c r="D50" i="84"/>
  <c r="E50" i="84"/>
  <c r="F50" i="84"/>
  <c r="G50" i="84"/>
  <c r="H50" i="84"/>
  <c r="I50" i="84"/>
  <c r="J50" i="84"/>
  <c r="K50" i="84"/>
  <c r="L50" i="84"/>
  <c r="B53" i="84"/>
  <c r="C53" i="84"/>
  <c r="D53" i="84"/>
  <c r="E53" i="84"/>
  <c r="F53" i="84"/>
  <c r="G53" i="84"/>
  <c r="H53" i="84"/>
  <c r="I53" i="84"/>
  <c r="J53" i="84"/>
  <c r="K53" i="84"/>
  <c r="L53" i="84"/>
  <c r="B55" i="84"/>
  <c r="C55" i="84"/>
  <c r="D55" i="84"/>
  <c r="E55" i="84"/>
  <c r="F55" i="84"/>
  <c r="G55" i="84"/>
  <c r="H55" i="84"/>
  <c r="I55" i="84"/>
  <c r="J55" i="84"/>
  <c r="K55" i="84"/>
  <c r="L55" i="84"/>
  <c r="B57" i="84"/>
  <c r="C57" i="84"/>
  <c r="D57" i="84"/>
  <c r="E57" i="84"/>
  <c r="F57" i="84"/>
  <c r="G57" i="84"/>
  <c r="H57" i="84"/>
  <c r="I57" i="84"/>
  <c r="J57" i="84"/>
  <c r="K57" i="84"/>
  <c r="L57" i="84"/>
  <c r="B60" i="84"/>
  <c r="C60" i="84"/>
  <c r="D60" i="84"/>
  <c r="E60" i="84"/>
  <c r="F60" i="84"/>
  <c r="G60" i="84"/>
  <c r="H60" i="84"/>
  <c r="I60" i="84"/>
  <c r="J60" i="84"/>
  <c r="K60" i="84"/>
  <c r="L60" i="84"/>
  <c r="B63" i="84"/>
  <c r="C63" i="84"/>
  <c r="D63" i="84"/>
  <c r="E63" i="84"/>
  <c r="F63" i="84"/>
  <c r="G63" i="84"/>
  <c r="H63" i="84"/>
  <c r="I63" i="84"/>
  <c r="J63" i="84"/>
  <c r="K63" i="84"/>
  <c r="L63" i="84"/>
  <c r="B65" i="84"/>
  <c r="C65" i="84"/>
  <c r="D65" i="84"/>
  <c r="E65" i="84"/>
  <c r="F65" i="84"/>
  <c r="G65" i="84"/>
  <c r="H65" i="84"/>
  <c r="I65" i="84"/>
  <c r="J65" i="84"/>
  <c r="K65" i="84"/>
  <c r="L65" i="84"/>
  <c r="B67" i="84"/>
  <c r="C67" i="84"/>
  <c r="D67" i="84"/>
  <c r="E67" i="84"/>
  <c r="F67" i="84"/>
  <c r="G67" i="84"/>
  <c r="H67" i="84"/>
  <c r="I67" i="84"/>
  <c r="J67" i="84"/>
  <c r="K67" i="84"/>
  <c r="L67" i="84"/>
  <c r="B69" i="84"/>
  <c r="E69" i="84"/>
  <c r="F69" i="84"/>
  <c r="I69" i="84"/>
  <c r="J69" i="84"/>
  <c r="B70" i="84"/>
  <c r="F70" i="84"/>
  <c r="J70" i="84"/>
  <c r="B71" i="84"/>
  <c r="C71" i="84"/>
  <c r="D71" i="84"/>
  <c r="E71" i="84"/>
  <c r="F71" i="84"/>
  <c r="G71" i="84"/>
  <c r="H71" i="84"/>
  <c r="I71" i="84"/>
  <c r="J71" i="84"/>
  <c r="K71" i="84"/>
  <c r="L71" i="84"/>
  <c r="B9" i="83"/>
  <c r="C9" i="83"/>
  <c r="D9" i="83"/>
  <c r="E9" i="83"/>
  <c r="F9" i="83"/>
  <c r="G9" i="83"/>
  <c r="H9" i="83"/>
  <c r="B14" i="83"/>
  <c r="C14" i="83"/>
  <c r="D14" i="83"/>
  <c r="E14" i="83"/>
  <c r="F14" i="83"/>
  <c r="G14" i="83"/>
  <c r="H14" i="83"/>
  <c r="B17" i="83"/>
  <c r="C17" i="83"/>
  <c r="D17" i="83"/>
  <c r="E17" i="83"/>
  <c r="F17" i="83"/>
  <c r="G17" i="83"/>
  <c r="H17" i="83"/>
  <c r="B19" i="83"/>
  <c r="C19" i="83"/>
  <c r="D19" i="83"/>
  <c r="E19" i="83"/>
  <c r="F19" i="83"/>
  <c r="G19" i="83"/>
  <c r="H19" i="83"/>
  <c r="B22" i="83"/>
  <c r="C22" i="83"/>
  <c r="D22" i="83"/>
  <c r="E22" i="83"/>
  <c r="F22" i="83"/>
  <c r="G22" i="83"/>
  <c r="H22" i="83"/>
  <c r="B26" i="83"/>
  <c r="C26" i="83"/>
  <c r="D26" i="83"/>
  <c r="E26" i="83"/>
  <c r="F26" i="83"/>
  <c r="G26" i="83"/>
  <c r="H26" i="83"/>
  <c r="B29" i="83"/>
  <c r="C29" i="83"/>
  <c r="D29" i="83"/>
  <c r="E29" i="83"/>
  <c r="F29" i="83"/>
  <c r="G29" i="83"/>
  <c r="H29" i="83"/>
  <c r="B33" i="83"/>
  <c r="C33" i="83"/>
  <c r="D33" i="83"/>
  <c r="E33" i="83"/>
  <c r="F33" i="83"/>
  <c r="G33" i="83"/>
  <c r="H33" i="83"/>
  <c r="B37" i="83"/>
  <c r="C37" i="83"/>
  <c r="D37" i="83"/>
  <c r="E37" i="83"/>
  <c r="F37" i="83"/>
  <c r="G37" i="83"/>
  <c r="H37" i="83"/>
  <c r="B39" i="83"/>
  <c r="C39" i="83"/>
  <c r="D39" i="83"/>
  <c r="E39" i="83"/>
  <c r="F39" i="83"/>
  <c r="G39" i="83"/>
  <c r="H39" i="83"/>
  <c r="B42" i="83"/>
  <c r="C42" i="83"/>
  <c r="D42" i="83"/>
  <c r="E42" i="83"/>
  <c r="F42" i="83"/>
  <c r="G42" i="83"/>
  <c r="H42" i="83"/>
  <c r="B45" i="83"/>
  <c r="C45" i="83"/>
  <c r="D45" i="83"/>
  <c r="E45" i="83"/>
  <c r="F45" i="83"/>
  <c r="G45" i="83"/>
  <c r="H45" i="83"/>
  <c r="B48" i="83"/>
  <c r="C48" i="83"/>
  <c r="D48" i="83"/>
  <c r="E48" i="83"/>
  <c r="F48" i="83"/>
  <c r="G48" i="83"/>
  <c r="H48" i="83"/>
  <c r="B51" i="83"/>
  <c r="C51" i="83"/>
  <c r="D51" i="83"/>
  <c r="E51" i="83"/>
  <c r="F51" i="83"/>
  <c r="G51" i="83"/>
  <c r="H51" i="83"/>
  <c r="B53" i="83"/>
  <c r="C53" i="83"/>
  <c r="D53" i="83"/>
  <c r="E53" i="83"/>
  <c r="F53" i="83"/>
  <c r="G53" i="83"/>
  <c r="H53" i="83"/>
  <c r="B55" i="83"/>
  <c r="C55" i="83"/>
  <c r="D55" i="83"/>
  <c r="E55" i="83"/>
  <c r="F55" i="83"/>
  <c r="G55" i="83"/>
  <c r="H55" i="83"/>
  <c r="B58" i="83"/>
  <c r="C58" i="83"/>
  <c r="D58" i="83"/>
  <c r="E58" i="83"/>
  <c r="F58" i="83"/>
  <c r="G58" i="83"/>
  <c r="H58" i="83"/>
  <c r="B61" i="83"/>
  <c r="C61" i="83"/>
  <c r="D61" i="83"/>
  <c r="E61" i="83"/>
  <c r="F61" i="83"/>
  <c r="G61" i="83"/>
  <c r="H61" i="83"/>
  <c r="B63" i="83"/>
  <c r="C63" i="83"/>
  <c r="D63" i="83"/>
  <c r="E63" i="83"/>
  <c r="F63" i="83"/>
  <c r="G63" i="83"/>
  <c r="H63" i="83"/>
  <c r="B65" i="83"/>
  <c r="C65" i="83"/>
  <c r="D65" i="83"/>
  <c r="E65" i="83"/>
  <c r="F65" i="83"/>
  <c r="G65" i="83"/>
  <c r="H65" i="83"/>
  <c r="B69" i="83"/>
  <c r="C69" i="83"/>
  <c r="D69" i="83"/>
  <c r="E69" i="83"/>
  <c r="F69" i="83"/>
  <c r="G69" i="83"/>
  <c r="H69" i="83"/>
  <c r="B9" i="82"/>
  <c r="C9" i="82"/>
  <c r="D9" i="82"/>
  <c r="E9" i="82"/>
  <c r="B14" i="82"/>
  <c r="C14" i="82"/>
  <c r="D14" i="82"/>
  <c r="E14" i="82"/>
  <c r="B17" i="82"/>
  <c r="C17" i="82"/>
  <c r="D17" i="82"/>
  <c r="E17" i="82"/>
  <c r="B19" i="82"/>
  <c r="C19" i="82"/>
  <c r="D19" i="82"/>
  <c r="E19" i="82"/>
  <c r="B22" i="82"/>
  <c r="C22" i="82"/>
  <c r="D22" i="82"/>
  <c r="E22" i="82"/>
  <c r="B26" i="82"/>
  <c r="C26" i="82"/>
  <c r="D26" i="82"/>
  <c r="E26" i="82"/>
  <c r="B29" i="82"/>
  <c r="C29" i="82"/>
  <c r="D29" i="82"/>
  <c r="E29" i="82"/>
  <c r="B33" i="82"/>
  <c r="C33" i="82"/>
  <c r="D33" i="82"/>
  <c r="E33" i="82"/>
  <c r="B37" i="82"/>
  <c r="C37" i="82"/>
  <c r="D37" i="82"/>
  <c r="E37" i="82"/>
  <c r="B39" i="82"/>
  <c r="C39" i="82"/>
  <c r="D39" i="82"/>
  <c r="E39" i="82"/>
  <c r="B42" i="82"/>
  <c r="C42" i="82"/>
  <c r="D42" i="82"/>
  <c r="E42" i="82"/>
  <c r="B45" i="82"/>
  <c r="C45" i="82"/>
  <c r="D45" i="82"/>
  <c r="E45" i="82"/>
  <c r="B48" i="82"/>
  <c r="C48" i="82"/>
  <c r="D48" i="82"/>
  <c r="E48" i="82"/>
  <c r="B51" i="82"/>
  <c r="C51" i="82"/>
  <c r="D51" i="82"/>
  <c r="E51" i="82"/>
  <c r="B53" i="82"/>
  <c r="C53" i="82"/>
  <c r="D53" i="82"/>
  <c r="E53" i="82"/>
  <c r="B55" i="82"/>
  <c r="C55" i="82"/>
  <c r="D55" i="82"/>
  <c r="E55" i="82"/>
  <c r="B58" i="82"/>
  <c r="C58" i="82"/>
  <c r="D58" i="82"/>
  <c r="E58" i="82"/>
  <c r="B61" i="82"/>
  <c r="C61" i="82"/>
  <c r="D61" i="82"/>
  <c r="E61" i="82"/>
  <c r="B63" i="82"/>
  <c r="C63" i="82"/>
  <c r="D63" i="82"/>
  <c r="E63" i="82"/>
  <c r="B65" i="82"/>
  <c r="C65" i="82"/>
  <c r="D65" i="82"/>
  <c r="E65" i="82"/>
  <c r="B69" i="82"/>
  <c r="C69" i="82"/>
  <c r="D69" i="82"/>
  <c r="E69" i="82"/>
  <c r="B9" i="79"/>
  <c r="C9" i="79"/>
  <c r="D9" i="79"/>
  <c r="B14" i="79"/>
  <c r="C14" i="79"/>
  <c r="D14" i="79"/>
  <c r="B17" i="79"/>
  <c r="C17" i="79"/>
  <c r="D17" i="79"/>
  <c r="B19" i="79"/>
  <c r="C19" i="79"/>
  <c r="D19" i="79"/>
  <c r="B22" i="79"/>
  <c r="C22" i="79"/>
  <c r="D22" i="79"/>
  <c r="B26" i="79"/>
  <c r="C26" i="79"/>
  <c r="D26" i="79"/>
  <c r="B29" i="79"/>
  <c r="C29" i="79"/>
  <c r="D29" i="79"/>
  <c r="B33" i="79"/>
  <c r="C33" i="79"/>
  <c r="D33" i="79"/>
  <c r="B37" i="79"/>
  <c r="C37" i="79"/>
  <c r="D37" i="79"/>
  <c r="B39" i="79"/>
  <c r="C39" i="79"/>
  <c r="D39" i="79"/>
  <c r="B42" i="79"/>
  <c r="C42" i="79"/>
  <c r="D42" i="79"/>
  <c r="B45" i="79"/>
  <c r="C45" i="79"/>
  <c r="D45" i="79"/>
  <c r="B48" i="79"/>
  <c r="C48" i="79"/>
  <c r="D48" i="79"/>
  <c r="B51" i="79"/>
  <c r="C51" i="79"/>
  <c r="D51" i="79"/>
  <c r="B53" i="79"/>
  <c r="C53" i="79"/>
  <c r="D53" i="79"/>
  <c r="B55" i="79"/>
  <c r="C55" i="79"/>
  <c r="D55" i="79"/>
  <c r="B58" i="79"/>
  <c r="C58" i="79"/>
  <c r="D58" i="79"/>
  <c r="B61" i="79"/>
  <c r="C61" i="79"/>
  <c r="D61" i="79"/>
  <c r="B63" i="79"/>
  <c r="C63" i="79"/>
  <c r="D63" i="79"/>
  <c r="B65" i="79"/>
  <c r="C65" i="79"/>
  <c r="D65" i="79"/>
  <c r="B69" i="79"/>
  <c r="C69" i="79"/>
  <c r="D69" i="79"/>
  <c r="I4" i="63" l="1"/>
  <c r="C4" i="63"/>
  <c r="B16" i="84"/>
  <c r="F21" i="84"/>
  <c r="J16" i="84"/>
  <c r="F16" i="84"/>
  <c r="J11" i="84"/>
  <c r="J21" i="84"/>
  <c r="B11" i="84"/>
  <c r="C29" i="23"/>
  <c r="C72" i="23"/>
  <c r="L28" i="23"/>
  <c r="H28" i="23"/>
  <c r="D28" i="23"/>
  <c r="AA72" i="78"/>
  <c r="N72" i="78"/>
  <c r="AA71" i="78"/>
  <c r="N71" i="78"/>
  <c r="AA69" i="78"/>
  <c r="N69" i="78"/>
  <c r="AA68" i="78"/>
  <c r="N68" i="78"/>
  <c r="AA67" i="78"/>
  <c r="N67" i="78"/>
  <c r="AA66" i="78"/>
  <c r="N66" i="78"/>
  <c r="AA65" i="78"/>
  <c r="N65" i="78"/>
  <c r="AA64" i="78"/>
  <c r="N64" i="78"/>
  <c r="AA63" i="78"/>
  <c r="N63" i="78"/>
  <c r="AA62" i="78"/>
  <c r="N62" i="78"/>
  <c r="AA61" i="78"/>
  <c r="N61" i="78"/>
  <c r="AA60" i="78"/>
  <c r="N60" i="78"/>
  <c r="AA59" i="78"/>
  <c r="N59" i="78"/>
  <c r="AA58" i="78"/>
  <c r="N58" i="78"/>
  <c r="AA57" i="78"/>
  <c r="N57" i="78"/>
  <c r="AA56" i="78"/>
  <c r="N56" i="78"/>
  <c r="AA55" i="78"/>
  <c r="N55" i="78"/>
  <c r="AA54" i="78"/>
  <c r="N54" i="78"/>
  <c r="AA53" i="78"/>
  <c r="N53" i="78"/>
  <c r="AA52" i="78"/>
  <c r="N52" i="78"/>
  <c r="AA51" i="78"/>
  <c r="N51" i="78"/>
  <c r="AA50" i="78"/>
  <c r="N50" i="78"/>
  <c r="AA49" i="78"/>
  <c r="N49" i="78"/>
  <c r="AA48" i="78"/>
  <c r="N48" i="78"/>
  <c r="AA47" i="78"/>
  <c r="N47" i="78"/>
  <c r="AA46" i="78"/>
  <c r="N46" i="78"/>
  <c r="AA45" i="78"/>
  <c r="N45" i="78"/>
  <c r="AA44" i="78"/>
  <c r="N44" i="78"/>
  <c r="AA43" i="78"/>
  <c r="N43" i="78"/>
  <c r="AA42" i="78"/>
  <c r="N42" i="78"/>
  <c r="AA41" i="78"/>
  <c r="N41" i="78"/>
  <c r="AA40" i="78"/>
  <c r="N40" i="78"/>
  <c r="AA39" i="78"/>
  <c r="N39" i="78"/>
  <c r="AA38" i="78"/>
  <c r="N38" i="78"/>
  <c r="AA37" i="78"/>
  <c r="N37" i="78"/>
  <c r="AA36" i="78"/>
  <c r="N36" i="78"/>
  <c r="AA35" i="78"/>
  <c r="N35" i="78"/>
  <c r="AA34" i="78"/>
  <c r="N34" i="78"/>
  <c r="AA33" i="78"/>
  <c r="N33" i="78"/>
  <c r="AA32" i="78"/>
  <c r="N32" i="78"/>
  <c r="AA31" i="78"/>
  <c r="N31" i="78"/>
  <c r="AA30" i="78"/>
  <c r="N30" i="78"/>
  <c r="AA29" i="78"/>
  <c r="N29" i="78"/>
  <c r="AA28" i="78"/>
  <c r="N28" i="78"/>
  <c r="AA26" i="78"/>
  <c r="N26" i="78"/>
  <c r="AA25" i="78"/>
  <c r="N25" i="78"/>
  <c r="AA24" i="78"/>
  <c r="N24" i="78"/>
  <c r="AA23" i="78"/>
  <c r="N23" i="78"/>
  <c r="AA22" i="78"/>
  <c r="N22" i="78"/>
  <c r="AA21" i="78"/>
  <c r="N21" i="78"/>
  <c r="AA20" i="78"/>
  <c r="N20" i="78"/>
  <c r="AA19" i="78"/>
  <c r="N19" i="78"/>
  <c r="AA18" i="78"/>
  <c r="N18" i="78"/>
  <c r="AA17" i="78"/>
  <c r="N17" i="78"/>
  <c r="AA16" i="78"/>
  <c r="N16" i="78"/>
  <c r="AA15" i="78"/>
  <c r="N15" i="78"/>
  <c r="AA14" i="78"/>
  <c r="N14" i="78"/>
  <c r="AA13" i="78"/>
  <c r="N13" i="78"/>
  <c r="AA12" i="78"/>
  <c r="N12" i="78"/>
  <c r="AA11" i="78"/>
  <c r="N11" i="78"/>
  <c r="AA9" i="78"/>
  <c r="N9" i="78"/>
  <c r="AA8" i="78"/>
  <c r="N8" i="78"/>
  <c r="AA5" i="78"/>
  <c r="N5" i="78"/>
  <c r="M70" i="74"/>
  <c r="L70" i="74"/>
  <c r="K70" i="74"/>
  <c r="I70" i="74"/>
  <c r="H70" i="74"/>
  <c r="G70" i="74"/>
  <c r="E70" i="74"/>
  <c r="D70" i="74"/>
  <c r="C70" i="74"/>
  <c r="B70" i="74"/>
  <c r="M66" i="74"/>
  <c r="L66" i="74"/>
  <c r="K66" i="74"/>
  <c r="I66" i="74"/>
  <c r="H66" i="74"/>
  <c r="G66" i="74"/>
  <c r="E66" i="74"/>
  <c r="D66" i="74"/>
  <c r="C66" i="74"/>
  <c r="B66" i="74"/>
  <c r="M64" i="74"/>
  <c r="L64" i="74"/>
  <c r="K64" i="74"/>
  <c r="I64" i="74"/>
  <c r="H64" i="74"/>
  <c r="G64" i="74"/>
  <c r="E64" i="74"/>
  <c r="D64" i="74"/>
  <c r="C64" i="74"/>
  <c r="B64" i="74"/>
  <c r="M62" i="74"/>
  <c r="L62" i="74"/>
  <c r="K62" i="74"/>
  <c r="I62" i="74"/>
  <c r="H62" i="74"/>
  <c r="G62" i="74"/>
  <c r="E62" i="74"/>
  <c r="D62" i="74"/>
  <c r="C62" i="74"/>
  <c r="B62" i="74"/>
  <c r="M59" i="74"/>
  <c r="L59" i="74"/>
  <c r="K59" i="74"/>
  <c r="I59" i="74"/>
  <c r="H59" i="74"/>
  <c r="G59" i="74"/>
  <c r="E59" i="74"/>
  <c r="D59" i="74"/>
  <c r="C59" i="74"/>
  <c r="B59" i="74"/>
  <c r="M56" i="74"/>
  <c r="L56" i="74"/>
  <c r="K56" i="74"/>
  <c r="I56" i="74"/>
  <c r="H56" i="74"/>
  <c r="G56" i="74"/>
  <c r="E56" i="74"/>
  <c r="D56" i="74"/>
  <c r="C56" i="74"/>
  <c r="B56" i="74"/>
  <c r="M54" i="74"/>
  <c r="L54" i="74"/>
  <c r="K54" i="74"/>
  <c r="I54" i="74"/>
  <c r="H54" i="74"/>
  <c r="G54" i="74"/>
  <c r="E54" i="74"/>
  <c r="D54" i="74"/>
  <c r="C54" i="74"/>
  <c r="B54" i="74"/>
  <c r="M52" i="74"/>
  <c r="L52" i="74"/>
  <c r="K52" i="74"/>
  <c r="I52" i="74"/>
  <c r="H52" i="74"/>
  <c r="G52" i="74"/>
  <c r="E52" i="74"/>
  <c r="D52" i="74"/>
  <c r="C52" i="74"/>
  <c r="B52" i="74"/>
  <c r="M49" i="74"/>
  <c r="L49" i="74"/>
  <c r="K49" i="74"/>
  <c r="I49" i="74"/>
  <c r="H49" i="74"/>
  <c r="G49" i="74"/>
  <c r="E49" i="74"/>
  <c r="D49" i="74"/>
  <c r="C49" i="74"/>
  <c r="B49" i="74"/>
  <c r="M46" i="74"/>
  <c r="L46" i="74"/>
  <c r="K46" i="74"/>
  <c r="I46" i="74"/>
  <c r="H46" i="74"/>
  <c r="G46" i="74"/>
  <c r="E46" i="74"/>
  <c r="D46" i="74"/>
  <c r="C46" i="74"/>
  <c r="B46" i="74"/>
  <c r="M43" i="74"/>
  <c r="L43" i="74"/>
  <c r="K43" i="74"/>
  <c r="I43" i="74"/>
  <c r="H43" i="74"/>
  <c r="G43" i="74"/>
  <c r="E43" i="74"/>
  <c r="D43" i="74"/>
  <c r="C43" i="74"/>
  <c r="B43" i="74"/>
  <c r="M40" i="74"/>
  <c r="L40" i="74"/>
  <c r="K40" i="74"/>
  <c r="I40" i="74"/>
  <c r="H40" i="74"/>
  <c r="G40" i="74"/>
  <c r="E40" i="74"/>
  <c r="D40" i="74"/>
  <c r="C40" i="74"/>
  <c r="B40" i="74"/>
  <c r="M38" i="74"/>
  <c r="L38" i="74"/>
  <c r="K38" i="74"/>
  <c r="I38" i="74"/>
  <c r="H38" i="74"/>
  <c r="G38" i="74"/>
  <c r="E38" i="74"/>
  <c r="D38" i="74"/>
  <c r="C38" i="74"/>
  <c r="B38" i="74"/>
  <c r="M34" i="74"/>
  <c r="L34" i="74"/>
  <c r="K34" i="74"/>
  <c r="I34" i="74"/>
  <c r="H34" i="74"/>
  <c r="G34" i="74"/>
  <c r="E34" i="74"/>
  <c r="D34" i="74"/>
  <c r="C34" i="74"/>
  <c r="B34" i="74"/>
  <c r="M30" i="74"/>
  <c r="L30" i="74"/>
  <c r="K30" i="74"/>
  <c r="I30" i="74"/>
  <c r="H30" i="74"/>
  <c r="G30" i="74"/>
  <c r="E30" i="74"/>
  <c r="D30" i="74"/>
  <c r="C30" i="74"/>
  <c r="B30" i="74"/>
  <c r="M27" i="74"/>
  <c r="L27" i="74"/>
  <c r="K27" i="74"/>
  <c r="I27" i="74"/>
  <c r="H27" i="74"/>
  <c r="G27" i="74"/>
  <c r="E27" i="74"/>
  <c r="D27" i="74"/>
  <c r="C27" i="74"/>
  <c r="B27" i="74"/>
  <c r="M23" i="74"/>
  <c r="L23" i="74"/>
  <c r="K23" i="74"/>
  <c r="I23" i="74"/>
  <c r="H23" i="74"/>
  <c r="G23" i="74"/>
  <c r="E23" i="74"/>
  <c r="D23" i="74"/>
  <c r="C23" i="74"/>
  <c r="B23" i="74"/>
  <c r="M20" i="74"/>
  <c r="L20" i="74"/>
  <c r="K20" i="74"/>
  <c r="I20" i="74"/>
  <c r="H20" i="74"/>
  <c r="G20" i="74"/>
  <c r="E20" i="74"/>
  <c r="D20" i="74"/>
  <c r="C20" i="74"/>
  <c r="B20" i="74"/>
  <c r="M18" i="74"/>
  <c r="L18" i="74"/>
  <c r="K18" i="74"/>
  <c r="I18" i="74"/>
  <c r="H18" i="74"/>
  <c r="G18" i="74"/>
  <c r="E18" i="74"/>
  <c r="D18" i="74"/>
  <c r="C18" i="74"/>
  <c r="B18" i="74"/>
  <c r="M15" i="74"/>
  <c r="L15" i="74"/>
  <c r="K15" i="74"/>
  <c r="I15" i="74"/>
  <c r="H15" i="74"/>
  <c r="G15" i="74"/>
  <c r="E15" i="74"/>
  <c r="D15" i="74"/>
  <c r="C15" i="74"/>
  <c r="B15" i="74"/>
  <c r="M10" i="74"/>
  <c r="L10" i="74"/>
  <c r="K10" i="74"/>
  <c r="I10" i="74"/>
  <c r="H10" i="74"/>
  <c r="G10" i="74"/>
  <c r="E10" i="74"/>
  <c r="D10" i="74"/>
  <c r="C10" i="74"/>
  <c r="B10" i="74"/>
  <c r="M70" i="73"/>
  <c r="L70" i="73"/>
  <c r="K70" i="73"/>
  <c r="I70" i="73"/>
  <c r="H70" i="73"/>
  <c r="G70" i="73"/>
  <c r="E70" i="73"/>
  <c r="D70" i="73"/>
  <c r="C70" i="73"/>
  <c r="B70" i="73"/>
  <c r="M66" i="73"/>
  <c r="L66" i="73"/>
  <c r="K66" i="73"/>
  <c r="I66" i="73"/>
  <c r="H66" i="73"/>
  <c r="G66" i="73"/>
  <c r="E66" i="73"/>
  <c r="D66" i="73"/>
  <c r="C66" i="73"/>
  <c r="B66" i="73"/>
  <c r="M64" i="73"/>
  <c r="L64" i="73"/>
  <c r="K64" i="73"/>
  <c r="I64" i="73"/>
  <c r="H64" i="73"/>
  <c r="G64" i="73"/>
  <c r="E64" i="73"/>
  <c r="D64" i="73"/>
  <c r="C64" i="73"/>
  <c r="B64" i="73"/>
  <c r="M62" i="73"/>
  <c r="L62" i="73"/>
  <c r="K62" i="73"/>
  <c r="I62" i="73"/>
  <c r="H62" i="73"/>
  <c r="G62" i="73"/>
  <c r="E62" i="73"/>
  <c r="D62" i="73"/>
  <c r="C62" i="73"/>
  <c r="B62" i="73"/>
  <c r="M59" i="73"/>
  <c r="L59" i="73"/>
  <c r="K59" i="73"/>
  <c r="I59" i="73"/>
  <c r="H59" i="73"/>
  <c r="G59" i="73"/>
  <c r="E59" i="73"/>
  <c r="D59" i="73"/>
  <c r="C59" i="73"/>
  <c r="B59" i="73"/>
  <c r="M56" i="73"/>
  <c r="L56" i="73"/>
  <c r="K56" i="73"/>
  <c r="I56" i="73"/>
  <c r="H56" i="73"/>
  <c r="G56" i="73"/>
  <c r="E56" i="73"/>
  <c r="D56" i="73"/>
  <c r="C56" i="73"/>
  <c r="B56" i="73"/>
  <c r="M54" i="73"/>
  <c r="L54" i="73"/>
  <c r="K54" i="73"/>
  <c r="I54" i="73"/>
  <c r="H54" i="73"/>
  <c r="G54" i="73"/>
  <c r="E54" i="73"/>
  <c r="D54" i="73"/>
  <c r="C54" i="73"/>
  <c r="B54" i="73"/>
  <c r="M52" i="73"/>
  <c r="L52" i="73"/>
  <c r="K52" i="73"/>
  <c r="I52" i="73"/>
  <c r="H52" i="73"/>
  <c r="G52" i="73"/>
  <c r="E52" i="73"/>
  <c r="D52" i="73"/>
  <c r="C52" i="73"/>
  <c r="B52" i="73"/>
  <c r="M49" i="73"/>
  <c r="L49" i="73"/>
  <c r="K49" i="73"/>
  <c r="I49" i="73"/>
  <c r="H49" i="73"/>
  <c r="G49" i="73"/>
  <c r="E49" i="73"/>
  <c r="D49" i="73"/>
  <c r="C49" i="73"/>
  <c r="B49" i="73"/>
  <c r="M46" i="73"/>
  <c r="L46" i="73"/>
  <c r="K46" i="73"/>
  <c r="I46" i="73"/>
  <c r="H46" i="73"/>
  <c r="G46" i="73"/>
  <c r="E46" i="73"/>
  <c r="D46" i="73"/>
  <c r="C46" i="73"/>
  <c r="B46" i="73"/>
  <c r="M43" i="73"/>
  <c r="L43" i="73"/>
  <c r="K43" i="73"/>
  <c r="I43" i="73"/>
  <c r="H43" i="73"/>
  <c r="G43" i="73"/>
  <c r="E43" i="73"/>
  <c r="D43" i="73"/>
  <c r="C43" i="73"/>
  <c r="B43" i="73"/>
  <c r="M40" i="73"/>
  <c r="L40" i="73"/>
  <c r="K40" i="73"/>
  <c r="I40" i="73"/>
  <c r="H40" i="73"/>
  <c r="G40" i="73"/>
  <c r="E40" i="73"/>
  <c r="D40" i="73"/>
  <c r="C40" i="73"/>
  <c r="B40" i="73"/>
  <c r="M38" i="73"/>
  <c r="L38" i="73"/>
  <c r="K38" i="73"/>
  <c r="I38" i="73"/>
  <c r="H38" i="73"/>
  <c r="G38" i="73"/>
  <c r="E38" i="73"/>
  <c r="D38" i="73"/>
  <c r="C38" i="73"/>
  <c r="B38" i="73"/>
  <c r="M34" i="73"/>
  <c r="L34" i="73"/>
  <c r="K34" i="73"/>
  <c r="I34" i="73"/>
  <c r="H34" i="73"/>
  <c r="G34" i="73"/>
  <c r="E34" i="73"/>
  <c r="D34" i="73"/>
  <c r="C34" i="73"/>
  <c r="B34" i="73"/>
  <c r="M30" i="73"/>
  <c r="L30" i="73"/>
  <c r="K30" i="73"/>
  <c r="I30" i="73"/>
  <c r="H30" i="73"/>
  <c r="G30" i="73"/>
  <c r="E30" i="73"/>
  <c r="D30" i="73"/>
  <c r="C30" i="73"/>
  <c r="B30" i="73"/>
  <c r="M27" i="73"/>
  <c r="L27" i="73"/>
  <c r="K27" i="73"/>
  <c r="I27" i="73"/>
  <c r="H27" i="73"/>
  <c r="G27" i="73"/>
  <c r="E27" i="73"/>
  <c r="D27" i="73"/>
  <c r="C27" i="73"/>
  <c r="B27" i="73"/>
  <c r="M23" i="73"/>
  <c r="L23" i="73"/>
  <c r="K23" i="73"/>
  <c r="I23" i="73"/>
  <c r="H23" i="73"/>
  <c r="G23" i="73"/>
  <c r="E23" i="73"/>
  <c r="D23" i="73"/>
  <c r="C23" i="73"/>
  <c r="B23" i="73"/>
  <c r="M20" i="73"/>
  <c r="L20" i="73"/>
  <c r="K20" i="73"/>
  <c r="I20" i="73"/>
  <c r="H20" i="73"/>
  <c r="G20" i="73"/>
  <c r="E20" i="73"/>
  <c r="D20" i="73"/>
  <c r="C20" i="73"/>
  <c r="B20" i="73"/>
  <c r="M18" i="73"/>
  <c r="L18" i="73"/>
  <c r="K18" i="73"/>
  <c r="I18" i="73"/>
  <c r="H18" i="73"/>
  <c r="G18" i="73"/>
  <c r="E18" i="73"/>
  <c r="D18" i="73"/>
  <c r="C18" i="73"/>
  <c r="B18" i="73"/>
  <c r="M15" i="73"/>
  <c r="L15" i="73"/>
  <c r="K15" i="73"/>
  <c r="I15" i="73"/>
  <c r="H15" i="73"/>
  <c r="G15" i="73"/>
  <c r="E15" i="73"/>
  <c r="D15" i="73"/>
  <c r="C15" i="73"/>
  <c r="B15" i="73"/>
  <c r="M10" i="73"/>
  <c r="L10" i="73"/>
  <c r="K10" i="73"/>
  <c r="I10" i="73"/>
  <c r="H10" i="73"/>
  <c r="G10" i="73"/>
  <c r="E10" i="73"/>
  <c r="D10" i="73"/>
  <c r="C10" i="73"/>
  <c r="B10" i="73"/>
  <c r="J70" i="71"/>
  <c r="I70" i="71"/>
  <c r="H70" i="71"/>
  <c r="G70" i="71"/>
  <c r="F70" i="71"/>
  <c r="E70" i="71"/>
  <c r="D70" i="71"/>
  <c r="C70" i="71"/>
  <c r="B70" i="71"/>
  <c r="J66" i="71"/>
  <c r="I66" i="71"/>
  <c r="H66" i="71"/>
  <c r="G66" i="71"/>
  <c r="F66" i="71"/>
  <c r="E66" i="71"/>
  <c r="D66" i="71"/>
  <c r="C66" i="71"/>
  <c r="B66" i="71"/>
  <c r="J64" i="71"/>
  <c r="I64" i="71"/>
  <c r="H64" i="71"/>
  <c r="G64" i="71"/>
  <c r="F64" i="71"/>
  <c r="E64" i="71"/>
  <c r="D64" i="71"/>
  <c r="C64" i="71"/>
  <c r="B64" i="71"/>
  <c r="J62" i="71"/>
  <c r="I62" i="71"/>
  <c r="H62" i="71"/>
  <c r="G62" i="71"/>
  <c r="F62" i="71"/>
  <c r="E62" i="71"/>
  <c r="D62" i="71"/>
  <c r="C62" i="71"/>
  <c r="B62" i="71"/>
  <c r="J59" i="71"/>
  <c r="I59" i="71"/>
  <c r="H59" i="71"/>
  <c r="G59" i="71"/>
  <c r="F59" i="71"/>
  <c r="E59" i="71"/>
  <c r="D59" i="71"/>
  <c r="C59" i="71"/>
  <c r="B59" i="71"/>
  <c r="J56" i="71"/>
  <c r="I56" i="71"/>
  <c r="H56" i="71"/>
  <c r="G56" i="71"/>
  <c r="F56" i="71"/>
  <c r="E56" i="71"/>
  <c r="D56" i="71"/>
  <c r="C56" i="71"/>
  <c r="B56" i="71"/>
  <c r="J54" i="71"/>
  <c r="I54" i="71"/>
  <c r="H54" i="71"/>
  <c r="G54" i="71"/>
  <c r="F54" i="71"/>
  <c r="E54" i="71"/>
  <c r="D54" i="71"/>
  <c r="C54" i="71"/>
  <c r="B54" i="71"/>
  <c r="J52" i="71"/>
  <c r="I52" i="71"/>
  <c r="H52" i="71"/>
  <c r="G52" i="71"/>
  <c r="F52" i="71"/>
  <c r="E52" i="71"/>
  <c r="D52" i="71"/>
  <c r="C52" i="71"/>
  <c r="B52" i="71"/>
  <c r="J49" i="71"/>
  <c r="I49" i="71"/>
  <c r="H49" i="71"/>
  <c r="G49" i="71"/>
  <c r="F49" i="71"/>
  <c r="E49" i="71"/>
  <c r="D49" i="71"/>
  <c r="C49" i="71"/>
  <c r="B49" i="71"/>
  <c r="J46" i="71"/>
  <c r="I46" i="71"/>
  <c r="H46" i="71"/>
  <c r="G46" i="71"/>
  <c r="F46" i="71"/>
  <c r="E46" i="71"/>
  <c r="D46" i="71"/>
  <c r="C46" i="71"/>
  <c r="B46" i="71"/>
  <c r="J43" i="71"/>
  <c r="I43" i="71"/>
  <c r="H43" i="71"/>
  <c r="G43" i="71"/>
  <c r="F43" i="71"/>
  <c r="E43" i="71"/>
  <c r="D43" i="71"/>
  <c r="C43" i="71"/>
  <c r="B43" i="71"/>
  <c r="J40" i="71"/>
  <c r="I40" i="71"/>
  <c r="H40" i="71"/>
  <c r="G40" i="71"/>
  <c r="F40" i="71"/>
  <c r="E40" i="71"/>
  <c r="D40" i="71"/>
  <c r="C40" i="71"/>
  <c r="B40" i="71"/>
  <c r="J38" i="71"/>
  <c r="I38" i="71"/>
  <c r="H38" i="71"/>
  <c r="G38" i="71"/>
  <c r="F38" i="71"/>
  <c r="E38" i="71"/>
  <c r="D38" i="71"/>
  <c r="C38" i="71"/>
  <c r="B38" i="71"/>
  <c r="J34" i="71"/>
  <c r="I34" i="71"/>
  <c r="H34" i="71"/>
  <c r="G34" i="71"/>
  <c r="F34" i="71"/>
  <c r="E34" i="71"/>
  <c r="D34" i="71"/>
  <c r="C34" i="71"/>
  <c r="B34" i="71"/>
  <c r="J30" i="71"/>
  <c r="I30" i="71"/>
  <c r="H30" i="71"/>
  <c r="G30" i="71"/>
  <c r="F30" i="71"/>
  <c r="E30" i="71"/>
  <c r="D30" i="71"/>
  <c r="C30" i="71"/>
  <c r="B30" i="71"/>
  <c r="J27" i="71"/>
  <c r="I27" i="71"/>
  <c r="H27" i="71"/>
  <c r="G27" i="71"/>
  <c r="F27" i="71"/>
  <c r="E27" i="71"/>
  <c r="D27" i="71"/>
  <c r="C27" i="71"/>
  <c r="B27" i="71"/>
  <c r="J23" i="71"/>
  <c r="I23" i="71"/>
  <c r="H23" i="71"/>
  <c r="G23" i="71"/>
  <c r="F23" i="71"/>
  <c r="E23" i="71"/>
  <c r="D23" i="71"/>
  <c r="C23" i="71"/>
  <c r="B23" i="71"/>
  <c r="J20" i="71"/>
  <c r="I20" i="71"/>
  <c r="H20" i="71"/>
  <c r="G20" i="71"/>
  <c r="F20" i="71"/>
  <c r="E20" i="71"/>
  <c r="D20" i="71"/>
  <c r="C20" i="71"/>
  <c r="B20" i="71"/>
  <c r="J18" i="71"/>
  <c r="I18" i="71"/>
  <c r="H18" i="71"/>
  <c r="G18" i="71"/>
  <c r="F18" i="71"/>
  <c r="E18" i="71"/>
  <c r="D18" i="71"/>
  <c r="C18" i="71"/>
  <c r="B18" i="71"/>
  <c r="J15" i="71"/>
  <c r="I15" i="71"/>
  <c r="H15" i="71"/>
  <c r="G15" i="71"/>
  <c r="F15" i="71"/>
  <c r="E15" i="71"/>
  <c r="D15" i="71"/>
  <c r="C15" i="71"/>
  <c r="B15" i="71"/>
  <c r="J10" i="71"/>
  <c r="I10" i="71"/>
  <c r="H10" i="71"/>
  <c r="G10" i="71"/>
  <c r="F10" i="71"/>
  <c r="E10" i="71"/>
  <c r="D10" i="71"/>
  <c r="C10" i="71"/>
  <c r="B10" i="71"/>
  <c r="H70" i="70"/>
  <c r="G70" i="70"/>
  <c r="F70" i="70"/>
  <c r="E70" i="70"/>
  <c r="D70" i="70"/>
  <c r="C70" i="70"/>
  <c r="B70" i="70"/>
  <c r="H66" i="70"/>
  <c r="G66" i="70"/>
  <c r="F66" i="70"/>
  <c r="E66" i="70"/>
  <c r="D66" i="70"/>
  <c r="C66" i="70"/>
  <c r="B66" i="70"/>
  <c r="H64" i="70"/>
  <c r="G64" i="70"/>
  <c r="F64" i="70"/>
  <c r="E64" i="70"/>
  <c r="D64" i="70"/>
  <c r="C64" i="70"/>
  <c r="B64" i="70"/>
  <c r="H62" i="70"/>
  <c r="G62" i="70"/>
  <c r="F62" i="70"/>
  <c r="E62" i="70"/>
  <c r="D62" i="70"/>
  <c r="C62" i="70"/>
  <c r="B62" i="70"/>
  <c r="H59" i="70"/>
  <c r="G59" i="70"/>
  <c r="F59" i="70"/>
  <c r="E59" i="70"/>
  <c r="D59" i="70"/>
  <c r="C59" i="70"/>
  <c r="B59" i="70"/>
  <c r="H56" i="70"/>
  <c r="G56" i="70"/>
  <c r="F56" i="70"/>
  <c r="E56" i="70"/>
  <c r="D56" i="70"/>
  <c r="C56" i="70"/>
  <c r="B56" i="70"/>
  <c r="H54" i="70"/>
  <c r="G54" i="70"/>
  <c r="F54" i="70"/>
  <c r="E54" i="70"/>
  <c r="D54" i="70"/>
  <c r="C54" i="70"/>
  <c r="B54" i="70"/>
  <c r="H52" i="70"/>
  <c r="G52" i="70"/>
  <c r="F52" i="70"/>
  <c r="E52" i="70"/>
  <c r="D52" i="70"/>
  <c r="C52" i="70"/>
  <c r="B52" i="70"/>
  <c r="H49" i="70"/>
  <c r="G49" i="70"/>
  <c r="F49" i="70"/>
  <c r="E49" i="70"/>
  <c r="D49" i="70"/>
  <c r="C49" i="70"/>
  <c r="B49" i="70"/>
  <c r="H46" i="70"/>
  <c r="G46" i="70"/>
  <c r="F46" i="70"/>
  <c r="E46" i="70"/>
  <c r="D46" i="70"/>
  <c r="C46" i="70"/>
  <c r="B46" i="70"/>
  <c r="H43" i="70"/>
  <c r="G43" i="70"/>
  <c r="F43" i="70"/>
  <c r="E43" i="70"/>
  <c r="D43" i="70"/>
  <c r="C43" i="70"/>
  <c r="B43" i="70"/>
  <c r="H40" i="70"/>
  <c r="G40" i="70"/>
  <c r="F40" i="70"/>
  <c r="E40" i="70"/>
  <c r="D40" i="70"/>
  <c r="C40" i="70"/>
  <c r="B40" i="70"/>
  <c r="H38" i="70"/>
  <c r="G38" i="70"/>
  <c r="F38" i="70"/>
  <c r="E38" i="70"/>
  <c r="D38" i="70"/>
  <c r="C38" i="70"/>
  <c r="B38" i="70"/>
  <c r="H34" i="70"/>
  <c r="G34" i="70"/>
  <c r="F34" i="70"/>
  <c r="E34" i="70"/>
  <c r="D34" i="70"/>
  <c r="C34" i="70"/>
  <c r="B34" i="70"/>
  <c r="H30" i="70"/>
  <c r="G30" i="70"/>
  <c r="F30" i="70"/>
  <c r="E30" i="70"/>
  <c r="D30" i="70"/>
  <c r="C30" i="70"/>
  <c r="B30" i="70"/>
  <c r="H27" i="70"/>
  <c r="G27" i="70"/>
  <c r="F27" i="70"/>
  <c r="E27" i="70"/>
  <c r="D27" i="70"/>
  <c r="C27" i="70"/>
  <c r="B27" i="70"/>
  <c r="H23" i="70"/>
  <c r="G23" i="70"/>
  <c r="F23" i="70"/>
  <c r="E23" i="70"/>
  <c r="D23" i="70"/>
  <c r="C23" i="70"/>
  <c r="B23" i="70"/>
  <c r="H20" i="70"/>
  <c r="G20" i="70"/>
  <c r="F20" i="70"/>
  <c r="E20" i="70"/>
  <c r="D20" i="70"/>
  <c r="C20" i="70"/>
  <c r="B20" i="70"/>
  <c r="H18" i="70"/>
  <c r="G18" i="70"/>
  <c r="F18" i="70"/>
  <c r="E18" i="70"/>
  <c r="D18" i="70"/>
  <c r="C18" i="70"/>
  <c r="B18" i="70"/>
  <c r="H15" i="70"/>
  <c r="G15" i="70"/>
  <c r="F15" i="70"/>
  <c r="E15" i="70"/>
  <c r="D15" i="70"/>
  <c r="C15" i="70"/>
  <c r="B15" i="70"/>
  <c r="H10" i="70"/>
  <c r="G10" i="70"/>
  <c r="F10" i="70"/>
  <c r="E10" i="70"/>
  <c r="D10" i="70"/>
  <c r="C10" i="70"/>
  <c r="B10" i="70"/>
  <c r="J70" i="69"/>
  <c r="I70" i="69"/>
  <c r="H70" i="69"/>
  <c r="G70" i="69"/>
  <c r="F70" i="69"/>
  <c r="E70" i="69"/>
  <c r="D70" i="69"/>
  <c r="C70" i="69"/>
  <c r="B70" i="69"/>
  <c r="J66" i="69"/>
  <c r="I66" i="69"/>
  <c r="H66" i="69"/>
  <c r="G66" i="69"/>
  <c r="F66" i="69"/>
  <c r="E66" i="69"/>
  <c r="D66" i="69"/>
  <c r="C66" i="69"/>
  <c r="B66" i="69"/>
  <c r="J64" i="69"/>
  <c r="I64" i="69"/>
  <c r="H64" i="69"/>
  <c r="G64" i="69"/>
  <c r="F64" i="69"/>
  <c r="E64" i="69"/>
  <c r="D64" i="69"/>
  <c r="C64" i="69"/>
  <c r="B64" i="69"/>
  <c r="J62" i="69"/>
  <c r="I62" i="69"/>
  <c r="H62" i="69"/>
  <c r="G62" i="69"/>
  <c r="F62" i="69"/>
  <c r="E62" i="69"/>
  <c r="D62" i="69"/>
  <c r="C62" i="69"/>
  <c r="B62" i="69"/>
  <c r="J59" i="69"/>
  <c r="I59" i="69"/>
  <c r="H59" i="69"/>
  <c r="G59" i="69"/>
  <c r="F59" i="69"/>
  <c r="E59" i="69"/>
  <c r="D59" i="69"/>
  <c r="C59" i="69"/>
  <c r="B59" i="69"/>
  <c r="J56" i="69"/>
  <c r="I56" i="69"/>
  <c r="H56" i="69"/>
  <c r="G56" i="69"/>
  <c r="F56" i="69"/>
  <c r="E56" i="69"/>
  <c r="D56" i="69"/>
  <c r="C56" i="69"/>
  <c r="B56" i="69"/>
  <c r="J54" i="69"/>
  <c r="I54" i="69"/>
  <c r="H54" i="69"/>
  <c r="G54" i="69"/>
  <c r="F54" i="69"/>
  <c r="E54" i="69"/>
  <c r="D54" i="69"/>
  <c r="C54" i="69"/>
  <c r="B54" i="69"/>
  <c r="J52" i="69"/>
  <c r="I52" i="69"/>
  <c r="H52" i="69"/>
  <c r="G52" i="69"/>
  <c r="F52" i="69"/>
  <c r="E52" i="69"/>
  <c r="D52" i="69"/>
  <c r="C52" i="69"/>
  <c r="B52" i="69"/>
  <c r="J49" i="69"/>
  <c r="I49" i="69"/>
  <c r="H49" i="69"/>
  <c r="G49" i="69"/>
  <c r="F49" i="69"/>
  <c r="E49" i="69"/>
  <c r="D49" i="69"/>
  <c r="C49" i="69"/>
  <c r="B49" i="69"/>
  <c r="J46" i="69"/>
  <c r="I46" i="69"/>
  <c r="H46" i="69"/>
  <c r="G46" i="69"/>
  <c r="F46" i="69"/>
  <c r="E46" i="69"/>
  <c r="D46" i="69"/>
  <c r="C46" i="69"/>
  <c r="B46" i="69"/>
  <c r="J43" i="69"/>
  <c r="I43" i="69"/>
  <c r="H43" i="69"/>
  <c r="G43" i="69"/>
  <c r="F43" i="69"/>
  <c r="E43" i="69"/>
  <c r="D43" i="69"/>
  <c r="C43" i="69"/>
  <c r="B43" i="69"/>
  <c r="J40" i="69"/>
  <c r="I40" i="69"/>
  <c r="H40" i="69"/>
  <c r="G40" i="69"/>
  <c r="F40" i="69"/>
  <c r="E40" i="69"/>
  <c r="D40" i="69"/>
  <c r="C40" i="69"/>
  <c r="B40" i="69"/>
  <c r="J38" i="69"/>
  <c r="I38" i="69"/>
  <c r="H38" i="69"/>
  <c r="G38" i="69"/>
  <c r="F38" i="69"/>
  <c r="E38" i="69"/>
  <c r="D38" i="69"/>
  <c r="C38" i="69"/>
  <c r="B38" i="69"/>
  <c r="J34" i="69"/>
  <c r="I34" i="69"/>
  <c r="H34" i="69"/>
  <c r="G34" i="69"/>
  <c r="F34" i="69"/>
  <c r="E34" i="69"/>
  <c r="D34" i="69"/>
  <c r="C34" i="69"/>
  <c r="B34" i="69"/>
  <c r="J30" i="69"/>
  <c r="I30" i="69"/>
  <c r="H30" i="69"/>
  <c r="G30" i="69"/>
  <c r="F30" i="69"/>
  <c r="E30" i="69"/>
  <c r="D30" i="69"/>
  <c r="C30" i="69"/>
  <c r="B30" i="69"/>
  <c r="J27" i="69"/>
  <c r="I27" i="69"/>
  <c r="H27" i="69"/>
  <c r="G27" i="69"/>
  <c r="F27" i="69"/>
  <c r="E27" i="69"/>
  <c r="D27" i="69"/>
  <c r="C27" i="69"/>
  <c r="B27" i="69"/>
  <c r="J23" i="69"/>
  <c r="I23" i="69"/>
  <c r="H23" i="69"/>
  <c r="G23" i="69"/>
  <c r="F23" i="69"/>
  <c r="E23" i="69"/>
  <c r="D23" i="69"/>
  <c r="C23" i="69"/>
  <c r="B23" i="69"/>
  <c r="J20" i="69"/>
  <c r="I20" i="69"/>
  <c r="H20" i="69"/>
  <c r="G20" i="69"/>
  <c r="F20" i="69"/>
  <c r="E20" i="69"/>
  <c r="D20" i="69"/>
  <c r="C20" i="69"/>
  <c r="B20" i="69"/>
  <c r="J18" i="69"/>
  <c r="I18" i="69"/>
  <c r="H18" i="69"/>
  <c r="G18" i="69"/>
  <c r="F18" i="69"/>
  <c r="E18" i="69"/>
  <c r="D18" i="69"/>
  <c r="C18" i="69"/>
  <c r="B18" i="69"/>
  <c r="J15" i="69"/>
  <c r="I15" i="69"/>
  <c r="H15" i="69"/>
  <c r="G15" i="69"/>
  <c r="F15" i="69"/>
  <c r="E15" i="69"/>
  <c r="D15" i="69"/>
  <c r="C15" i="69"/>
  <c r="B15" i="69"/>
  <c r="J10" i="69"/>
  <c r="I10" i="69"/>
  <c r="H10" i="69"/>
  <c r="G10" i="69"/>
  <c r="F10" i="69"/>
  <c r="E10" i="69"/>
  <c r="D10" i="69"/>
  <c r="C10" i="69"/>
  <c r="B10" i="69"/>
  <c r="E70" i="68"/>
  <c r="D70" i="68"/>
  <c r="C70" i="68"/>
  <c r="B70" i="68"/>
  <c r="E66" i="68"/>
  <c r="D66" i="68"/>
  <c r="C66" i="68"/>
  <c r="B66" i="68"/>
  <c r="E64" i="68"/>
  <c r="D64" i="68"/>
  <c r="C64" i="68"/>
  <c r="B64" i="68"/>
  <c r="E62" i="68"/>
  <c r="D62" i="68"/>
  <c r="C62" i="68"/>
  <c r="B62" i="68"/>
  <c r="E59" i="68"/>
  <c r="D59" i="68"/>
  <c r="C59" i="68"/>
  <c r="B59" i="68"/>
  <c r="E56" i="68"/>
  <c r="D56" i="68"/>
  <c r="C56" i="68"/>
  <c r="B56" i="68"/>
  <c r="E54" i="68"/>
  <c r="D54" i="68"/>
  <c r="C54" i="68"/>
  <c r="B54" i="68"/>
  <c r="E52" i="68"/>
  <c r="D52" i="68"/>
  <c r="C52" i="68"/>
  <c r="B52" i="68"/>
  <c r="E49" i="68"/>
  <c r="D49" i="68"/>
  <c r="C49" i="68"/>
  <c r="B49" i="68"/>
  <c r="E46" i="68"/>
  <c r="D46" i="68"/>
  <c r="C46" i="68"/>
  <c r="B46" i="68"/>
  <c r="E43" i="68"/>
  <c r="D43" i="68"/>
  <c r="C43" i="68"/>
  <c r="B43" i="68"/>
  <c r="E40" i="68"/>
  <c r="D40" i="68"/>
  <c r="C40" i="68"/>
  <c r="B40" i="68"/>
  <c r="E38" i="68"/>
  <c r="D38" i="68"/>
  <c r="C38" i="68"/>
  <c r="B38" i="68"/>
  <c r="E34" i="68"/>
  <c r="D34" i="68"/>
  <c r="C34" i="68"/>
  <c r="B34" i="68"/>
  <c r="E30" i="68"/>
  <c r="D30" i="68"/>
  <c r="C30" i="68"/>
  <c r="B30" i="68"/>
  <c r="E27" i="68"/>
  <c r="D27" i="68"/>
  <c r="C27" i="68"/>
  <c r="B27" i="68"/>
  <c r="E23" i="68"/>
  <c r="D23" i="68"/>
  <c r="C23" i="68"/>
  <c r="B23" i="68"/>
  <c r="E20" i="68"/>
  <c r="D20" i="68"/>
  <c r="C20" i="68"/>
  <c r="B20" i="68"/>
  <c r="E18" i="68"/>
  <c r="D18" i="68"/>
  <c r="C18" i="68"/>
  <c r="B18" i="68"/>
  <c r="E15" i="68"/>
  <c r="D15" i="68"/>
  <c r="C15" i="68"/>
  <c r="B15" i="68"/>
  <c r="E10" i="68"/>
  <c r="D10" i="68"/>
  <c r="C10" i="68"/>
  <c r="B10" i="68"/>
  <c r="H70" i="67"/>
  <c r="G70" i="67"/>
  <c r="F70" i="67"/>
  <c r="E70" i="67"/>
  <c r="D70" i="67"/>
  <c r="C70" i="67"/>
  <c r="B70" i="67"/>
  <c r="H66" i="67"/>
  <c r="G66" i="67"/>
  <c r="F66" i="67"/>
  <c r="E66" i="67"/>
  <c r="D66" i="67"/>
  <c r="C66" i="67"/>
  <c r="B66" i="67"/>
  <c r="H64" i="67"/>
  <c r="G64" i="67"/>
  <c r="F64" i="67"/>
  <c r="E64" i="67"/>
  <c r="D64" i="67"/>
  <c r="C64" i="67"/>
  <c r="B64" i="67"/>
  <c r="H62" i="67"/>
  <c r="G62" i="67"/>
  <c r="F62" i="67"/>
  <c r="E62" i="67"/>
  <c r="D62" i="67"/>
  <c r="C62" i="67"/>
  <c r="B62" i="67"/>
  <c r="H59" i="67"/>
  <c r="G59" i="67"/>
  <c r="F59" i="67"/>
  <c r="E59" i="67"/>
  <c r="D59" i="67"/>
  <c r="C59" i="67"/>
  <c r="B59" i="67"/>
  <c r="H56" i="67"/>
  <c r="G56" i="67"/>
  <c r="F56" i="67"/>
  <c r="E56" i="67"/>
  <c r="D56" i="67"/>
  <c r="C56" i="67"/>
  <c r="B56" i="67"/>
  <c r="H54" i="67"/>
  <c r="G54" i="67"/>
  <c r="F54" i="67"/>
  <c r="E54" i="67"/>
  <c r="D54" i="67"/>
  <c r="C54" i="67"/>
  <c r="B54" i="67"/>
  <c r="H52" i="67"/>
  <c r="G52" i="67"/>
  <c r="F52" i="67"/>
  <c r="E52" i="67"/>
  <c r="D52" i="67"/>
  <c r="C52" i="67"/>
  <c r="B52" i="67"/>
  <c r="H49" i="67"/>
  <c r="G49" i="67"/>
  <c r="F49" i="67"/>
  <c r="E49" i="67"/>
  <c r="D49" i="67"/>
  <c r="C49" i="67"/>
  <c r="B49" i="67"/>
  <c r="H46" i="67"/>
  <c r="G46" i="67"/>
  <c r="F46" i="67"/>
  <c r="E46" i="67"/>
  <c r="D46" i="67"/>
  <c r="C46" i="67"/>
  <c r="B46" i="67"/>
  <c r="H43" i="67"/>
  <c r="G43" i="67"/>
  <c r="F43" i="67"/>
  <c r="E43" i="67"/>
  <c r="D43" i="67"/>
  <c r="C43" i="67"/>
  <c r="B43" i="67"/>
  <c r="H40" i="67"/>
  <c r="G40" i="67"/>
  <c r="F40" i="67"/>
  <c r="E40" i="67"/>
  <c r="D40" i="67"/>
  <c r="C40" i="67"/>
  <c r="B40" i="67"/>
  <c r="H38" i="67"/>
  <c r="G38" i="67"/>
  <c r="F38" i="67"/>
  <c r="E38" i="67"/>
  <c r="D38" i="67"/>
  <c r="C38" i="67"/>
  <c r="B38" i="67"/>
  <c r="H34" i="67"/>
  <c r="G34" i="67"/>
  <c r="F34" i="67"/>
  <c r="E34" i="67"/>
  <c r="D34" i="67"/>
  <c r="C34" i="67"/>
  <c r="B34" i="67"/>
  <c r="H30" i="67"/>
  <c r="G30" i="67"/>
  <c r="F30" i="67"/>
  <c r="E30" i="67"/>
  <c r="D30" i="67"/>
  <c r="C30" i="67"/>
  <c r="B30" i="67"/>
  <c r="H27" i="67"/>
  <c r="G27" i="67"/>
  <c r="F27" i="67"/>
  <c r="E27" i="67"/>
  <c r="D27" i="67"/>
  <c r="C27" i="67"/>
  <c r="B27" i="67"/>
  <c r="H23" i="67"/>
  <c r="G23" i="67"/>
  <c r="F23" i="67"/>
  <c r="E23" i="67"/>
  <c r="D23" i="67"/>
  <c r="C23" i="67"/>
  <c r="B23" i="67"/>
  <c r="H20" i="67"/>
  <c r="G20" i="67"/>
  <c r="F20" i="67"/>
  <c r="E20" i="67"/>
  <c r="D20" i="67"/>
  <c r="C20" i="67"/>
  <c r="B20" i="67"/>
  <c r="H18" i="67"/>
  <c r="G18" i="67"/>
  <c r="F18" i="67"/>
  <c r="E18" i="67"/>
  <c r="D18" i="67"/>
  <c r="C18" i="67"/>
  <c r="B18" i="67"/>
  <c r="H15" i="67"/>
  <c r="G15" i="67"/>
  <c r="F15" i="67"/>
  <c r="E15" i="67"/>
  <c r="D15" i="67"/>
  <c r="C15" i="67"/>
  <c r="B15" i="67"/>
  <c r="H10" i="67"/>
  <c r="G10" i="67"/>
  <c r="F10" i="67"/>
  <c r="E10" i="67"/>
  <c r="D10" i="67"/>
  <c r="C10" i="67"/>
  <c r="B10" i="67"/>
  <c r="F70" i="66"/>
  <c r="E70" i="66"/>
  <c r="D70" i="66"/>
  <c r="C70" i="66"/>
  <c r="B70" i="66"/>
  <c r="F66" i="66"/>
  <c r="E66" i="66"/>
  <c r="D66" i="66"/>
  <c r="C66" i="66"/>
  <c r="B66" i="66"/>
  <c r="F64" i="66"/>
  <c r="E64" i="66"/>
  <c r="D64" i="66"/>
  <c r="C64" i="66"/>
  <c r="B64" i="66"/>
  <c r="F62" i="66"/>
  <c r="E62" i="66"/>
  <c r="D62" i="66"/>
  <c r="C62" i="66"/>
  <c r="B62" i="66"/>
  <c r="F59" i="66"/>
  <c r="E59" i="66"/>
  <c r="D59" i="66"/>
  <c r="C59" i="66"/>
  <c r="B59" i="66"/>
  <c r="F56" i="66"/>
  <c r="E56" i="66"/>
  <c r="D56" i="66"/>
  <c r="C56" i="66"/>
  <c r="B56" i="66"/>
  <c r="F54" i="66"/>
  <c r="E54" i="66"/>
  <c r="D54" i="66"/>
  <c r="C54" i="66"/>
  <c r="B54" i="66"/>
  <c r="F52" i="66"/>
  <c r="E52" i="66"/>
  <c r="D52" i="66"/>
  <c r="C52" i="66"/>
  <c r="B52" i="66"/>
  <c r="F49" i="66"/>
  <c r="E49" i="66"/>
  <c r="D49" i="66"/>
  <c r="C49" i="66"/>
  <c r="B49" i="66"/>
  <c r="F46" i="66"/>
  <c r="E46" i="66"/>
  <c r="D46" i="66"/>
  <c r="C46" i="66"/>
  <c r="B46" i="66"/>
  <c r="F43" i="66"/>
  <c r="E43" i="66"/>
  <c r="D43" i="66"/>
  <c r="C43" i="66"/>
  <c r="B43" i="66"/>
  <c r="F40" i="66"/>
  <c r="E40" i="66"/>
  <c r="D40" i="66"/>
  <c r="C40" i="66"/>
  <c r="B40" i="66"/>
  <c r="F38" i="66"/>
  <c r="E38" i="66"/>
  <c r="D38" i="66"/>
  <c r="C38" i="66"/>
  <c r="B38" i="66"/>
  <c r="F34" i="66"/>
  <c r="E34" i="66"/>
  <c r="D34" i="66"/>
  <c r="C34" i="66"/>
  <c r="B34" i="66"/>
  <c r="F30" i="66"/>
  <c r="E30" i="66"/>
  <c r="D30" i="66"/>
  <c r="C30" i="66"/>
  <c r="B30" i="66"/>
  <c r="F27" i="66"/>
  <c r="E27" i="66"/>
  <c r="D27" i="66"/>
  <c r="C27" i="66"/>
  <c r="B27" i="66"/>
  <c r="F23" i="66"/>
  <c r="E23" i="66"/>
  <c r="D23" i="66"/>
  <c r="C23" i="66"/>
  <c r="B23" i="66"/>
  <c r="F20" i="66"/>
  <c r="E20" i="66"/>
  <c r="D20" i="66"/>
  <c r="C20" i="66"/>
  <c r="B20" i="66"/>
  <c r="F18" i="66"/>
  <c r="E18" i="66"/>
  <c r="D18" i="66"/>
  <c r="C18" i="66"/>
  <c r="B18" i="66"/>
  <c r="F15" i="66"/>
  <c r="E15" i="66"/>
  <c r="D15" i="66"/>
  <c r="C15" i="66"/>
  <c r="B15" i="66"/>
  <c r="F10" i="66"/>
  <c r="E10" i="66"/>
  <c r="D10" i="66"/>
  <c r="C10" i="66"/>
  <c r="B10" i="66"/>
  <c r="F71" i="50" l="1"/>
  <c r="F70" i="50"/>
  <c r="F69" i="50"/>
  <c r="F68" i="50"/>
  <c r="F67" i="50"/>
  <c r="F66" i="50"/>
  <c r="F65" i="50"/>
  <c r="F64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51" i="50"/>
  <c r="F50" i="50"/>
  <c r="F49" i="50"/>
  <c r="F48" i="50"/>
  <c r="F47" i="50"/>
  <c r="F46" i="50"/>
  <c r="F45" i="50"/>
  <c r="F44" i="50"/>
  <c r="F43" i="50"/>
  <c r="F42" i="50"/>
  <c r="F41" i="50"/>
  <c r="F40" i="50"/>
  <c r="F39" i="50"/>
  <c r="F38" i="50"/>
  <c r="F37" i="50"/>
  <c r="F36" i="50"/>
  <c r="F35" i="50"/>
  <c r="F34" i="50"/>
  <c r="F33" i="50"/>
  <c r="F32" i="50"/>
  <c r="F31" i="50"/>
  <c r="F30" i="50"/>
  <c r="F29" i="50"/>
  <c r="F28" i="50"/>
  <c r="F27" i="50"/>
  <c r="F26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F8" i="50"/>
  <c r="F7" i="50"/>
  <c r="Q5" i="47"/>
  <c r="H70" i="43" l="1"/>
  <c r="G70" i="43"/>
  <c r="F70" i="43"/>
  <c r="D70" i="43"/>
  <c r="C70" i="43"/>
  <c r="B70" i="43"/>
  <c r="H66" i="43"/>
  <c r="G66" i="43"/>
  <c r="F66" i="43"/>
  <c r="D66" i="43"/>
  <c r="C66" i="43"/>
  <c r="B66" i="43"/>
  <c r="H64" i="43"/>
  <c r="G64" i="43"/>
  <c r="F64" i="43"/>
  <c r="D64" i="43"/>
  <c r="C64" i="43"/>
  <c r="B64" i="43"/>
  <c r="H62" i="43"/>
  <c r="G62" i="43"/>
  <c r="F62" i="43"/>
  <c r="D62" i="43"/>
  <c r="C62" i="43"/>
  <c r="B62" i="43"/>
  <c r="H59" i="43"/>
  <c r="G59" i="43"/>
  <c r="F59" i="43"/>
  <c r="D59" i="43"/>
  <c r="C59" i="43"/>
  <c r="B59" i="43"/>
  <c r="H56" i="43"/>
  <c r="G56" i="43"/>
  <c r="F56" i="43"/>
  <c r="D56" i="43"/>
  <c r="C56" i="43"/>
  <c r="B56" i="43"/>
  <c r="H54" i="43"/>
  <c r="G54" i="43"/>
  <c r="F54" i="43"/>
  <c r="D54" i="43"/>
  <c r="C54" i="43"/>
  <c r="B54" i="43"/>
  <c r="H52" i="43"/>
  <c r="G52" i="43"/>
  <c r="F52" i="43"/>
  <c r="D52" i="43"/>
  <c r="C52" i="43"/>
  <c r="B52" i="43"/>
  <c r="H49" i="43"/>
  <c r="G49" i="43"/>
  <c r="F49" i="43"/>
  <c r="D49" i="43"/>
  <c r="C49" i="43"/>
  <c r="B49" i="43"/>
  <c r="H46" i="43"/>
  <c r="G46" i="43"/>
  <c r="F46" i="43"/>
  <c r="D46" i="43"/>
  <c r="C46" i="43"/>
  <c r="B46" i="43"/>
  <c r="H43" i="43"/>
  <c r="G43" i="43"/>
  <c r="F43" i="43"/>
  <c r="D43" i="43"/>
  <c r="C43" i="43"/>
  <c r="B43" i="43"/>
  <c r="H40" i="43"/>
  <c r="G40" i="43"/>
  <c r="F40" i="43"/>
  <c r="D40" i="43"/>
  <c r="C40" i="43"/>
  <c r="B40" i="43"/>
  <c r="H38" i="43"/>
  <c r="G38" i="43"/>
  <c r="F38" i="43"/>
  <c r="D38" i="43"/>
  <c r="C38" i="43"/>
  <c r="B38" i="43"/>
  <c r="H34" i="43"/>
  <c r="G34" i="43"/>
  <c r="F34" i="43"/>
  <c r="D34" i="43"/>
  <c r="C34" i="43"/>
  <c r="B34" i="43"/>
  <c r="H30" i="43"/>
  <c r="G30" i="43"/>
  <c r="F30" i="43"/>
  <c r="D30" i="43"/>
  <c r="C30" i="43"/>
  <c r="B30" i="43"/>
  <c r="H27" i="43"/>
  <c r="G27" i="43"/>
  <c r="F27" i="43"/>
  <c r="D27" i="43"/>
  <c r="C27" i="43"/>
  <c r="B27" i="43"/>
  <c r="H23" i="43"/>
  <c r="G23" i="43"/>
  <c r="F23" i="43"/>
  <c r="D23" i="43"/>
  <c r="C23" i="43"/>
  <c r="B23" i="43"/>
  <c r="H20" i="43"/>
  <c r="G20" i="43"/>
  <c r="F20" i="43"/>
  <c r="D20" i="43"/>
  <c r="C20" i="43"/>
  <c r="B20" i="43"/>
  <c r="H18" i="43"/>
  <c r="G18" i="43"/>
  <c r="F18" i="43"/>
  <c r="D18" i="43"/>
  <c r="C18" i="43"/>
  <c r="B18" i="43"/>
  <c r="H15" i="43"/>
  <c r="G15" i="43"/>
  <c r="F15" i="43"/>
  <c r="D15" i="43"/>
  <c r="C15" i="43"/>
  <c r="B15" i="43"/>
  <c r="H10" i="43"/>
  <c r="G10" i="43"/>
  <c r="F10" i="43"/>
  <c r="D10" i="43"/>
  <c r="C10" i="43"/>
  <c r="B10" i="43"/>
  <c r="M47" i="42"/>
  <c r="L47" i="42"/>
  <c r="K47" i="42"/>
  <c r="I47" i="42"/>
  <c r="H47" i="42"/>
  <c r="G47" i="42"/>
  <c r="E47" i="42"/>
  <c r="D47" i="42"/>
  <c r="C47" i="42"/>
  <c r="B47" i="42"/>
  <c r="M27" i="42"/>
  <c r="L27" i="42"/>
  <c r="K27" i="42"/>
  <c r="I27" i="42"/>
  <c r="H27" i="42"/>
  <c r="G27" i="42"/>
  <c r="E27" i="42"/>
  <c r="D27" i="42"/>
  <c r="C27" i="42"/>
  <c r="B27" i="42"/>
  <c r="H70" i="41"/>
  <c r="G70" i="41"/>
  <c r="F70" i="41"/>
  <c r="D70" i="41"/>
  <c r="C70" i="41"/>
  <c r="B70" i="41"/>
  <c r="H66" i="41"/>
  <c r="G66" i="41"/>
  <c r="F66" i="41"/>
  <c r="D66" i="41"/>
  <c r="C66" i="41"/>
  <c r="B66" i="41"/>
  <c r="H64" i="41"/>
  <c r="G64" i="41"/>
  <c r="F64" i="41"/>
  <c r="D64" i="41"/>
  <c r="C64" i="41"/>
  <c r="B64" i="41"/>
  <c r="H62" i="41"/>
  <c r="G62" i="41"/>
  <c r="F62" i="41"/>
  <c r="D62" i="41"/>
  <c r="C62" i="41"/>
  <c r="B62" i="41"/>
  <c r="H59" i="41"/>
  <c r="G59" i="41"/>
  <c r="F59" i="41"/>
  <c r="D59" i="41"/>
  <c r="C59" i="41"/>
  <c r="B59" i="41"/>
  <c r="H56" i="41"/>
  <c r="G56" i="41"/>
  <c r="F56" i="41"/>
  <c r="D56" i="41"/>
  <c r="C56" i="41"/>
  <c r="B56" i="41"/>
  <c r="H54" i="41"/>
  <c r="G54" i="41"/>
  <c r="F54" i="41"/>
  <c r="D54" i="41"/>
  <c r="C54" i="41"/>
  <c r="B54" i="41"/>
  <c r="H52" i="41"/>
  <c r="G52" i="41"/>
  <c r="F52" i="41"/>
  <c r="D52" i="41"/>
  <c r="C52" i="41"/>
  <c r="B52" i="41"/>
  <c r="H49" i="41"/>
  <c r="G49" i="41"/>
  <c r="F49" i="41"/>
  <c r="D49" i="41"/>
  <c r="C49" i="41"/>
  <c r="B49" i="41"/>
  <c r="H46" i="41"/>
  <c r="G46" i="41"/>
  <c r="F46" i="41"/>
  <c r="D46" i="41"/>
  <c r="C46" i="41"/>
  <c r="B46" i="41"/>
  <c r="H43" i="41"/>
  <c r="G43" i="41"/>
  <c r="F43" i="41"/>
  <c r="D43" i="41"/>
  <c r="C43" i="41"/>
  <c r="B43" i="41"/>
  <c r="H40" i="41"/>
  <c r="G40" i="41"/>
  <c r="F40" i="41"/>
  <c r="D40" i="41"/>
  <c r="C40" i="41"/>
  <c r="B40" i="41"/>
  <c r="H38" i="41"/>
  <c r="G38" i="41"/>
  <c r="F38" i="41"/>
  <c r="D38" i="41"/>
  <c r="C38" i="41"/>
  <c r="B38" i="41"/>
  <c r="H34" i="41"/>
  <c r="G34" i="41"/>
  <c r="F34" i="41"/>
  <c r="D34" i="41"/>
  <c r="C34" i="41"/>
  <c r="B34" i="41"/>
  <c r="H30" i="41"/>
  <c r="G30" i="41"/>
  <c r="F30" i="41"/>
  <c r="D30" i="41"/>
  <c r="C30" i="41"/>
  <c r="B30" i="41"/>
  <c r="H27" i="41"/>
  <c r="G27" i="41"/>
  <c r="F27" i="41"/>
  <c r="D27" i="41"/>
  <c r="C27" i="41"/>
  <c r="B27" i="41"/>
  <c r="H23" i="41"/>
  <c r="G23" i="41"/>
  <c r="F23" i="41"/>
  <c r="D23" i="41"/>
  <c r="C23" i="41"/>
  <c r="B23" i="41"/>
  <c r="H20" i="41"/>
  <c r="G20" i="41"/>
  <c r="F20" i="41"/>
  <c r="D20" i="41"/>
  <c r="C20" i="41"/>
  <c r="B20" i="41"/>
  <c r="H18" i="41"/>
  <c r="G18" i="41"/>
  <c r="F18" i="41"/>
  <c r="D18" i="41"/>
  <c r="C18" i="41"/>
  <c r="B18" i="41"/>
  <c r="H15" i="41"/>
  <c r="G15" i="41"/>
  <c r="F15" i="41"/>
  <c r="D15" i="41"/>
  <c r="C15" i="41"/>
  <c r="B15" i="41"/>
  <c r="H10" i="41"/>
  <c r="G10" i="41"/>
  <c r="F10" i="41"/>
  <c r="D10" i="41"/>
  <c r="C10" i="41"/>
  <c r="B10" i="41"/>
  <c r="H70" i="40"/>
  <c r="G70" i="40"/>
  <c r="F70" i="40"/>
  <c r="D70" i="40"/>
  <c r="C70" i="40"/>
  <c r="B70" i="40"/>
  <c r="H66" i="40"/>
  <c r="G66" i="40"/>
  <c r="F66" i="40"/>
  <c r="D66" i="40"/>
  <c r="C66" i="40"/>
  <c r="B66" i="40"/>
  <c r="H64" i="40"/>
  <c r="G64" i="40"/>
  <c r="F64" i="40"/>
  <c r="D64" i="40"/>
  <c r="C64" i="40"/>
  <c r="B64" i="40"/>
  <c r="H62" i="40"/>
  <c r="G62" i="40"/>
  <c r="F62" i="40"/>
  <c r="D62" i="40"/>
  <c r="C62" i="40"/>
  <c r="B62" i="40"/>
  <c r="H59" i="40"/>
  <c r="G59" i="40"/>
  <c r="F59" i="40"/>
  <c r="D59" i="40"/>
  <c r="C59" i="40"/>
  <c r="B59" i="40"/>
  <c r="H56" i="40"/>
  <c r="G56" i="40"/>
  <c r="F56" i="40"/>
  <c r="D56" i="40"/>
  <c r="C56" i="40"/>
  <c r="B56" i="40"/>
  <c r="H54" i="40"/>
  <c r="G54" i="40"/>
  <c r="F54" i="40"/>
  <c r="D54" i="40"/>
  <c r="C54" i="40"/>
  <c r="B54" i="40"/>
  <c r="H52" i="40"/>
  <c r="G52" i="40"/>
  <c r="F52" i="40"/>
  <c r="D52" i="40"/>
  <c r="C52" i="40"/>
  <c r="B52" i="40"/>
  <c r="H49" i="40"/>
  <c r="G49" i="40"/>
  <c r="F49" i="40"/>
  <c r="D49" i="40"/>
  <c r="C49" i="40"/>
  <c r="B49" i="40"/>
  <c r="H46" i="40"/>
  <c r="G46" i="40"/>
  <c r="F46" i="40"/>
  <c r="D46" i="40"/>
  <c r="C46" i="40"/>
  <c r="B46" i="40"/>
  <c r="H43" i="40"/>
  <c r="G43" i="40"/>
  <c r="F43" i="40"/>
  <c r="D43" i="40"/>
  <c r="C43" i="40"/>
  <c r="B43" i="40"/>
  <c r="H40" i="40"/>
  <c r="G40" i="40"/>
  <c r="F40" i="40"/>
  <c r="D40" i="40"/>
  <c r="C40" i="40"/>
  <c r="B40" i="40"/>
  <c r="H38" i="40"/>
  <c r="G38" i="40"/>
  <c r="F38" i="40"/>
  <c r="D38" i="40"/>
  <c r="C38" i="40"/>
  <c r="B38" i="40"/>
  <c r="H34" i="40"/>
  <c r="G34" i="40"/>
  <c r="F34" i="40"/>
  <c r="D34" i="40"/>
  <c r="C34" i="40"/>
  <c r="B34" i="40"/>
  <c r="H30" i="40"/>
  <c r="G30" i="40"/>
  <c r="F30" i="40"/>
  <c r="D30" i="40"/>
  <c r="C30" i="40"/>
  <c r="B30" i="40"/>
  <c r="H27" i="40"/>
  <c r="G27" i="40"/>
  <c r="F27" i="40"/>
  <c r="D27" i="40"/>
  <c r="C27" i="40"/>
  <c r="B27" i="40"/>
  <c r="H23" i="40"/>
  <c r="G23" i="40"/>
  <c r="F23" i="40"/>
  <c r="D23" i="40"/>
  <c r="C23" i="40"/>
  <c r="B23" i="40"/>
  <c r="H20" i="40"/>
  <c r="G20" i="40"/>
  <c r="F20" i="40"/>
  <c r="D20" i="40"/>
  <c r="C20" i="40"/>
  <c r="B20" i="40"/>
  <c r="H18" i="40"/>
  <c r="G18" i="40"/>
  <c r="F18" i="40"/>
  <c r="D18" i="40"/>
  <c r="C18" i="40"/>
  <c r="B18" i="40"/>
  <c r="H15" i="40"/>
  <c r="G15" i="40"/>
  <c r="F15" i="40"/>
  <c r="D15" i="40"/>
  <c r="C15" i="40"/>
  <c r="B15" i="40"/>
  <c r="H10" i="40"/>
  <c r="G10" i="40"/>
  <c r="F10" i="40"/>
  <c r="D10" i="40"/>
  <c r="C10" i="40"/>
  <c r="B10" i="40"/>
  <c r="H70" i="39"/>
  <c r="G70" i="39"/>
  <c r="F70" i="39"/>
  <c r="D70" i="39"/>
  <c r="C70" i="39"/>
  <c r="B70" i="39"/>
  <c r="H66" i="39"/>
  <c r="G66" i="39"/>
  <c r="F66" i="39"/>
  <c r="D66" i="39"/>
  <c r="C66" i="39"/>
  <c r="B66" i="39"/>
  <c r="H64" i="39"/>
  <c r="G64" i="39"/>
  <c r="F64" i="39"/>
  <c r="D64" i="39"/>
  <c r="C64" i="39"/>
  <c r="B64" i="39"/>
  <c r="H62" i="39"/>
  <c r="G62" i="39"/>
  <c r="F62" i="39"/>
  <c r="D62" i="39"/>
  <c r="C62" i="39"/>
  <c r="B62" i="39"/>
  <c r="H59" i="39"/>
  <c r="G59" i="39"/>
  <c r="F59" i="39"/>
  <c r="D59" i="39"/>
  <c r="C59" i="39"/>
  <c r="B59" i="39"/>
  <c r="H56" i="39"/>
  <c r="G56" i="39"/>
  <c r="F56" i="39"/>
  <c r="D56" i="39"/>
  <c r="C56" i="39"/>
  <c r="B56" i="39"/>
  <c r="H54" i="39"/>
  <c r="G54" i="39"/>
  <c r="F54" i="39"/>
  <c r="D54" i="39"/>
  <c r="C54" i="39"/>
  <c r="B54" i="39"/>
  <c r="H52" i="39"/>
  <c r="G52" i="39"/>
  <c r="F52" i="39"/>
  <c r="D52" i="39"/>
  <c r="C52" i="39"/>
  <c r="B52" i="39"/>
  <c r="H49" i="39"/>
  <c r="G49" i="39"/>
  <c r="F49" i="39"/>
  <c r="D49" i="39"/>
  <c r="C49" i="39"/>
  <c r="B49" i="39"/>
  <c r="H46" i="39"/>
  <c r="G46" i="39"/>
  <c r="F46" i="39"/>
  <c r="D46" i="39"/>
  <c r="C46" i="39"/>
  <c r="B46" i="39"/>
  <c r="H43" i="39"/>
  <c r="G43" i="39"/>
  <c r="F43" i="39"/>
  <c r="D43" i="39"/>
  <c r="C43" i="39"/>
  <c r="B43" i="39"/>
  <c r="H40" i="39"/>
  <c r="G40" i="39"/>
  <c r="F40" i="39"/>
  <c r="D40" i="39"/>
  <c r="C40" i="39"/>
  <c r="B40" i="39"/>
  <c r="H38" i="39"/>
  <c r="G38" i="39"/>
  <c r="F38" i="39"/>
  <c r="D38" i="39"/>
  <c r="C38" i="39"/>
  <c r="B38" i="39"/>
  <c r="H34" i="39"/>
  <c r="G34" i="39"/>
  <c r="F34" i="39"/>
  <c r="D34" i="39"/>
  <c r="C34" i="39"/>
  <c r="B34" i="39"/>
  <c r="H30" i="39"/>
  <c r="G30" i="39"/>
  <c r="F30" i="39"/>
  <c r="D30" i="39"/>
  <c r="C30" i="39"/>
  <c r="B30" i="39"/>
  <c r="H27" i="39"/>
  <c r="G27" i="39"/>
  <c r="F27" i="39"/>
  <c r="D27" i="39"/>
  <c r="C27" i="39"/>
  <c r="B27" i="39"/>
  <c r="H23" i="39"/>
  <c r="G23" i="39"/>
  <c r="F23" i="39"/>
  <c r="D23" i="39"/>
  <c r="C23" i="39"/>
  <c r="B23" i="39"/>
  <c r="H20" i="39"/>
  <c r="G20" i="39"/>
  <c r="F20" i="39"/>
  <c r="D20" i="39"/>
  <c r="C20" i="39"/>
  <c r="B20" i="39"/>
  <c r="H18" i="39"/>
  <c r="G18" i="39"/>
  <c r="F18" i="39"/>
  <c r="D18" i="39"/>
  <c r="C18" i="39"/>
  <c r="B18" i="39"/>
  <c r="H15" i="39"/>
  <c r="G15" i="39"/>
  <c r="F15" i="39"/>
  <c r="D15" i="39"/>
  <c r="C15" i="39"/>
  <c r="B15" i="39"/>
  <c r="H10" i="39"/>
  <c r="G10" i="39"/>
  <c r="F10" i="39"/>
  <c r="D10" i="39"/>
  <c r="C10" i="39"/>
  <c r="B10" i="39"/>
  <c r="L72" i="37" l="1"/>
  <c r="K72" i="37"/>
  <c r="J72" i="37"/>
  <c r="G71" i="37"/>
  <c r="F71" i="37"/>
  <c r="D71" i="37"/>
  <c r="L71" i="37" s="1"/>
  <c r="C71" i="37"/>
  <c r="B71" i="37"/>
  <c r="L68" i="37"/>
  <c r="K68" i="37"/>
  <c r="J68" i="37"/>
  <c r="H67" i="37"/>
  <c r="G67" i="37"/>
  <c r="F67" i="37"/>
  <c r="D67" i="37"/>
  <c r="C67" i="37"/>
  <c r="B67" i="37"/>
  <c r="L66" i="37"/>
  <c r="K66" i="37"/>
  <c r="J66" i="37"/>
  <c r="H65" i="37"/>
  <c r="G65" i="37"/>
  <c r="F65" i="37"/>
  <c r="D65" i="37"/>
  <c r="C65" i="37"/>
  <c r="B65" i="37"/>
  <c r="L64" i="37"/>
  <c r="K64" i="37"/>
  <c r="J64" i="37"/>
  <c r="H63" i="37"/>
  <c r="G63" i="37"/>
  <c r="F63" i="37"/>
  <c r="D63" i="37"/>
  <c r="C63" i="37"/>
  <c r="B63" i="37"/>
  <c r="L62" i="37"/>
  <c r="K62" i="37"/>
  <c r="J62" i="37"/>
  <c r="L61" i="37"/>
  <c r="K61" i="37"/>
  <c r="J61" i="37"/>
  <c r="H60" i="37"/>
  <c r="G60" i="37"/>
  <c r="F60" i="37"/>
  <c r="D60" i="37"/>
  <c r="C60" i="37"/>
  <c r="B60" i="37"/>
  <c r="L59" i="37"/>
  <c r="K59" i="37"/>
  <c r="J59" i="37"/>
  <c r="L58" i="37"/>
  <c r="K58" i="37"/>
  <c r="J58" i="37"/>
  <c r="H57" i="37"/>
  <c r="G57" i="37"/>
  <c r="F57" i="37"/>
  <c r="D57" i="37"/>
  <c r="C57" i="37"/>
  <c r="B57" i="37"/>
  <c r="L56" i="37"/>
  <c r="K56" i="37"/>
  <c r="J56" i="37"/>
  <c r="H55" i="37"/>
  <c r="G55" i="37"/>
  <c r="F55" i="37"/>
  <c r="D55" i="37"/>
  <c r="C55" i="37"/>
  <c r="B55" i="37"/>
  <c r="L54" i="37"/>
  <c r="K54" i="37"/>
  <c r="J54" i="37"/>
  <c r="H53" i="37"/>
  <c r="G53" i="37"/>
  <c r="F53" i="37"/>
  <c r="D53" i="37"/>
  <c r="C53" i="37"/>
  <c r="B53" i="37"/>
  <c r="L52" i="37"/>
  <c r="K52" i="37"/>
  <c r="J52" i="37"/>
  <c r="L51" i="37"/>
  <c r="K51" i="37"/>
  <c r="N51" i="37" s="1"/>
  <c r="J51" i="37"/>
  <c r="H50" i="37"/>
  <c r="G50" i="37"/>
  <c r="F50" i="37"/>
  <c r="D50" i="37"/>
  <c r="C50" i="37"/>
  <c r="B50" i="37"/>
  <c r="L49" i="37"/>
  <c r="K49" i="37"/>
  <c r="J49" i="37"/>
  <c r="L48" i="37"/>
  <c r="K48" i="37"/>
  <c r="J48" i="37"/>
  <c r="H47" i="37"/>
  <c r="G47" i="37"/>
  <c r="F47" i="37"/>
  <c r="D47" i="37"/>
  <c r="C47" i="37"/>
  <c r="B47" i="37"/>
  <c r="L46" i="37"/>
  <c r="K46" i="37"/>
  <c r="N46" i="37" s="1"/>
  <c r="J46" i="37"/>
  <c r="L45" i="37"/>
  <c r="K45" i="37"/>
  <c r="J45" i="37"/>
  <c r="H44" i="37"/>
  <c r="G44" i="37"/>
  <c r="F44" i="37"/>
  <c r="D44" i="37"/>
  <c r="C44" i="37"/>
  <c r="B44" i="37"/>
  <c r="L43" i="37"/>
  <c r="K43" i="37"/>
  <c r="J43" i="37"/>
  <c r="L42" i="37"/>
  <c r="K42" i="37"/>
  <c r="J42" i="37"/>
  <c r="H41" i="37"/>
  <c r="G41" i="37"/>
  <c r="F41" i="37"/>
  <c r="D41" i="37"/>
  <c r="C41" i="37"/>
  <c r="K41" i="37" s="1"/>
  <c r="B41" i="37"/>
  <c r="L40" i="37"/>
  <c r="K40" i="37"/>
  <c r="J40" i="37"/>
  <c r="H39" i="37"/>
  <c r="G39" i="37"/>
  <c r="F39" i="37"/>
  <c r="D39" i="37"/>
  <c r="C39" i="37"/>
  <c r="B39" i="37"/>
  <c r="L38" i="37"/>
  <c r="K38" i="37"/>
  <c r="J38" i="37"/>
  <c r="L37" i="37"/>
  <c r="K37" i="37"/>
  <c r="J37" i="37"/>
  <c r="L36" i="37"/>
  <c r="K36" i="37"/>
  <c r="J36" i="37"/>
  <c r="H35" i="37"/>
  <c r="G35" i="37"/>
  <c r="F35" i="37"/>
  <c r="D35" i="37"/>
  <c r="C35" i="37"/>
  <c r="B35" i="37"/>
  <c r="L34" i="37"/>
  <c r="K34" i="37"/>
  <c r="J34" i="37"/>
  <c r="L33" i="37"/>
  <c r="K33" i="37"/>
  <c r="J33" i="37"/>
  <c r="L32" i="37"/>
  <c r="K32" i="37"/>
  <c r="J32" i="37"/>
  <c r="H31" i="37"/>
  <c r="G31" i="37"/>
  <c r="F31" i="37"/>
  <c r="D31" i="37"/>
  <c r="C31" i="37"/>
  <c r="B31" i="37"/>
  <c r="L30" i="37"/>
  <c r="K30" i="37"/>
  <c r="J30" i="37"/>
  <c r="L29" i="37"/>
  <c r="K29" i="37"/>
  <c r="J29" i="37"/>
  <c r="H28" i="37"/>
  <c r="G28" i="37"/>
  <c r="F28" i="37"/>
  <c r="D28" i="37"/>
  <c r="C28" i="37"/>
  <c r="B28" i="37"/>
  <c r="L25" i="37"/>
  <c r="K25" i="37"/>
  <c r="J25" i="37"/>
  <c r="H24" i="37"/>
  <c r="G24" i="37"/>
  <c r="F24" i="37"/>
  <c r="D24" i="37"/>
  <c r="C24" i="37"/>
  <c r="B24" i="37"/>
  <c r="L23" i="37"/>
  <c r="K23" i="37"/>
  <c r="J23" i="37"/>
  <c r="L22" i="37"/>
  <c r="K22" i="37"/>
  <c r="J22" i="37"/>
  <c r="H21" i="37"/>
  <c r="G21" i="37"/>
  <c r="F21" i="37"/>
  <c r="D21" i="37"/>
  <c r="C21" i="37"/>
  <c r="B21" i="37"/>
  <c r="L20" i="37"/>
  <c r="K20" i="37"/>
  <c r="J20" i="37"/>
  <c r="H19" i="37"/>
  <c r="G19" i="37"/>
  <c r="F19" i="37"/>
  <c r="D19" i="37"/>
  <c r="C19" i="37"/>
  <c r="B19" i="37"/>
  <c r="L18" i="37"/>
  <c r="K18" i="37"/>
  <c r="J18" i="37"/>
  <c r="L17" i="37"/>
  <c r="K17" i="37"/>
  <c r="N17" i="37" s="1"/>
  <c r="J17" i="37"/>
  <c r="H16" i="37"/>
  <c r="G16" i="37"/>
  <c r="F16" i="37"/>
  <c r="D16" i="37"/>
  <c r="C16" i="37"/>
  <c r="B16" i="37"/>
  <c r="L15" i="37"/>
  <c r="K15" i="37"/>
  <c r="J15" i="37"/>
  <c r="L14" i="37"/>
  <c r="K14" i="37"/>
  <c r="J14" i="37"/>
  <c r="L13" i="37"/>
  <c r="K13" i="37"/>
  <c r="J13" i="37"/>
  <c r="L12" i="37"/>
  <c r="K12" i="37"/>
  <c r="J12" i="37"/>
  <c r="H11" i="37"/>
  <c r="G11" i="37"/>
  <c r="F11" i="37"/>
  <c r="D11" i="37"/>
  <c r="C11" i="37"/>
  <c r="B11" i="37"/>
  <c r="L9" i="37"/>
  <c r="K9" i="37"/>
  <c r="J9" i="37"/>
  <c r="L8" i="37"/>
  <c r="K8" i="37"/>
  <c r="J8" i="37"/>
  <c r="L5" i="37"/>
  <c r="K5" i="37"/>
  <c r="J5" i="37"/>
  <c r="L72" i="35"/>
  <c r="K72" i="35"/>
  <c r="J72" i="35"/>
  <c r="H71" i="35"/>
  <c r="G71" i="35"/>
  <c r="F71" i="35"/>
  <c r="D71" i="35"/>
  <c r="C71" i="35"/>
  <c r="B71" i="35"/>
  <c r="L68" i="35"/>
  <c r="K68" i="35"/>
  <c r="J68" i="35"/>
  <c r="H67" i="35"/>
  <c r="G67" i="35"/>
  <c r="F67" i="35"/>
  <c r="D67" i="35"/>
  <c r="C67" i="35"/>
  <c r="B67" i="35"/>
  <c r="L66" i="35"/>
  <c r="K66" i="35"/>
  <c r="J66" i="35"/>
  <c r="H65" i="35"/>
  <c r="G65" i="35"/>
  <c r="F65" i="35"/>
  <c r="D65" i="35"/>
  <c r="C65" i="35"/>
  <c r="B65" i="35"/>
  <c r="L64" i="35"/>
  <c r="K64" i="35"/>
  <c r="J64" i="35"/>
  <c r="H63" i="35"/>
  <c r="G63" i="35"/>
  <c r="F63" i="35"/>
  <c r="D63" i="35"/>
  <c r="C63" i="35"/>
  <c r="B63" i="35"/>
  <c r="L62" i="35"/>
  <c r="K62" i="35"/>
  <c r="J62" i="35"/>
  <c r="L61" i="35"/>
  <c r="K61" i="35"/>
  <c r="J61" i="35"/>
  <c r="H60" i="35"/>
  <c r="G60" i="35"/>
  <c r="F60" i="35"/>
  <c r="D60" i="35"/>
  <c r="C60" i="35"/>
  <c r="B60" i="35"/>
  <c r="L59" i="35"/>
  <c r="K59" i="35"/>
  <c r="J59" i="35"/>
  <c r="L58" i="35"/>
  <c r="K58" i="35"/>
  <c r="J58" i="35"/>
  <c r="H57" i="35"/>
  <c r="G57" i="35"/>
  <c r="F57" i="35"/>
  <c r="D57" i="35"/>
  <c r="C57" i="35"/>
  <c r="B57" i="35"/>
  <c r="L56" i="35"/>
  <c r="K56" i="35"/>
  <c r="J56" i="35"/>
  <c r="H55" i="35"/>
  <c r="G55" i="35"/>
  <c r="F55" i="35"/>
  <c r="D55" i="35"/>
  <c r="C55" i="35"/>
  <c r="K55" i="35" s="1"/>
  <c r="B55" i="35"/>
  <c r="L54" i="35"/>
  <c r="K54" i="35"/>
  <c r="J54" i="35"/>
  <c r="H53" i="35"/>
  <c r="G53" i="35"/>
  <c r="F53" i="35"/>
  <c r="D53" i="35"/>
  <c r="C53" i="35"/>
  <c r="B53" i="35"/>
  <c r="L52" i="35"/>
  <c r="K52" i="35"/>
  <c r="J52" i="35"/>
  <c r="L51" i="35"/>
  <c r="K51" i="35"/>
  <c r="J51" i="35"/>
  <c r="H50" i="35"/>
  <c r="G50" i="35"/>
  <c r="F50" i="35"/>
  <c r="D50" i="35"/>
  <c r="C50" i="35"/>
  <c r="B50" i="35"/>
  <c r="L49" i="35"/>
  <c r="K49" i="35"/>
  <c r="J49" i="35"/>
  <c r="L48" i="35"/>
  <c r="K48" i="35"/>
  <c r="J48" i="35"/>
  <c r="H47" i="35"/>
  <c r="G47" i="35"/>
  <c r="F47" i="35"/>
  <c r="D47" i="35"/>
  <c r="C47" i="35"/>
  <c r="B47" i="35"/>
  <c r="L46" i="35"/>
  <c r="K46" i="35"/>
  <c r="J46" i="35"/>
  <c r="L45" i="35"/>
  <c r="K45" i="35"/>
  <c r="J45" i="35"/>
  <c r="H44" i="35"/>
  <c r="G44" i="35"/>
  <c r="F44" i="35"/>
  <c r="D44" i="35"/>
  <c r="C44" i="35"/>
  <c r="B44" i="35"/>
  <c r="L43" i="35"/>
  <c r="K43" i="35"/>
  <c r="J43" i="35"/>
  <c r="L42" i="35"/>
  <c r="K42" i="35"/>
  <c r="J42" i="35"/>
  <c r="H41" i="35"/>
  <c r="G41" i="35"/>
  <c r="F41" i="35"/>
  <c r="D41" i="35"/>
  <c r="C41" i="35"/>
  <c r="B41" i="35"/>
  <c r="L40" i="35"/>
  <c r="K40" i="35"/>
  <c r="J40" i="35"/>
  <c r="H39" i="35"/>
  <c r="G39" i="35"/>
  <c r="F39" i="35"/>
  <c r="D39" i="35"/>
  <c r="C39" i="35"/>
  <c r="B39" i="35"/>
  <c r="L38" i="35"/>
  <c r="K38" i="35"/>
  <c r="J38" i="35"/>
  <c r="L37" i="35"/>
  <c r="K37" i="35"/>
  <c r="J37" i="35"/>
  <c r="L36" i="35"/>
  <c r="K36" i="35"/>
  <c r="J36" i="35"/>
  <c r="H35" i="35"/>
  <c r="G35" i="35"/>
  <c r="F35" i="35"/>
  <c r="D35" i="35"/>
  <c r="C35" i="35"/>
  <c r="B35" i="35"/>
  <c r="L34" i="35"/>
  <c r="K34" i="35"/>
  <c r="J34" i="35"/>
  <c r="L33" i="35"/>
  <c r="K33" i="35"/>
  <c r="J33" i="35"/>
  <c r="L32" i="35"/>
  <c r="K32" i="35"/>
  <c r="J32" i="35"/>
  <c r="H31" i="35"/>
  <c r="G31" i="35"/>
  <c r="F31" i="35"/>
  <c r="D31" i="35"/>
  <c r="C31" i="35"/>
  <c r="B31" i="35"/>
  <c r="L30" i="35"/>
  <c r="K30" i="35"/>
  <c r="J30" i="35"/>
  <c r="L29" i="35"/>
  <c r="K29" i="35"/>
  <c r="J29" i="35"/>
  <c r="H28" i="35"/>
  <c r="G28" i="35"/>
  <c r="F28" i="35"/>
  <c r="D28" i="35"/>
  <c r="C28" i="35"/>
  <c r="B28" i="35"/>
  <c r="L25" i="35"/>
  <c r="K25" i="35"/>
  <c r="J25" i="35"/>
  <c r="H24" i="35"/>
  <c r="G24" i="35"/>
  <c r="F24" i="35"/>
  <c r="D24" i="35"/>
  <c r="C24" i="35"/>
  <c r="K24" i="35" s="1"/>
  <c r="B24" i="35"/>
  <c r="L23" i="35"/>
  <c r="K23" i="35"/>
  <c r="J23" i="35"/>
  <c r="L22" i="35"/>
  <c r="K22" i="35"/>
  <c r="J22" i="35"/>
  <c r="H21" i="35"/>
  <c r="G21" i="35"/>
  <c r="F21" i="35"/>
  <c r="D21" i="35"/>
  <c r="C21" i="35"/>
  <c r="B21" i="35"/>
  <c r="L20" i="35"/>
  <c r="K20" i="35"/>
  <c r="J20" i="35"/>
  <c r="H19" i="35"/>
  <c r="G19" i="35"/>
  <c r="F19" i="35"/>
  <c r="D19" i="35"/>
  <c r="C19" i="35"/>
  <c r="B19" i="35"/>
  <c r="L18" i="35"/>
  <c r="K18" i="35"/>
  <c r="J18" i="35"/>
  <c r="L17" i="35"/>
  <c r="K17" i="35"/>
  <c r="J17" i="35"/>
  <c r="H16" i="35"/>
  <c r="G16" i="35"/>
  <c r="F16" i="35"/>
  <c r="D16" i="35"/>
  <c r="C16" i="35"/>
  <c r="B16" i="35"/>
  <c r="L15" i="35"/>
  <c r="K15" i="35"/>
  <c r="J15" i="35"/>
  <c r="L14" i="35"/>
  <c r="K14" i="35"/>
  <c r="J14" i="35"/>
  <c r="L13" i="35"/>
  <c r="K13" i="35"/>
  <c r="J13" i="35"/>
  <c r="L12" i="35"/>
  <c r="K12" i="35"/>
  <c r="J12" i="35"/>
  <c r="H11" i="35"/>
  <c r="G11" i="35"/>
  <c r="F11" i="35"/>
  <c r="D11" i="35"/>
  <c r="C11" i="35"/>
  <c r="B11" i="35"/>
  <c r="L9" i="35"/>
  <c r="K9" i="35"/>
  <c r="J9" i="35"/>
  <c r="L8" i="35"/>
  <c r="K8" i="35"/>
  <c r="J8" i="35"/>
  <c r="L5" i="35"/>
  <c r="K5" i="35"/>
  <c r="M5" i="35" s="1"/>
  <c r="J5" i="35"/>
  <c r="N22" i="37" l="1"/>
  <c r="N32" i="37"/>
  <c r="L60" i="37"/>
  <c r="N61" i="37"/>
  <c r="N5" i="37"/>
  <c r="M61" i="35"/>
  <c r="L21" i="35"/>
  <c r="K31" i="35"/>
  <c r="L21" i="37"/>
  <c r="K16" i="37"/>
  <c r="N38" i="37"/>
  <c r="N54" i="37"/>
  <c r="N59" i="37"/>
  <c r="J50" i="37"/>
  <c r="N56" i="37"/>
  <c r="N30" i="37"/>
  <c r="L16" i="37"/>
  <c r="K55" i="37"/>
  <c r="L55" i="37"/>
  <c r="N55" i="37" s="1"/>
  <c r="K31" i="37"/>
  <c r="J65" i="37"/>
  <c r="L31" i="37"/>
  <c r="N31" i="37" s="1"/>
  <c r="K47" i="37"/>
  <c r="N13" i="37"/>
  <c r="N43" i="37"/>
  <c r="N48" i="37"/>
  <c r="K71" i="37"/>
  <c r="N71" i="37" s="1"/>
  <c r="J24" i="37"/>
  <c r="J35" i="37"/>
  <c r="J63" i="37"/>
  <c r="N25" i="37"/>
  <c r="N64" i="37"/>
  <c r="N26" i="37"/>
  <c r="K65" i="37"/>
  <c r="L65" i="37"/>
  <c r="N65" i="37" s="1"/>
  <c r="J47" i="37"/>
  <c r="J71" i="37"/>
  <c r="J19" i="37"/>
  <c r="J53" i="37"/>
  <c r="N34" i="37"/>
  <c r="N29" i="37"/>
  <c r="N72" i="37"/>
  <c r="L60" i="35"/>
  <c r="J31" i="35"/>
  <c r="K41" i="35"/>
  <c r="M56" i="35"/>
  <c r="L65" i="35"/>
  <c r="M65" i="35" s="1"/>
  <c r="M54" i="35"/>
  <c r="K21" i="35"/>
  <c r="M21" i="35" s="1"/>
  <c r="J50" i="35"/>
  <c r="K35" i="35"/>
  <c r="L35" i="35"/>
  <c r="M35" i="35" s="1"/>
  <c r="L50" i="35"/>
  <c r="M50" i="35" s="1"/>
  <c r="K65" i="35"/>
  <c r="M42" i="35"/>
  <c r="M13" i="35"/>
  <c r="J53" i="35"/>
  <c r="K19" i="35"/>
  <c r="L57" i="35"/>
  <c r="M57" i="35" s="1"/>
  <c r="J67" i="35"/>
  <c r="M72" i="35"/>
  <c r="L39" i="35"/>
  <c r="M59" i="35"/>
  <c r="J11" i="35"/>
  <c r="K11" i="35"/>
  <c r="M18" i="35"/>
  <c r="M37" i="35"/>
  <c r="L47" i="35"/>
  <c r="J57" i="35"/>
  <c r="M43" i="35"/>
  <c r="K57" i="35"/>
  <c r="K71" i="35"/>
  <c r="K53" i="35"/>
  <c r="M49" i="35"/>
  <c r="M20" i="35"/>
  <c r="M25" i="35"/>
  <c r="M30" i="35"/>
  <c r="L16" i="35"/>
  <c r="L11" i="35"/>
  <c r="J41" i="35"/>
  <c r="M51" i="35"/>
  <c r="K60" i="35"/>
  <c r="M60" i="35" s="1"/>
  <c r="J55" i="37"/>
  <c r="J41" i="37"/>
  <c r="N66" i="37"/>
  <c r="N14" i="37"/>
  <c r="J11" i="37"/>
  <c r="N49" i="37"/>
  <c r="N15" i="37"/>
  <c r="N45" i="37"/>
  <c r="J60" i="37"/>
  <c r="J67" i="37"/>
  <c r="L53" i="37"/>
  <c r="L67" i="37"/>
  <c r="K67" i="37"/>
  <c r="K35" i="37"/>
  <c r="L11" i="37"/>
  <c r="J16" i="37"/>
  <c r="K50" i="37"/>
  <c r="K60" i="37"/>
  <c r="J31" i="37"/>
  <c r="L50" i="37"/>
  <c r="L57" i="37"/>
  <c r="N68" i="37"/>
  <c r="N20" i="37"/>
  <c r="J21" i="37"/>
  <c r="L28" i="37"/>
  <c r="N58" i="37"/>
  <c r="N62" i="37"/>
  <c r="K21" i="37"/>
  <c r="N21" i="37" s="1"/>
  <c r="L47" i="37"/>
  <c r="N47" i="37" s="1"/>
  <c r="N9" i="37"/>
  <c r="J44" i="37"/>
  <c r="K63" i="37"/>
  <c r="N37" i="37"/>
  <c r="K44" i="37"/>
  <c r="J57" i="37"/>
  <c r="L63" i="37"/>
  <c r="K11" i="37"/>
  <c r="K24" i="37"/>
  <c r="N33" i="37"/>
  <c r="L44" i="37"/>
  <c r="K57" i="37"/>
  <c r="N18" i="37"/>
  <c r="L24" i="37"/>
  <c r="N69" i="37"/>
  <c r="L41" i="37"/>
  <c r="N41" i="37" s="1"/>
  <c r="N8" i="37"/>
  <c r="N23" i="37"/>
  <c r="N40" i="37"/>
  <c r="N52" i="37"/>
  <c r="J28" i="37"/>
  <c r="K28" i="37"/>
  <c r="J39" i="37"/>
  <c r="K39" i="37"/>
  <c r="N36" i="37"/>
  <c r="K19" i="37"/>
  <c r="N42" i="37"/>
  <c r="N12" i="37"/>
  <c r="L19" i="37"/>
  <c r="N19" i="37" s="1"/>
  <c r="L35" i="37"/>
  <c r="L39" i="37"/>
  <c r="K53" i="37"/>
  <c r="K50" i="35"/>
  <c r="M23" i="35"/>
  <c r="M68" i="35"/>
  <c r="K16" i="35"/>
  <c r="J35" i="35"/>
  <c r="K39" i="35"/>
  <c r="M12" i="35"/>
  <c r="M62" i="35"/>
  <c r="J24" i="35"/>
  <c r="L31" i="35"/>
  <c r="M31" i="35" s="1"/>
  <c r="M17" i="35"/>
  <c r="J44" i="35"/>
  <c r="J21" i="35"/>
  <c r="L24" i="35"/>
  <c r="M24" i="35" s="1"/>
  <c r="J28" i="35"/>
  <c r="K44" i="35"/>
  <c r="L55" i="35"/>
  <c r="M55" i="35" s="1"/>
  <c r="J63" i="35"/>
  <c r="K63" i="35"/>
  <c r="M45" i="35"/>
  <c r="M29" i="35"/>
  <c r="M15" i="35"/>
  <c r="L53" i="35"/>
  <c r="M64" i="35"/>
  <c r="K67" i="35"/>
  <c r="J19" i="35"/>
  <c r="J71" i="35"/>
  <c r="M26" i="35"/>
  <c r="J65" i="35"/>
  <c r="M46" i="35"/>
  <c r="M8" i="35"/>
  <c r="M33" i="35"/>
  <c r="J39" i="35"/>
  <c r="J16" i="35"/>
  <c r="L19" i="35"/>
  <c r="M22" i="35"/>
  <c r="K28" i="35"/>
  <c r="J60" i="35"/>
  <c r="L63" i="35"/>
  <c r="M66" i="35"/>
  <c r="L28" i="35"/>
  <c r="M32" i="35"/>
  <c r="M36" i="35"/>
  <c r="M40" i="35"/>
  <c r="K47" i="35"/>
  <c r="J47" i="35"/>
  <c r="M48" i="35"/>
  <c r="L44" i="35"/>
  <c r="L67" i="35"/>
  <c r="M9" i="35"/>
  <c r="M14" i="35"/>
  <c r="L41" i="35"/>
  <c r="M52" i="35"/>
  <c r="J55" i="35"/>
  <c r="M58" i="35"/>
  <c r="M34" i="35"/>
  <c r="M38" i="35"/>
  <c r="L71" i="35"/>
  <c r="M71" i="35" s="1"/>
  <c r="N63" i="37" l="1"/>
  <c r="N60" i="37"/>
  <c r="N16" i="37"/>
  <c r="M39" i="35"/>
  <c r="M53" i="35"/>
  <c r="N11" i="37"/>
  <c r="M11" i="35"/>
  <c r="M63" i="35"/>
  <c r="N28" i="37"/>
  <c r="M41" i="35"/>
  <c r="N50" i="37"/>
  <c r="N53" i="37"/>
  <c r="N44" i="37"/>
  <c r="N57" i="37"/>
  <c r="N39" i="37"/>
  <c r="N67" i="37"/>
  <c r="M16" i="35"/>
  <c r="M19" i="35"/>
  <c r="M47" i="35"/>
  <c r="M44" i="35"/>
  <c r="M28" i="35"/>
  <c r="M67" i="35"/>
  <c r="M69" i="35"/>
  <c r="N35" i="37"/>
  <c r="N24" i="37"/>
  <c r="L17" i="24"/>
  <c r="H17" i="24"/>
  <c r="D17" i="24"/>
  <c r="L16" i="24"/>
  <c r="H16" i="24"/>
  <c r="D16" i="24"/>
  <c r="L15" i="24"/>
  <c r="H15" i="24"/>
  <c r="D15" i="24"/>
  <c r="L14" i="24"/>
  <c r="H14" i="24"/>
  <c r="D14" i="24"/>
  <c r="C14" i="24" s="1"/>
  <c r="O14" i="24" s="1"/>
  <c r="L12" i="24"/>
  <c r="H12" i="24"/>
  <c r="D12" i="24"/>
  <c r="L11" i="24"/>
  <c r="H11" i="24"/>
  <c r="D11" i="24"/>
  <c r="L8" i="24"/>
  <c r="H8" i="24"/>
  <c r="D8" i="24"/>
  <c r="C8" i="24" s="1"/>
  <c r="O8" i="24" s="1"/>
  <c r="L74" i="23"/>
  <c r="H74" i="23"/>
  <c r="D74" i="23"/>
  <c r="N73" i="23"/>
  <c r="M73" i="23"/>
  <c r="J73" i="23"/>
  <c r="I73" i="23"/>
  <c r="F73" i="23"/>
  <c r="E73" i="23"/>
  <c r="B73" i="23"/>
  <c r="L71" i="23"/>
  <c r="L70" i="23"/>
  <c r="H70" i="23"/>
  <c r="D70" i="23"/>
  <c r="N69" i="23"/>
  <c r="M69" i="23"/>
  <c r="L69" i="23" s="1"/>
  <c r="J69" i="23"/>
  <c r="I69" i="23"/>
  <c r="F69" i="23"/>
  <c r="E69" i="23"/>
  <c r="B69" i="23"/>
  <c r="L68" i="23"/>
  <c r="H68" i="23"/>
  <c r="D68" i="23"/>
  <c r="N67" i="23"/>
  <c r="L67" i="23" s="1"/>
  <c r="M67" i="23"/>
  <c r="J67" i="23"/>
  <c r="I67" i="23"/>
  <c r="F67" i="23"/>
  <c r="E67" i="23"/>
  <c r="B67" i="23"/>
  <c r="L66" i="23"/>
  <c r="H66" i="23"/>
  <c r="D66" i="23"/>
  <c r="C66" i="23" s="1"/>
  <c r="N65" i="23"/>
  <c r="M65" i="23"/>
  <c r="J65" i="23"/>
  <c r="I65" i="23"/>
  <c r="F65" i="23"/>
  <c r="E65" i="23"/>
  <c r="D65" i="23" s="1"/>
  <c r="B65" i="23"/>
  <c r="L64" i="23"/>
  <c r="H64" i="23"/>
  <c r="D64" i="23"/>
  <c r="L63" i="23"/>
  <c r="H63" i="23"/>
  <c r="D63" i="23"/>
  <c r="N62" i="23"/>
  <c r="M62" i="23"/>
  <c r="J62" i="23"/>
  <c r="I62" i="23"/>
  <c r="F62" i="23"/>
  <c r="E62" i="23"/>
  <c r="D62" i="23" s="1"/>
  <c r="B62" i="23"/>
  <c r="L61" i="23"/>
  <c r="H61" i="23"/>
  <c r="D61" i="23"/>
  <c r="L60" i="23"/>
  <c r="H60" i="23"/>
  <c r="D60" i="23"/>
  <c r="C60" i="23" s="1"/>
  <c r="N59" i="23"/>
  <c r="M59" i="23"/>
  <c r="L59" i="23" s="1"/>
  <c r="J59" i="23"/>
  <c r="I59" i="23"/>
  <c r="F59" i="23"/>
  <c r="E59" i="23"/>
  <c r="B59" i="23"/>
  <c r="L58" i="23"/>
  <c r="H58" i="23"/>
  <c r="D58" i="23"/>
  <c r="N57" i="23"/>
  <c r="M57" i="23"/>
  <c r="J57" i="23"/>
  <c r="I57" i="23"/>
  <c r="F57" i="23"/>
  <c r="E57" i="23"/>
  <c r="B57" i="23"/>
  <c r="L56" i="23"/>
  <c r="H56" i="23"/>
  <c r="D56" i="23"/>
  <c r="N55" i="23"/>
  <c r="M55" i="23"/>
  <c r="J55" i="23"/>
  <c r="I55" i="23"/>
  <c r="F55" i="23"/>
  <c r="E55" i="23"/>
  <c r="B55" i="23"/>
  <c r="L54" i="23"/>
  <c r="H54" i="23"/>
  <c r="D54" i="23"/>
  <c r="C54" i="23" s="1"/>
  <c r="L53" i="23"/>
  <c r="H53" i="23"/>
  <c r="D53" i="23"/>
  <c r="N52" i="23"/>
  <c r="M52" i="23"/>
  <c r="J52" i="23"/>
  <c r="I52" i="23"/>
  <c r="H52" i="23" s="1"/>
  <c r="F52" i="23"/>
  <c r="E52" i="23"/>
  <c r="B52" i="23"/>
  <c r="L51" i="23"/>
  <c r="H51" i="23"/>
  <c r="D51" i="23"/>
  <c r="L50" i="23"/>
  <c r="H50" i="23"/>
  <c r="D50" i="23"/>
  <c r="N49" i="23"/>
  <c r="L49" i="23" s="1"/>
  <c r="M49" i="23"/>
  <c r="J49" i="23"/>
  <c r="I49" i="23"/>
  <c r="F49" i="23"/>
  <c r="E49" i="23"/>
  <c r="B49" i="23"/>
  <c r="L48" i="23"/>
  <c r="H48" i="23"/>
  <c r="D48" i="23"/>
  <c r="L47" i="23"/>
  <c r="H47" i="23"/>
  <c r="D47" i="23"/>
  <c r="N46" i="23"/>
  <c r="M46" i="23"/>
  <c r="J46" i="23"/>
  <c r="I46" i="23"/>
  <c r="F46" i="23"/>
  <c r="E46" i="23"/>
  <c r="B46" i="23"/>
  <c r="L45" i="23"/>
  <c r="H45" i="23"/>
  <c r="D45" i="23"/>
  <c r="L44" i="23"/>
  <c r="H44" i="23"/>
  <c r="D44" i="23"/>
  <c r="N43" i="23"/>
  <c r="M43" i="23"/>
  <c r="J43" i="23"/>
  <c r="I43" i="23"/>
  <c r="H43" i="23" s="1"/>
  <c r="F43" i="23"/>
  <c r="E43" i="23"/>
  <c r="B43" i="23"/>
  <c r="L42" i="23"/>
  <c r="H42" i="23"/>
  <c r="D42" i="23"/>
  <c r="N41" i="23"/>
  <c r="M41" i="23"/>
  <c r="J41" i="23"/>
  <c r="I41" i="23"/>
  <c r="H41" i="23"/>
  <c r="F41" i="23"/>
  <c r="E41" i="23"/>
  <c r="B41" i="23"/>
  <c r="L40" i="23"/>
  <c r="H40" i="23"/>
  <c r="D40" i="23"/>
  <c r="L39" i="23"/>
  <c r="H39" i="23"/>
  <c r="D39" i="23"/>
  <c r="L38" i="23"/>
  <c r="H38" i="23"/>
  <c r="D38" i="23"/>
  <c r="N37" i="23"/>
  <c r="M37" i="23"/>
  <c r="J37" i="23"/>
  <c r="I37" i="23"/>
  <c r="H37" i="23" s="1"/>
  <c r="F37" i="23"/>
  <c r="E37" i="23"/>
  <c r="B37" i="23"/>
  <c r="L36" i="23"/>
  <c r="H36" i="23"/>
  <c r="D36" i="23"/>
  <c r="L35" i="23"/>
  <c r="H35" i="23"/>
  <c r="D35" i="23"/>
  <c r="L34" i="23"/>
  <c r="H34" i="23"/>
  <c r="D34" i="23"/>
  <c r="N33" i="23"/>
  <c r="M33" i="23"/>
  <c r="J33" i="23"/>
  <c r="I33" i="23"/>
  <c r="F33" i="23"/>
  <c r="E33" i="23"/>
  <c r="B33" i="23"/>
  <c r="L32" i="23"/>
  <c r="H32" i="23"/>
  <c r="D32" i="23"/>
  <c r="L31" i="23"/>
  <c r="H31" i="23"/>
  <c r="D31" i="23"/>
  <c r="N30" i="23"/>
  <c r="M30" i="23"/>
  <c r="J30" i="23"/>
  <c r="I30" i="23"/>
  <c r="F30" i="23"/>
  <c r="E30" i="23"/>
  <c r="B30" i="23"/>
  <c r="L27" i="23"/>
  <c r="H27" i="23"/>
  <c r="D27" i="23"/>
  <c r="N26" i="23"/>
  <c r="M26" i="23"/>
  <c r="L26" i="23" s="1"/>
  <c r="J26" i="23"/>
  <c r="I26" i="23"/>
  <c r="H26" i="23" s="1"/>
  <c r="F26" i="23"/>
  <c r="E26" i="23"/>
  <c r="B26" i="23"/>
  <c r="L25" i="23"/>
  <c r="H25" i="23"/>
  <c r="D25" i="23"/>
  <c r="L24" i="23"/>
  <c r="H24" i="23"/>
  <c r="D24" i="23"/>
  <c r="N23" i="23"/>
  <c r="M23" i="23"/>
  <c r="L23" i="23" s="1"/>
  <c r="J23" i="23"/>
  <c r="I23" i="23"/>
  <c r="H23" i="23" s="1"/>
  <c r="F23" i="23"/>
  <c r="E23" i="23"/>
  <c r="B23" i="23"/>
  <c r="L22" i="23"/>
  <c r="H22" i="23"/>
  <c r="D22" i="23"/>
  <c r="C22" i="23" s="1"/>
  <c r="N21" i="23"/>
  <c r="M21" i="23"/>
  <c r="J21" i="23"/>
  <c r="I21" i="23"/>
  <c r="F21" i="23"/>
  <c r="E21" i="23"/>
  <c r="B21" i="23"/>
  <c r="L20" i="23"/>
  <c r="H20" i="23"/>
  <c r="D20" i="23"/>
  <c r="L19" i="23"/>
  <c r="H19" i="23"/>
  <c r="D19" i="23"/>
  <c r="N18" i="23"/>
  <c r="M18" i="23"/>
  <c r="L18" i="23" s="1"/>
  <c r="J18" i="23"/>
  <c r="I18" i="23"/>
  <c r="F18" i="23"/>
  <c r="E18" i="23"/>
  <c r="D18" i="23" s="1"/>
  <c r="B18" i="23"/>
  <c r="L17" i="23"/>
  <c r="H17" i="23"/>
  <c r="D17" i="23"/>
  <c r="L16" i="23"/>
  <c r="H16" i="23"/>
  <c r="D16" i="23"/>
  <c r="L15" i="23"/>
  <c r="H15" i="23"/>
  <c r="D15" i="23"/>
  <c r="L14" i="23"/>
  <c r="H14" i="23"/>
  <c r="D14" i="23"/>
  <c r="N13" i="23"/>
  <c r="M13" i="23"/>
  <c r="L13" i="23" s="1"/>
  <c r="J13" i="23"/>
  <c r="I13" i="23"/>
  <c r="F13" i="23"/>
  <c r="E13" i="23"/>
  <c r="B13" i="23"/>
  <c r="L11" i="23"/>
  <c r="H11" i="23"/>
  <c r="D11" i="23"/>
  <c r="L10" i="23"/>
  <c r="H10" i="23"/>
  <c r="D10" i="23"/>
  <c r="L7" i="23"/>
  <c r="H7" i="23"/>
  <c r="D7" i="23"/>
  <c r="C12" i="24" l="1"/>
  <c r="O12" i="24" s="1"/>
  <c r="H21" i="23"/>
  <c r="L37" i="23"/>
  <c r="D49" i="23"/>
  <c r="L55" i="23"/>
  <c r="H18" i="23"/>
  <c r="H49" i="23"/>
  <c r="C27" i="23"/>
  <c r="C44" i="23"/>
  <c r="C11" i="24"/>
  <c r="O11" i="24" s="1"/>
  <c r="H59" i="23"/>
  <c r="H13" i="23"/>
  <c r="L33" i="23"/>
  <c r="C19" i="23"/>
  <c r="L43" i="23"/>
  <c r="D57" i="23"/>
  <c r="L41" i="23"/>
  <c r="D46" i="23"/>
  <c r="C40" i="23"/>
  <c r="C45" i="23"/>
  <c r="H62" i="23"/>
  <c r="L30" i="23"/>
  <c r="C61" i="23"/>
  <c r="C15" i="23"/>
  <c r="C20" i="23"/>
  <c r="C7" i="23"/>
  <c r="D33" i="23"/>
  <c r="C50" i="23"/>
  <c r="D21" i="23"/>
  <c r="C42" i="23"/>
  <c r="C11" i="23"/>
  <c r="D26" i="23"/>
  <c r="C26" i="23" s="1"/>
  <c r="C34" i="23"/>
  <c r="C47" i="23"/>
  <c r="H69" i="23"/>
  <c r="L65" i="23"/>
  <c r="D30" i="23"/>
  <c r="D52" i="23"/>
  <c r="C17" i="23"/>
  <c r="C64" i="23"/>
  <c r="C56" i="23"/>
  <c r="C48" i="23"/>
  <c r="C35" i="23"/>
  <c r="C31" i="23"/>
  <c r="C49" i="23"/>
  <c r="D73" i="23"/>
  <c r="D41" i="23"/>
  <c r="H57" i="23"/>
  <c r="H73" i="23"/>
  <c r="D43" i="23"/>
  <c r="D37" i="23"/>
  <c r="C37" i="23" s="1"/>
  <c r="H46" i="23"/>
  <c r="H71" i="23"/>
  <c r="C14" i="23"/>
  <c r="C38" i="23"/>
  <c r="C51" i="23"/>
  <c r="H55" i="23"/>
  <c r="D59" i="23"/>
  <c r="C16" i="24"/>
  <c r="O16" i="24" s="1"/>
  <c r="C17" i="24"/>
  <c r="O17" i="24" s="1"/>
  <c r="C15" i="24"/>
  <c r="O15" i="24" s="1"/>
  <c r="C36" i="23"/>
  <c r="C58" i="23"/>
  <c r="D13" i="23"/>
  <c r="C13" i="23" s="1"/>
  <c r="C32" i="23"/>
  <c r="C39" i="23"/>
  <c r="H67" i="23"/>
  <c r="C70" i="23"/>
  <c r="C10" i="23"/>
  <c r="D69" i="23"/>
  <c r="C18" i="23"/>
  <c r="C24" i="23"/>
  <c r="H33" i="23"/>
  <c r="L52" i="23"/>
  <c r="H65" i="23"/>
  <c r="C68" i="23"/>
  <c r="D71" i="23"/>
  <c r="L73" i="23"/>
  <c r="C25" i="23"/>
  <c r="C53" i="23"/>
  <c r="C74" i="23"/>
  <c r="L21" i="23"/>
  <c r="H30" i="23"/>
  <c r="L46" i="23"/>
  <c r="L62" i="23"/>
  <c r="C62" i="23" s="1"/>
  <c r="C63" i="23"/>
  <c r="C16" i="23"/>
  <c r="D23" i="23"/>
  <c r="C23" i="23" s="1"/>
  <c r="D55" i="23"/>
  <c r="L57" i="23"/>
  <c r="D67" i="23"/>
  <c r="C4" i="20"/>
  <c r="D43" i="19"/>
  <c r="D42" i="19"/>
  <c r="D41" i="19"/>
  <c r="D40" i="19"/>
  <c r="D44" i="19" s="1"/>
  <c r="D37" i="19"/>
  <c r="D36" i="19"/>
  <c r="D35" i="19"/>
  <c r="D34" i="19"/>
  <c r="D38" i="19" s="1"/>
  <c r="D31" i="19"/>
  <c r="D30" i="19"/>
  <c r="D29" i="19"/>
  <c r="D28" i="19"/>
  <c r="D32" i="19" s="1"/>
  <c r="D25" i="19"/>
  <c r="D24" i="19"/>
  <c r="D23" i="19"/>
  <c r="D22" i="19"/>
  <c r="D26" i="19" s="1"/>
  <c r="D19" i="19"/>
  <c r="D18" i="19"/>
  <c r="D17" i="19"/>
  <c r="D16" i="19"/>
  <c r="D20" i="19" s="1"/>
  <c r="D13" i="19"/>
  <c r="D12" i="19"/>
  <c r="D11" i="19"/>
  <c r="D10" i="19"/>
  <c r="D14" i="19" s="1"/>
  <c r="D7" i="19"/>
  <c r="D6" i="19"/>
  <c r="D5" i="19"/>
  <c r="D4" i="19"/>
  <c r="D8" i="19" s="1"/>
  <c r="C59" i="23" l="1"/>
  <c r="C57" i="23"/>
  <c r="C43" i="23"/>
  <c r="C33" i="23"/>
  <c r="C65" i="23"/>
  <c r="C41" i="23"/>
  <c r="C73" i="23"/>
  <c r="C21" i="23"/>
  <c r="C30" i="23"/>
  <c r="C52" i="23"/>
  <c r="C55" i="23"/>
  <c r="C71" i="23"/>
  <c r="C69" i="23"/>
  <c r="C28" i="23"/>
  <c r="C46" i="23"/>
  <c r="C67" i="23"/>
  <c r="E70" i="17"/>
  <c r="D70" i="17"/>
  <c r="C70" i="17"/>
  <c r="B70" i="17"/>
  <c r="E66" i="17"/>
  <c r="D66" i="17"/>
  <c r="C66" i="17"/>
  <c r="B66" i="17"/>
  <c r="E64" i="17"/>
  <c r="D64" i="17"/>
  <c r="C64" i="17"/>
  <c r="B64" i="17"/>
  <c r="E62" i="17"/>
  <c r="D62" i="17"/>
  <c r="C62" i="17"/>
  <c r="B62" i="17"/>
  <c r="E59" i="17"/>
  <c r="D59" i="17"/>
  <c r="C59" i="17"/>
  <c r="B59" i="17"/>
  <c r="E56" i="17"/>
  <c r="D56" i="17"/>
  <c r="C56" i="17"/>
  <c r="B56" i="17"/>
  <c r="E54" i="17"/>
  <c r="D54" i="17"/>
  <c r="C54" i="17"/>
  <c r="B54" i="17"/>
  <c r="E52" i="17"/>
  <c r="D52" i="17"/>
  <c r="C52" i="17"/>
  <c r="B52" i="17"/>
  <c r="E49" i="17"/>
  <c r="D49" i="17"/>
  <c r="C49" i="17"/>
  <c r="B49" i="17"/>
  <c r="E46" i="17"/>
  <c r="D46" i="17"/>
  <c r="C46" i="17"/>
  <c r="B46" i="17"/>
  <c r="E43" i="17"/>
  <c r="D43" i="17"/>
  <c r="C43" i="17"/>
  <c r="B43" i="17"/>
  <c r="E40" i="17"/>
  <c r="D40" i="17"/>
  <c r="C40" i="17"/>
  <c r="B40" i="17"/>
  <c r="E38" i="17"/>
  <c r="D38" i="17"/>
  <c r="C38" i="17"/>
  <c r="B38" i="17"/>
  <c r="E34" i="17"/>
  <c r="D34" i="17"/>
  <c r="C34" i="17"/>
  <c r="B34" i="17"/>
  <c r="E30" i="17"/>
  <c r="D30" i="17"/>
  <c r="C30" i="17"/>
  <c r="B30" i="17"/>
  <c r="E27" i="17"/>
  <c r="D27" i="17"/>
  <c r="C27" i="17"/>
  <c r="B27" i="17"/>
  <c r="E71" i="15"/>
  <c r="D71" i="15"/>
  <c r="C71" i="15"/>
  <c r="B71" i="15"/>
  <c r="E67" i="15"/>
  <c r="D67" i="15"/>
  <c r="C67" i="15"/>
  <c r="B67" i="15"/>
  <c r="E65" i="15"/>
  <c r="D65" i="15"/>
  <c r="C65" i="15"/>
  <c r="B65" i="15"/>
  <c r="E63" i="15"/>
  <c r="D63" i="15"/>
  <c r="C63" i="15"/>
  <c r="B63" i="15"/>
  <c r="E60" i="15"/>
  <c r="D60" i="15"/>
  <c r="C60" i="15"/>
  <c r="B60" i="15"/>
  <c r="E57" i="15"/>
  <c r="D57" i="15"/>
  <c r="C57" i="15"/>
  <c r="B57" i="15"/>
  <c r="E55" i="15"/>
  <c r="D55" i="15"/>
  <c r="C55" i="15"/>
  <c r="B55" i="15"/>
  <c r="E53" i="15"/>
  <c r="D53" i="15"/>
  <c r="C53" i="15"/>
  <c r="B53" i="15"/>
  <c r="E50" i="15"/>
  <c r="D50" i="15"/>
  <c r="C50" i="15"/>
  <c r="B50" i="15"/>
  <c r="E47" i="15"/>
  <c r="D47" i="15"/>
  <c r="C47" i="15"/>
  <c r="B47" i="15"/>
  <c r="E44" i="15"/>
  <c r="D44" i="15"/>
  <c r="C44" i="15"/>
  <c r="B44" i="15"/>
  <c r="E41" i="15"/>
  <c r="D41" i="15"/>
  <c r="C41" i="15"/>
  <c r="B41" i="15"/>
  <c r="E39" i="15"/>
  <c r="D39" i="15"/>
  <c r="C39" i="15"/>
  <c r="B39" i="15"/>
  <c r="E35" i="15"/>
  <c r="D35" i="15"/>
  <c r="C35" i="15"/>
  <c r="B35" i="15"/>
  <c r="E31" i="15"/>
  <c r="D31" i="15"/>
  <c r="C31" i="15"/>
  <c r="B31" i="15"/>
  <c r="E28" i="15"/>
  <c r="D28" i="15"/>
  <c r="C28" i="15"/>
  <c r="B28" i="15"/>
  <c r="E24" i="15"/>
  <c r="D24" i="15"/>
  <c r="C24" i="15"/>
  <c r="B24" i="15"/>
  <c r="E21" i="15"/>
  <c r="D21" i="15"/>
  <c r="C21" i="15"/>
  <c r="B21" i="15"/>
  <c r="E19" i="15"/>
  <c r="D19" i="15"/>
  <c r="C19" i="15"/>
  <c r="B19" i="15"/>
  <c r="E16" i="15"/>
  <c r="D16" i="15"/>
  <c r="C16" i="15"/>
  <c r="B16" i="15"/>
  <c r="E11" i="15"/>
  <c r="D11" i="15"/>
  <c r="C11" i="15"/>
  <c r="B11" i="15"/>
  <c r="H70" i="11"/>
  <c r="G70" i="11"/>
  <c r="F70" i="11"/>
  <c r="E70" i="11"/>
  <c r="D70" i="11"/>
  <c r="C70" i="11"/>
  <c r="B70" i="11"/>
  <c r="H66" i="11"/>
  <c r="G66" i="11"/>
  <c r="F66" i="11"/>
  <c r="E66" i="11"/>
  <c r="D66" i="11"/>
  <c r="C66" i="11"/>
  <c r="B66" i="11"/>
  <c r="H64" i="11"/>
  <c r="G64" i="11"/>
  <c r="F64" i="11"/>
  <c r="E64" i="11"/>
  <c r="D64" i="11"/>
  <c r="C64" i="11"/>
  <c r="B64" i="11"/>
  <c r="H62" i="11"/>
  <c r="G62" i="11"/>
  <c r="F62" i="11"/>
  <c r="E62" i="11"/>
  <c r="D62" i="11"/>
  <c r="C62" i="11"/>
  <c r="B62" i="11"/>
  <c r="H59" i="11"/>
  <c r="G59" i="11"/>
  <c r="F59" i="11"/>
  <c r="E59" i="11"/>
  <c r="D59" i="11"/>
  <c r="C59" i="11"/>
  <c r="B59" i="11"/>
  <c r="H56" i="11"/>
  <c r="G56" i="11"/>
  <c r="F56" i="11"/>
  <c r="E56" i="11"/>
  <c r="D56" i="11"/>
  <c r="C56" i="11"/>
  <c r="B56" i="11"/>
  <c r="H54" i="11"/>
  <c r="G54" i="11"/>
  <c r="F54" i="11"/>
  <c r="E54" i="11"/>
  <c r="D54" i="11"/>
  <c r="C54" i="11"/>
  <c r="B54" i="11"/>
  <c r="H52" i="11"/>
  <c r="G52" i="11"/>
  <c r="F52" i="11"/>
  <c r="E52" i="11"/>
  <c r="D52" i="11"/>
  <c r="C52" i="11"/>
  <c r="B52" i="11"/>
  <c r="H49" i="11"/>
  <c r="G49" i="11"/>
  <c r="F49" i="11"/>
  <c r="E49" i="11"/>
  <c r="D49" i="11"/>
  <c r="C49" i="11"/>
  <c r="B49" i="11"/>
  <c r="H46" i="11"/>
  <c r="G46" i="11"/>
  <c r="F46" i="11"/>
  <c r="E46" i="11"/>
  <c r="D46" i="11"/>
  <c r="C46" i="11"/>
  <c r="B46" i="11"/>
  <c r="H43" i="11"/>
  <c r="G43" i="11"/>
  <c r="F43" i="11"/>
  <c r="E43" i="11"/>
  <c r="D43" i="11"/>
  <c r="C43" i="11"/>
  <c r="B43" i="11"/>
  <c r="H40" i="11"/>
  <c r="G40" i="11"/>
  <c r="F40" i="11"/>
  <c r="E40" i="11"/>
  <c r="D40" i="11"/>
  <c r="C40" i="11"/>
  <c r="B40" i="11"/>
  <c r="H38" i="11"/>
  <c r="G38" i="11"/>
  <c r="F38" i="11"/>
  <c r="E38" i="11"/>
  <c r="D38" i="11"/>
  <c r="C38" i="11"/>
  <c r="B38" i="11"/>
  <c r="H34" i="11"/>
  <c r="G34" i="11"/>
  <c r="F34" i="11"/>
  <c r="E34" i="11"/>
  <c r="D34" i="11"/>
  <c r="C34" i="11"/>
  <c r="B34" i="11"/>
  <c r="H30" i="11"/>
  <c r="G30" i="11"/>
  <c r="F30" i="11"/>
  <c r="E30" i="11"/>
  <c r="D30" i="11"/>
  <c r="C30" i="11"/>
  <c r="B30" i="11"/>
  <c r="H27" i="11"/>
  <c r="G27" i="11"/>
  <c r="F27" i="11"/>
  <c r="E27" i="11"/>
  <c r="D27" i="11"/>
  <c r="C27" i="11"/>
  <c r="B27" i="11"/>
  <c r="H23" i="11"/>
  <c r="G23" i="11"/>
  <c r="F23" i="11"/>
  <c r="E23" i="11"/>
  <c r="D23" i="11"/>
  <c r="C23" i="11"/>
  <c r="B23" i="11"/>
  <c r="H20" i="11"/>
  <c r="G20" i="11"/>
  <c r="F20" i="11"/>
  <c r="E20" i="11"/>
  <c r="D20" i="11"/>
  <c r="C20" i="11"/>
  <c r="B20" i="11"/>
  <c r="H18" i="11"/>
  <c r="G18" i="11"/>
  <c r="F18" i="11"/>
  <c r="E18" i="11"/>
  <c r="D18" i="11"/>
  <c r="C18" i="11"/>
  <c r="B18" i="11"/>
  <c r="H15" i="11"/>
  <c r="G15" i="11"/>
  <c r="F15" i="11"/>
  <c r="E15" i="11"/>
  <c r="D15" i="11"/>
  <c r="C15" i="11"/>
  <c r="B15" i="11"/>
  <c r="H10" i="11"/>
  <c r="G10" i="11"/>
  <c r="F10" i="11"/>
  <c r="E10" i="11"/>
  <c r="D10" i="11"/>
  <c r="C10" i="11"/>
  <c r="B10" i="11"/>
</calcChain>
</file>

<file path=xl/sharedStrings.xml><?xml version="1.0" encoding="utf-8"?>
<sst xmlns="http://schemas.openxmlformats.org/spreadsheetml/2006/main" count="4380" uniqueCount="611">
  <si>
    <t>Total</t>
  </si>
  <si>
    <t>Homens</t>
  </si>
  <si>
    <t>Mulheres</t>
  </si>
  <si>
    <t>Área de residência</t>
  </si>
  <si>
    <t>Urbana</t>
  </si>
  <si>
    <t>Rural</t>
  </si>
  <si>
    <t>Caconda</t>
  </si>
  <si>
    <t>Gambos</t>
  </si>
  <si>
    <t>Humpata</t>
  </si>
  <si>
    <t>Lubango</t>
  </si>
  <si>
    <t>Cuvango</t>
  </si>
  <si>
    <t>Quipungo</t>
  </si>
  <si>
    <t>Chibia</t>
  </si>
  <si>
    <t>Quilengues</t>
  </si>
  <si>
    <t>Caluquembe</t>
  </si>
  <si>
    <t>Matala</t>
  </si>
  <si>
    <t>Chipindo</t>
  </si>
  <si>
    <t>Chicomba</t>
  </si>
  <si>
    <t>Cacula</t>
  </si>
  <si>
    <t>Idade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</si>
  <si>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</si>
  <si>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</si>
  <si>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</si>
  <si>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</si>
  <si>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</si>
  <si>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</si>
  <si>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</si>
  <si>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</si>
  <si>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</si>
  <si>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</si>
  <si>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</si>
  <si>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</si>
  <si>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</si>
  <si>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</si>
  <si>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</si>
  <si>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</si>
  <si>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</si>
  <si>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</si>
  <si>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</si>
  <si>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</si>
  <si>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</si>
  <si>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</si>
  <si>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</si>
  <si>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</si>
  <si>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</si>
  <si>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</si>
  <si>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</si>
  <si>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</si>
  <si>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</si>
  <si>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</si>
  <si>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</si>
  <si>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</si>
  <si>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</si>
  <si>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</si>
  <si>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</si>
  <si>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</si>
  <si>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</si>
  <si>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</si>
  <si>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</si>
  <si>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</si>
  <si>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</si>
  <si>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</si>
  <si>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</si>
  <si>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</si>
  <si>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</si>
  <si>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</si>
  <si>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</si>
  <si>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</si>
  <si>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</si>
  <si>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</si>
  <si>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</si>
  <si>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</si>
  <si>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</si>
  <si>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</si>
  <si>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</si>
  <si>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</si>
  <si>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</si>
  <si>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</si>
  <si>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</si>
  <si>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</si>
  <si>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</si>
  <si>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</si>
  <si>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</si>
  <si>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</si>
  <si>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</si>
  <si>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</si>
  <si>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</si>
  <si>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</si>
  <si>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</si>
  <si>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</si>
  <si>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</si>
  <si>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</si>
  <si>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</si>
  <si>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</si>
  <si>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</si>
  <si>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</si>
  <si>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</si>
  <si>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</si>
  <si>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</si>
  <si>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</si>
  <si>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</si>
  <si>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</si>
  <si>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</si>
  <si>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</si>
  <si>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</si>
  <si>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</si>
  <si>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</si>
  <si>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</si>
  <si>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</si>
  <si>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</si>
  <si>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</si>
  <si>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</si>
  <si>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</si>
  <si>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</si>
  <si>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</si>
  <si>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</si>
  <si>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</si>
  <si>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</si>
  <si>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</si>
  <si>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Quadro 1.3 - População por grupos etários quinquenais, 2024</t>
  </si>
  <si>
    <t>95 ou mais anos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</si>
  <si>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</si>
  <si>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</si>
  <si>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</si>
  <si>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</si>
  <si>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</si>
  <si>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</si>
  <si>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</si>
  <si>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</si>
  <si>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</si>
  <si>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</si>
  <si>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</si>
  <si>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</si>
  <si>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</si>
  <si>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</si>
  <si>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</si>
  <si>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</si>
  <si>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80-84 anos</t>
  </si>
  <si>
    <t>85-89 anos</t>
  </si>
  <si>
    <t>90-94 anos</t>
  </si>
  <si>
    <t xml:space="preserve"> 0 - 14 anos</t>
  </si>
  <si>
    <t xml:space="preserve"> 15-64 anos</t>
  </si>
  <si>
    <t xml:space="preserve"> 65 ou mais anos</t>
  </si>
  <si>
    <t>0-19 anos</t>
  </si>
  <si>
    <t>20-29 anos</t>
  </si>
  <si>
    <t>30-54 anos</t>
  </si>
  <si>
    <t>55-64 anos</t>
  </si>
  <si>
    <t>65-74 anos</t>
  </si>
  <si>
    <t>75 ou mais anos</t>
  </si>
  <si>
    <t>Grupos etários</t>
  </si>
  <si>
    <t>0 - 14 anos</t>
  </si>
  <si>
    <t>15 - 64 anos</t>
  </si>
  <si>
    <t>65 ou mais anos</t>
  </si>
  <si>
    <t>Municípios</t>
  </si>
  <si>
    <t>Média</t>
  </si>
  <si>
    <t>Mediana</t>
  </si>
  <si>
    <t>Área de Residência</t>
  </si>
  <si>
    <t>Sexo</t>
  </si>
  <si>
    <t>Cusse</t>
  </si>
  <si>
    <t>Gungue</t>
  </si>
  <si>
    <t>Uaba</t>
  </si>
  <si>
    <t>Chiange</t>
  </si>
  <si>
    <t>Chimbemba</t>
  </si>
  <si>
    <t>Huíla</t>
  </si>
  <si>
    <t>Jau</t>
  </si>
  <si>
    <t>Dinde</t>
  </si>
  <si>
    <t>Impulo</t>
  </si>
  <si>
    <t>Calepi</t>
  </si>
  <si>
    <t>Negola</t>
  </si>
  <si>
    <t>Jamba Mineira</t>
  </si>
  <si>
    <t>Cassinga</t>
  </si>
  <si>
    <t>Bambi</t>
  </si>
  <si>
    <t>Cutenda</t>
  </si>
  <si>
    <t>Tchicuaqueia</t>
  </si>
  <si>
    <t>Galangue</t>
  </si>
  <si>
    <t>Dongo</t>
  </si>
  <si>
    <t>Capelongo</t>
  </si>
  <si>
    <t>Mulondo</t>
  </si>
  <si>
    <t>Capunda Cavilongo</t>
  </si>
  <si>
    <t>Quihita</t>
  </si>
  <si>
    <t>Viti Vivali</t>
  </si>
  <si>
    <t>Chituto</t>
  </si>
  <si>
    <t>Hoque</t>
  </si>
  <si>
    <t>Chicungo</t>
  </si>
  <si>
    <t>Palanca</t>
  </si>
  <si>
    <t>Municípios / comunas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</si>
  <si>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</si>
  <si>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</si>
  <si>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</si>
  <si>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</si>
  <si>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</si>
  <si>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</si>
  <si>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</si>
  <si>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Não declarado</t>
  </si>
  <si>
    <t xml:space="preserve">Urbana </t>
  </si>
  <si>
    <t xml:space="preserve">Total </t>
  </si>
  <si>
    <t>População com registo de nascimento</t>
  </si>
  <si>
    <t>Grupo Etário</t>
  </si>
  <si>
    <t xml:space="preserve"> População com bilhete de identidade</t>
  </si>
  <si>
    <t>População com 5 ou mais</t>
  </si>
  <si>
    <t>Grupo etário</t>
  </si>
  <si>
    <t xml:space="preserve">Total  </t>
  </si>
  <si>
    <t>População com bilhete de identidade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</si>
  <si>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</si>
  <si>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</si>
  <si>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</si>
  <si>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</si>
  <si>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</si>
  <si>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</si>
  <si>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</si>
  <si>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</si>
  <si>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</si>
  <si>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</si>
  <si>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</si>
  <si>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</si>
  <si>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</si>
  <si>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</si>
  <si>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</si>
  <si>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</si>
  <si>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</si>
  <si>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</si>
  <si>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</si>
  <si>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</si>
  <si>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</si>
  <si>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</si>
  <si>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>Total da população</t>
  </si>
  <si>
    <t xml:space="preserve"> População com albinismo</t>
  </si>
  <si>
    <t>5-14 anos</t>
  </si>
  <si>
    <t>15-64 anos</t>
  </si>
  <si>
    <t>65 ou mais</t>
  </si>
  <si>
    <t>Huila</t>
  </si>
  <si>
    <t>Número de pessoas com 0 -17 anos de idade</t>
  </si>
  <si>
    <t>Mãe vive noutro agregado</t>
  </si>
  <si>
    <t xml:space="preserve"> Pai vive noutro agregado</t>
  </si>
  <si>
    <t>Ambos não vivem noutro agregado</t>
  </si>
  <si>
    <t>Masculino</t>
  </si>
  <si>
    <t>Feminino</t>
  </si>
  <si>
    <t>Orfão de Mãe</t>
  </si>
  <si>
    <t>Orfão de Pai</t>
  </si>
  <si>
    <t>Orfão de ambos</t>
  </si>
  <si>
    <t>Taxa de orfandade</t>
  </si>
  <si>
    <t>15-17 anos</t>
  </si>
  <si>
    <t>Número de pessoas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</si>
  <si>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</si>
  <si>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</si>
  <si>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</si>
  <si>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</si>
  <si>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</si>
  <si>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</si>
  <si>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</si>
  <si>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</si>
  <si>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</si>
  <si>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</si>
  <si>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</si>
  <si>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</si>
  <si>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</si>
  <si>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</si>
  <si>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</si>
  <si>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</si>
  <si>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</si>
  <si>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</si>
  <si>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</si>
  <si>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</si>
  <si>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</si>
  <si>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</si>
  <si>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</si>
  <si>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</si>
  <si>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</si>
  <si>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Mandarim</t>
  </si>
  <si>
    <t>Inglês</t>
  </si>
  <si>
    <t>Francês</t>
  </si>
  <si>
    <t>Espanhol</t>
  </si>
  <si>
    <t>Alemão</t>
  </si>
  <si>
    <t>Russo</t>
  </si>
  <si>
    <t>Árabe</t>
  </si>
  <si>
    <t>Lingala</t>
  </si>
  <si>
    <t>Criolo</t>
  </si>
  <si>
    <t>Outras línguas</t>
  </si>
  <si>
    <t>Total da população com 2 ou mais anos</t>
  </si>
  <si>
    <t>Católica</t>
  </si>
  <si>
    <t>Islâmica/ Muçulmana</t>
  </si>
  <si>
    <t>Animista</t>
  </si>
  <si>
    <t>Judaica</t>
  </si>
  <si>
    <t>Protestante</t>
  </si>
  <si>
    <t>Universal do reino de Deus</t>
  </si>
  <si>
    <t>Nova apostolica</t>
  </si>
  <si>
    <t>Tocoísta</t>
  </si>
  <si>
    <t>Kimbanguista</t>
  </si>
  <si>
    <t>Josafat</t>
  </si>
  <si>
    <t>Assembleia de Deus penteconstal</t>
  </si>
  <si>
    <t>Testemunha de Jeová</t>
  </si>
  <si>
    <t>Metodista</t>
  </si>
  <si>
    <t>Igreja Evangelica</t>
  </si>
  <si>
    <t>Adventista</t>
  </si>
  <si>
    <t>Bom Deus</t>
  </si>
  <si>
    <t>Baptista</t>
  </si>
  <si>
    <t>Mensagem dos ultimos Tempos</t>
  </si>
  <si>
    <t>Sem religião</t>
  </si>
  <si>
    <t>Não sabe/ Não respondeu</t>
  </si>
  <si>
    <t>Quadro 7.1 -População com 2 ou mais anos por município e aréa de residência, segundo a religião</t>
  </si>
  <si>
    <t>Quadro 6.2   População por município e área de residência, segundo a língua materna, 2024</t>
  </si>
  <si>
    <t>Total da população com 15 ou mais anos</t>
  </si>
  <si>
    <t>Taxa de alfabetização</t>
  </si>
  <si>
    <t>Índice de paridade no Género</t>
  </si>
  <si>
    <t>Total da população com 15-24 anos</t>
  </si>
  <si>
    <t>População com 15-24 anos que sabe ler e escrever</t>
  </si>
  <si>
    <t>População com 5 ou mais anos</t>
  </si>
  <si>
    <t>A frequentar</t>
  </si>
  <si>
    <t>Nunca frequentou</t>
  </si>
  <si>
    <t xml:space="preserve">Total da População com 5-11 anos  </t>
  </si>
  <si>
    <t>População com 5-11 anos fora do sistema de ensino</t>
  </si>
  <si>
    <t>Quadro 8.6 - População com 12-14 anos por município e área de residência fora do sistema de ensino, 2024</t>
  </si>
  <si>
    <t xml:space="preserve"> População com 12-14 anos</t>
  </si>
  <si>
    <t xml:space="preserve"> População com 12-14 anos fora do sistema do ensino</t>
  </si>
  <si>
    <t xml:space="preserve"> População com 15-18 anos</t>
  </si>
  <si>
    <t xml:space="preserve"> População com 15-18 anos fora do sistema de ensino</t>
  </si>
  <si>
    <t xml:space="preserve"> População com 5-18 anos</t>
  </si>
  <si>
    <t xml:space="preserve"> População com 5-18 anos fora do sistema do ensino </t>
  </si>
  <si>
    <t>Total de agregados familiares</t>
  </si>
  <si>
    <t>Principal tipo de Iluminação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</si>
  <si>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</si>
  <si>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</si>
  <si>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</si>
  <si>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</si>
  <si>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</si>
  <si>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</si>
  <si>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</si>
  <si>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</si>
  <si>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</si>
  <si>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</si>
  <si>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</si>
  <si>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</si>
  <si>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</si>
  <si>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</si>
  <si>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</si>
  <si>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</si>
  <si>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Quadro 9.2 - Principal fonte de energia/combustível utilizado para cozinhar pelo agregado familiar, por municípios, comunas e área de residência, 2024</t>
  </si>
  <si>
    <t>99 ou mais</t>
  </si>
  <si>
    <t>Quadro 8.7 - População com 15-18 anos por municípios, comunas e área de residência fora do sistema de ensino, 2024</t>
  </si>
  <si>
    <t>Quadro 8.5 - População com 5-11 anos por municípios, comunas e área de residência fora do sistema de ensino, 2024</t>
  </si>
  <si>
    <t xml:space="preserve">Tipo de sanitário </t>
  </si>
  <si>
    <t xml:space="preserve">Dentro de Casa </t>
  </si>
  <si>
    <t>Total de AF com sanitário dentro de casa</t>
  </si>
  <si>
    <t xml:space="preserve">Fora de Casa </t>
  </si>
  <si>
    <t>Total de AF com sanitário fora de casa</t>
  </si>
  <si>
    <t>Sanita ligada á rede pública de esgotos</t>
  </si>
  <si>
    <t>Sanita ligada á fossa séptica</t>
  </si>
  <si>
    <t>Sanita  ligada á fossa aberta (vala ou rio)</t>
  </si>
  <si>
    <t>Retrete/latrina ligada á rede pública de esgotos</t>
  </si>
  <si>
    <t>Retrete/latrina ligada á fossa séptica</t>
  </si>
  <si>
    <t>Retrete/latrina ligada á fossa aberta ( vala ou rio)</t>
  </si>
  <si>
    <t>Nenhum sanitário/Espaço livre/Ar livre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</si>
  <si>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</si>
  <si>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</si>
  <si>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</si>
  <si>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</si>
  <si>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</si>
  <si>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</si>
  <si>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</si>
  <si>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</si>
  <si>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</si>
  <si>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Sim</t>
  </si>
  <si>
    <t>Não</t>
  </si>
  <si>
    <t>Total de Agregados familiares</t>
  </si>
  <si>
    <t>Acesso a Água da rede pública</t>
  </si>
  <si>
    <t>Total de agregados familiares com acesso a água da rede pública</t>
  </si>
  <si>
    <t xml:space="preserve"> Sim, dentro da casa</t>
  </si>
  <si>
    <t>Sim, dentro do quintal</t>
  </si>
  <si>
    <t>Não tem acesso</t>
  </si>
  <si>
    <t>Situação se a água utilizada para beber provém da mesma fonte</t>
  </si>
  <si>
    <t xml:space="preserve"> Sim</t>
  </si>
  <si>
    <t xml:space="preserve"> Não</t>
  </si>
  <si>
    <t>Principal fonte utilizado para abastecimento de água</t>
  </si>
  <si>
    <t xml:space="preserve"> Torneira do Agregado familiar ligada a rede pública</t>
  </si>
  <si>
    <t>Torneira do prédio/Vizinho, ligada à rede pública</t>
  </si>
  <si>
    <t>Camião cisterna/Mota de 3 rodas/Cupapata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</si>
  <si>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</si>
  <si>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</si>
  <si>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</si>
  <si>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</si>
  <si>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</si>
  <si>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</si>
  <si>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</si>
  <si>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</si>
  <si>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Outra fonte</t>
  </si>
  <si>
    <t xml:space="preserve">Área de residência </t>
  </si>
  <si>
    <t>Possui</t>
  </si>
  <si>
    <t>Não possui</t>
  </si>
  <si>
    <t>Área de resdência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</si>
  <si>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</si>
  <si>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</si>
  <si>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</si>
  <si>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</si>
  <si>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</si>
  <si>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</si>
  <si>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</si>
  <si>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</si>
  <si>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</si>
  <si>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</si>
  <si>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 xml:space="preserve">Outro </t>
  </si>
  <si>
    <t>Situação de criação de animais por conta própria</t>
  </si>
  <si>
    <t>Total de agregados familiares que praticaram actividade pecuária nos últimos 12 meses</t>
  </si>
  <si>
    <t xml:space="preserve"> Bois/Vacas</t>
  </si>
  <si>
    <t>Total de agregados familiares que praticaram actividade piscatória nos últimos 12 meses</t>
  </si>
  <si>
    <t>Pesca continental/Fluvial</t>
  </si>
  <si>
    <t>Aquicultura</t>
  </si>
  <si>
    <t>Aquicultura marítima</t>
  </si>
  <si>
    <t>Posse de bens que funcionam</t>
  </si>
  <si>
    <t xml:space="preserve"> Rádio</t>
  </si>
  <si>
    <t xml:space="preserve"> Televisão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</si>
  <si>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</si>
  <si>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</si>
  <si>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</si>
  <si>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</si>
  <si>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</si>
  <si>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</si>
  <si>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Situação se o agregado recebe algum tipo de apoio social</t>
  </si>
  <si>
    <t>Recebe</t>
  </si>
  <si>
    <t>Não recebe</t>
  </si>
  <si>
    <t>Total de Agregados familiares que receberam algum apoio</t>
  </si>
  <si>
    <t>Entidade que prestou apoio social</t>
  </si>
  <si>
    <t>Projecto Kwenda</t>
  </si>
  <si>
    <t>ONG´s</t>
  </si>
  <si>
    <t>Sexo do chefe</t>
  </si>
  <si>
    <t xml:space="preserve">Tipo de núcleo </t>
  </si>
  <si>
    <t xml:space="preserve"> Só 1 pessoa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</si>
  <si>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</si>
  <si>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</si>
  <si>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</si>
  <si>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</si>
  <si>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</si>
  <si>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Nº</t>
  </si>
  <si>
    <t>Menor de 24 anos</t>
  </si>
  <si>
    <t>25-34 anos</t>
  </si>
  <si>
    <t>35-44 anos</t>
  </si>
  <si>
    <t>45-54 anos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</si>
  <si>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</si>
  <si>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</si>
  <si>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</si>
  <si>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</si>
  <si>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</si>
  <si>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</si>
  <si>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</si>
  <si>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</si>
  <si>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</si>
  <si>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Quadro 9.18 - Agregados familiares por  municípios, comunas e área de residência, segundo o tipo  de núcleo, 2024</t>
  </si>
  <si>
    <t>0 - 4 anos</t>
  </si>
  <si>
    <t>5 - 14 anos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</si>
  <si>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</si>
  <si>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</si>
  <si>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</si>
  <si>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</si>
  <si>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</si>
  <si>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</si>
  <si>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</si>
  <si>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</si>
  <si>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</si>
  <si>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</si>
  <si>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 xml:space="preserve"> Residência de uso habitual ocupada</t>
  </si>
  <si>
    <t xml:space="preserve"> Residência fechada</t>
  </si>
  <si>
    <t>Quadro 10.3 - Habitações familiares por municípios, comunas e área de residência, segundo o estado de ocupação da habitação, 2024</t>
  </si>
  <si>
    <t>Total de habitações</t>
  </si>
  <si>
    <t>Tipo de material usado principamente nas paredes exteriores</t>
  </si>
  <si>
    <t xml:space="preserve"> Pedra</t>
  </si>
  <si>
    <t xml:space="preserve"> Cimento/ Bloco</t>
  </si>
  <si>
    <t xml:space="preserve"> Tijolo</t>
  </si>
  <si>
    <t xml:space="preserve"> Adobe</t>
  </si>
  <si>
    <t xml:space="preserve"> Madeira</t>
  </si>
  <si>
    <t xml:space="preserve"> Zinco</t>
  </si>
  <si>
    <t xml:space="preserve"> Pau-a-pique</t>
  </si>
  <si>
    <t>Tipo de material usado principalmente no tecto</t>
  </si>
  <si>
    <t xml:space="preserve"> Placa de betão</t>
  </si>
  <si>
    <t xml:space="preserve"> Telha</t>
  </si>
  <si>
    <t xml:space="preserve"> Lusalite / Fibrocimento</t>
  </si>
  <si>
    <t>Zinco</t>
  </si>
  <si>
    <t xml:space="preserve"> Capim</t>
  </si>
  <si>
    <t>Tipo de material usado principalmente no chão</t>
  </si>
  <si>
    <t xml:space="preserve"> Terra batida</t>
  </si>
  <si>
    <t xml:space="preserve"> Cimento</t>
  </si>
  <si>
    <t xml:space="preserve"> Mosaicos de cerâmica</t>
  </si>
  <si>
    <t xml:space="preserve"> Gránito</t>
  </si>
  <si>
    <t xml:space="preserve"> Mármore</t>
  </si>
  <si>
    <t xml:space="preserve"> Tacos de madeira</t>
  </si>
  <si>
    <t xml:space="preserve"> Outro </t>
  </si>
  <si>
    <t>Total de habitações familiares</t>
  </si>
  <si>
    <t>Divisões da habitação</t>
  </si>
  <si>
    <t>Quartos só para dormir</t>
  </si>
  <si>
    <t>Média de divisões por habitação</t>
  </si>
  <si>
    <t>Média de pessoas por divisão</t>
  </si>
  <si>
    <t>Média de quartos só para dormir por habitação</t>
  </si>
  <si>
    <t>Média de pessoas por quarto sópara dormir</t>
  </si>
  <si>
    <t>Urbano</t>
  </si>
  <si>
    <t xml:space="preserve">Municípios </t>
  </si>
  <si>
    <t>Tipo de animais</t>
  </si>
  <si>
    <t xml:space="preserve">
residência</t>
  </si>
  <si>
    <t>Quadro 8.10 - População com 5-18 anos  por municípios e área de residência, segundo a situação de frequência escolar no ensino primário, 2024</t>
  </si>
  <si>
    <t>Província e área de 
residência</t>
  </si>
  <si>
    <t>Alguma vez frequentou</t>
  </si>
  <si>
    <t>Quadro 8.11 - População com 5-11 anos  por município e área de residência, segundo a situação de frequência escolar no ensino primário, 2024</t>
  </si>
  <si>
    <t xml:space="preserve"> População com 5-11 anos</t>
  </si>
  <si>
    <t>População com 5 ou mais anos a frequentar  a escola</t>
  </si>
  <si>
    <t>Iniciação ou alfabetização</t>
  </si>
  <si>
    <t>Ensino Primário</t>
  </si>
  <si>
    <t>I Ciclo do ensino secundário</t>
  </si>
  <si>
    <t>II Ciclo do ensino secundário</t>
  </si>
  <si>
    <t>Ensino Superior</t>
  </si>
  <si>
    <t>População com 12-14 anos</t>
  </si>
  <si>
    <t>População com 18 ou mais anos que frequenta ou alguma vez frequentou a escola</t>
  </si>
  <si>
    <t>Ensino primário</t>
  </si>
  <si>
    <t>Ensino superior</t>
  </si>
  <si>
    <t>Nenhum nível</t>
  </si>
  <si>
    <t>Quadro 8.15 - Taxa líquida de frequência do ensino primário e secundário por província e área de residência, segundo o sexo,  2024</t>
  </si>
  <si>
    <t>População com 6-11 anos</t>
  </si>
  <si>
    <t>Frequência líquida no ensino primário</t>
  </si>
  <si>
    <t>Taxa líquida de frêquencia no ensino primário</t>
  </si>
  <si>
    <t>População com 12-18 anos</t>
  </si>
  <si>
    <t xml:space="preserve">Frequência líquida no ensino secundário </t>
  </si>
  <si>
    <t>Taxa líquida de frêquencia no ensino secundário</t>
  </si>
  <si>
    <t>Município / comuna</t>
  </si>
  <si>
    <t>Outra Religião</t>
  </si>
  <si>
    <t>População com 15 ou mais anos que sabe ler e escrever</t>
  </si>
  <si>
    <t>Quadro 8.4- População com 5 ou mais anos anos  por município e área de residência, segundo a situação de frequência escolar, 2024</t>
  </si>
  <si>
    <t xml:space="preserve"> População com 5 ou mais anos</t>
  </si>
  <si>
    <t>Área de residência, município e comuna</t>
  </si>
  <si>
    <t>Área de residência e grupos quinquenais</t>
  </si>
  <si>
    <t xml:space="preserve"> Grupo etário</t>
  </si>
  <si>
    <t>Município / Comuna</t>
  </si>
  <si>
    <t xml:space="preserve">Quadro 1.7 - Idade média e mediana da população por área de residência, município e comuna, segundo o sexo, 2024    
</t>
  </si>
  <si>
    <t>Quadro 1.1 - População por área de residência, município e comuna, segundo o sexo 2024</t>
  </si>
  <si>
    <t>Quadro 1.2 - População por idade simples segundo o sexo, 2024</t>
  </si>
  <si>
    <t>Quadro 1.4 - População por área de residência, município e comuna, segundo os grandes grupos etários, 2024</t>
  </si>
  <si>
    <t>Quadro 1.5 - População por área de residência, município e comuna, segundo outros grupos etários, 2024</t>
  </si>
  <si>
    <t>Quadro 1.6 - População por área de residência, município e comuna, segundo os grandes grupos etários e sexo, 2024</t>
  </si>
  <si>
    <t xml:space="preserve">Quadro 2.1 - População com 12 ou mais por área de residência, município e comuna, segundo o estado civil, 2024 </t>
  </si>
  <si>
    <t>Quadro 3.1 - População com registo de nascimento por área de residência e grupos etários, segundo sexo, 2024</t>
  </si>
  <si>
    <t>Área de residência e grupo etário</t>
  </si>
  <si>
    <t>Quadro 3.2 - População com registo de nascimento por área de residência e grupos etários, segundo sexo, 2024</t>
  </si>
  <si>
    <t>Quadro 3.3 - População com Bilhete de Identidade por área de residência e os grupos etários, segundo sexo, 2024</t>
  </si>
  <si>
    <t>Quadro 3.4 - População com 5 anos ou mais, residente com Bilhete de identidade por, área de residência, município e comuna, segundo sexo, 2024</t>
  </si>
  <si>
    <t>Quadro 4.1- Resumo síntese dos indicadores da dificiência</t>
  </si>
  <si>
    <t>Quadro 4.2 - Pessoas com albinismo por área de residência, município e comuna, segundo o sexo, 2024</t>
  </si>
  <si>
    <t>Total da população com albinismo</t>
  </si>
  <si>
    <t>Quadro 4.3 - População com albinismo por área de residência, município e comuna, segundo grupo etário, 2024</t>
  </si>
  <si>
    <t>Quadro 5.1 - Crianças com 0-17 anos que não vivem com os pais por área de residência, município e comuna, segundo sexo, 2024</t>
  </si>
  <si>
    <t>Crianças com 0 - 17 anos que não vivem com pelo menos um dos pais</t>
  </si>
  <si>
    <t xml:space="preserve">Área de residência e grupo etário </t>
  </si>
  <si>
    <t>Número de pessoas com 0 - 17 anos de idade</t>
  </si>
  <si>
    <t>Total de crianças orfãos</t>
  </si>
  <si>
    <t>População com 2 ou mais anos</t>
  </si>
  <si>
    <t>Quadro 6.1 - População com 2 ou mais anos por área de residência, município e comuna, segundo os grupos étnicos ou tribos, 2024</t>
  </si>
  <si>
    <t xml:space="preserve">Área de residência e município </t>
  </si>
  <si>
    <t>Quadro 8.1 - População com 15 ou mais anos que sabe ler e escrever por área de residência, município e comuna, segundo o sexo, 2024</t>
  </si>
  <si>
    <t xml:space="preserve">Grupo etário e área de </t>
  </si>
  <si>
    <t>Quadro 8.2 - População com 15 ou mais anos que sabe ler e escrever por grupo etário e área de residência, segundo o sexo, 2024</t>
  </si>
  <si>
    <t>Quadro 8.3 - População com 15-24 anos que sabe ler e escrever por área de residência, município e comuna, segundo o sexo, 2024</t>
  </si>
  <si>
    <t>Município</t>
  </si>
  <si>
    <t>Município/ comuna</t>
  </si>
  <si>
    <t>Grupo etário e área de residência</t>
  </si>
  <si>
    <t>Frequência escolar</t>
  </si>
  <si>
    <t>Quadro 8.8 - População com 5 ou mais anos por área de residência e grupos etários, segundo a situação de frequência escolar e sexo, 2024</t>
  </si>
  <si>
    <t>Quadro 8.9 - População com 5-18 anos fora do sistema de ensino por área de residência, município e comuna, segundo o sexo, 2024</t>
  </si>
  <si>
    <t>Quadro 8.12 - População com 5 ou mais anos por área de residência, município e comuna, segundo o nível de ensino a frequentar, 2024</t>
  </si>
  <si>
    <t>Grupos etário</t>
  </si>
  <si>
    <t>Nível de ensino a frequentar</t>
  </si>
  <si>
    <t>Quadro 8.13 - População com 12-14 anos por área de residência, município e comuna, segundo a situação de frequência escolar no ensino primário, 2024</t>
  </si>
  <si>
    <t>Município /Comuna</t>
  </si>
  <si>
    <t>Quadro 8.14 - População com 18 ou mais anos por área de residência, município e comuna, segundo o nível de ensino concluído, 2024</t>
  </si>
  <si>
    <t>Outra Fonte</t>
  </si>
  <si>
    <t>Quadro 9.1 - Principal tipo de iluminação utilizado pelo agregado familiar, por município, comuna e área de residência, 2024</t>
  </si>
  <si>
    <t>Electridade da rede pública</t>
  </si>
  <si>
    <t xml:space="preserve"> Outra fonte</t>
  </si>
  <si>
    <t>Área de residência,município e comuna</t>
  </si>
  <si>
    <t>Quadro 9.3 - Agregados familiares por área de residência, município e comuna, segundo o tipo de sanitário (casa de banho, retrete) que o agregado familiar utiliza normalmente dentro ou fora de casa, 2024</t>
  </si>
  <si>
    <t>Quadro 9.4 -Agregados familiares por área de residência, município e comuna, segundo o modo de tratamento habitual que se da a água para beber, 2024</t>
  </si>
  <si>
    <t>Outro modo</t>
  </si>
  <si>
    <t>Quadro 9.5 -Agregados familiares por área de residência, município e comuna, segundo a situação de partilha da casa de banho, 2024</t>
  </si>
  <si>
    <t>Agregados que partilham a casa de banho</t>
  </si>
  <si>
    <t>Quadro 9.6 -Agregados familiares por área de residência, município e comuna, segundo o acesso a água da rede pública, 2024</t>
  </si>
  <si>
    <t>Quadro 9.7 - Agregados familiares por área de residência, município e comuna, segundo situação se a água utilizada para beber provém da mesma fonte, 2024</t>
  </si>
  <si>
    <t>Quadro 9.8 - Agregados familiares por área de residência, município e comuna, segundo a principal fonte utilizada para abastecimento de água, 2024</t>
  </si>
  <si>
    <t>Situação de posse de parcela/lavra ou prática de actividade agrícola</t>
  </si>
  <si>
    <t>Quadro 9.9 - Agregados familiares por área de residência, município e comuna, segundo a posse de parcela/lavra,  2024</t>
  </si>
  <si>
    <t>Quadro 9.10 - Agregados familiares por área de residência, município e comuna, segundo o regime de ocupação da lavra/exploração (parcela), 2024</t>
  </si>
  <si>
    <t>Quadro 9.11 - Agregados familiares por área de residência, município e comuna, segundo a situação de criação de animais por algum membro nos últimos 12 meses, 2024</t>
  </si>
  <si>
    <t>Quadro 9.12 - Agregados familiares criadores de animais  por área de residência, município e comuna, segundo o tipo de animais criados nos últimos 12 meses, 2024</t>
  </si>
  <si>
    <t>Cabrito/cabra</t>
  </si>
  <si>
    <t>Carneiro/ovelha</t>
  </si>
  <si>
    <t>Equino/cavalo</t>
  </si>
  <si>
    <t>Porco/leitão</t>
  </si>
  <si>
    <t>Quadro 9.13 - Agregados familiares por área de residência, município e comuna, segundo o tipo de actividade piscatória praticada, 2024</t>
  </si>
  <si>
    <t>Tipo de pesca</t>
  </si>
  <si>
    <t>Pesca marítima artesanal</t>
  </si>
  <si>
    <t xml:space="preserve"> Telefone Fixo</t>
  </si>
  <si>
    <t xml:space="preserve"> Tablet</t>
  </si>
  <si>
    <t>Quadro 9.14 - Agregados familiares por área de residência, município e comuna, segundo a posse de bens que funcionam em casa, 2024</t>
  </si>
  <si>
    <t>Quadro 9.15 - Agregados familiares por área de residência, município e comuna, segundo a situação se recebe algum tipo de apoio social, 2024</t>
  </si>
  <si>
    <t>Quadro 9.16 - Agregados familiares por área de residência, município e comuna, segundo a entidade que prestou o apoio social, 2024</t>
  </si>
  <si>
    <t>Doações de diversas entidades ( igreja, grupos sociais, administrações, empresas públicas/ privadas, etc.)</t>
  </si>
  <si>
    <t>Quadro 9.17 - Agregados familiares por área de residência, município e comuna, segundo o sexo do chefe, 2024</t>
  </si>
  <si>
    <t>Quadro 9.19- Agregados familiares por grupo etário, segundo o sexo do chefe, 2024</t>
  </si>
  <si>
    <t>Munícípio</t>
  </si>
  <si>
    <t>Quadro 9.20 - Agregados familiares por província e área de residência, segundo o tamanho e média de pessoas por agregado, 2024</t>
  </si>
  <si>
    <t>Quadro 10.1 - População recenseada por área de residência, município e comuna, segundo grupos etários, 2024</t>
  </si>
  <si>
    <t>Quadro 10.2 - Habitações familiares por área de residência, município e comuna, segundo o tipo de habitação, 2024</t>
  </si>
  <si>
    <t>Residência de uso  ocasional ocupado</t>
  </si>
  <si>
    <t>Quadro 10.4 - Habitações familiares área de residência, município e comuna, segundo o tipo de material usado principalmente nas paredes exteriores, 2024</t>
  </si>
  <si>
    <t>Quadro 10.5 - Habitações familiares por área de residência, município e comuna, segundo o tipo de material usado principalmente no tecto, 2024</t>
  </si>
  <si>
    <t>Município e área de residência</t>
  </si>
  <si>
    <t>Quadro 10.6 - Habitações familiares por área de residência, município e comuna, segundo o tipo de material usado principalmente no chão, 2024</t>
  </si>
  <si>
    <t>Quadro 10.7 - Habitações familiares por área de residência e município, segundo a média de divisões da habitação e a média de quartos para dormir, 2024</t>
  </si>
  <si>
    <t>Quadro 5.2 - Crianças orfãos com 0-17 anos por área de residência,  grupo etário, segundo tipo e taxa de orfandade,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</si>
</sst>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##\ ###\ ###"/>
    <numFmt numFmtId="165" formatCode="###0"/>
    <numFmt numFmtId="166" formatCode="###\.\ ###"/>
    <numFmt numFmtId="167" formatCode="###0.00"/>
    <numFmt numFmtId="168" formatCode="0.0"/>
    <numFmt numFmtId="169" formatCode="#,##0.0"/>
    <numFmt numFmtId="170" formatCode="_-* #,##0_-;\-* #,##0_-;_-* &quot;-&quot;??_-;_-@_-"/>
    <numFmt numFmtId="171" formatCode="###,###,###"/>
    <numFmt numFmtId="172" formatCode="###0.0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indexed="8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sz val="6"/>
      <name val="Arial"/>
      <family val="2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theme="1" tint="4.9989318521683403E-2"/>
      <name val="Calibri"/>
      <family val="2"/>
      <scheme val="minor"/>
    </font>
    <font>
      <b/>
      <sz val="11"/>
      <color theme="1"/>
      <name val="Calibri"/>
      <family val="2"/>
    </font>
    <font>
      <sz val="9"/>
      <color rgb="FF000000"/>
      <name val="Calibri"/>
      <family val="2"/>
    </font>
    <font>
      <sz val="11"/>
      <color theme="2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A704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142">
    <xf numFmtId="0" fontId="0" fillId="0" borderId="0" xfId="0"/>
    <xf numFmtId="0" fontId="3" fillId="3" borderId="0" xfId="2" applyFont="1" applyFill="1"/>
    <xf numFmtId="0" fontId="4" fillId="2" borderId="0" xfId="1" applyFont="1" applyFill="1" applyAlignment="1">
      <alignment horizontal="left" vertical="top" wrapText="1" indent="1"/>
    </xf>
    <xf numFmtId="0" fontId="3" fillId="4" borderId="0" xfId="2" applyFont="1" applyFill="1"/>
    <xf numFmtId="0" fontId="0" fillId="4" borderId="0" xfId="0" applyFill="1"/>
    <xf numFmtId="0" fontId="6" fillId="2" borderId="0" xfId="0" applyFont="1" applyFill="1"/>
    <xf numFmtId="0" fontId="6" fillId="2" borderId="0" xfId="0" applyFont="1" applyFill="1" applyAlignment="1">
      <alignment horizontal="left" indent="1"/>
    </xf>
    <xf numFmtId="0" fontId="6" fillId="2" borderId="0" xfId="0" applyFont="1" applyFill="1" applyAlignment="1">
      <alignment horizontal="right"/>
    </xf>
    <xf numFmtId="0" fontId="4" fillId="2" borderId="0" xfId="5" applyFont="1" applyFill="1" applyAlignment="1">
      <alignment wrapText="1"/>
    </xf>
    <xf numFmtId="0" fontId="2" fillId="2" borderId="0" xfId="5" applyFont="1" applyFill="1" applyAlignment="1">
      <alignment vertical="top" wrapText="1"/>
    </xf>
    <xf numFmtId="165" fontId="2" fillId="2" borderId="0" xfId="5" applyNumberFormat="1" applyFont="1" applyFill="1" applyAlignment="1">
      <alignment horizontal="right" vertical="center"/>
    </xf>
    <xf numFmtId="3" fontId="4" fillId="2" borderId="0" xfId="5" applyNumberFormat="1" applyFont="1" applyFill="1" applyAlignment="1">
      <alignment horizontal="right" vertical="center"/>
    </xf>
    <xf numFmtId="0" fontId="4" fillId="2" borderId="0" xfId="5" applyFont="1" applyFill="1" applyAlignment="1">
      <alignment horizontal="right" wrapText="1"/>
    </xf>
    <xf numFmtId="0" fontId="0" fillId="3" borderId="0" xfId="0" applyFill="1" applyBorder="1"/>
    <xf numFmtId="164" fontId="4" fillId="2" borderId="0" xfId="3" applyNumberFormat="1" applyFont="1" applyFill="1" applyAlignment="1">
      <alignment horizontal="right" vertical="center"/>
    </xf>
    <xf numFmtId="0" fontId="4" fillId="2" borderId="0" xfId="6" applyFont="1" applyFill="1" applyAlignment="1">
      <alignment horizontal="left" vertical="top" wrapText="1" indent="1"/>
    </xf>
    <xf numFmtId="164" fontId="4" fillId="2" borderId="0" xfId="7" applyNumberFormat="1" applyFont="1" applyFill="1" applyAlignment="1">
      <alignment vertical="center"/>
    </xf>
    <xf numFmtId="0" fontId="8" fillId="4" borderId="0" xfId="0" applyFont="1" applyFill="1"/>
    <xf numFmtId="0" fontId="2" fillId="2" borderId="0" xfId="8" applyFont="1" applyFill="1" applyAlignment="1">
      <alignment vertical="center" wrapText="1"/>
    </xf>
    <xf numFmtId="0" fontId="4" fillId="2" borderId="0" xfId="8" applyFont="1" applyFill="1" applyAlignment="1">
      <alignment wrapText="1"/>
    </xf>
    <xf numFmtId="0" fontId="4" fillId="2" borderId="0" xfId="8" applyFont="1" applyFill="1" applyAlignment="1">
      <alignment horizontal="center" wrapText="1"/>
    </xf>
    <xf numFmtId="164" fontId="4" fillId="2" borderId="0" xfId="9" applyNumberFormat="1" applyFont="1" applyFill="1" applyAlignment="1">
      <alignment horizontal="right" vertical="center"/>
    </xf>
    <xf numFmtId="167" fontId="2" fillId="2" borderId="0" xfId="10" applyNumberFormat="1" applyFont="1" applyFill="1" applyAlignment="1">
      <alignment horizontal="center"/>
    </xf>
    <xf numFmtId="0" fontId="4" fillId="2" borderId="0" xfId="10" applyFont="1" applyFill="1" applyAlignment="1">
      <alignment horizontal="left" vertical="top" wrapText="1" indent="1"/>
    </xf>
    <xf numFmtId="167" fontId="4" fillId="2" borderId="0" xfId="10" applyNumberFormat="1" applyFont="1" applyFill="1" applyAlignment="1">
      <alignment horizontal="center"/>
    </xf>
    <xf numFmtId="0" fontId="0" fillId="3" borderId="0" xfId="0" applyFill="1"/>
    <xf numFmtId="0" fontId="4" fillId="2" borderId="0" xfId="7" applyFont="1" applyFill="1" applyAlignment="1">
      <alignment horizontal="right" vertical="center" wrapText="1"/>
    </xf>
    <xf numFmtId="0" fontId="4" fillId="3" borderId="0" xfId="8" applyFont="1" applyFill="1" applyAlignment="1">
      <alignment horizontal="left" vertical="top" wrapText="1" indent="1"/>
    </xf>
    <xf numFmtId="164" fontId="4" fillId="3" borderId="0" xfId="9" applyNumberFormat="1" applyFont="1" applyFill="1" applyAlignment="1">
      <alignment horizontal="right" vertical="center"/>
    </xf>
    <xf numFmtId="164" fontId="4" fillId="3" borderId="0" xfId="8" applyNumberFormat="1" applyFont="1" applyFill="1" applyAlignment="1">
      <alignment horizontal="right" vertical="center"/>
    </xf>
    <xf numFmtId="0" fontId="4" fillId="3" borderId="0" xfId="8" applyFont="1" applyFill="1" applyAlignment="1">
      <alignment horizontal="left" vertical="top" indent="1"/>
    </xf>
    <xf numFmtId="0" fontId="2" fillId="2" borderId="0" xfId="3" applyFont="1" applyFill="1" applyAlignment="1">
      <alignment vertical="top" wrapText="1"/>
    </xf>
    <xf numFmtId="0" fontId="9" fillId="3" borderId="0" xfId="2" applyFont="1" applyFill="1"/>
    <xf numFmtId="0" fontId="3" fillId="2" borderId="0" xfId="2" applyFont="1" applyFill="1" applyAlignment="1">
      <alignment horizontal="left" indent="1"/>
    </xf>
    <xf numFmtId="164" fontId="4" fillId="2" borderId="0" xfId="3" applyNumberFormat="1" applyFont="1" applyFill="1" applyAlignment="1">
      <alignment vertical="center"/>
    </xf>
    <xf numFmtId="0" fontId="2" fillId="2" borderId="0" xfId="6" applyFont="1" applyFill="1" applyAlignment="1">
      <alignment vertical="top" wrapText="1"/>
    </xf>
    <xf numFmtId="3" fontId="9" fillId="2" borderId="0" xfId="2" applyNumberFormat="1" applyFont="1" applyFill="1" applyAlignment="1">
      <alignment vertical="center" wrapText="1"/>
    </xf>
    <xf numFmtId="0" fontId="7" fillId="2" borderId="0" xfId="0" applyFont="1" applyFill="1" applyAlignment="1">
      <alignment horizontal="left" indent="1"/>
    </xf>
    <xf numFmtId="3" fontId="7" fillId="2" borderId="0" xfId="0" applyNumberFormat="1" applyFont="1" applyFill="1"/>
    <xf numFmtId="3" fontId="0" fillId="3" borderId="0" xfId="0" applyNumberFormat="1" applyFill="1"/>
    <xf numFmtId="3" fontId="7" fillId="3" borderId="0" xfId="0" applyNumberFormat="1" applyFont="1" applyFill="1"/>
    <xf numFmtId="4" fontId="7" fillId="2" borderId="0" xfId="0" applyNumberFormat="1" applyFont="1" applyFill="1" applyAlignment="1">
      <alignment horizontal="center"/>
    </xf>
    <xf numFmtId="164" fontId="2" fillId="2" borderId="0" xfId="3" applyNumberFormat="1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168" fontId="3" fillId="3" borderId="0" xfId="2" applyNumberFormat="1" applyFont="1" applyFill="1"/>
    <xf numFmtId="1" fontId="3" fillId="3" borderId="0" xfId="2" applyNumberFormat="1" applyFont="1" applyFill="1"/>
    <xf numFmtId="168" fontId="0" fillId="4" borderId="0" xfId="0" applyNumberFormat="1" applyFill="1" applyAlignment="1">
      <alignment horizontal="left" indent="4"/>
    </xf>
    <xf numFmtId="3" fontId="0" fillId="4" borderId="0" xfId="0" applyNumberFormat="1" applyFill="1"/>
    <xf numFmtId="168" fontId="0" fillId="4" borderId="0" xfId="0" applyNumberFormat="1" applyFill="1"/>
    <xf numFmtId="0" fontId="0" fillId="4" borderId="0" xfId="0" applyFill="1" applyAlignment="1">
      <alignment horizontal="right"/>
    </xf>
    <xf numFmtId="2" fontId="0" fillId="4" borderId="0" xfId="0" applyNumberFormat="1" applyFill="1" applyAlignment="1">
      <alignment horizontal="right"/>
    </xf>
    <xf numFmtId="3" fontId="12" fillId="2" borderId="0" xfId="0" applyNumberFormat="1" applyFont="1" applyFill="1"/>
    <xf numFmtId="0" fontId="4" fillId="2" borderId="0" xfId="6" applyFont="1" applyFill="1" applyAlignment="1">
      <alignment horizontal="right" vertical="center" wrapText="1"/>
    </xf>
    <xf numFmtId="164" fontId="2" fillId="5" borderId="0" xfId="3" applyNumberFormat="1" applyFont="1" applyFill="1" applyAlignment="1">
      <alignment horizontal="right" vertical="center"/>
    </xf>
    <xf numFmtId="0" fontId="13" fillId="5" borderId="0" xfId="3" applyFont="1" applyFill="1" applyAlignment="1">
      <alignment vertical="top" wrapText="1"/>
    </xf>
    <xf numFmtId="164" fontId="13" fillId="5" borderId="0" xfId="3" applyNumberFormat="1" applyFont="1" applyFill="1" applyAlignment="1">
      <alignment horizontal="right" vertical="center"/>
    </xf>
    <xf numFmtId="164" fontId="14" fillId="5" borderId="0" xfId="3" applyNumberFormat="1" applyFont="1" applyFill="1" applyAlignment="1">
      <alignment horizontal="right" vertical="center"/>
    </xf>
    <xf numFmtId="0" fontId="13" fillId="5" borderId="0" xfId="6" applyFont="1" applyFill="1" applyAlignment="1">
      <alignment vertical="top" wrapText="1"/>
    </xf>
    <xf numFmtId="165" fontId="2" fillId="5" borderId="0" xfId="5" applyNumberFormat="1" applyFont="1" applyFill="1" applyAlignment="1">
      <alignment horizontal="right" vertical="center"/>
    </xf>
    <xf numFmtId="164" fontId="0" fillId="5" borderId="0" xfId="0" applyNumberFormat="1" applyFill="1"/>
    <xf numFmtId="167" fontId="4" fillId="5" borderId="0" xfId="10" applyNumberFormat="1" applyFont="1" applyFill="1" applyAlignment="1">
      <alignment horizontal="center"/>
    </xf>
    <xf numFmtId="167" fontId="2" fillId="5" borderId="0" xfId="10" applyNumberFormat="1" applyFont="1" applyFill="1" applyAlignment="1">
      <alignment horizontal="center"/>
    </xf>
    <xf numFmtId="0" fontId="4" fillId="2" borderId="2" xfId="6" applyFont="1" applyFill="1" applyBorder="1" applyAlignment="1">
      <alignment horizontal="right" vertical="center" wrapText="1"/>
    </xf>
    <xf numFmtId="0" fontId="13" fillId="5" borderId="0" xfId="10" applyFont="1" applyFill="1" applyAlignment="1">
      <alignment horizontal="left" vertical="top" wrapText="1"/>
    </xf>
    <xf numFmtId="167" fontId="14" fillId="5" borderId="0" xfId="10" applyNumberFormat="1" applyFont="1" applyFill="1" applyAlignment="1">
      <alignment horizontal="center"/>
    </xf>
    <xf numFmtId="0" fontId="2" fillId="2" borderId="0" xfId="6" applyFont="1" applyFill="1" applyAlignment="1">
      <alignment horizontal="left" vertical="top" wrapText="1"/>
    </xf>
    <xf numFmtId="3" fontId="9" fillId="2" borderId="0" xfId="2" applyNumberFormat="1" applyFont="1" applyFill="1" applyAlignment="1">
      <alignment horizontal="left" vertical="center" wrapText="1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/>
    <xf numFmtId="0" fontId="13" fillId="5" borderId="0" xfId="8" applyFont="1" applyFill="1" applyAlignment="1">
      <alignment horizontal="left" vertical="top" wrapText="1"/>
    </xf>
    <xf numFmtId="164" fontId="13" fillId="5" borderId="0" xfId="7" applyNumberFormat="1" applyFont="1" applyFill="1" applyAlignment="1">
      <alignment horizontal="right" vertical="center"/>
    </xf>
    <xf numFmtId="0" fontId="13" fillId="5" borderId="0" xfId="5" applyFont="1" applyFill="1" applyAlignment="1">
      <alignment vertical="top" wrapText="1"/>
    </xf>
    <xf numFmtId="3" fontId="13" fillId="5" borderId="0" xfId="5" applyNumberFormat="1" applyFont="1" applyFill="1" applyAlignment="1">
      <alignment horizontal="right" vertical="center"/>
    </xf>
    <xf numFmtId="0" fontId="13" fillId="5" borderId="0" xfId="0" applyFont="1" applyFill="1" applyAlignment="1">
      <alignment horizontal="left"/>
    </xf>
    <xf numFmtId="0" fontId="13" fillId="5" borderId="0" xfId="1" applyFont="1" applyFill="1" applyAlignment="1">
      <alignment horizontal="left" vertical="top" wrapText="1"/>
    </xf>
    <xf numFmtId="0" fontId="2" fillId="2" borderId="0" xfId="1" applyFont="1" applyFill="1" applyAlignment="1">
      <alignment vertical="top" wrapText="1"/>
    </xf>
    <xf numFmtId="0" fontId="7" fillId="2" borderId="0" xfId="0" applyFont="1" applyFill="1"/>
    <xf numFmtId="0" fontId="13" fillId="5" borderId="0" xfId="6" applyFont="1" applyFill="1" applyAlignment="1">
      <alignment horizontal="left" vertical="top" wrapText="1"/>
    </xf>
    <xf numFmtId="0" fontId="13" fillId="5" borderId="0" xfId="3" applyFont="1" applyFill="1" applyAlignment="1">
      <alignment horizontal="left" vertical="top" wrapText="1"/>
    </xf>
    <xf numFmtId="4" fontId="12" fillId="2" borderId="0" xfId="0" applyNumberFormat="1" applyFont="1" applyFill="1" applyAlignment="1">
      <alignment horizontal="center"/>
    </xf>
    <xf numFmtId="0" fontId="13" fillId="5" borderId="0" xfId="5" applyFont="1" applyFill="1" applyAlignment="1">
      <alignment horizontal="left" vertical="top" wrapText="1"/>
    </xf>
    <xf numFmtId="164" fontId="2" fillId="2" borderId="0" xfId="7" applyNumberFormat="1" applyFont="1" applyFill="1" applyAlignment="1">
      <alignment vertical="center"/>
    </xf>
    <xf numFmtId="164" fontId="2" fillId="2" borderId="0" xfId="9" applyNumberFormat="1" applyFont="1" applyFill="1" applyAlignment="1">
      <alignment horizontal="right" vertical="center"/>
    </xf>
    <xf numFmtId="0" fontId="4" fillId="2" borderId="0" xfId="8" applyFont="1" applyFill="1" applyAlignment="1">
      <alignment horizontal="right" wrapText="1"/>
    </xf>
    <xf numFmtId="164" fontId="4" fillId="5" borderId="0" xfId="9" applyNumberFormat="1" applyFont="1" applyFill="1" applyAlignment="1">
      <alignment horizontal="right" vertical="center"/>
    </xf>
    <xf numFmtId="164" fontId="6" fillId="5" borderId="0" xfId="0" applyNumberFormat="1" applyFont="1" applyFill="1" applyAlignment="1">
      <alignment horizontal="right"/>
    </xf>
    <xf numFmtId="3" fontId="2" fillId="2" borderId="0" xfId="13" applyNumberFormat="1" applyFont="1" applyFill="1" applyAlignment="1">
      <alignment horizontal="right" vertical="center"/>
    </xf>
    <xf numFmtId="3" fontId="4" fillId="2" borderId="0" xfId="13" applyNumberFormat="1" applyFont="1" applyFill="1" applyAlignment="1">
      <alignment horizontal="right" vertical="center"/>
    </xf>
    <xf numFmtId="0" fontId="13" fillId="5" borderId="0" xfId="13" applyFont="1" applyFill="1" applyAlignment="1">
      <alignment vertical="top" wrapText="1"/>
    </xf>
    <xf numFmtId="164" fontId="14" fillId="5" borderId="0" xfId="13" applyNumberFormat="1" applyFont="1" applyFill="1" applyAlignment="1">
      <alignment horizontal="right" vertical="center"/>
    </xf>
    <xf numFmtId="3" fontId="2" fillId="5" borderId="0" xfId="8" applyNumberFormat="1" applyFont="1" applyFill="1" applyAlignment="1">
      <alignment horizontal="right" vertical="center"/>
    </xf>
    <xf numFmtId="3" fontId="4" fillId="2" borderId="0" xfId="6" applyNumberFormat="1" applyFont="1" applyFill="1" applyAlignment="1">
      <alignment horizontal="right" vertical="center"/>
    </xf>
    <xf numFmtId="0" fontId="13" fillId="5" borderId="0" xfId="6" applyFont="1" applyFill="1" applyAlignment="1">
      <alignment vertical="center"/>
    </xf>
    <xf numFmtId="3" fontId="13" fillId="5" borderId="0" xfId="6" applyNumberFormat="1" applyFont="1" applyFill="1" applyAlignment="1">
      <alignment horizontal="right" vertical="center"/>
    </xf>
    <xf numFmtId="3" fontId="2" fillId="5" borderId="0" xfId="11" applyNumberFormat="1" applyFont="1" applyFill="1" applyAlignment="1">
      <alignment horizontal="right" vertical="center"/>
    </xf>
    <xf numFmtId="3" fontId="2" fillId="2" borderId="0" xfId="3" applyNumberFormat="1" applyFont="1" applyFill="1" applyAlignment="1">
      <alignment horizontal="right" vertical="center"/>
    </xf>
    <xf numFmtId="3" fontId="4" fillId="2" borderId="0" xfId="3" applyNumberFormat="1" applyFont="1" applyFill="1" applyAlignment="1">
      <alignment horizontal="right" vertical="center"/>
    </xf>
    <xf numFmtId="3" fontId="4" fillId="2" borderId="0" xfId="11" applyNumberFormat="1" applyFont="1" applyFill="1" applyAlignment="1">
      <alignment horizontal="right" vertical="center"/>
    </xf>
    <xf numFmtId="3" fontId="13" fillId="5" borderId="0" xfId="3" applyNumberFormat="1" applyFont="1" applyFill="1" applyAlignment="1">
      <alignment horizontal="right" vertical="center"/>
    </xf>
    <xf numFmtId="0" fontId="18" fillId="3" borderId="0" xfId="0" applyFont="1" applyFill="1"/>
    <xf numFmtId="0" fontId="13" fillId="5" borderId="0" xfId="14" applyFont="1" applyFill="1" applyAlignment="1">
      <alignment horizontal="left" vertical="center" wrapText="1"/>
    </xf>
    <xf numFmtId="3" fontId="2" fillId="5" borderId="0" xfId="17" applyNumberFormat="1" applyFont="1" applyFill="1" applyAlignment="1">
      <alignment horizontal="right" vertical="center"/>
    </xf>
    <xf numFmtId="3" fontId="2" fillId="5" borderId="0" xfId="18" applyNumberFormat="1" applyFont="1" applyFill="1" applyAlignment="1">
      <alignment horizontal="right" vertical="center"/>
    </xf>
    <xf numFmtId="0" fontId="13" fillId="5" borderId="0" xfId="16" applyFont="1" applyFill="1" applyAlignment="1">
      <alignment horizontal="left" vertical="top" wrapText="1"/>
    </xf>
    <xf numFmtId="3" fontId="13" fillId="5" borderId="0" xfId="17" applyNumberFormat="1" applyFont="1" applyFill="1" applyAlignment="1">
      <alignment horizontal="right" vertical="center"/>
    </xf>
    <xf numFmtId="3" fontId="13" fillId="5" borderId="0" xfId="18" applyNumberFormat="1" applyFont="1" applyFill="1" applyAlignment="1">
      <alignment horizontal="right" vertical="center"/>
    </xf>
    <xf numFmtId="0" fontId="12" fillId="0" borderId="8" xfId="0" applyFont="1" applyBorder="1" applyAlignment="1">
      <alignment horizontal="center" vertical="center"/>
    </xf>
    <xf numFmtId="0" fontId="10" fillId="2" borderId="8" xfId="19" applyFont="1" applyFill="1" applyBorder="1" applyAlignment="1">
      <alignment horizontal="left" vertical="center" wrapText="1"/>
    </xf>
    <xf numFmtId="2" fontId="7" fillId="0" borderId="8" xfId="0" applyNumberFormat="1" applyFont="1" applyBorder="1"/>
    <xf numFmtId="0" fontId="11" fillId="2" borderId="8" xfId="19" applyFont="1" applyFill="1" applyBorder="1" applyAlignment="1">
      <alignment horizontal="left" vertical="center" wrapText="1"/>
    </xf>
    <xf numFmtId="1" fontId="7" fillId="0" borderId="8" xfId="0" applyNumberFormat="1" applyFont="1" applyBorder="1"/>
    <xf numFmtId="0" fontId="7" fillId="0" borderId="8" xfId="0" applyFont="1" applyBorder="1" applyAlignment="1">
      <alignment horizontal="left"/>
    </xf>
    <xf numFmtId="1" fontId="7" fillId="0" borderId="5" xfId="0" applyNumberFormat="1" applyFont="1" applyBorder="1"/>
    <xf numFmtId="0" fontId="7" fillId="0" borderId="5" xfId="0" applyFont="1" applyBorder="1"/>
    <xf numFmtId="0" fontId="7" fillId="0" borderId="8" xfId="0" applyFont="1" applyBorder="1"/>
    <xf numFmtId="3" fontId="10" fillId="2" borderId="8" xfId="20" applyNumberFormat="1" applyFont="1" applyFill="1" applyBorder="1" applyAlignment="1">
      <alignment horizontal="center" vertical="center"/>
    </xf>
    <xf numFmtId="3" fontId="11" fillId="2" borderId="8" xfId="19" applyNumberFormat="1" applyFont="1" applyFill="1" applyBorder="1" applyAlignment="1">
      <alignment horizontal="center" vertical="center"/>
    </xf>
    <xf numFmtId="3" fontId="11" fillId="2" borderId="8" xfId="2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left" vertical="center"/>
    </xf>
    <xf numFmtId="3" fontId="11" fillId="5" borderId="8" xfId="19" applyNumberFormat="1" applyFont="1" applyFill="1" applyBorder="1" applyAlignment="1">
      <alignment horizontal="center" vertical="center"/>
    </xf>
    <xf numFmtId="0" fontId="7" fillId="5" borderId="8" xfId="0" applyFont="1" applyFill="1" applyBorder="1"/>
    <xf numFmtId="0" fontId="7" fillId="5" borderId="9" xfId="0" applyFont="1" applyFill="1" applyBorder="1" applyAlignment="1">
      <alignment horizontal="center" vertical="center" wrapText="1"/>
    </xf>
    <xf numFmtId="0" fontId="11" fillId="5" borderId="8" xfId="19" applyFont="1" applyFill="1" applyBorder="1" applyAlignment="1">
      <alignment horizontal="left" vertical="center" wrapText="1"/>
    </xf>
    <xf numFmtId="3" fontId="11" fillId="5" borderId="8" xfId="20" applyNumberFormat="1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left"/>
    </xf>
    <xf numFmtId="3" fontId="7" fillId="5" borderId="8" xfId="0" applyNumberFormat="1" applyFont="1" applyFill="1" applyBorder="1"/>
    <xf numFmtId="0" fontId="7" fillId="5" borderId="5" xfId="0" applyFont="1" applyFill="1" applyBorder="1"/>
    <xf numFmtId="0" fontId="10" fillId="2" borderId="3" xfId="21" applyFont="1" applyFill="1" applyBorder="1" applyAlignment="1">
      <alignment horizontal="right" vertical="center" wrapText="1"/>
    </xf>
    <xf numFmtId="0" fontId="10" fillId="2" borderId="1" xfId="21" applyFont="1" applyFill="1" applyBorder="1" applyAlignment="1">
      <alignment horizontal="right" vertical="center" wrapText="1"/>
    </xf>
    <xf numFmtId="170" fontId="11" fillId="2" borderId="0" xfId="12" applyNumberFormat="1" applyFont="1" applyFill="1" applyBorder="1" applyAlignment="1">
      <alignment horizontal="right" vertical="center"/>
    </xf>
    <xf numFmtId="170" fontId="10" fillId="2" borderId="0" xfId="12" applyNumberFormat="1" applyFont="1" applyFill="1" applyBorder="1" applyAlignment="1">
      <alignment horizontal="right" vertical="center"/>
    </xf>
    <xf numFmtId="0" fontId="11" fillId="2" borderId="0" xfId="21" applyFont="1" applyFill="1" applyAlignment="1">
      <alignment horizontal="left" vertical="top" wrapText="1"/>
    </xf>
    <xf numFmtId="0" fontId="19" fillId="5" borderId="0" xfId="21" applyFont="1" applyFill="1" applyAlignment="1">
      <alignment horizontal="left" vertical="top" wrapText="1"/>
    </xf>
    <xf numFmtId="170" fontId="19" fillId="5" borderId="0" xfId="12" applyNumberFormat="1" applyFont="1" applyFill="1" applyBorder="1" applyAlignment="1">
      <alignment horizontal="right" vertical="center"/>
    </xf>
    <xf numFmtId="170" fontId="10" fillId="5" borderId="0" xfId="12" applyNumberFormat="1" applyFont="1" applyFill="1" applyBorder="1" applyAlignment="1">
      <alignment horizontal="right" vertical="center"/>
    </xf>
    <xf numFmtId="0" fontId="11" fillId="2" borderId="0" xfId="22" applyFont="1" applyFill="1" applyAlignment="1">
      <alignment vertical="top" wrapText="1"/>
    </xf>
    <xf numFmtId="3" fontId="10" fillId="2" borderId="0" xfId="22" applyNumberFormat="1" applyFont="1" applyFill="1" applyAlignment="1">
      <alignment horizontal="right" vertical="center"/>
    </xf>
    <xf numFmtId="3" fontId="11" fillId="2" borderId="0" xfId="22" applyNumberFormat="1" applyFont="1" applyFill="1" applyAlignment="1">
      <alignment horizontal="right" vertical="center"/>
    </xf>
    <xf numFmtId="3" fontId="10" fillId="2" borderId="1" xfId="22" applyNumberFormat="1" applyFont="1" applyFill="1" applyBorder="1" applyAlignment="1">
      <alignment horizontal="right" vertical="center"/>
    </xf>
    <xf numFmtId="0" fontId="10" fillId="2" borderId="0" xfId="23" applyFont="1" applyFill="1" applyAlignment="1">
      <alignment horizontal="center" vertical="center" wrapText="1"/>
    </xf>
    <xf numFmtId="0" fontId="10" fillId="2" borderId="0" xfId="23" applyFont="1" applyFill="1" applyAlignment="1">
      <alignment horizontal="center" wrapText="1"/>
    </xf>
    <xf numFmtId="0" fontId="19" fillId="5" borderId="0" xfId="23" applyFont="1" applyFill="1" applyAlignment="1">
      <alignment vertical="top" wrapText="1"/>
    </xf>
    <xf numFmtId="171" fontId="19" fillId="5" borderId="0" xfId="23" applyNumberFormat="1" applyFont="1" applyFill="1" applyAlignment="1">
      <alignment horizontal="right" vertical="center"/>
    </xf>
    <xf numFmtId="171" fontId="10" fillId="2" borderId="0" xfId="23" applyNumberFormat="1" applyFont="1" applyFill="1" applyAlignment="1">
      <alignment horizontal="right" vertical="center"/>
    </xf>
    <xf numFmtId="171" fontId="11" fillId="2" borderId="0" xfId="23" applyNumberFormat="1" applyFont="1" applyFill="1" applyAlignment="1">
      <alignment horizontal="right" vertical="center"/>
    </xf>
    <xf numFmtId="171" fontId="11" fillId="5" borderId="0" xfId="23" applyNumberFormat="1" applyFont="1" applyFill="1" applyAlignment="1">
      <alignment vertical="top" wrapText="1"/>
    </xf>
    <xf numFmtId="171" fontId="11" fillId="5" borderId="0" xfId="23" applyNumberFormat="1" applyFont="1" applyFill="1" applyAlignment="1">
      <alignment horizontal="right" vertical="center"/>
    </xf>
    <xf numFmtId="0" fontId="10" fillId="2" borderId="0" xfId="23" applyFont="1" applyFill="1" applyAlignment="1">
      <alignment horizontal="left" vertical="top" wrapText="1" indent="1"/>
    </xf>
    <xf numFmtId="0" fontId="10" fillId="2" borderId="1" xfId="23" applyFont="1" applyFill="1" applyBorder="1" applyAlignment="1">
      <alignment horizontal="left" vertical="top" wrapText="1" indent="1"/>
    </xf>
    <xf numFmtId="171" fontId="10" fillId="2" borderId="1" xfId="23" applyNumberFormat="1" applyFont="1" applyFill="1" applyBorder="1" applyAlignment="1">
      <alignment horizontal="right" vertical="center"/>
    </xf>
    <xf numFmtId="171" fontId="11" fillId="2" borderId="1" xfId="23" applyNumberFormat="1" applyFont="1" applyFill="1" applyBorder="1" applyAlignment="1">
      <alignment horizontal="right" vertical="center"/>
    </xf>
    <xf numFmtId="171" fontId="11" fillId="5" borderId="0" xfId="23" applyNumberFormat="1" applyFont="1" applyFill="1" applyAlignment="1">
      <alignment horizontal="right" vertical="top" wrapText="1"/>
    </xf>
    <xf numFmtId="0" fontId="11" fillId="2" borderId="0" xfId="23" applyFont="1" applyFill="1" applyAlignment="1">
      <alignment vertical="top" wrapText="1"/>
    </xf>
    <xf numFmtId="168" fontId="16" fillId="5" borderId="0" xfId="0" applyNumberFormat="1" applyFont="1" applyFill="1"/>
    <xf numFmtId="0" fontId="19" fillId="5" borderId="0" xfId="27" applyFont="1" applyFill="1" applyAlignment="1">
      <alignment vertical="top" wrapText="1"/>
    </xf>
    <xf numFmtId="3" fontId="19" fillId="5" borderId="0" xfId="12" applyNumberFormat="1" applyFont="1" applyFill="1" applyBorder="1" applyAlignment="1">
      <alignment horizontal="right" vertical="center"/>
    </xf>
    <xf numFmtId="3" fontId="19" fillId="5" borderId="0" xfId="27" applyNumberFormat="1" applyFont="1" applyFill="1" applyAlignment="1">
      <alignment horizontal="right" vertical="center"/>
    </xf>
    <xf numFmtId="165" fontId="10" fillId="5" borderId="0" xfId="27" applyNumberFormat="1" applyFont="1" applyFill="1" applyAlignment="1">
      <alignment horizontal="right" vertical="center"/>
    </xf>
    <xf numFmtId="3" fontId="10" fillId="2" borderId="0" xfId="27" applyNumberFormat="1" applyFont="1" applyFill="1" applyAlignment="1">
      <alignment horizontal="right" vertical="center"/>
    </xf>
    <xf numFmtId="3" fontId="10" fillId="2" borderId="1" xfId="27" applyNumberFormat="1" applyFont="1" applyFill="1" applyBorder="1" applyAlignment="1">
      <alignment horizontal="right" vertical="center"/>
    </xf>
    <xf numFmtId="3" fontId="11" fillId="2" borderId="0" xfId="27" applyNumberFormat="1" applyFont="1" applyFill="1" applyAlignment="1">
      <alignment horizontal="right" vertical="center"/>
    </xf>
    <xf numFmtId="0" fontId="10" fillId="2" borderId="0" xfId="27" applyFont="1" applyFill="1" applyAlignment="1">
      <alignment horizontal="right" vertical="center" wrapText="1"/>
    </xf>
    <xf numFmtId="3" fontId="21" fillId="2" borderId="3" xfId="28" applyNumberFormat="1" applyFont="1" applyFill="1" applyBorder="1" applyAlignment="1">
      <alignment horizontal="right" vertical="center" wrapText="1"/>
    </xf>
    <xf numFmtId="3" fontId="10" fillId="2" borderId="3" xfId="3" applyNumberFormat="1" applyFont="1" applyFill="1" applyBorder="1" applyAlignment="1">
      <alignment horizontal="right" vertical="center"/>
    </xf>
    <xf numFmtId="4" fontId="22" fillId="5" borderId="0" xfId="3" applyNumberFormat="1" applyFont="1" applyFill="1"/>
    <xf numFmtId="3" fontId="19" fillId="5" borderId="0" xfId="3" applyNumberFormat="1" applyFont="1" applyFill="1" applyAlignment="1">
      <alignment vertical="center" wrapText="1"/>
    </xf>
    <xf numFmtId="3" fontId="19" fillId="5" borderId="0" xfId="3" applyNumberFormat="1" applyFont="1" applyFill="1" applyAlignment="1">
      <alignment horizontal="right" vertical="center"/>
    </xf>
    <xf numFmtId="4" fontId="19" fillId="5" borderId="0" xfId="3" applyNumberFormat="1" applyFont="1" applyFill="1"/>
    <xf numFmtId="3" fontId="10" fillId="5" borderId="0" xfId="3" applyNumberFormat="1" applyFont="1" applyFill="1" applyAlignment="1">
      <alignment horizontal="right" vertical="center"/>
    </xf>
    <xf numFmtId="3" fontId="7" fillId="5" borderId="0" xfId="0" applyNumberFormat="1" applyFont="1" applyFill="1"/>
    <xf numFmtId="3" fontId="21" fillId="2" borderId="0" xfId="28" applyNumberFormat="1" applyFont="1" applyFill="1" applyAlignment="1">
      <alignment horizontal="center" vertical="center" wrapText="1"/>
    </xf>
    <xf numFmtId="3" fontId="10" fillId="2" borderId="0" xfId="3" applyNumberFormat="1" applyFont="1" applyFill="1" applyAlignment="1">
      <alignment horizontal="center" vertical="center"/>
    </xf>
    <xf numFmtId="3" fontId="21" fillId="2" borderId="0" xfId="28" applyNumberFormat="1" applyFont="1" applyFill="1" applyAlignment="1">
      <alignment horizontal="center" wrapText="1"/>
    </xf>
    <xf numFmtId="3" fontId="19" fillId="5" borderId="0" xfId="28" applyNumberFormat="1" applyFont="1" applyFill="1" applyAlignment="1">
      <alignment vertical="center" wrapText="1"/>
    </xf>
    <xf numFmtId="169" fontId="19" fillId="5" borderId="0" xfId="3" applyNumberFormat="1" applyFont="1" applyFill="1" applyAlignment="1">
      <alignment horizontal="right" vertical="center"/>
    </xf>
    <xf numFmtId="3" fontId="19" fillId="5" borderId="0" xfId="3" applyNumberFormat="1" applyFont="1" applyFill="1" applyAlignment="1">
      <alignment vertical="top" wrapText="1"/>
    </xf>
    <xf numFmtId="169" fontId="21" fillId="2" borderId="0" xfId="30" applyNumberFormat="1" applyFont="1" applyFill="1" applyAlignment="1">
      <alignment horizontal="right" vertical="center" wrapText="1"/>
    </xf>
    <xf numFmtId="3" fontId="10" fillId="2" borderId="0" xfId="3" applyNumberFormat="1" applyFont="1" applyFill="1" applyAlignment="1">
      <alignment horizontal="right" vertical="center"/>
    </xf>
    <xf numFmtId="169" fontId="10" fillId="2" borderId="0" xfId="3" applyNumberFormat="1" applyFont="1" applyFill="1" applyAlignment="1">
      <alignment horizontal="right" vertical="center"/>
    </xf>
    <xf numFmtId="3" fontId="10" fillId="2" borderId="0" xfId="3" applyNumberFormat="1" applyFont="1" applyFill="1" applyAlignment="1">
      <alignment horizontal="center" vertical="center" wrapText="1"/>
    </xf>
    <xf numFmtId="3" fontId="10" fillId="2" borderId="0" xfId="3" applyNumberFormat="1" applyFont="1" applyFill="1" applyAlignment="1">
      <alignment horizontal="right" vertical="center" wrapText="1"/>
    </xf>
    <xf numFmtId="3" fontId="10" fillId="2" borderId="3" xfId="3" applyNumberFormat="1" applyFont="1" applyFill="1" applyBorder="1" applyAlignment="1">
      <alignment horizontal="right" vertical="center" wrapText="1"/>
    </xf>
    <xf numFmtId="3" fontId="19" fillId="2" borderId="0" xfId="3" applyNumberFormat="1" applyFont="1" applyFill="1" applyAlignment="1">
      <alignment horizontal="right" vertical="center"/>
    </xf>
    <xf numFmtId="4" fontId="19" fillId="2" borderId="0" xfId="3" applyNumberFormat="1" applyFont="1" applyFill="1"/>
    <xf numFmtId="3" fontId="10" fillId="2" borderId="0" xfId="3" applyNumberFormat="1" applyFont="1" applyFill="1" applyBorder="1" applyAlignment="1">
      <alignment horizontal="right" vertical="center"/>
    </xf>
    <xf numFmtId="4" fontId="22" fillId="2" borderId="0" xfId="3" applyNumberFormat="1" applyFont="1" applyFill="1" applyBorder="1"/>
    <xf numFmtId="3" fontId="7" fillId="2" borderId="0" xfId="0" applyNumberFormat="1" applyFont="1" applyFill="1" applyAlignment="1">
      <alignment horizontal="right" vertical="center"/>
    </xf>
    <xf numFmtId="3" fontId="11" fillId="2" borderId="0" xfId="3" applyNumberFormat="1" applyFont="1" applyFill="1" applyAlignment="1">
      <alignment horizontal="right" vertical="center"/>
    </xf>
    <xf numFmtId="4" fontId="22" fillId="2" borderId="0" xfId="3" applyNumberFormat="1" applyFont="1" applyFill="1"/>
    <xf numFmtId="3" fontId="10" fillId="2" borderId="0" xfId="3" applyNumberFormat="1" applyFont="1" applyFill="1" applyAlignment="1">
      <alignment horizontal="left" vertical="top" wrapText="1" indent="1"/>
    </xf>
    <xf numFmtId="3" fontId="11" fillId="2" borderId="0" xfId="3" applyNumberFormat="1" applyFont="1" applyFill="1" applyAlignment="1">
      <alignment vertical="top" wrapText="1"/>
    </xf>
    <xf numFmtId="3" fontId="11" fillId="2" borderId="0" xfId="3" applyNumberFormat="1" applyFont="1" applyFill="1" applyAlignment="1">
      <alignment horizontal="left" vertical="top" wrapText="1"/>
    </xf>
    <xf numFmtId="3" fontId="19" fillId="5" borderId="0" xfId="3" applyNumberFormat="1" applyFont="1" applyFill="1" applyAlignment="1">
      <alignment horizontal="left" vertical="top" wrapText="1"/>
    </xf>
    <xf numFmtId="3" fontId="7" fillId="2" borderId="0" xfId="28" applyNumberFormat="1" applyFont="1" applyFill="1" applyAlignment="1">
      <alignment horizontal="center" vertical="center" wrapText="1"/>
    </xf>
    <xf numFmtId="3" fontId="21" fillId="2" borderId="0" xfId="28" applyNumberFormat="1" applyFont="1" applyFill="1" applyAlignment="1">
      <alignment horizontal="center" vertical="center"/>
    </xf>
    <xf numFmtId="3" fontId="10" fillId="2" borderId="0" xfId="31" applyNumberFormat="1" applyFont="1" applyFill="1" applyAlignment="1">
      <alignment vertical="top" wrapText="1"/>
    </xf>
    <xf numFmtId="3" fontId="10" fillId="2" borderId="0" xfId="31" applyNumberFormat="1" applyFont="1" applyFill="1" applyAlignment="1">
      <alignment horizontal="right" vertical="center"/>
    </xf>
    <xf numFmtId="3" fontId="21" fillId="2" borderId="0" xfId="28" applyNumberFormat="1" applyFont="1" applyFill="1" applyAlignment="1">
      <alignment horizontal="right" vertical="center"/>
    </xf>
    <xf numFmtId="3" fontId="10" fillId="5" borderId="0" xfId="31" applyNumberFormat="1" applyFont="1" applyFill="1" applyAlignment="1">
      <alignment horizontal="right" vertical="center"/>
    </xf>
    <xf numFmtId="3" fontId="19" fillId="5" borderId="0" xfId="31" applyNumberFormat="1" applyFont="1" applyFill="1" applyAlignment="1">
      <alignment horizontal="left" vertical="top" wrapText="1"/>
    </xf>
    <xf numFmtId="3" fontId="19" fillId="5" borderId="0" xfId="31" applyNumberFormat="1" applyFont="1" applyFill="1" applyAlignment="1">
      <alignment horizontal="right" vertical="center"/>
    </xf>
    <xf numFmtId="3" fontId="19" fillId="5" borderId="0" xfId="31" applyNumberFormat="1" applyFont="1" applyFill="1" applyAlignment="1">
      <alignment vertical="top" wrapText="1"/>
    </xf>
    <xf numFmtId="3" fontId="19" fillId="5" borderId="0" xfId="32" applyNumberFormat="1" applyFont="1" applyFill="1" applyAlignment="1">
      <alignment vertical="top" wrapText="1"/>
    </xf>
    <xf numFmtId="3" fontId="19" fillId="5" borderId="0" xfId="32" applyNumberFormat="1" applyFont="1" applyFill="1" applyAlignment="1">
      <alignment horizontal="right" vertical="center"/>
    </xf>
    <xf numFmtId="3" fontId="10" fillId="5" borderId="0" xfId="32" applyNumberFormat="1" applyFont="1" applyFill="1" applyAlignment="1">
      <alignment horizontal="right" vertical="center"/>
    </xf>
    <xf numFmtId="3" fontId="10" fillId="2" borderId="0" xfId="33" applyNumberFormat="1" applyFont="1" applyFill="1" applyAlignment="1">
      <alignment horizontal="center" vertical="center" wrapText="1"/>
    </xf>
    <xf numFmtId="3" fontId="7" fillId="2" borderId="0" xfId="28" applyNumberFormat="1" applyFont="1" applyFill="1" applyAlignment="1">
      <alignment horizontal="right" vertical="center" wrapText="1"/>
    </xf>
    <xf numFmtId="3" fontId="19" fillId="5" borderId="0" xfId="6" applyNumberFormat="1" applyFont="1" applyFill="1" applyAlignment="1">
      <alignment vertical="top" wrapText="1"/>
    </xf>
    <xf numFmtId="3" fontId="19" fillId="5" borderId="0" xfId="6" applyNumberFormat="1" applyFont="1" applyFill="1" applyAlignment="1">
      <alignment horizontal="right" vertical="center"/>
    </xf>
    <xf numFmtId="3" fontId="11" fillId="2" borderId="0" xfId="6" applyNumberFormat="1" applyFont="1" applyFill="1" applyAlignment="1">
      <alignment horizontal="left" vertical="top" wrapText="1"/>
    </xf>
    <xf numFmtId="3" fontId="10" fillId="2" borderId="0" xfId="6" applyNumberFormat="1" applyFont="1" applyFill="1" applyAlignment="1">
      <alignment horizontal="right" vertical="center"/>
    </xf>
    <xf numFmtId="3" fontId="11" fillId="2" borderId="0" xfId="6" applyNumberFormat="1" applyFont="1" applyFill="1" applyAlignment="1">
      <alignment horizontal="right" vertical="center"/>
    </xf>
    <xf numFmtId="3" fontId="10" fillId="5" borderId="0" xfId="6" applyNumberFormat="1" applyFont="1" applyFill="1" applyAlignment="1">
      <alignment horizontal="right" vertical="center"/>
    </xf>
    <xf numFmtId="3" fontId="11" fillId="2" borderId="0" xfId="6" applyNumberFormat="1" applyFont="1" applyFill="1" applyAlignment="1">
      <alignment vertical="top" wrapText="1"/>
    </xf>
    <xf numFmtId="0" fontId="0" fillId="3" borderId="0" xfId="0" applyFill="1" applyAlignment="1"/>
    <xf numFmtId="3" fontId="7" fillId="2" borderId="0" xfId="0" applyNumberFormat="1" applyFont="1" applyFill="1" applyAlignment="1">
      <alignment horizontal="center" vertical="center"/>
    </xf>
    <xf numFmtId="3" fontId="11" fillId="2" borderId="0" xfId="13" applyNumberFormat="1" applyFont="1" applyFill="1" applyAlignment="1">
      <alignment vertical="top" wrapText="1"/>
    </xf>
    <xf numFmtId="3" fontId="11" fillId="2" borderId="0" xfId="13" applyNumberFormat="1" applyFont="1" applyFill="1" applyAlignment="1">
      <alignment horizontal="right" vertical="center"/>
    </xf>
    <xf numFmtId="3" fontId="10" fillId="2" borderId="0" xfId="13" applyNumberFormat="1" applyFont="1" applyFill="1" applyAlignment="1">
      <alignment horizontal="right" vertical="center"/>
    </xf>
    <xf numFmtId="3" fontId="10" fillId="2" borderId="0" xfId="13" applyNumberFormat="1" applyFont="1" applyFill="1" applyAlignment="1">
      <alignment horizontal="left" vertical="top" wrapText="1" indent="1"/>
    </xf>
    <xf numFmtId="3" fontId="11" fillId="2" borderId="0" xfId="13" applyNumberFormat="1" applyFont="1" applyFill="1" applyAlignment="1">
      <alignment horizontal="left" vertical="top" wrapText="1"/>
    </xf>
    <xf numFmtId="3" fontId="10" fillId="5" borderId="0" xfId="13" applyNumberFormat="1" applyFont="1" applyFill="1" applyAlignment="1">
      <alignment horizontal="right" vertical="center"/>
    </xf>
    <xf numFmtId="3" fontId="10" fillId="2" borderId="0" xfId="31" applyNumberFormat="1" applyFont="1" applyFill="1" applyAlignment="1">
      <alignment horizontal="center" vertical="center" wrapText="1"/>
    </xf>
    <xf numFmtId="3" fontId="10" fillId="2" borderId="0" xfId="31" applyNumberFormat="1" applyFont="1" applyFill="1" applyBorder="1" applyAlignment="1">
      <alignment horizontal="right" vertical="center"/>
    </xf>
    <xf numFmtId="3" fontId="19" fillId="5" borderId="0" xfId="13" applyNumberFormat="1" applyFont="1" applyFill="1" applyAlignment="1">
      <alignment vertical="top" wrapText="1"/>
    </xf>
    <xf numFmtId="3" fontId="19" fillId="5" borderId="0" xfId="13" applyNumberFormat="1" applyFont="1" applyFill="1" applyAlignment="1">
      <alignment horizontal="right" vertical="center"/>
    </xf>
    <xf numFmtId="3" fontId="10" fillId="2" borderId="0" xfId="34" applyNumberFormat="1" applyFont="1" applyFill="1" applyAlignment="1">
      <alignment horizontal="right" vertical="center"/>
    </xf>
    <xf numFmtId="3" fontId="11" fillId="2" borderId="0" xfId="34" applyNumberFormat="1" applyFont="1" applyFill="1" applyAlignment="1">
      <alignment vertical="top" wrapText="1"/>
    </xf>
    <xf numFmtId="3" fontId="11" fillId="2" borderId="0" xfId="34" applyNumberFormat="1" applyFont="1" applyFill="1" applyAlignment="1">
      <alignment horizontal="right" vertical="center"/>
    </xf>
    <xf numFmtId="3" fontId="10" fillId="2" borderId="0" xfId="34" applyNumberFormat="1" applyFont="1" applyFill="1" applyAlignment="1">
      <alignment horizontal="left" vertical="top" wrapText="1" indent="1"/>
    </xf>
    <xf numFmtId="3" fontId="11" fillId="2" borderId="0" xfId="34" applyNumberFormat="1" applyFont="1" applyFill="1" applyAlignment="1">
      <alignment horizontal="left" vertical="top" wrapText="1"/>
    </xf>
    <xf numFmtId="3" fontId="19" fillId="5" borderId="0" xfId="34" applyNumberFormat="1" applyFont="1" applyFill="1" applyAlignment="1">
      <alignment vertical="top" wrapText="1"/>
    </xf>
    <xf numFmtId="3" fontId="19" fillId="5" borderId="0" xfId="34" applyNumberFormat="1" applyFont="1" applyFill="1" applyAlignment="1">
      <alignment horizontal="right" vertical="center"/>
    </xf>
    <xf numFmtId="3" fontId="10" fillId="5" borderId="0" xfId="34" applyNumberFormat="1" applyFont="1" applyFill="1" applyAlignment="1">
      <alignment horizontal="right" vertical="center"/>
    </xf>
    <xf numFmtId="164" fontId="13" fillId="2" borderId="0" xfId="7" applyNumberFormat="1" applyFont="1" applyFill="1" applyAlignment="1">
      <alignment horizontal="right" vertical="center"/>
    </xf>
    <xf numFmtId="164" fontId="13" fillId="2" borderId="0" xfId="3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left" indent="2"/>
    </xf>
    <xf numFmtId="164" fontId="4" fillId="2" borderId="0" xfId="9" applyNumberFormat="1" applyFont="1" applyFill="1" applyAlignment="1">
      <alignment vertical="center"/>
    </xf>
    <xf numFmtId="164" fontId="4" fillId="2" borderId="0" xfId="8" applyNumberFormat="1" applyFont="1" applyFill="1" applyAlignment="1">
      <alignment vertical="center"/>
    </xf>
    <xf numFmtId="164" fontId="2" fillId="5" borderId="0" xfId="8" applyNumberFormat="1" applyFont="1" applyFill="1" applyAlignment="1">
      <alignment vertical="center"/>
    </xf>
    <xf numFmtId="164" fontId="4" fillId="5" borderId="0" xfId="9" applyNumberFormat="1" applyFont="1" applyFill="1" applyAlignment="1">
      <alignment vertical="center"/>
    </xf>
    <xf numFmtId="164" fontId="2" fillId="2" borderId="0" xfId="9" applyNumberFormat="1" applyFont="1" applyFill="1" applyAlignment="1">
      <alignment vertical="center"/>
    </xf>
    <xf numFmtId="164" fontId="14" fillId="2" borderId="0" xfId="13" applyNumberFormat="1" applyFont="1" applyFill="1" applyAlignment="1">
      <alignment horizontal="right" vertical="center"/>
    </xf>
    <xf numFmtId="3" fontId="13" fillId="2" borderId="0" xfId="3" applyNumberFormat="1" applyFont="1" applyFill="1" applyAlignment="1">
      <alignment horizontal="right" vertical="center"/>
    </xf>
    <xf numFmtId="164" fontId="13" fillId="5" borderId="0" xfId="9" applyNumberFormat="1" applyFont="1" applyFill="1" applyAlignment="1">
      <alignment horizontal="right" vertical="center"/>
    </xf>
    <xf numFmtId="164" fontId="13" fillId="5" borderId="0" xfId="9" applyNumberFormat="1" applyFont="1" applyFill="1" applyAlignment="1">
      <alignment vertical="center"/>
    </xf>
    <xf numFmtId="164" fontId="13" fillId="5" borderId="0" xfId="8" applyNumberFormat="1" applyFont="1" applyFill="1" applyAlignment="1">
      <alignment vertical="center"/>
    </xf>
    <xf numFmtId="167" fontId="13" fillId="5" borderId="0" xfId="10" applyNumberFormat="1" applyFont="1" applyFill="1" applyAlignment="1">
      <alignment horizontal="center"/>
    </xf>
    <xf numFmtId="3" fontId="13" fillId="2" borderId="0" xfId="6" applyNumberFormat="1" applyFont="1" applyFill="1" applyAlignment="1">
      <alignment horizontal="right" vertical="center"/>
    </xf>
    <xf numFmtId="3" fontId="13" fillId="5" borderId="0" xfId="11" applyNumberFormat="1" applyFont="1" applyFill="1" applyAlignment="1">
      <alignment horizontal="right" vertical="center"/>
    </xf>
    <xf numFmtId="3" fontId="13" fillId="2" borderId="0" xfId="17" applyNumberFormat="1" applyFont="1" applyFill="1" applyAlignment="1">
      <alignment horizontal="right" vertical="center"/>
    </xf>
    <xf numFmtId="3" fontId="13" fillId="2" borderId="0" xfId="18" applyNumberFormat="1" applyFont="1" applyFill="1" applyAlignment="1">
      <alignment horizontal="right" vertical="center"/>
    </xf>
    <xf numFmtId="0" fontId="10" fillId="2" borderId="0" xfId="21" applyFont="1" applyFill="1" applyAlignment="1">
      <alignment horizontal="left" vertical="top" wrapText="1" indent="1"/>
    </xf>
    <xf numFmtId="0" fontId="19" fillId="5" borderId="0" xfId="22" applyFont="1" applyFill="1" applyAlignment="1">
      <alignment vertical="top" wrapText="1"/>
    </xf>
    <xf numFmtId="3" fontId="19" fillId="5" borderId="0" xfId="22" applyNumberFormat="1" applyFont="1" applyFill="1" applyAlignment="1">
      <alignment horizontal="right" vertical="center"/>
    </xf>
    <xf numFmtId="0" fontId="10" fillId="2" borderId="0" xfId="21" applyFont="1" applyFill="1" applyBorder="1" applyAlignment="1">
      <alignment horizontal="left" vertical="top" wrapText="1" indent="1"/>
    </xf>
    <xf numFmtId="0" fontId="19" fillId="5" borderId="0" xfId="22" applyFont="1" applyFill="1" applyBorder="1" applyAlignment="1">
      <alignment horizontal="left" vertical="top" wrapText="1"/>
    </xf>
    <xf numFmtId="165" fontId="19" fillId="5" borderId="0" xfId="22" applyNumberFormat="1" applyFont="1" applyFill="1" applyBorder="1" applyAlignment="1">
      <alignment horizontal="right" vertical="center"/>
    </xf>
    <xf numFmtId="0" fontId="10" fillId="2" borderId="0" xfId="22" applyFont="1" applyFill="1" applyAlignment="1">
      <alignment horizontal="left" vertical="top" wrapText="1" indent="1"/>
    </xf>
    <xf numFmtId="0" fontId="10" fillId="2" borderId="1" xfId="22" applyFont="1" applyFill="1" applyBorder="1" applyAlignment="1">
      <alignment horizontal="left" vertical="top" wrapText="1" indent="1"/>
    </xf>
    <xf numFmtId="0" fontId="10" fillId="2" borderId="0" xfId="23" applyFont="1" applyFill="1" applyAlignment="1">
      <alignment horizontal="right" wrapText="1"/>
    </xf>
    <xf numFmtId="0" fontId="10" fillId="2" borderId="0" xfId="23" applyFont="1" applyFill="1" applyAlignment="1">
      <alignment horizontal="right" vertical="center" wrapText="1"/>
    </xf>
    <xf numFmtId="0" fontId="10" fillId="2" borderId="0" xfId="25" applyFont="1" applyFill="1" applyAlignment="1">
      <alignment horizontal="right" vertical="center" wrapText="1"/>
    </xf>
    <xf numFmtId="0" fontId="19" fillId="5" borderId="0" xfId="25" applyFont="1" applyFill="1" applyAlignment="1">
      <alignment vertical="top" wrapText="1"/>
    </xf>
    <xf numFmtId="165" fontId="19" fillId="5" borderId="0" xfId="25" applyNumberFormat="1" applyFont="1" applyFill="1" applyAlignment="1">
      <alignment horizontal="right" vertical="center"/>
    </xf>
    <xf numFmtId="3" fontId="10" fillId="5" borderId="0" xfId="25" applyNumberFormat="1" applyFont="1" applyFill="1" applyAlignment="1">
      <alignment horizontal="right" vertical="center"/>
    </xf>
    <xf numFmtId="3" fontId="10" fillId="2" borderId="0" xfId="25" applyNumberFormat="1" applyFont="1" applyFill="1" applyAlignment="1">
      <alignment horizontal="right" vertical="center"/>
    </xf>
    <xf numFmtId="3" fontId="10" fillId="2" borderId="1" xfId="25" applyNumberFormat="1" applyFont="1" applyFill="1" applyBorder="1" applyAlignment="1">
      <alignment horizontal="right" vertical="center"/>
    </xf>
    <xf numFmtId="0" fontId="11" fillId="2" borderId="0" xfId="24" applyFont="1" applyFill="1" applyAlignment="1">
      <alignment vertical="center" wrapText="1"/>
    </xf>
    <xf numFmtId="0" fontId="11" fillId="2" borderId="0" xfId="24" applyFont="1" applyFill="1" applyAlignment="1">
      <alignment horizontal="center" vertical="center" wrapText="1"/>
    </xf>
    <xf numFmtId="0" fontId="10" fillId="2" borderId="0" xfId="24" applyFont="1" applyFill="1" applyAlignment="1">
      <alignment horizontal="center" vertical="top" wrapText="1"/>
    </xf>
    <xf numFmtId="0" fontId="10" fillId="2" borderId="0" xfId="24" applyFont="1" applyFill="1" applyAlignment="1">
      <alignment wrapText="1"/>
    </xf>
    <xf numFmtId="0" fontId="10" fillId="2" borderId="0" xfId="24" applyFont="1" applyFill="1" applyAlignment="1">
      <alignment horizontal="right" vertical="center" wrapText="1"/>
    </xf>
    <xf numFmtId="0" fontId="10" fillId="2" borderId="0" xfId="24" applyFont="1" applyFill="1" applyAlignment="1">
      <alignment horizontal="center" wrapText="1"/>
    </xf>
    <xf numFmtId="0" fontId="10" fillId="2" borderId="0" xfId="24" applyFont="1" applyFill="1" applyAlignment="1">
      <alignment horizontal="right" wrapText="1"/>
    </xf>
    <xf numFmtId="0" fontId="19" fillId="5" borderId="0" xfId="24" applyFont="1" applyFill="1" applyAlignment="1">
      <alignment vertical="top" wrapText="1"/>
    </xf>
    <xf numFmtId="171" fontId="19" fillId="5" borderId="0" xfId="24" applyNumberFormat="1" applyFont="1" applyFill="1" applyAlignment="1">
      <alignment horizontal="right" vertical="center"/>
    </xf>
    <xf numFmtId="168" fontId="15" fillId="2" borderId="0" xfId="0" applyNumberFormat="1" applyFont="1" applyFill="1"/>
    <xf numFmtId="171" fontId="11" fillId="5" borderId="0" xfId="24" applyNumberFormat="1" applyFont="1" applyFill="1" applyAlignment="1">
      <alignment horizontal="right" vertical="center"/>
    </xf>
    <xf numFmtId="168" fontId="15" fillId="5" borderId="0" xfId="0" applyNumberFormat="1" applyFont="1" applyFill="1"/>
    <xf numFmtId="171" fontId="10" fillId="2" borderId="0" xfId="24" applyNumberFormat="1" applyFont="1" applyFill="1" applyAlignment="1">
      <alignment horizontal="right" vertical="center"/>
    </xf>
    <xf numFmtId="0" fontId="19" fillId="5" borderId="0" xfId="24" applyFont="1" applyFill="1" applyAlignment="1">
      <alignment horizontal="left" vertical="top" wrapText="1"/>
    </xf>
    <xf numFmtId="171" fontId="10" fillId="5" borderId="0" xfId="24" applyNumberFormat="1" applyFont="1" applyFill="1" applyAlignment="1">
      <alignment horizontal="right" vertical="center"/>
    </xf>
    <xf numFmtId="171" fontId="10" fillId="2" borderId="1" xfId="24" applyNumberFormat="1" applyFont="1" applyFill="1" applyBorder="1" applyAlignment="1">
      <alignment horizontal="right" vertical="center"/>
    </xf>
    <xf numFmtId="0" fontId="19" fillId="5" borderId="0" xfId="26" applyFont="1" applyFill="1" applyAlignment="1">
      <alignment vertical="top" wrapText="1"/>
    </xf>
    <xf numFmtId="171" fontId="10" fillId="2" borderId="0" xfId="26" applyNumberFormat="1" applyFont="1" applyFill="1" applyAlignment="1">
      <alignment horizontal="right" vertical="center"/>
    </xf>
    <xf numFmtId="3" fontId="10" fillId="2" borderId="0" xfId="26" applyNumberFormat="1" applyFont="1" applyFill="1" applyAlignment="1">
      <alignment horizontal="right" vertical="center"/>
    </xf>
    <xf numFmtId="1" fontId="10" fillId="2" borderId="0" xfId="26" applyNumberFormat="1" applyFont="1" applyFill="1" applyAlignment="1">
      <alignment horizontal="right" vertical="center"/>
    </xf>
    <xf numFmtId="171" fontId="10" fillId="2" borderId="1" xfId="26" applyNumberFormat="1" applyFont="1" applyFill="1" applyBorder="1" applyAlignment="1">
      <alignment horizontal="right" vertical="center"/>
    </xf>
    <xf numFmtId="0" fontId="10" fillId="2" borderId="0" xfId="26" applyFont="1" applyFill="1" applyAlignment="1">
      <alignment horizontal="right" vertical="top" wrapText="1"/>
    </xf>
    <xf numFmtId="0" fontId="10" fillId="2" borderId="0" xfId="26" applyFont="1" applyFill="1" applyAlignment="1">
      <alignment horizontal="right" vertical="center" wrapText="1"/>
    </xf>
    <xf numFmtId="171" fontId="19" fillId="5" borderId="0" xfId="26" applyNumberFormat="1" applyFont="1" applyFill="1" applyAlignment="1">
      <alignment vertical="center"/>
    </xf>
    <xf numFmtId="171" fontId="10" fillId="2" borderId="0" xfId="26" applyNumberFormat="1" applyFont="1" applyFill="1" applyAlignment="1">
      <alignment vertical="center"/>
    </xf>
    <xf numFmtId="171" fontId="11" fillId="5" borderId="0" xfId="26" applyNumberFormat="1" applyFont="1" applyFill="1" applyAlignment="1">
      <alignment vertical="center"/>
    </xf>
    <xf numFmtId="171" fontId="10" fillId="2" borderId="1" xfId="26" applyNumberFormat="1" applyFont="1" applyFill="1" applyBorder="1" applyAlignment="1">
      <alignment vertical="center"/>
    </xf>
    <xf numFmtId="3" fontId="10" fillId="2" borderId="1" xfId="26" applyNumberFormat="1" applyFont="1" applyFill="1" applyBorder="1" applyAlignment="1">
      <alignment vertical="center"/>
    </xf>
    <xf numFmtId="169" fontId="21" fillId="2" borderId="0" xfId="30" applyNumberFormat="1" applyFont="1" applyFill="1" applyAlignment="1">
      <alignment horizontal="right" vertical="center"/>
    </xf>
    <xf numFmtId="169" fontId="10" fillId="2" borderId="0" xfId="3" applyNumberFormat="1" applyFont="1" applyFill="1" applyBorder="1" applyAlignment="1">
      <alignment horizontal="right" vertical="center"/>
    </xf>
    <xf numFmtId="3" fontId="19" fillId="5" borderId="0" xfId="3" applyNumberFormat="1" applyFont="1" applyFill="1" applyAlignment="1">
      <alignment vertical="center"/>
    </xf>
    <xf numFmtId="3" fontId="10" fillId="2" borderId="0" xfId="3" applyNumberFormat="1" applyFont="1" applyFill="1" applyAlignment="1">
      <alignment vertical="center"/>
    </xf>
    <xf numFmtId="3" fontId="10" fillId="2" borderId="0" xfId="3" applyNumberFormat="1" applyFont="1" applyFill="1" applyBorder="1" applyAlignment="1">
      <alignment vertical="center"/>
    </xf>
    <xf numFmtId="3" fontId="21" fillId="2" borderId="0" xfId="28" applyNumberFormat="1" applyFont="1" applyFill="1" applyAlignment="1">
      <alignment horizontal="right" vertical="center" wrapText="1"/>
    </xf>
    <xf numFmtId="3" fontId="21" fillId="2" borderId="0" xfId="30" applyNumberFormat="1" applyFont="1" applyFill="1" applyAlignment="1">
      <alignment horizontal="right" vertical="center" wrapText="1"/>
    </xf>
    <xf numFmtId="3" fontId="21" fillId="2" borderId="0" xfId="30" applyNumberFormat="1" applyFont="1" applyFill="1" applyAlignment="1">
      <alignment horizontal="right" vertical="center"/>
    </xf>
    <xf numFmtId="3" fontId="10" fillId="2" borderId="0" xfId="6" applyNumberFormat="1" applyFont="1" applyFill="1" applyBorder="1" applyAlignment="1">
      <alignment horizontal="right" vertical="center"/>
    </xf>
    <xf numFmtId="3" fontId="19" fillId="5" borderId="0" xfId="13" applyNumberFormat="1" applyFont="1" applyFill="1" applyAlignment="1">
      <alignment vertical="center" wrapText="1"/>
    </xf>
    <xf numFmtId="3" fontId="10" fillId="2" borderId="0" xfId="13" applyNumberFormat="1" applyFont="1" applyFill="1" applyAlignment="1">
      <alignment horizontal="left" vertical="top" wrapText="1"/>
    </xf>
    <xf numFmtId="4" fontId="19" fillId="5" borderId="0" xfId="13" applyNumberFormat="1" applyFont="1" applyFill="1" applyAlignment="1">
      <alignment vertical="center"/>
    </xf>
    <xf numFmtId="4" fontId="22" fillId="2" borderId="0" xfId="13" applyNumberFormat="1" applyFont="1" applyFill="1"/>
    <xf numFmtId="4" fontId="21" fillId="5" borderId="0" xfId="13" applyNumberFormat="1" applyFont="1" applyFill="1"/>
    <xf numFmtId="4" fontId="21" fillId="2" borderId="0" xfId="13" applyNumberFormat="1" applyFont="1" applyFill="1"/>
    <xf numFmtId="3" fontId="10" fillId="2" borderId="0" xfId="13" applyNumberFormat="1" applyFont="1" applyFill="1" applyBorder="1" applyAlignment="1">
      <alignment horizontal="right" vertical="center"/>
    </xf>
    <xf numFmtId="4" fontId="21" fillId="2" borderId="0" xfId="13" applyNumberFormat="1" applyFont="1" applyFill="1" applyBorder="1"/>
    <xf numFmtId="3" fontId="10" fillId="3" borderId="0" xfId="13" applyNumberFormat="1" applyFont="1" applyFill="1" applyBorder="1" applyAlignment="1">
      <alignment horizontal="left" vertical="top" wrapText="1"/>
    </xf>
    <xf numFmtId="4" fontId="21" fillId="3" borderId="0" xfId="13" applyNumberFormat="1" applyFont="1" applyFill="1" applyBorder="1"/>
    <xf numFmtId="3" fontId="10" fillId="2" borderId="0" xfId="13" applyNumberFormat="1" applyFont="1" applyFill="1" applyBorder="1" applyAlignment="1">
      <alignment horizontal="left" vertical="top" wrapText="1" indent="1"/>
    </xf>
    <xf numFmtId="3" fontId="11" fillId="2" borderId="0" xfId="32" applyNumberFormat="1" applyFont="1" applyFill="1" applyAlignment="1">
      <alignment vertical="top" wrapText="1"/>
    </xf>
    <xf numFmtId="0" fontId="17" fillId="3" borderId="0" xfId="0" applyFont="1" applyFill="1"/>
    <xf numFmtId="3" fontId="10" fillId="2" borderId="0" xfId="6" applyNumberFormat="1" applyFont="1" applyFill="1" applyAlignment="1">
      <alignment horizontal="left" vertical="top" wrapText="1" indent="1"/>
    </xf>
    <xf numFmtId="3" fontId="12" fillId="2" borderId="0" xfId="0" applyNumberFormat="1" applyFont="1" applyFill="1" applyAlignment="1">
      <alignment horizontal="right"/>
    </xf>
    <xf numFmtId="3" fontId="19" fillId="2" borderId="0" xfId="32" applyNumberFormat="1" applyFont="1" applyFill="1" applyAlignment="1">
      <alignment horizontal="right" vertical="center"/>
    </xf>
    <xf numFmtId="3" fontId="11" fillId="2" borderId="0" xfId="32" applyNumberFormat="1" applyFont="1" applyFill="1" applyAlignment="1">
      <alignment horizontal="right" vertical="center"/>
    </xf>
    <xf numFmtId="3" fontId="10" fillId="2" borderId="0" xfId="32" applyNumberFormat="1" applyFont="1" applyFill="1" applyAlignment="1">
      <alignment horizontal="right" vertical="center"/>
    </xf>
    <xf numFmtId="3" fontId="10" fillId="2" borderId="0" xfId="32" applyNumberFormat="1" applyFont="1" applyFill="1" applyAlignment="1">
      <alignment horizontal="left" vertical="top" wrapText="1" indent="1"/>
    </xf>
    <xf numFmtId="3" fontId="10" fillId="2" borderId="0" xfId="32" applyNumberFormat="1" applyFont="1" applyFill="1" applyBorder="1" applyAlignment="1">
      <alignment horizontal="left" vertical="top" wrapText="1" indent="1"/>
    </xf>
    <xf numFmtId="3" fontId="10" fillId="2" borderId="0" xfId="32" applyNumberFormat="1" applyFont="1" applyFill="1" applyBorder="1" applyAlignment="1">
      <alignment horizontal="right" vertical="center"/>
    </xf>
    <xf numFmtId="3" fontId="10" fillId="2" borderId="0" xfId="6" applyNumberFormat="1" applyFont="1" applyFill="1" applyBorder="1" applyAlignment="1">
      <alignment horizontal="left" vertical="top" wrapText="1" indent="1"/>
    </xf>
    <xf numFmtId="0" fontId="0" fillId="3" borderId="0" xfId="0" applyFill="1" applyBorder="1" applyAlignment="1"/>
    <xf numFmtId="3" fontId="10" fillId="2" borderId="0" xfId="3" applyNumberFormat="1" applyFont="1" applyFill="1" applyBorder="1" applyAlignment="1">
      <alignment horizontal="left" vertical="top" wrapText="1" indent="1"/>
    </xf>
    <xf numFmtId="3" fontId="23" fillId="2" borderId="0" xfId="3" applyNumberFormat="1" applyFont="1" applyFill="1" applyAlignment="1">
      <alignment horizontal="right" vertical="center"/>
    </xf>
    <xf numFmtId="3" fontId="12" fillId="2" borderId="0" xfId="3" applyNumberFormat="1" applyFont="1" applyFill="1" applyAlignment="1">
      <alignment vertical="top" wrapText="1"/>
    </xf>
    <xf numFmtId="3" fontId="10" fillId="2" borderId="0" xfId="3" applyNumberFormat="1" applyFont="1" applyFill="1" applyBorder="1" applyAlignment="1">
      <alignment horizontal="right" wrapText="1"/>
    </xf>
    <xf numFmtId="3" fontId="19" fillId="5" borderId="0" xfId="3" applyNumberFormat="1" applyFont="1" applyFill="1" applyBorder="1" applyAlignment="1">
      <alignment vertical="top" wrapText="1"/>
    </xf>
    <xf numFmtId="3" fontId="19" fillId="5" borderId="0" xfId="3" applyNumberFormat="1" applyFont="1" applyFill="1" applyBorder="1" applyAlignment="1">
      <alignment horizontal="right" vertical="center"/>
    </xf>
    <xf numFmtId="3" fontId="19" fillId="5" borderId="0" xfId="6" applyNumberFormat="1" applyFont="1" applyFill="1" applyBorder="1" applyAlignment="1">
      <alignment vertical="top" wrapText="1"/>
    </xf>
    <xf numFmtId="3" fontId="12" fillId="2" borderId="0" xfId="6" applyNumberFormat="1" applyFont="1" applyFill="1" applyBorder="1" applyAlignment="1">
      <alignment vertical="top" wrapText="1"/>
    </xf>
    <xf numFmtId="3" fontId="10" fillId="2" borderId="0" xfId="37" applyNumberFormat="1" applyFont="1" applyFill="1" applyAlignment="1">
      <alignment horizontal="left" vertical="top" wrapText="1" indent="1"/>
    </xf>
    <xf numFmtId="3" fontId="10" fillId="2" borderId="0" xfId="37" applyNumberFormat="1" applyFont="1" applyFill="1" applyAlignment="1">
      <alignment horizontal="right" vertical="center"/>
    </xf>
    <xf numFmtId="3" fontId="10" fillId="5" borderId="0" xfId="37" applyNumberFormat="1" applyFont="1" applyFill="1" applyAlignment="1">
      <alignment horizontal="right" vertical="center"/>
    </xf>
    <xf numFmtId="3" fontId="11" fillId="2" borderId="0" xfId="37" applyNumberFormat="1" applyFont="1" applyFill="1" applyAlignment="1">
      <alignment vertical="top" wrapText="1"/>
    </xf>
    <xf numFmtId="3" fontId="11" fillId="2" borderId="0" xfId="37" applyNumberFormat="1" applyFont="1" applyFill="1" applyAlignment="1">
      <alignment horizontal="right" vertical="center"/>
    </xf>
    <xf numFmtId="3" fontId="11" fillId="2" borderId="0" xfId="37" applyNumberFormat="1" applyFont="1" applyFill="1" applyAlignment="1">
      <alignment horizontal="center" vertical="center" wrapText="1"/>
    </xf>
    <xf numFmtId="3" fontId="10" fillId="2" borderId="0" xfId="38" applyNumberFormat="1" applyFont="1" applyFill="1" applyAlignment="1">
      <alignment horizontal="left" vertical="top" wrapText="1" indent="1"/>
    </xf>
    <xf numFmtId="3" fontId="10" fillId="2" borderId="0" xfId="38" applyNumberFormat="1" applyFont="1" applyFill="1" applyAlignment="1">
      <alignment horizontal="right" vertical="center"/>
    </xf>
    <xf numFmtId="3" fontId="11" fillId="2" borderId="0" xfId="38" applyNumberFormat="1" applyFont="1" applyFill="1" applyAlignment="1">
      <alignment vertical="top" wrapText="1"/>
    </xf>
    <xf numFmtId="3" fontId="11" fillId="2" borderId="0" xfId="38" applyNumberFormat="1" applyFont="1" applyFill="1" applyAlignment="1">
      <alignment horizontal="right" vertical="center"/>
    </xf>
    <xf numFmtId="3" fontId="10" fillId="5" borderId="0" xfId="38" applyNumberFormat="1" applyFont="1" applyFill="1" applyAlignment="1">
      <alignment horizontal="right" vertical="center"/>
    </xf>
    <xf numFmtId="3" fontId="10" fillId="2" borderId="0" xfId="38" applyNumberFormat="1" applyFont="1" applyFill="1" applyBorder="1" applyAlignment="1">
      <alignment horizontal="left" vertical="top" wrapText="1" indent="1"/>
    </xf>
    <xf numFmtId="3" fontId="10" fillId="2" borderId="0" xfId="38" applyNumberFormat="1" applyFont="1" applyFill="1" applyBorder="1" applyAlignment="1">
      <alignment horizontal="right" vertical="center"/>
    </xf>
    <xf numFmtId="3" fontId="19" fillId="5" borderId="0" xfId="38" applyNumberFormat="1" applyFont="1" applyFill="1" applyBorder="1" applyAlignment="1">
      <alignment vertical="top" wrapText="1"/>
    </xf>
    <xf numFmtId="3" fontId="19" fillId="5" borderId="0" xfId="38" applyNumberFormat="1" applyFont="1" applyFill="1" applyBorder="1" applyAlignment="1">
      <alignment horizontal="right" vertical="center"/>
    </xf>
    <xf numFmtId="3" fontId="27" fillId="2" borderId="0" xfId="38" applyNumberFormat="1" applyFont="1" applyFill="1" applyBorder="1" applyAlignment="1">
      <alignment vertical="top" wrapText="1"/>
    </xf>
    <xf numFmtId="3" fontId="12" fillId="2" borderId="0" xfId="34" applyNumberFormat="1" applyFont="1" applyFill="1" applyBorder="1" applyAlignment="1">
      <alignment horizontal="left" vertical="top" wrapText="1"/>
    </xf>
    <xf numFmtId="3" fontId="23" fillId="5" borderId="0" xfId="34" applyNumberFormat="1" applyFont="1" applyFill="1" applyAlignment="1">
      <alignment horizontal="right" vertical="center"/>
    </xf>
    <xf numFmtId="3" fontId="19" fillId="5" borderId="0" xfId="34" applyNumberFormat="1" applyFont="1" applyFill="1" applyBorder="1" applyAlignment="1">
      <alignment horizontal="left" vertical="top" wrapText="1"/>
    </xf>
    <xf numFmtId="3" fontId="19" fillId="5" borderId="0" xfId="34" applyNumberFormat="1" applyFont="1" applyFill="1" applyBorder="1" applyAlignment="1">
      <alignment horizontal="right" vertical="center"/>
    </xf>
    <xf numFmtId="3" fontId="10" fillId="2" borderId="0" xfId="34" applyNumberFormat="1" applyFont="1" applyFill="1" applyBorder="1" applyAlignment="1">
      <alignment horizontal="left" vertical="top" wrapText="1" indent="1"/>
    </xf>
    <xf numFmtId="3" fontId="10" fillId="2" borderId="0" xfId="34" applyNumberFormat="1" applyFont="1" applyFill="1" applyBorder="1" applyAlignment="1">
      <alignment horizontal="right" vertical="center"/>
    </xf>
    <xf numFmtId="3" fontId="11" fillId="2" borderId="0" xfId="39" applyNumberFormat="1" applyFont="1" applyFill="1" applyAlignment="1">
      <alignment vertical="top" wrapText="1"/>
    </xf>
    <xf numFmtId="3" fontId="11" fillId="2" borderId="0" xfId="39" applyNumberFormat="1" applyFont="1" applyFill="1" applyAlignment="1">
      <alignment horizontal="right" vertical="center"/>
    </xf>
    <xf numFmtId="3" fontId="22" fillId="2" borderId="0" xfId="39" applyNumberFormat="1" applyFont="1" applyFill="1"/>
    <xf numFmtId="3" fontId="11" fillId="2" borderId="0" xfId="39" applyNumberFormat="1" applyFont="1" applyFill="1" applyAlignment="1">
      <alignment horizontal="left" vertical="top" wrapText="1" indent="1"/>
    </xf>
    <xf numFmtId="3" fontId="10" fillId="2" borderId="0" xfId="39" applyNumberFormat="1" applyFont="1" applyFill="1" applyAlignment="1">
      <alignment horizontal="left" vertical="top" wrapText="1" indent="1"/>
    </xf>
    <xf numFmtId="3" fontId="10" fillId="2" borderId="0" xfId="39" applyNumberFormat="1" applyFont="1" applyFill="1" applyAlignment="1">
      <alignment horizontal="right" vertical="center"/>
    </xf>
    <xf numFmtId="3" fontId="25" fillId="2" borderId="0" xfId="39" applyNumberFormat="1" applyFont="1" applyFill="1"/>
    <xf numFmtId="3" fontId="19" fillId="5" borderId="0" xfId="39" applyNumberFormat="1" applyFont="1" applyFill="1" applyBorder="1" applyAlignment="1">
      <alignment horizontal="left" vertical="center" wrapText="1"/>
    </xf>
    <xf numFmtId="3" fontId="19" fillId="5" borderId="0" xfId="39" applyNumberFormat="1" applyFont="1" applyFill="1" applyBorder="1" applyAlignment="1">
      <alignment horizontal="right" vertical="center"/>
    </xf>
    <xf numFmtId="3" fontId="19" fillId="5" borderId="0" xfId="39" applyNumberFormat="1" applyFont="1" applyFill="1" applyBorder="1" applyAlignment="1">
      <alignment vertical="center"/>
    </xf>
    <xf numFmtId="3" fontId="10" fillId="2" borderId="0" xfId="39" applyNumberFormat="1" applyFont="1" applyFill="1" applyBorder="1" applyAlignment="1">
      <alignment horizontal="left" vertical="top" wrapText="1" indent="1"/>
    </xf>
    <xf numFmtId="3" fontId="10" fillId="2" borderId="0" xfId="39" applyNumberFormat="1" applyFont="1" applyFill="1" applyBorder="1" applyAlignment="1">
      <alignment horizontal="right" vertical="center"/>
    </xf>
    <xf numFmtId="3" fontId="25" fillId="2" borderId="0" xfId="39" applyNumberFormat="1" applyFont="1" applyFill="1" applyBorder="1"/>
    <xf numFmtId="3" fontId="12" fillId="2" borderId="0" xfId="39" applyNumberFormat="1" applyFont="1" applyFill="1" applyBorder="1" applyAlignment="1">
      <alignment horizontal="left" vertical="center" wrapText="1"/>
    </xf>
    <xf numFmtId="3" fontId="10" fillId="2" borderId="0" xfId="40" applyNumberFormat="1" applyFont="1" applyFill="1" applyAlignment="1">
      <alignment horizontal="left" vertical="top" wrapText="1" indent="1"/>
    </xf>
    <xf numFmtId="3" fontId="10" fillId="2" borderId="0" xfId="40" applyNumberFormat="1" applyFont="1" applyFill="1" applyAlignment="1">
      <alignment horizontal="right" vertical="center"/>
    </xf>
    <xf numFmtId="3" fontId="11" fillId="2" borderId="0" xfId="40" applyNumberFormat="1" applyFont="1" applyFill="1" applyAlignment="1">
      <alignment vertical="top" wrapText="1"/>
    </xf>
    <xf numFmtId="3" fontId="11" fillId="2" borderId="0" xfId="40" applyNumberFormat="1" applyFont="1" applyFill="1" applyAlignment="1">
      <alignment horizontal="right" vertical="center"/>
    </xf>
    <xf numFmtId="3" fontId="10" fillId="5" borderId="0" xfId="40" applyNumberFormat="1" applyFont="1" applyFill="1" applyAlignment="1">
      <alignment horizontal="right" vertical="center"/>
    </xf>
    <xf numFmtId="3" fontId="19" fillId="5" borderId="0" xfId="40" applyNumberFormat="1" applyFont="1" applyFill="1" applyAlignment="1">
      <alignment vertical="top" wrapText="1"/>
    </xf>
    <xf numFmtId="3" fontId="19" fillId="5" borderId="0" xfId="40" applyNumberFormat="1" applyFont="1" applyFill="1" applyBorder="1" applyAlignment="1">
      <alignment vertical="top" wrapText="1"/>
    </xf>
    <xf numFmtId="3" fontId="19" fillId="5" borderId="0" xfId="40" applyNumberFormat="1" applyFont="1" applyFill="1" applyBorder="1" applyAlignment="1">
      <alignment horizontal="right" vertical="center"/>
    </xf>
    <xf numFmtId="3" fontId="19" fillId="2" borderId="0" xfId="40" applyNumberFormat="1" applyFont="1" applyFill="1" applyBorder="1" applyAlignment="1">
      <alignment horizontal="right" vertical="center"/>
    </xf>
    <xf numFmtId="3" fontId="12" fillId="2" borderId="0" xfId="40" applyNumberFormat="1" applyFont="1" applyFill="1" applyBorder="1" applyAlignment="1">
      <alignment vertical="top" wrapText="1"/>
    </xf>
    <xf numFmtId="3" fontId="10" fillId="2" borderId="0" xfId="41" applyNumberFormat="1" applyFont="1" applyFill="1" applyAlignment="1">
      <alignment horizontal="left" vertical="top" wrapText="1" indent="1"/>
    </xf>
    <xf numFmtId="3" fontId="10" fillId="2" borderId="0" xfId="41" applyNumberFormat="1" applyFont="1" applyFill="1" applyAlignment="1">
      <alignment horizontal="right" vertical="center"/>
    </xf>
    <xf numFmtId="3" fontId="11" fillId="2" borderId="0" xfId="41" applyNumberFormat="1" applyFont="1" applyFill="1" applyAlignment="1">
      <alignment vertical="top" wrapText="1"/>
    </xf>
    <xf numFmtId="3" fontId="11" fillId="2" borderId="0" xfId="41" applyNumberFormat="1" applyFont="1" applyFill="1" applyAlignment="1">
      <alignment horizontal="right" vertical="center"/>
    </xf>
    <xf numFmtId="3" fontId="19" fillId="5" borderId="0" xfId="41" applyNumberFormat="1" applyFont="1" applyFill="1" applyAlignment="1">
      <alignment horizontal="right" vertical="center"/>
    </xf>
    <xf numFmtId="3" fontId="27" fillId="2" borderId="0" xfId="41" applyNumberFormat="1" applyFont="1" applyFill="1" applyAlignment="1">
      <alignment horizontal="left" vertical="top" wrapText="1"/>
    </xf>
    <xf numFmtId="3" fontId="27" fillId="2" borderId="0" xfId="41" applyNumberFormat="1" applyFont="1" applyFill="1" applyAlignment="1">
      <alignment horizontal="right" vertical="center"/>
    </xf>
    <xf numFmtId="3" fontId="19" fillId="5" borderId="0" xfId="42" applyNumberFormat="1" applyFont="1" applyFill="1" applyAlignment="1">
      <alignment vertical="center" wrapText="1"/>
    </xf>
    <xf numFmtId="3" fontId="19" fillId="5" borderId="0" xfId="42" applyNumberFormat="1" applyFont="1" applyFill="1" applyAlignment="1">
      <alignment horizontal="right" vertical="center"/>
    </xf>
    <xf numFmtId="3" fontId="10" fillId="2" borderId="0" xfId="42" applyNumberFormat="1" applyFont="1" applyFill="1" applyAlignment="1">
      <alignment horizontal="left" vertical="top" wrapText="1" indent="1"/>
    </xf>
    <xf numFmtId="3" fontId="10" fillId="2" borderId="0" xfId="42" applyNumberFormat="1" applyFont="1" applyFill="1" applyAlignment="1">
      <alignment horizontal="right" vertical="center"/>
    </xf>
    <xf numFmtId="3" fontId="11" fillId="2" borderId="0" xfId="42" applyNumberFormat="1" applyFont="1" applyFill="1" applyAlignment="1">
      <alignment vertical="top" wrapText="1"/>
    </xf>
    <xf numFmtId="3" fontId="11" fillId="2" borderId="0" xfId="42" applyNumberFormat="1" applyFont="1" applyFill="1" applyAlignment="1">
      <alignment horizontal="right" vertical="center"/>
    </xf>
    <xf numFmtId="3" fontId="12" fillId="2" borderId="0" xfId="42" applyNumberFormat="1" applyFont="1" applyFill="1" applyAlignment="1">
      <alignment vertical="center" wrapText="1"/>
    </xf>
    <xf numFmtId="3" fontId="10" fillId="2" borderId="0" xfId="43" applyNumberFormat="1" applyFont="1" applyFill="1" applyAlignment="1">
      <alignment horizontal="left" vertical="top" wrapText="1" indent="1"/>
    </xf>
    <xf numFmtId="3" fontId="10" fillId="2" borderId="0" xfId="43" applyNumberFormat="1" applyFont="1" applyFill="1" applyAlignment="1">
      <alignment horizontal="right" vertical="center"/>
    </xf>
    <xf numFmtId="3" fontId="11" fillId="2" borderId="0" xfId="43" applyNumberFormat="1" applyFont="1" applyFill="1" applyAlignment="1">
      <alignment vertical="top" wrapText="1"/>
    </xf>
    <xf numFmtId="3" fontId="11" fillId="2" borderId="0" xfId="43" applyNumberFormat="1" applyFont="1" applyFill="1" applyAlignment="1">
      <alignment horizontal="right" vertical="center"/>
    </xf>
    <xf numFmtId="3" fontId="19" fillId="5" borderId="0" xfId="43" applyNumberFormat="1" applyFont="1" applyFill="1" applyBorder="1" applyAlignment="1">
      <alignment vertical="top" wrapText="1"/>
    </xf>
    <xf numFmtId="3" fontId="19" fillId="5" borderId="0" xfId="43" applyNumberFormat="1" applyFont="1" applyFill="1" applyBorder="1" applyAlignment="1">
      <alignment horizontal="right" vertical="center"/>
    </xf>
    <xf numFmtId="3" fontId="12" fillId="2" borderId="0" xfId="43" applyNumberFormat="1" applyFont="1" applyFill="1" applyBorder="1" applyAlignment="1">
      <alignment vertical="top" wrapText="1"/>
    </xf>
    <xf numFmtId="3" fontId="12" fillId="2" borderId="0" xfId="43" applyNumberFormat="1" applyFont="1" applyFill="1" applyBorder="1" applyAlignment="1">
      <alignment horizontal="right" vertical="center"/>
    </xf>
    <xf numFmtId="3" fontId="10" fillId="2" borderId="0" xfId="43" applyNumberFormat="1" applyFont="1" applyFill="1" applyBorder="1" applyAlignment="1">
      <alignment horizontal="left" vertical="top" wrapText="1" indent="1"/>
    </xf>
    <xf numFmtId="3" fontId="10" fillId="2" borderId="0" xfId="43" applyNumberFormat="1" applyFont="1" applyFill="1" applyBorder="1" applyAlignment="1">
      <alignment horizontal="right" vertical="center"/>
    </xf>
    <xf numFmtId="3" fontId="19" fillId="5" borderId="0" xfId="37" applyNumberFormat="1" applyFont="1" applyFill="1" applyBorder="1" applyAlignment="1">
      <alignment vertical="top" wrapText="1"/>
    </xf>
    <xf numFmtId="3" fontId="19" fillId="5" borderId="0" xfId="37" applyNumberFormat="1" applyFont="1" applyFill="1" applyBorder="1" applyAlignment="1">
      <alignment horizontal="right" vertical="center"/>
    </xf>
    <xf numFmtId="3" fontId="11" fillId="2" borderId="0" xfId="44" applyNumberFormat="1" applyFont="1" applyFill="1" applyAlignment="1">
      <alignment horizontal="left" vertical="top" wrapText="1"/>
    </xf>
    <xf numFmtId="3" fontId="11" fillId="2" borderId="0" xfId="44" applyNumberFormat="1" applyFont="1" applyFill="1" applyAlignment="1">
      <alignment horizontal="right" vertical="center"/>
    </xf>
    <xf numFmtId="3" fontId="19" fillId="5" borderId="0" xfId="44" applyNumberFormat="1" applyFont="1" applyFill="1" applyAlignment="1">
      <alignment horizontal="left" vertical="top" wrapText="1"/>
    </xf>
    <xf numFmtId="3" fontId="19" fillId="5" borderId="0" xfId="44" applyNumberFormat="1" applyFont="1" applyFill="1" applyAlignment="1">
      <alignment horizontal="right" vertical="center"/>
    </xf>
    <xf numFmtId="3" fontId="10" fillId="2" borderId="0" xfId="44" applyNumberFormat="1" applyFont="1" applyFill="1" applyAlignment="1">
      <alignment horizontal="left" vertical="top" wrapText="1" indent="1"/>
    </xf>
    <xf numFmtId="3" fontId="10" fillId="2" borderId="0" xfId="44" applyNumberFormat="1" applyFont="1" applyFill="1" applyAlignment="1">
      <alignment horizontal="right" vertical="center"/>
    </xf>
    <xf numFmtId="3" fontId="12" fillId="2" borderId="0" xfId="44" applyNumberFormat="1" applyFont="1" applyFill="1" applyAlignment="1">
      <alignment horizontal="left" vertical="top" wrapText="1"/>
    </xf>
    <xf numFmtId="3" fontId="10" fillId="2" borderId="0" xfId="44" applyNumberFormat="1" applyFont="1" applyFill="1" applyBorder="1" applyAlignment="1">
      <alignment horizontal="left" vertical="top" wrapText="1" indent="1"/>
    </xf>
    <xf numFmtId="3" fontId="10" fillId="2" borderId="0" xfId="44" applyNumberFormat="1" applyFont="1" applyFill="1" applyBorder="1" applyAlignment="1">
      <alignment horizontal="right" vertical="center"/>
    </xf>
    <xf numFmtId="0" fontId="0" fillId="3" borderId="0" xfId="0" applyFont="1" applyFill="1"/>
    <xf numFmtId="3" fontId="11" fillId="2" borderId="0" xfId="45" applyNumberFormat="1" applyFont="1" applyFill="1" applyAlignment="1">
      <alignment horizontal="left" vertical="top" wrapText="1"/>
    </xf>
    <xf numFmtId="3" fontId="11" fillId="2" borderId="0" xfId="45" applyNumberFormat="1" applyFont="1" applyFill="1" applyAlignment="1">
      <alignment horizontal="right" vertical="center"/>
    </xf>
    <xf numFmtId="3" fontId="10" fillId="2" borderId="0" xfId="45" applyNumberFormat="1" applyFont="1" applyFill="1" applyAlignment="1">
      <alignment horizontal="left" vertical="top" wrapText="1" indent="1"/>
    </xf>
    <xf numFmtId="3" fontId="10" fillId="2" borderId="0" xfId="45" applyNumberFormat="1" applyFont="1" applyFill="1" applyAlignment="1">
      <alignment horizontal="right" vertical="center"/>
    </xf>
    <xf numFmtId="3" fontId="19" fillId="5" borderId="0" xfId="45" applyNumberFormat="1" applyFont="1" applyFill="1" applyAlignment="1">
      <alignment horizontal="left" vertical="top" wrapText="1"/>
    </xf>
    <xf numFmtId="3" fontId="19" fillId="5" borderId="0" xfId="45" applyNumberFormat="1" applyFont="1" applyFill="1" applyAlignment="1">
      <alignment horizontal="right" vertical="center"/>
    </xf>
    <xf numFmtId="3" fontId="10" fillId="2" borderId="0" xfId="45" applyNumberFormat="1" applyFont="1" applyFill="1" applyBorder="1" applyAlignment="1">
      <alignment horizontal="left" vertical="top" wrapText="1" indent="1"/>
    </xf>
    <xf numFmtId="3" fontId="10" fillId="2" borderId="0" xfId="45" applyNumberFormat="1" applyFont="1" applyFill="1" applyBorder="1" applyAlignment="1">
      <alignment horizontal="right" vertical="center"/>
    </xf>
    <xf numFmtId="0" fontId="0" fillId="3" borderId="0" xfId="0" applyFont="1" applyFill="1" applyBorder="1"/>
    <xf numFmtId="3" fontId="10" fillId="2" borderId="0" xfId="46" applyNumberFormat="1" applyFont="1" applyFill="1" applyAlignment="1">
      <alignment horizontal="right" vertical="center"/>
    </xf>
    <xf numFmtId="3" fontId="11" fillId="2" borderId="0" xfId="46" applyNumberFormat="1" applyFont="1" applyFill="1" applyAlignment="1">
      <alignment vertical="top" wrapText="1"/>
    </xf>
    <xf numFmtId="3" fontId="11" fillId="2" borderId="0" xfId="46" applyNumberFormat="1" applyFont="1" applyFill="1" applyAlignment="1">
      <alignment horizontal="right" vertical="center"/>
    </xf>
    <xf numFmtId="3" fontId="10" fillId="2" borderId="0" xfId="46" applyNumberFormat="1" applyFont="1" applyFill="1" applyAlignment="1">
      <alignment horizontal="left" vertical="top" wrapText="1" indent="1"/>
    </xf>
    <xf numFmtId="3" fontId="19" fillId="5" borderId="0" xfId="46" applyNumberFormat="1" applyFont="1" applyFill="1" applyAlignment="1">
      <alignment vertical="center" wrapText="1"/>
    </xf>
    <xf numFmtId="3" fontId="19" fillId="5" borderId="0" xfId="46" applyNumberFormat="1" applyFont="1" applyFill="1" applyAlignment="1">
      <alignment horizontal="right" vertical="center"/>
    </xf>
    <xf numFmtId="3" fontId="10" fillId="2" borderId="0" xfId="46" applyNumberFormat="1" applyFont="1" applyFill="1" applyBorder="1" applyAlignment="1">
      <alignment horizontal="left" vertical="top" wrapText="1" indent="1"/>
    </xf>
    <xf numFmtId="3" fontId="10" fillId="2" borderId="0" xfId="46" applyNumberFormat="1" applyFont="1" applyFill="1" applyBorder="1" applyAlignment="1">
      <alignment horizontal="right" vertical="center"/>
    </xf>
    <xf numFmtId="3" fontId="10" fillId="2" borderId="0" xfId="47" applyNumberFormat="1" applyFont="1" applyFill="1" applyAlignment="1">
      <alignment horizontal="left" vertical="top" wrapText="1" indent="1"/>
    </xf>
    <xf numFmtId="3" fontId="10" fillId="2" borderId="0" xfId="47" applyNumberFormat="1" applyFont="1" applyFill="1" applyAlignment="1">
      <alignment horizontal="right" vertical="center"/>
    </xf>
    <xf numFmtId="3" fontId="11" fillId="2" borderId="0" xfId="47" applyNumberFormat="1" applyFont="1" applyFill="1" applyAlignment="1">
      <alignment vertical="top" wrapText="1"/>
    </xf>
    <xf numFmtId="3" fontId="11" fillId="2" borderId="0" xfId="47" applyNumberFormat="1" applyFont="1" applyFill="1" applyAlignment="1">
      <alignment horizontal="right" vertical="center"/>
    </xf>
    <xf numFmtId="3" fontId="19" fillId="5" borderId="0" xfId="47" applyNumberFormat="1" applyFont="1" applyFill="1" applyAlignment="1">
      <alignment vertical="top" wrapText="1"/>
    </xf>
    <xf numFmtId="3" fontId="19" fillId="5" borderId="0" xfId="47" applyNumberFormat="1" applyFont="1" applyFill="1" applyAlignment="1">
      <alignment horizontal="right" vertical="center"/>
    </xf>
    <xf numFmtId="3" fontId="10" fillId="2" borderId="0" xfId="47" applyNumberFormat="1" applyFont="1" applyFill="1" applyBorder="1" applyAlignment="1">
      <alignment horizontal="left" vertical="top" wrapText="1" indent="1"/>
    </xf>
    <xf numFmtId="3" fontId="10" fillId="2" borderId="0" xfId="47" applyNumberFormat="1" applyFont="1" applyFill="1" applyBorder="1" applyAlignment="1">
      <alignment horizontal="right" vertical="center"/>
    </xf>
    <xf numFmtId="3" fontId="19" fillId="5" borderId="0" xfId="0" applyNumberFormat="1" applyFont="1" applyFill="1"/>
    <xf numFmtId="3" fontId="10" fillId="2" borderId="0" xfId="48" applyNumberFormat="1" applyFont="1" applyFill="1" applyAlignment="1">
      <alignment horizontal="right" wrapText="1"/>
    </xf>
    <xf numFmtId="3" fontId="10" fillId="2" borderId="0" xfId="48" applyNumberFormat="1" applyFont="1" applyFill="1" applyAlignment="1">
      <alignment horizontal="left" vertical="top" wrapText="1" indent="1"/>
    </xf>
    <xf numFmtId="3" fontId="10" fillId="2" borderId="0" xfId="48" applyNumberFormat="1" applyFont="1" applyFill="1" applyAlignment="1">
      <alignment horizontal="right" vertical="center"/>
    </xf>
    <xf numFmtId="3" fontId="11" fillId="2" borderId="0" xfId="48" applyNumberFormat="1" applyFont="1" applyFill="1" applyAlignment="1">
      <alignment vertical="top" wrapText="1"/>
    </xf>
    <xf numFmtId="3" fontId="11" fillId="2" borderId="0" xfId="48" applyNumberFormat="1" applyFont="1" applyFill="1" applyAlignment="1">
      <alignment horizontal="right" vertical="center"/>
    </xf>
    <xf numFmtId="3" fontId="19" fillId="5" borderId="0" xfId="48" applyNumberFormat="1" applyFont="1" applyFill="1" applyBorder="1" applyAlignment="1">
      <alignment vertical="top" wrapText="1"/>
    </xf>
    <xf numFmtId="3" fontId="19" fillId="5" borderId="0" xfId="48" applyNumberFormat="1" applyFont="1" applyFill="1" applyBorder="1" applyAlignment="1">
      <alignment horizontal="right" vertical="center"/>
    </xf>
    <xf numFmtId="3" fontId="12" fillId="2" borderId="0" xfId="48" applyNumberFormat="1" applyFont="1" applyFill="1" applyBorder="1" applyAlignment="1">
      <alignment vertical="top" wrapText="1"/>
    </xf>
    <xf numFmtId="3" fontId="10" fillId="2" borderId="0" xfId="49" applyNumberFormat="1" applyFont="1" applyFill="1" applyAlignment="1">
      <alignment horizontal="left" vertical="top" wrapText="1" indent="1"/>
    </xf>
    <xf numFmtId="3" fontId="10" fillId="2" borderId="0" xfId="49" applyNumberFormat="1" applyFont="1" applyFill="1" applyAlignment="1">
      <alignment horizontal="right" vertical="center"/>
    </xf>
    <xf numFmtId="3" fontId="11" fillId="2" borderId="0" xfId="49" applyNumberFormat="1" applyFont="1" applyFill="1" applyAlignment="1">
      <alignment horizontal="left" vertical="top" wrapText="1"/>
    </xf>
    <xf numFmtId="3" fontId="11" fillId="2" borderId="0" xfId="49" applyNumberFormat="1" applyFont="1" applyFill="1" applyAlignment="1">
      <alignment horizontal="right" vertical="center"/>
    </xf>
    <xf numFmtId="3" fontId="10" fillId="5" borderId="0" xfId="49" applyNumberFormat="1" applyFont="1" applyFill="1" applyAlignment="1">
      <alignment horizontal="right" vertical="center"/>
    </xf>
    <xf numFmtId="3" fontId="19" fillId="5" borderId="0" xfId="49" applyNumberFormat="1" applyFont="1" applyFill="1" applyAlignment="1">
      <alignment horizontal="left" vertical="top" wrapText="1"/>
    </xf>
    <xf numFmtId="3" fontId="11" fillId="2" borderId="0" xfId="49" applyNumberFormat="1" applyFont="1" applyFill="1" applyAlignment="1">
      <alignment horizontal="left" vertical="top" wrapText="1" indent="1"/>
    </xf>
    <xf numFmtId="3" fontId="10" fillId="2" borderId="0" xfId="49" applyNumberFormat="1" applyFont="1" applyFill="1" applyBorder="1" applyAlignment="1">
      <alignment horizontal="left" vertical="top" wrapText="1" indent="1"/>
    </xf>
    <xf numFmtId="3" fontId="10" fillId="2" borderId="0" xfId="49" applyNumberFormat="1" applyFont="1" applyFill="1" applyBorder="1" applyAlignment="1">
      <alignment horizontal="right" vertical="center"/>
    </xf>
    <xf numFmtId="3" fontId="19" fillId="5" borderId="0" xfId="49" applyNumberFormat="1" applyFont="1" applyFill="1" applyBorder="1" applyAlignment="1">
      <alignment horizontal="left" vertical="top"/>
    </xf>
    <xf numFmtId="3" fontId="19" fillId="5" borderId="0" xfId="49" applyNumberFormat="1" applyFont="1" applyFill="1" applyBorder="1" applyAlignment="1">
      <alignment horizontal="right" vertical="center"/>
    </xf>
    <xf numFmtId="3" fontId="22" fillId="2" borderId="0" xfId="49" applyNumberFormat="1" applyFont="1" applyFill="1" applyBorder="1" applyAlignment="1">
      <alignment horizontal="left" vertical="top"/>
    </xf>
    <xf numFmtId="3" fontId="22" fillId="2" borderId="0" xfId="49" applyNumberFormat="1" applyFont="1" applyFill="1" applyBorder="1" applyAlignment="1">
      <alignment horizontal="right" vertical="center"/>
    </xf>
    <xf numFmtId="3" fontId="10" fillId="2" borderId="0" xfId="50" applyNumberFormat="1" applyFont="1" applyFill="1" applyAlignment="1">
      <alignment horizontal="left" vertical="top" wrapText="1" indent="1"/>
    </xf>
    <xf numFmtId="3" fontId="10" fillId="2" borderId="0" xfId="50" applyNumberFormat="1" applyFont="1" applyFill="1" applyAlignment="1">
      <alignment horizontal="right" vertical="center"/>
    </xf>
    <xf numFmtId="3" fontId="10" fillId="2" borderId="0" xfId="50" applyNumberFormat="1" applyFont="1" applyFill="1" applyAlignment="1">
      <alignment horizontal="left" vertical="top" wrapText="1" indent="2"/>
    </xf>
    <xf numFmtId="3" fontId="11" fillId="2" borderId="0" xfId="50" applyNumberFormat="1" applyFont="1" applyFill="1" applyAlignment="1">
      <alignment vertical="top" wrapText="1"/>
    </xf>
    <xf numFmtId="3" fontId="11" fillId="2" borderId="0" xfId="50" applyNumberFormat="1" applyFont="1" applyFill="1" applyAlignment="1">
      <alignment horizontal="right" vertical="center"/>
    </xf>
    <xf numFmtId="3" fontId="19" fillId="5" borderId="0" xfId="50" applyNumberFormat="1" applyFont="1" applyFill="1" applyBorder="1" applyAlignment="1">
      <alignment vertical="top" wrapText="1"/>
    </xf>
    <xf numFmtId="3" fontId="19" fillId="5" borderId="0" xfId="50" applyNumberFormat="1" applyFont="1" applyFill="1" applyBorder="1" applyAlignment="1">
      <alignment horizontal="right" vertical="center"/>
    </xf>
    <xf numFmtId="3" fontId="12" fillId="2" borderId="0" xfId="50" applyNumberFormat="1" applyFont="1" applyFill="1" applyBorder="1" applyAlignment="1">
      <alignment vertical="top" wrapText="1"/>
    </xf>
    <xf numFmtId="3" fontId="10" fillId="2" borderId="0" xfId="50" applyNumberFormat="1" applyFont="1" applyFill="1" applyBorder="1" applyAlignment="1">
      <alignment horizontal="left" vertical="top" wrapText="1" indent="1"/>
    </xf>
    <xf numFmtId="3" fontId="10" fillId="2" borderId="0" xfId="50" applyNumberFormat="1" applyFont="1" applyFill="1" applyBorder="1" applyAlignment="1">
      <alignment horizontal="right" vertical="center"/>
    </xf>
    <xf numFmtId="3" fontId="10" fillId="2" borderId="0" xfId="48" applyNumberFormat="1" applyFont="1" applyFill="1" applyBorder="1" applyAlignment="1">
      <alignment horizontal="left" vertical="top" wrapText="1" indent="1"/>
    </xf>
    <xf numFmtId="3" fontId="10" fillId="2" borderId="0" xfId="48" applyNumberFormat="1" applyFont="1" applyFill="1" applyBorder="1" applyAlignment="1">
      <alignment horizontal="right" vertical="center"/>
    </xf>
    <xf numFmtId="3" fontId="10" fillId="2" borderId="0" xfId="51" applyNumberFormat="1" applyFont="1" applyFill="1" applyAlignment="1">
      <alignment horizontal="right" vertical="center"/>
    </xf>
    <xf numFmtId="3" fontId="10" fillId="2" borderId="0" xfId="51" applyNumberFormat="1" applyFont="1" applyFill="1" applyBorder="1" applyAlignment="1">
      <alignment horizontal="right" vertical="center"/>
    </xf>
    <xf numFmtId="3" fontId="11" fillId="5" borderId="0" xfId="51" applyNumberFormat="1" applyFont="1" applyFill="1" applyAlignment="1">
      <alignment horizontal="right" vertical="center"/>
    </xf>
    <xf numFmtId="3" fontId="19" fillId="5" borderId="0" xfId="51" applyNumberFormat="1" applyFont="1" applyFill="1" applyAlignment="1">
      <alignment horizontal="left" vertical="top" wrapText="1"/>
    </xf>
    <xf numFmtId="3" fontId="19" fillId="5" borderId="0" xfId="51" applyNumberFormat="1" applyFont="1" applyFill="1" applyBorder="1" applyAlignment="1">
      <alignment vertical="top" wrapText="1"/>
    </xf>
    <xf numFmtId="3" fontId="19" fillId="5" borderId="0" xfId="51" applyNumberFormat="1" applyFont="1" applyFill="1" applyBorder="1" applyAlignment="1">
      <alignment horizontal="right" vertical="center"/>
    </xf>
    <xf numFmtId="3" fontId="19" fillId="2" borderId="0" xfId="51" applyNumberFormat="1" applyFont="1" applyFill="1" applyBorder="1" applyAlignment="1">
      <alignment horizontal="right" vertical="center"/>
    </xf>
    <xf numFmtId="3" fontId="12" fillId="2" borderId="0" xfId="51" applyNumberFormat="1" applyFont="1" applyFill="1" applyBorder="1" applyAlignment="1">
      <alignment vertical="top" wrapText="1"/>
    </xf>
    <xf numFmtId="0" fontId="10" fillId="2" borderId="0" xfId="52" applyFont="1" applyFill="1" applyAlignment="1">
      <alignment horizontal="center" wrapText="1"/>
    </xf>
    <xf numFmtId="0" fontId="11" fillId="2" borderId="0" xfId="52" applyFont="1" applyFill="1" applyAlignment="1">
      <alignment horizontal="center" wrapText="1"/>
    </xf>
    <xf numFmtId="0" fontId="10" fillId="2" borderId="0" xfId="52" applyFont="1" applyFill="1" applyAlignment="1">
      <alignment horizontal="right" wrapText="1"/>
    </xf>
    <xf numFmtId="3" fontId="10" fillId="2" borderId="0" xfId="52" applyNumberFormat="1" applyFont="1" applyFill="1" applyAlignment="1">
      <alignment horizontal="left" vertical="center"/>
    </xf>
    <xf numFmtId="167" fontId="10" fillId="2" borderId="0" xfId="52" applyNumberFormat="1" applyFont="1" applyFill="1" applyAlignment="1">
      <alignment horizontal="right" vertical="center"/>
    </xf>
    <xf numFmtId="172" fontId="10" fillId="2" borderId="0" xfId="52" applyNumberFormat="1" applyFont="1" applyFill="1" applyAlignment="1">
      <alignment horizontal="right" vertical="center"/>
    </xf>
    <xf numFmtId="0" fontId="19" fillId="5" borderId="0" xfId="52" applyFont="1" applyFill="1" applyBorder="1" applyAlignment="1">
      <alignment horizontal="left" vertical="top"/>
    </xf>
    <xf numFmtId="3" fontId="19" fillId="5" borderId="0" xfId="52" applyNumberFormat="1" applyFont="1" applyFill="1" applyBorder="1" applyAlignment="1">
      <alignment horizontal="left" vertical="center"/>
    </xf>
    <xf numFmtId="165" fontId="19" fillId="5" borderId="0" xfId="52" applyNumberFormat="1" applyFont="1" applyFill="1" applyBorder="1" applyAlignment="1">
      <alignment horizontal="right" vertical="center"/>
    </xf>
    <xf numFmtId="172" fontId="19" fillId="5" borderId="0" xfId="52" applyNumberFormat="1" applyFont="1" applyFill="1" applyBorder="1" applyAlignment="1">
      <alignment horizontal="right" vertical="center"/>
    </xf>
    <xf numFmtId="3" fontId="10" fillId="2" borderId="0" xfId="53" applyNumberFormat="1" applyFont="1" applyFill="1" applyAlignment="1">
      <alignment horizontal="right" vertical="center"/>
    </xf>
    <xf numFmtId="3" fontId="19" fillId="5" borderId="0" xfId="53" applyNumberFormat="1" applyFont="1" applyFill="1" applyAlignment="1">
      <alignment vertical="top" wrapText="1"/>
    </xf>
    <xf numFmtId="3" fontId="19" fillId="5" borderId="0" xfId="53" applyNumberFormat="1" applyFont="1" applyFill="1" applyAlignment="1">
      <alignment horizontal="right" vertical="center"/>
    </xf>
    <xf numFmtId="3" fontId="10" fillId="2" borderId="0" xfId="6" applyNumberFormat="1" applyFont="1" applyFill="1" applyAlignment="1">
      <alignment horizontal="right" vertical="center" wrapText="1"/>
    </xf>
    <xf numFmtId="3" fontId="21" fillId="2" borderId="0" xfId="2" applyNumberFormat="1" applyFont="1" applyFill="1" applyAlignment="1">
      <alignment horizontal="right" vertical="center" wrapText="1"/>
    </xf>
    <xf numFmtId="3" fontId="22" fillId="2" borderId="0" xfId="6" applyNumberFormat="1" applyFont="1" applyFill="1" applyAlignment="1">
      <alignment vertical="top" wrapText="1"/>
    </xf>
    <xf numFmtId="3" fontId="22" fillId="2" borderId="0" xfId="6" applyNumberFormat="1" applyFont="1" applyFill="1" applyAlignment="1">
      <alignment horizontal="right" vertical="center"/>
    </xf>
    <xf numFmtId="3" fontId="10" fillId="2" borderId="0" xfId="40" applyNumberFormat="1" applyFont="1" applyFill="1" applyAlignment="1">
      <alignment horizontal="center" wrapText="1"/>
    </xf>
    <xf numFmtId="3" fontId="11" fillId="2" borderId="0" xfId="40" applyNumberFormat="1" applyFont="1" applyFill="1" applyAlignment="1">
      <alignment horizontal="left" vertical="top" wrapText="1"/>
    </xf>
    <xf numFmtId="3" fontId="10" fillId="2" borderId="0" xfId="40" applyNumberFormat="1" applyFont="1" applyFill="1" applyAlignment="1">
      <alignment horizontal="right" wrapText="1"/>
    </xf>
    <xf numFmtId="3" fontId="10" fillId="2" borderId="0" xfId="40" applyNumberFormat="1" applyFont="1" applyFill="1" applyBorder="1" applyAlignment="1">
      <alignment horizontal="left" vertical="top" wrapText="1" indent="1"/>
    </xf>
    <xf numFmtId="3" fontId="10" fillId="2" borderId="0" xfId="40" applyNumberFormat="1" applyFont="1" applyFill="1" applyBorder="1" applyAlignment="1">
      <alignment horizontal="right" vertical="center"/>
    </xf>
    <xf numFmtId="3" fontId="10" fillId="2" borderId="0" xfId="54" applyNumberFormat="1" applyFont="1" applyFill="1" applyAlignment="1">
      <alignment horizontal="right" vertical="center" wrapText="1"/>
    </xf>
    <xf numFmtId="3" fontId="21" fillId="2" borderId="0" xfId="2" applyNumberFormat="1" applyFont="1" applyFill="1" applyAlignment="1">
      <alignment horizontal="right" vertical="center"/>
    </xf>
    <xf numFmtId="3" fontId="10" fillId="2" borderId="0" xfId="54" applyNumberFormat="1" applyFont="1" applyFill="1" applyAlignment="1">
      <alignment horizontal="left" vertical="top" wrapText="1" indent="1"/>
    </xf>
    <xf numFmtId="3" fontId="10" fillId="2" borderId="0" xfId="54" applyNumberFormat="1" applyFont="1" applyFill="1" applyAlignment="1">
      <alignment horizontal="right" vertical="center"/>
    </xf>
    <xf numFmtId="3" fontId="11" fillId="2" borderId="0" xfId="54" applyNumberFormat="1" applyFont="1" applyFill="1" applyAlignment="1">
      <alignment vertical="top" wrapText="1"/>
    </xf>
    <xf numFmtId="3" fontId="11" fillId="2" borderId="0" xfId="54" applyNumberFormat="1" applyFont="1" applyFill="1" applyAlignment="1">
      <alignment horizontal="right" vertical="center"/>
    </xf>
    <xf numFmtId="3" fontId="11" fillId="2" borderId="0" xfId="54" applyNumberFormat="1" applyFont="1" applyFill="1" applyAlignment="1">
      <alignment horizontal="left" vertical="top" wrapText="1"/>
    </xf>
    <xf numFmtId="3" fontId="23" fillId="5" borderId="0" xfId="54" applyNumberFormat="1" applyFont="1" applyFill="1" applyAlignment="1">
      <alignment horizontal="right" vertical="center"/>
    </xf>
    <xf numFmtId="3" fontId="19" fillId="5" borderId="0" xfId="54" applyNumberFormat="1" applyFont="1" applyFill="1" applyBorder="1" applyAlignment="1">
      <alignment vertical="top" wrapText="1"/>
    </xf>
    <xf numFmtId="3" fontId="19" fillId="5" borderId="0" xfId="54" applyNumberFormat="1" applyFont="1" applyFill="1" applyBorder="1" applyAlignment="1">
      <alignment horizontal="right" vertical="center"/>
    </xf>
    <xf numFmtId="3" fontId="12" fillId="2" borderId="0" xfId="54" applyNumberFormat="1" applyFont="1" applyFill="1" applyBorder="1" applyAlignment="1">
      <alignment vertical="top" wrapText="1"/>
    </xf>
    <xf numFmtId="3" fontId="12" fillId="2" borderId="0" xfId="54" applyNumberFormat="1" applyFont="1" applyFill="1" applyBorder="1" applyAlignment="1">
      <alignment horizontal="right" vertical="center"/>
    </xf>
    <xf numFmtId="3" fontId="19" fillId="2" borderId="0" xfId="34" applyNumberFormat="1" applyFont="1" applyFill="1" applyAlignment="1">
      <alignment horizontal="right" vertical="center"/>
    </xf>
    <xf numFmtId="3" fontId="12" fillId="2" borderId="0" xfId="34" applyNumberFormat="1" applyFont="1" applyFill="1" applyAlignment="1">
      <alignment vertical="top" wrapText="1"/>
    </xf>
    <xf numFmtId="3" fontId="10" fillId="2" borderId="0" xfId="34" applyNumberFormat="1" applyFont="1" applyFill="1" applyAlignment="1">
      <alignment horizontal="right" wrapText="1"/>
    </xf>
    <xf numFmtId="3" fontId="10" fillId="2" borderId="0" xfId="34" applyNumberFormat="1" applyFont="1" applyFill="1" applyAlignment="1">
      <alignment horizontal="right" vertical="center" wrapText="1"/>
    </xf>
    <xf numFmtId="3" fontId="10" fillId="2" borderId="0" xfId="3" applyNumberFormat="1" applyFont="1" applyFill="1" applyAlignment="1">
      <alignment horizontal="right" wrapText="1"/>
    </xf>
    <xf numFmtId="3" fontId="12" fillId="2" borderId="0" xfId="3" applyNumberFormat="1" applyFont="1" applyFill="1" applyAlignment="1">
      <alignment horizontal="left" vertical="top" wrapText="1"/>
    </xf>
    <xf numFmtId="3" fontId="12" fillId="2" borderId="0" xfId="3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wrapText="1"/>
    </xf>
    <xf numFmtId="0" fontId="10" fillId="2" borderId="0" xfId="26" applyFont="1" applyFill="1" applyAlignment="1">
      <alignment horizontal="center" vertical="center" wrapText="1"/>
    </xf>
    <xf numFmtId="0" fontId="10" fillId="2" borderId="0" xfId="27" applyFont="1" applyFill="1" applyAlignment="1">
      <alignment horizontal="center" vertical="center" wrapText="1"/>
    </xf>
    <xf numFmtId="3" fontId="19" fillId="2" borderId="0" xfId="13" applyNumberFormat="1" applyFont="1" applyFill="1" applyAlignment="1">
      <alignment vertical="top" wrapText="1"/>
    </xf>
    <xf numFmtId="3" fontId="19" fillId="2" borderId="0" xfId="13" applyNumberFormat="1" applyFont="1" applyFill="1" applyAlignment="1">
      <alignment horizontal="right" vertical="center"/>
    </xf>
    <xf numFmtId="0" fontId="10" fillId="2" borderId="2" xfId="52" applyFont="1" applyFill="1" applyBorder="1" applyAlignment="1">
      <alignment horizontal="left" wrapText="1"/>
    </xf>
    <xf numFmtId="0" fontId="10" fillId="2" borderId="2" xfId="52" applyFont="1" applyFill="1" applyBorder="1" applyAlignment="1">
      <alignment horizontal="right" wrapText="1"/>
    </xf>
    <xf numFmtId="3" fontId="19" fillId="5" borderId="0" xfId="55" applyNumberFormat="1" applyFont="1" applyFill="1" applyAlignment="1">
      <alignment vertical="center" wrapText="1"/>
    </xf>
    <xf numFmtId="3" fontId="19" fillId="5" borderId="0" xfId="55" applyNumberFormat="1" applyFont="1" applyFill="1" applyAlignment="1">
      <alignment horizontal="right" vertical="center"/>
    </xf>
    <xf numFmtId="3" fontId="11" fillId="2" borderId="0" xfId="55" applyNumberFormat="1" applyFont="1" applyFill="1" applyAlignment="1">
      <alignment horizontal="left" vertical="top" wrapText="1" indent="1"/>
    </xf>
    <xf numFmtId="3" fontId="10" fillId="2" borderId="0" xfId="55" applyNumberFormat="1" applyFont="1" applyFill="1" applyAlignment="1">
      <alignment horizontal="right" vertical="center"/>
    </xf>
    <xf numFmtId="3" fontId="11" fillId="2" borderId="0" xfId="55" applyNumberFormat="1" applyFont="1" applyFill="1" applyAlignment="1">
      <alignment vertical="top" wrapText="1"/>
    </xf>
    <xf numFmtId="3" fontId="11" fillId="2" borderId="0" xfId="55" applyNumberFormat="1" applyFont="1" applyFill="1" applyAlignment="1">
      <alignment horizontal="right" vertical="center"/>
    </xf>
    <xf numFmtId="3" fontId="10" fillId="2" borderId="0" xfId="55" applyNumberFormat="1" applyFont="1" applyFill="1" applyAlignment="1">
      <alignment horizontal="left" vertical="top" wrapText="1" indent="1"/>
    </xf>
    <xf numFmtId="3" fontId="11" fillId="2" borderId="0" xfId="55" applyNumberFormat="1" applyFont="1" applyFill="1" applyAlignment="1">
      <alignment horizontal="left" vertical="top" wrapText="1"/>
    </xf>
    <xf numFmtId="3" fontId="10" fillId="2" borderId="0" xfId="55" applyNumberFormat="1" applyFont="1" applyFill="1" applyAlignment="1">
      <alignment horizontal="left" vertical="top" wrapText="1"/>
    </xf>
    <xf numFmtId="3" fontId="10" fillId="5" borderId="0" xfId="55" applyNumberFormat="1" applyFont="1" applyFill="1" applyAlignment="1">
      <alignment horizontal="right" vertical="center"/>
    </xf>
    <xf numFmtId="3" fontId="19" fillId="2" borderId="0" xfId="55" applyNumberFormat="1" applyFont="1" applyFill="1" applyAlignment="1">
      <alignment horizontal="right" vertical="center"/>
    </xf>
    <xf numFmtId="3" fontId="10" fillId="2" borderId="0" xfId="55" applyNumberFormat="1" applyFont="1" applyFill="1" applyBorder="1" applyAlignment="1">
      <alignment horizontal="left" vertical="top" wrapText="1" indent="1"/>
    </xf>
    <xf numFmtId="3" fontId="10" fillId="2" borderId="0" xfId="55" applyNumberFormat="1" applyFont="1" applyFill="1" applyBorder="1" applyAlignment="1">
      <alignment horizontal="right" vertical="center"/>
    </xf>
    <xf numFmtId="3" fontId="19" fillId="5" borderId="0" xfId="34" applyNumberFormat="1" applyFont="1" applyFill="1" applyAlignment="1">
      <alignment vertical="center" wrapText="1"/>
    </xf>
    <xf numFmtId="3" fontId="12" fillId="2" borderId="0" xfId="34" applyNumberFormat="1" applyFont="1" applyFill="1" applyAlignment="1">
      <alignment horizontal="right" vertical="center"/>
    </xf>
    <xf numFmtId="3" fontId="19" fillId="5" borderId="0" xfId="34" applyNumberFormat="1" applyFont="1" applyFill="1" applyAlignment="1">
      <alignment horizontal="left" vertical="center" wrapText="1"/>
    </xf>
    <xf numFmtId="3" fontId="10" fillId="2" borderId="0" xfId="17" applyNumberFormat="1" applyFont="1" applyFill="1" applyAlignment="1">
      <alignment horizontal="center" vertical="center" wrapText="1"/>
    </xf>
    <xf numFmtId="3" fontId="11" fillId="2" borderId="0" xfId="27" applyNumberFormat="1" applyFont="1" applyFill="1" applyAlignment="1">
      <alignment vertical="top" wrapText="1"/>
    </xf>
    <xf numFmtId="3" fontId="10" fillId="2" borderId="0" xfId="27" applyNumberFormat="1" applyFont="1" applyFill="1" applyAlignment="1">
      <alignment horizontal="left" vertical="top" wrapText="1" indent="1"/>
    </xf>
    <xf numFmtId="3" fontId="19" fillId="5" borderId="0" xfId="27" applyNumberFormat="1" applyFont="1" applyFill="1" applyAlignment="1">
      <alignment vertical="center" wrapText="1"/>
    </xf>
    <xf numFmtId="3" fontId="10" fillId="5" borderId="0" xfId="27" applyNumberFormat="1" applyFont="1" applyFill="1" applyAlignment="1">
      <alignment horizontal="right" vertical="center"/>
    </xf>
    <xf numFmtId="3" fontId="10" fillId="2" borderId="0" xfId="27" applyNumberFormat="1" applyFont="1" applyFill="1" applyBorder="1" applyAlignment="1">
      <alignment horizontal="left" vertical="top" wrapText="1" indent="1"/>
    </xf>
    <xf numFmtId="3" fontId="10" fillId="2" borderId="0" xfId="27" applyNumberFormat="1" applyFont="1" applyFill="1" applyBorder="1" applyAlignment="1">
      <alignment horizontal="right" vertical="center"/>
    </xf>
    <xf numFmtId="3" fontId="19" fillId="5" borderId="0" xfId="27" applyNumberFormat="1" applyFont="1" applyFill="1" applyAlignment="1">
      <alignment horizontal="left" vertical="top" wrapText="1"/>
    </xf>
    <xf numFmtId="3" fontId="19" fillId="2" borderId="0" xfId="27" applyNumberFormat="1" applyFont="1" applyFill="1" applyAlignment="1">
      <alignment horizontal="right" vertical="center"/>
    </xf>
    <xf numFmtId="3" fontId="10" fillId="2" borderId="10" xfId="6" applyNumberFormat="1" applyFont="1" applyFill="1" applyBorder="1" applyAlignment="1">
      <alignment horizontal="left" vertical="top" wrapText="1" indent="1"/>
    </xf>
    <xf numFmtId="3" fontId="10" fillId="2" borderId="10" xfId="6" applyNumberFormat="1" applyFont="1" applyFill="1" applyBorder="1" applyAlignment="1">
      <alignment horizontal="right" vertical="center"/>
    </xf>
    <xf numFmtId="3" fontId="23" fillId="5" borderId="0" xfId="13" applyNumberFormat="1" applyFont="1" applyFill="1" applyAlignment="1">
      <alignment horizontal="right" vertical="center"/>
    </xf>
    <xf numFmtId="3" fontId="12" fillId="2" borderId="0" xfId="13" applyNumberFormat="1" applyFont="1" applyFill="1" applyAlignment="1">
      <alignment horizontal="right" vertical="center"/>
    </xf>
    <xf numFmtId="4" fontId="17" fillId="2" borderId="0" xfId="0" applyNumberFormat="1" applyFont="1" applyFill="1"/>
    <xf numFmtId="4" fontId="16" fillId="5" borderId="0" xfId="0" applyNumberFormat="1" applyFont="1" applyFill="1"/>
    <xf numFmtId="3" fontId="10" fillId="2" borderId="0" xfId="38" applyNumberFormat="1" applyFont="1" applyFill="1" applyAlignment="1">
      <alignment wrapText="1"/>
    </xf>
    <xf numFmtId="3" fontId="10" fillId="2" borderId="0" xfId="38" applyNumberFormat="1" applyFont="1" applyFill="1" applyAlignment="1">
      <alignment horizontal="center" wrapText="1"/>
    </xf>
    <xf numFmtId="3" fontId="19" fillId="5" borderId="0" xfId="38" applyNumberFormat="1" applyFont="1" applyFill="1" applyAlignment="1">
      <alignment vertical="top" wrapText="1"/>
    </xf>
    <xf numFmtId="3" fontId="19" fillId="5" borderId="0" xfId="38" applyNumberFormat="1" applyFont="1" applyFill="1" applyAlignment="1">
      <alignment horizontal="right" vertical="center"/>
    </xf>
    <xf numFmtId="4" fontId="19" fillId="5" borderId="0" xfId="38" applyNumberFormat="1" applyFont="1" applyFill="1" applyAlignment="1">
      <alignment horizontal="right" vertical="center"/>
    </xf>
    <xf numFmtId="3" fontId="12" fillId="2" borderId="0" xfId="38" applyNumberFormat="1" applyFont="1" applyFill="1" applyAlignment="1">
      <alignment horizontal="right" vertical="center"/>
    </xf>
    <xf numFmtId="4" fontId="12" fillId="2" borderId="0" xfId="38" applyNumberFormat="1" applyFont="1" applyFill="1" applyAlignment="1">
      <alignment horizontal="right" vertical="center"/>
    </xf>
    <xf numFmtId="4" fontId="11" fillId="2" borderId="0" xfId="38" applyNumberFormat="1" applyFont="1" applyFill="1" applyAlignment="1">
      <alignment horizontal="right" vertical="center"/>
    </xf>
    <xf numFmtId="4" fontId="15" fillId="2" borderId="0" xfId="0" applyNumberFormat="1" applyFont="1" applyFill="1"/>
    <xf numFmtId="3" fontId="19" fillId="5" borderId="0" xfId="38" applyNumberFormat="1" applyFont="1" applyFill="1" applyAlignment="1">
      <alignment horizontal="left" vertical="center" wrapText="1" indent="1"/>
    </xf>
    <xf numFmtId="4" fontId="11" fillId="5" borderId="0" xfId="38" applyNumberFormat="1" applyFont="1" applyFill="1" applyAlignment="1">
      <alignment horizontal="right" vertical="center"/>
    </xf>
    <xf numFmtId="3" fontId="11" fillId="5" borderId="0" xfId="38" applyNumberFormat="1" applyFont="1" applyFill="1" applyAlignment="1">
      <alignment horizontal="right" vertical="center"/>
    </xf>
    <xf numFmtId="4" fontId="15" fillId="5" borderId="0" xfId="0" applyNumberFormat="1" applyFont="1" applyFill="1"/>
    <xf numFmtId="3" fontId="11" fillId="2" borderId="0" xfId="38" applyNumberFormat="1" applyFont="1" applyFill="1" applyAlignment="1">
      <alignment horizontal="left" vertical="top" wrapText="1"/>
    </xf>
    <xf numFmtId="4" fontId="10" fillId="2" borderId="0" xfId="38" applyNumberFormat="1" applyFont="1" applyFill="1" applyAlignment="1">
      <alignment horizontal="right" vertical="center"/>
    </xf>
    <xf numFmtId="3" fontId="10" fillId="2" borderId="0" xfId="38" applyNumberFormat="1" applyFont="1" applyFill="1" applyAlignment="1">
      <alignment horizontal="left" vertical="top" wrapText="1"/>
    </xf>
    <xf numFmtId="4" fontId="11" fillId="2" borderId="0" xfId="38" applyNumberFormat="1" applyFont="1" applyFill="1" applyBorder="1" applyAlignment="1">
      <alignment horizontal="right" vertical="center"/>
    </xf>
    <xf numFmtId="3" fontId="11" fillId="2" borderId="0" xfId="38" applyNumberFormat="1" applyFont="1" applyFill="1" applyBorder="1" applyAlignment="1">
      <alignment horizontal="right" vertical="center"/>
    </xf>
    <xf numFmtId="4" fontId="15" fillId="2" borderId="0" xfId="0" applyNumberFormat="1" applyFont="1" applyFill="1" applyBorder="1"/>
    <xf numFmtId="0" fontId="2" fillId="4" borderId="0" xfId="8" applyFont="1" applyFill="1" applyAlignment="1">
      <alignment horizontal="center" vertical="center" wrapText="1"/>
    </xf>
    <xf numFmtId="168" fontId="18" fillId="3" borderId="0" xfId="0" applyNumberFormat="1" applyFont="1" applyFill="1"/>
    <xf numFmtId="3" fontId="10" fillId="2" borderId="0" xfId="6" applyNumberFormat="1" applyFont="1" applyFill="1" applyAlignment="1">
      <alignment horizontal="center" wrapText="1"/>
    </xf>
    <xf numFmtId="0" fontId="11" fillId="2" borderId="0" xfId="11" applyFont="1" applyFill="1" applyAlignment="1">
      <alignment vertical="top" wrapText="1"/>
    </xf>
    <xf numFmtId="0" fontId="10" fillId="2" borderId="0" xfId="11" applyFont="1" applyFill="1" applyAlignment="1">
      <alignment horizontal="left" vertical="top" wrapText="1" indent="1"/>
    </xf>
    <xf numFmtId="0" fontId="4" fillId="2" borderId="0" xfId="1" applyFont="1" applyFill="1" applyAlignment="1">
      <alignment horizontal="left" vertical="top" wrapText="1"/>
    </xf>
    <xf numFmtId="3" fontId="2" fillId="3" borderId="0" xfId="5" applyNumberFormat="1" applyFont="1" applyFill="1" applyAlignment="1">
      <alignment horizontal="right" vertical="center"/>
    </xf>
    <xf numFmtId="0" fontId="12" fillId="2" borderId="0" xfId="0" applyFont="1" applyFill="1"/>
    <xf numFmtId="0" fontId="0" fillId="2" borderId="0" xfId="0" applyFill="1"/>
    <xf numFmtId="0" fontId="8" fillId="3" borderId="0" xfId="0" applyFont="1" applyFill="1"/>
    <xf numFmtId="4" fontId="21" fillId="2" borderId="0" xfId="3" applyNumberFormat="1" applyFont="1" applyFill="1"/>
    <xf numFmtId="4" fontId="0" fillId="2" borderId="0" xfId="0" applyNumberFormat="1" applyFont="1" applyFill="1"/>
    <xf numFmtId="0" fontId="10" fillId="2" borderId="0" xfId="27" applyFont="1" applyFill="1" applyAlignment="1">
      <alignment horizontal="left" vertical="top" wrapText="1" indent="1"/>
    </xf>
    <xf numFmtId="171" fontId="10" fillId="2" borderId="0" xfId="3" applyNumberFormat="1" applyFont="1" applyFill="1" applyBorder="1" applyAlignment="1">
      <alignment horizontal="left" vertical="top" wrapText="1" indent="1"/>
    </xf>
    <xf numFmtId="171" fontId="10" fillId="2" borderId="0" xfId="3" applyNumberFormat="1" applyFont="1" applyFill="1" applyBorder="1" applyAlignment="1">
      <alignment horizontal="right" vertical="center"/>
    </xf>
    <xf numFmtId="0" fontId="10" fillId="2" borderId="0" xfId="3" applyFont="1" applyFill="1" applyBorder="1" applyAlignment="1">
      <alignment horizontal="left" vertical="top" wrapText="1" indent="1"/>
    </xf>
    <xf numFmtId="165" fontId="10" fillId="2" borderId="0" xfId="3" applyNumberFormat="1" applyFont="1" applyFill="1" applyBorder="1" applyAlignment="1">
      <alignment horizontal="right" vertical="center"/>
    </xf>
    <xf numFmtId="0" fontId="10" fillId="2" borderId="1" xfId="27" applyFont="1" applyFill="1" applyBorder="1" applyAlignment="1">
      <alignment horizontal="left" vertical="top" wrapText="1" indent="1"/>
    </xf>
    <xf numFmtId="3" fontId="19" fillId="5" borderId="0" xfId="41" applyNumberFormat="1" applyFont="1" applyFill="1" applyAlignment="1">
      <alignment horizontal="left" vertical="top" wrapText="1"/>
    </xf>
    <xf numFmtId="3" fontId="10" fillId="2" borderId="0" xfId="48" applyNumberFormat="1" applyFont="1" applyFill="1" applyAlignment="1">
      <alignment horizontal="right" wrapText="1"/>
    </xf>
    <xf numFmtId="3" fontId="11" fillId="2" borderId="0" xfId="44" applyNumberFormat="1" applyFont="1" applyFill="1" applyAlignment="1">
      <alignment horizontal="left" vertical="top" wrapText="1" indent="1"/>
    </xf>
    <xf numFmtId="0" fontId="0" fillId="2" borderId="0" xfId="0" applyFont="1" applyFill="1"/>
    <xf numFmtId="0" fontId="0" fillId="6" borderId="0" xfId="0" applyFill="1"/>
    <xf numFmtId="0" fontId="0" fillId="6" borderId="0" xfId="0" applyFill="1" applyBorder="1"/>
    <xf numFmtId="3" fontId="10" fillId="6" borderId="0" xfId="46" applyNumberFormat="1" applyFont="1" applyFill="1" applyBorder="1" applyAlignment="1">
      <alignment horizontal="right" vertical="center"/>
    </xf>
    <xf numFmtId="0" fontId="0" fillId="6" borderId="0" xfId="0" applyFont="1" applyFill="1"/>
    <xf numFmtId="0" fontId="0" fillId="5" borderId="0" xfId="0" applyFill="1"/>
    <xf numFmtId="3" fontId="11" fillId="5" borderId="0" xfId="47" applyNumberFormat="1" applyFont="1" applyFill="1" applyAlignment="1">
      <alignment horizontal="right" vertical="center"/>
    </xf>
    <xf numFmtId="0" fontId="7" fillId="2" borderId="0" xfId="0" applyFont="1" applyFill="1" applyBorder="1"/>
    <xf numFmtId="0" fontId="0" fillId="2" borderId="0" xfId="0" applyFill="1" applyBorder="1"/>
    <xf numFmtId="3" fontId="11" fillId="5" borderId="0" xfId="43" applyNumberFormat="1" applyFont="1" applyFill="1" applyAlignment="1">
      <alignment horizontal="right" vertical="center"/>
    </xf>
    <xf numFmtId="3" fontId="11" fillId="5" borderId="0" xfId="48" applyNumberFormat="1" applyFont="1" applyFill="1" applyAlignment="1">
      <alignment horizontal="right" vertical="center"/>
    </xf>
    <xf numFmtId="3" fontId="11" fillId="5" borderId="0" xfId="42" applyNumberFormat="1" applyFont="1" applyFill="1" applyAlignment="1">
      <alignment horizontal="right" vertical="center"/>
    </xf>
    <xf numFmtId="3" fontId="12" fillId="5" borderId="0" xfId="44" applyNumberFormat="1" applyFont="1" applyFill="1" applyAlignment="1">
      <alignment horizontal="right" vertical="center"/>
    </xf>
    <xf numFmtId="3" fontId="27" fillId="5" borderId="0" xfId="41" applyNumberFormat="1" applyFont="1" applyFill="1" applyAlignment="1">
      <alignment horizontal="right" vertical="center"/>
    </xf>
    <xf numFmtId="3" fontId="27" fillId="5" borderId="0" xfId="38" applyNumberFormat="1" applyFont="1" applyFill="1" applyBorder="1" applyAlignment="1">
      <alignment horizontal="right" vertical="center"/>
    </xf>
    <xf numFmtId="3" fontId="11" fillId="5" borderId="0" xfId="40" applyNumberFormat="1" applyFont="1" applyFill="1" applyAlignment="1">
      <alignment horizontal="right" vertical="center"/>
    </xf>
    <xf numFmtId="3" fontId="12" fillId="2" borderId="0" xfId="34" applyNumberFormat="1" applyFont="1" applyFill="1" applyBorder="1" applyAlignment="1">
      <alignment horizontal="right" vertical="center"/>
    </xf>
    <xf numFmtId="3" fontId="19" fillId="2" borderId="0" xfId="39" applyNumberFormat="1" applyFont="1" applyFill="1" applyBorder="1" applyAlignment="1">
      <alignment horizontal="right" vertical="center"/>
    </xf>
    <xf numFmtId="3" fontId="19" fillId="2" borderId="0" xfId="39" applyNumberFormat="1" applyFont="1" applyFill="1" applyBorder="1" applyAlignment="1">
      <alignment vertical="center"/>
    </xf>
    <xf numFmtId="169" fontId="12" fillId="2" borderId="0" xfId="3" applyNumberFormat="1" applyFont="1" applyFill="1" applyAlignment="1">
      <alignment horizontal="right" vertical="center"/>
    </xf>
    <xf numFmtId="169" fontId="10" fillId="5" borderId="0" xfId="3" applyNumberFormat="1" applyFont="1" applyFill="1" applyAlignment="1">
      <alignment horizontal="right" vertical="center"/>
    </xf>
    <xf numFmtId="3" fontId="7" fillId="7" borderId="0" xfId="0" applyNumberFormat="1" applyFont="1" applyFill="1" applyBorder="1"/>
    <xf numFmtId="0" fontId="0" fillId="7" borderId="0" xfId="0" applyFill="1"/>
    <xf numFmtId="3" fontId="0" fillId="6" borderId="0" xfId="0" applyNumberFormat="1" applyFill="1"/>
    <xf numFmtId="168" fontId="0" fillId="6" borderId="0" xfId="0" applyNumberFormat="1" applyFill="1"/>
    <xf numFmtId="3" fontId="7" fillId="2" borderId="0" xfId="6" applyNumberFormat="1" applyFont="1" applyFill="1" applyBorder="1" applyAlignment="1">
      <alignment horizontal="right" vertical="center"/>
    </xf>
    <xf numFmtId="3" fontId="22" fillId="2" borderId="0" xfId="37" applyNumberFormat="1" applyFont="1" applyFill="1"/>
    <xf numFmtId="3" fontId="21" fillId="2" borderId="0" xfId="37" applyNumberFormat="1" applyFont="1" applyFill="1"/>
    <xf numFmtId="3" fontId="27" fillId="2" borderId="0" xfId="38" applyNumberFormat="1" applyFont="1" applyFill="1" applyBorder="1" applyAlignment="1">
      <alignment horizontal="right" vertical="center"/>
    </xf>
    <xf numFmtId="3" fontId="12" fillId="2" borderId="0" xfId="40" applyNumberFormat="1" applyFont="1" applyFill="1" applyBorder="1" applyAlignment="1">
      <alignment horizontal="right" vertical="center"/>
    </xf>
    <xf numFmtId="3" fontId="19" fillId="5" borderId="0" xfId="41" applyNumberFormat="1" applyFont="1" applyFill="1" applyAlignment="1">
      <alignment horizontal="left" vertical="center"/>
    </xf>
    <xf numFmtId="3" fontId="12" fillId="2" borderId="0" xfId="42" applyNumberFormat="1" applyFont="1" applyFill="1" applyAlignment="1">
      <alignment horizontal="right" vertical="center"/>
    </xf>
    <xf numFmtId="3" fontId="19" fillId="5" borderId="0" xfId="43" applyNumberFormat="1" applyFont="1" applyFill="1" applyAlignment="1">
      <alignment horizontal="left" vertical="center"/>
    </xf>
    <xf numFmtId="3" fontId="12" fillId="2" borderId="0" xfId="44" applyNumberFormat="1" applyFont="1" applyFill="1" applyAlignment="1">
      <alignment horizontal="right" vertical="center"/>
    </xf>
    <xf numFmtId="3" fontId="19" fillId="5" borderId="0" xfId="48" applyNumberFormat="1" applyFont="1" applyFill="1" applyAlignment="1">
      <alignment horizontal="left" vertical="center"/>
    </xf>
    <xf numFmtId="3" fontId="19" fillId="2" borderId="0" xfId="48" applyNumberFormat="1" applyFont="1" applyFill="1" applyBorder="1" applyAlignment="1">
      <alignment horizontal="right" vertical="center"/>
    </xf>
    <xf numFmtId="3" fontId="19" fillId="2" borderId="0" xfId="50" applyNumberFormat="1" applyFont="1" applyFill="1" applyBorder="1" applyAlignment="1">
      <alignment horizontal="right" vertical="center"/>
    </xf>
    <xf numFmtId="3" fontId="19" fillId="5" borderId="0" xfId="0" applyNumberFormat="1" applyFont="1" applyFill="1" applyAlignment="1">
      <alignment vertical="center"/>
    </xf>
    <xf numFmtId="3" fontId="10" fillId="2" borderId="1" xfId="53" applyNumberFormat="1" applyFont="1" applyFill="1" applyBorder="1" applyAlignment="1">
      <alignment horizontal="right" vertical="center"/>
    </xf>
    <xf numFmtId="3" fontId="19" fillId="2" borderId="0" xfId="53" applyNumberFormat="1" applyFont="1" applyFill="1" applyAlignment="1">
      <alignment horizontal="right" vertical="center"/>
    </xf>
    <xf numFmtId="3" fontId="23" fillId="5" borderId="0" xfId="0" applyNumberFormat="1" applyFont="1" applyFill="1"/>
    <xf numFmtId="3" fontId="23" fillId="5" borderId="0" xfId="53" applyNumberFormat="1" applyFont="1" applyFill="1" applyAlignment="1">
      <alignment horizontal="right" vertical="center"/>
    </xf>
    <xf numFmtId="167" fontId="23" fillId="2" borderId="0" xfId="52" applyNumberFormat="1" applyFont="1" applyFill="1" applyAlignment="1">
      <alignment horizontal="right" vertical="center"/>
    </xf>
    <xf numFmtId="172" fontId="23" fillId="2" borderId="0" xfId="52" applyNumberFormat="1" applyFont="1" applyFill="1" applyAlignment="1">
      <alignment horizontal="right" vertical="center"/>
    </xf>
    <xf numFmtId="3" fontId="21" fillId="2" borderId="0" xfId="52" applyNumberFormat="1" applyFont="1" applyFill="1" applyAlignment="1">
      <alignment horizontal="left" vertical="center"/>
    </xf>
    <xf numFmtId="165" fontId="21" fillId="2" borderId="0" xfId="52" applyNumberFormat="1" applyFont="1" applyFill="1" applyAlignment="1">
      <alignment horizontal="right" vertical="center"/>
    </xf>
    <xf numFmtId="3" fontId="19" fillId="5" borderId="0" xfId="52" applyNumberFormat="1" applyFont="1" applyFill="1" applyBorder="1" applyAlignment="1">
      <alignment horizontal="right" vertical="center"/>
    </xf>
    <xf numFmtId="3" fontId="10" fillId="2" borderId="1" xfId="52" applyNumberFormat="1" applyFont="1" applyFill="1" applyBorder="1" applyAlignment="1">
      <alignment horizontal="left" vertical="center"/>
    </xf>
    <xf numFmtId="165" fontId="21" fillId="2" borderId="1" xfId="52" applyNumberFormat="1" applyFont="1" applyFill="1" applyBorder="1" applyAlignment="1">
      <alignment horizontal="right" vertical="center"/>
    </xf>
    <xf numFmtId="167" fontId="10" fillId="2" borderId="1" xfId="52" applyNumberFormat="1" applyFont="1" applyFill="1" applyBorder="1" applyAlignment="1">
      <alignment horizontal="right" vertical="center"/>
    </xf>
    <xf numFmtId="172" fontId="10" fillId="2" borderId="1" xfId="52" applyNumberFormat="1" applyFont="1" applyFill="1" applyBorder="1" applyAlignment="1">
      <alignment horizontal="right" vertical="center"/>
    </xf>
    <xf numFmtId="3" fontId="20" fillId="3" borderId="0" xfId="38" applyNumberFormat="1" applyFont="1" applyFill="1" applyBorder="1" applyAlignment="1">
      <alignment vertical="top" wrapText="1"/>
    </xf>
    <xf numFmtId="3" fontId="0" fillId="3" borderId="0" xfId="0" applyNumberFormat="1" applyFill="1" applyBorder="1"/>
    <xf numFmtId="3" fontId="21" fillId="2" borderId="0" xfId="38" applyNumberFormat="1" applyFont="1" applyFill="1" applyBorder="1" applyAlignment="1">
      <alignment horizontal="center" vertical="center" wrapText="1"/>
    </xf>
    <xf numFmtId="3" fontId="21" fillId="2" borderId="0" xfId="28" applyNumberFormat="1" applyFont="1" applyFill="1" applyBorder="1" applyAlignment="1">
      <alignment horizontal="center" vertical="center"/>
    </xf>
    <xf numFmtId="3" fontId="19" fillId="2" borderId="0" xfId="38" applyNumberFormat="1" applyFont="1" applyFill="1" applyBorder="1" applyAlignment="1">
      <alignment horizontal="right" vertical="center"/>
    </xf>
    <xf numFmtId="3" fontId="21" fillId="2" borderId="0" xfId="28" applyNumberFormat="1" applyFont="1" applyFill="1" applyBorder="1" applyAlignment="1">
      <alignment horizontal="right" vertical="center"/>
    </xf>
    <xf numFmtId="3" fontId="19" fillId="5" borderId="0" xfId="38" applyNumberFormat="1" applyFont="1" applyFill="1" applyBorder="1" applyAlignment="1">
      <alignment vertical="center"/>
    </xf>
    <xf numFmtId="0" fontId="4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vertical="center" wrapText="1"/>
    </xf>
    <xf numFmtId="0" fontId="10" fillId="2" borderId="2" xfId="23" applyFont="1" applyFill="1" applyBorder="1" applyAlignment="1">
      <alignment horizontal="center" vertical="center" wrapText="1"/>
    </xf>
    <xf numFmtId="0" fontId="10" fillId="2" borderId="0" xfId="23" applyFont="1" applyFill="1" applyBorder="1" applyAlignment="1">
      <alignment horizontal="center" vertical="center" wrapText="1"/>
    </xf>
    <xf numFmtId="0" fontId="10" fillId="2" borderId="1" xfId="23" applyFont="1" applyFill="1" applyBorder="1" applyAlignment="1">
      <alignment horizontal="center" vertical="center" wrapText="1"/>
    </xf>
    <xf numFmtId="3" fontId="18" fillId="3" borderId="0" xfId="0" applyNumberFormat="1" applyFont="1" applyFill="1"/>
    <xf numFmtId="3" fontId="10" fillId="2" borderId="1" xfId="17" applyNumberFormat="1" applyFont="1" applyFill="1" applyBorder="1" applyAlignment="1">
      <alignment horizontal="center" vertical="center" wrapText="1"/>
    </xf>
    <xf numFmtId="3" fontId="21" fillId="2" borderId="0" xfId="2" applyNumberFormat="1" applyFont="1" applyFill="1" applyAlignment="1">
      <alignment horizontal="right" vertical="center" wrapText="1"/>
    </xf>
    <xf numFmtId="3" fontId="19" fillId="5" borderId="0" xfId="3" applyNumberFormat="1" applyFont="1" applyFill="1" applyAlignment="1">
      <alignment horizontal="left" vertical="top" wrapText="1"/>
    </xf>
    <xf numFmtId="3" fontId="19" fillId="5" borderId="0" xfId="3" applyNumberFormat="1" applyFont="1" applyFill="1" applyAlignment="1">
      <alignment horizontal="left" vertical="center" wrapText="1"/>
    </xf>
    <xf numFmtId="0" fontId="28" fillId="3" borderId="0" xfId="0" applyFont="1" applyFill="1"/>
    <xf numFmtId="0" fontId="4" fillId="2" borderId="0" xfId="1" applyFont="1" applyFill="1" applyAlignment="1">
      <alignment horizontal="left" vertical="center" wrapText="1"/>
    </xf>
    <xf numFmtId="0" fontId="4" fillId="2" borderId="0" xfId="1" applyFont="1" applyFill="1" applyAlignment="1">
      <alignment horizontal="right" vertical="center" wrapText="1"/>
    </xf>
    <xf numFmtId="171" fontId="13" fillId="5" borderId="0" xfId="1" applyNumberFormat="1" applyFont="1" applyFill="1" applyAlignment="1">
      <alignment vertical="center"/>
    </xf>
    <xf numFmtId="171" fontId="4" fillId="2" borderId="0" xfId="1" applyNumberFormat="1" applyFont="1" applyFill="1" applyAlignment="1">
      <alignment vertical="center"/>
    </xf>
    <xf numFmtId="171" fontId="2" fillId="5" borderId="0" xfId="1" applyNumberFormat="1" applyFont="1" applyFill="1" applyAlignment="1">
      <alignment vertical="center"/>
    </xf>
    <xf numFmtId="171" fontId="13" fillId="5" borderId="0" xfId="1" applyNumberFormat="1" applyFont="1" applyFill="1" applyAlignment="1">
      <alignment horizontal="right" vertical="center"/>
    </xf>
    <xf numFmtId="171" fontId="2" fillId="2" borderId="0" xfId="1" applyNumberFormat="1" applyFont="1" applyFill="1" applyAlignment="1">
      <alignment horizontal="right" vertical="center"/>
    </xf>
    <xf numFmtId="171" fontId="4" fillId="2" borderId="0" xfId="1" applyNumberFormat="1" applyFont="1" applyFill="1" applyAlignment="1">
      <alignment horizontal="right" vertical="center"/>
    </xf>
    <xf numFmtId="171" fontId="9" fillId="2" borderId="0" xfId="2" applyNumberFormat="1" applyFont="1" applyFill="1"/>
    <xf numFmtId="171" fontId="3" fillId="2" borderId="0" xfId="2" applyNumberFormat="1" applyFont="1" applyFill="1"/>
    <xf numFmtId="171" fontId="13" fillId="5" borderId="0" xfId="0" applyNumberFormat="1" applyFont="1" applyFill="1" applyAlignment="1">
      <alignment horizontal="right"/>
    </xf>
    <xf numFmtId="171" fontId="13" fillId="5" borderId="0" xfId="0" applyNumberFormat="1" applyFont="1" applyFill="1"/>
    <xf numFmtId="171" fontId="6" fillId="2" borderId="0" xfId="0" applyNumberFormat="1" applyFont="1" applyFill="1"/>
    <xf numFmtId="171" fontId="6" fillId="5" borderId="0" xfId="0" applyNumberFormat="1" applyFont="1" applyFill="1"/>
    <xf numFmtId="171" fontId="4" fillId="2" borderId="0" xfId="4" applyNumberFormat="1" applyFont="1" applyFill="1" applyAlignment="1">
      <alignment horizontal="right" vertical="center"/>
    </xf>
    <xf numFmtId="171" fontId="7" fillId="2" borderId="0" xfId="0" applyNumberFormat="1" applyFont="1" applyFill="1"/>
    <xf numFmtId="0" fontId="4" fillId="2" borderId="0" xfId="5" applyFont="1" applyFill="1" applyAlignment="1">
      <alignment horizontal="left" vertical="top" wrapText="1" indent="1"/>
    </xf>
    <xf numFmtId="166" fontId="4" fillId="2" borderId="0" xfId="5" applyNumberFormat="1" applyFont="1" applyFill="1" applyAlignment="1">
      <alignment horizontal="left" vertical="center" indent="1"/>
    </xf>
    <xf numFmtId="0" fontId="0" fillId="3" borderId="0" xfId="0" applyFill="1" applyAlignment="1">
      <alignment horizontal="left" indent="1"/>
    </xf>
    <xf numFmtId="0" fontId="13" fillId="2" borderId="0" xfId="6" applyFont="1" applyFill="1" applyAlignment="1">
      <alignment horizontal="left" vertical="top" wrapText="1"/>
    </xf>
    <xf numFmtId="0" fontId="4" fillId="2" borderId="0" xfId="6" applyFont="1" applyFill="1" applyAlignment="1">
      <alignment horizontal="center" vertical="center" wrapText="1"/>
    </xf>
    <xf numFmtId="0" fontId="14" fillId="5" borderId="0" xfId="6" applyFont="1" applyFill="1" applyAlignment="1">
      <alignment horizontal="left" vertical="top" wrapText="1"/>
    </xf>
    <xf numFmtId="0" fontId="4" fillId="2" borderId="0" xfId="6" applyFont="1" applyFill="1" applyAlignment="1">
      <alignment horizontal="left" vertical="center" wrapText="1"/>
    </xf>
    <xf numFmtId="0" fontId="13" fillId="2" borderId="0" xfId="6" applyFont="1" applyFill="1" applyAlignment="1">
      <alignment vertical="top" wrapText="1"/>
    </xf>
    <xf numFmtId="164" fontId="4" fillId="2" borderId="0" xfId="7" applyNumberFormat="1" applyFont="1" applyFill="1" applyAlignment="1">
      <alignment horizontal="right" vertical="center"/>
    </xf>
    <xf numFmtId="0" fontId="13" fillId="2" borderId="0" xfId="8" applyFont="1" applyFill="1" applyAlignment="1">
      <alignment horizontal="left" vertical="top" wrapText="1"/>
    </xf>
    <xf numFmtId="164" fontId="13" fillId="2" borderId="0" xfId="9" applyNumberFormat="1" applyFont="1" applyFill="1" applyAlignment="1">
      <alignment horizontal="right" vertical="center"/>
    </xf>
    <xf numFmtId="164" fontId="13" fillId="2" borderId="0" xfId="9" applyNumberFormat="1" applyFont="1" applyFill="1" applyAlignment="1">
      <alignment vertical="center"/>
    </xf>
    <xf numFmtId="164" fontId="13" fillId="2" borderId="0" xfId="8" applyNumberFormat="1" applyFont="1" applyFill="1" applyAlignment="1">
      <alignment vertical="center"/>
    </xf>
    <xf numFmtId="164" fontId="14" fillId="5" borderId="0" xfId="9" applyNumberFormat="1" applyFont="1" applyFill="1" applyAlignment="1">
      <alignment horizontal="right" vertical="center"/>
    </xf>
    <xf numFmtId="164" fontId="14" fillId="5" borderId="0" xfId="9" applyNumberFormat="1" applyFont="1" applyFill="1" applyAlignment="1">
      <alignment vertical="center"/>
    </xf>
    <xf numFmtId="164" fontId="14" fillId="5" borderId="0" xfId="8" applyNumberFormat="1" applyFont="1" applyFill="1" applyAlignment="1">
      <alignment vertical="center"/>
    </xf>
    <xf numFmtId="0" fontId="4" fillId="2" borderId="0" xfId="8" applyFont="1" applyFill="1" applyAlignment="1">
      <alignment horizontal="left" vertical="top" wrapText="1" indent="1"/>
    </xf>
    <xf numFmtId="0" fontId="13" fillId="8" borderId="0" xfId="10" applyFont="1" applyFill="1" applyAlignment="1">
      <alignment horizontal="left" vertical="top" wrapText="1"/>
    </xf>
    <xf numFmtId="167" fontId="13" fillId="8" borderId="0" xfId="10" applyNumberFormat="1" applyFont="1" applyFill="1" applyAlignment="1">
      <alignment horizontal="center"/>
    </xf>
    <xf numFmtId="0" fontId="4" fillId="2" borderId="0" xfId="10" applyFont="1" applyFill="1" applyAlignment="1">
      <alignment horizontal="left" vertical="center" wrapText="1"/>
    </xf>
    <xf numFmtId="0" fontId="4" fillId="2" borderId="0" xfId="10" applyFont="1" applyFill="1" applyAlignment="1">
      <alignment horizontal="center" vertical="center" wrapText="1"/>
    </xf>
    <xf numFmtId="0" fontId="13" fillId="2" borderId="0" xfId="13" applyFont="1" applyFill="1" applyAlignment="1">
      <alignment vertical="top" wrapText="1"/>
    </xf>
    <xf numFmtId="0" fontId="4" fillId="2" borderId="0" xfId="13" applyFont="1" applyFill="1" applyAlignment="1">
      <alignment horizontal="left" vertical="top" wrapText="1" indent="1"/>
    </xf>
    <xf numFmtId="164" fontId="4" fillId="2" borderId="0" xfId="13" applyNumberFormat="1" applyFont="1" applyFill="1" applyAlignment="1">
      <alignment horizontal="right" vertical="center"/>
    </xf>
    <xf numFmtId="0" fontId="4" fillId="2" borderId="0" xfId="13" applyFont="1" applyFill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wrapText="1"/>
    </xf>
    <xf numFmtId="0" fontId="13" fillId="2" borderId="0" xfId="3" applyFont="1" applyFill="1" applyAlignment="1">
      <alignment vertical="top" wrapText="1"/>
    </xf>
    <xf numFmtId="0" fontId="4" fillId="2" borderId="0" xfId="3" applyFont="1" applyFill="1" applyAlignment="1">
      <alignment horizontal="left" vertical="top" wrapText="1" indent="1"/>
    </xf>
    <xf numFmtId="0" fontId="6" fillId="2" borderId="0" xfId="14" applyFont="1" applyFill="1" applyAlignment="1">
      <alignment horizontal="left" vertical="center" wrapText="1" indent="1"/>
    </xf>
    <xf numFmtId="0" fontId="4" fillId="2" borderId="0" xfId="3" applyFont="1" applyFill="1" applyBorder="1" applyAlignment="1">
      <alignment vertical="center" wrapText="1"/>
    </xf>
    <xf numFmtId="0" fontId="4" fillId="2" borderId="0" xfId="3" applyFont="1" applyFill="1" applyBorder="1" applyAlignment="1">
      <alignment horizontal="center" vertical="center" wrapText="1"/>
    </xf>
    <xf numFmtId="3" fontId="4" fillId="2" borderId="0" xfId="8" applyNumberFormat="1" applyFont="1" applyFill="1" applyAlignment="1">
      <alignment horizontal="right" vertical="center"/>
    </xf>
    <xf numFmtId="0" fontId="4" fillId="2" borderId="0" xfId="6" applyFont="1" applyFill="1" applyAlignment="1">
      <alignment horizontal="left" vertical="center" wrapText="1" indent="1"/>
    </xf>
    <xf numFmtId="3" fontId="5" fillId="5" borderId="0" xfId="11" applyNumberFormat="1" applyFont="1" applyFill="1" applyAlignment="1">
      <alignment horizontal="right" vertical="center"/>
    </xf>
    <xf numFmtId="0" fontId="13" fillId="2" borderId="0" xfId="14" applyFont="1" applyFill="1" applyAlignment="1">
      <alignment horizontal="left" vertical="center" wrapText="1"/>
    </xf>
    <xf numFmtId="3" fontId="13" fillId="2" borderId="0" xfId="11" applyNumberFormat="1" applyFont="1" applyFill="1" applyAlignment="1">
      <alignment horizontal="right" vertical="center"/>
    </xf>
    <xf numFmtId="0" fontId="13" fillId="2" borderId="0" xfId="16" applyFont="1" applyFill="1" applyAlignment="1">
      <alignment horizontal="left" vertical="top" wrapText="1"/>
    </xf>
    <xf numFmtId="0" fontId="4" fillId="2" borderId="0" xfId="16" applyFont="1" applyFill="1" applyAlignment="1">
      <alignment horizontal="left" vertical="top" wrapText="1" indent="1"/>
    </xf>
    <xf numFmtId="3" fontId="4" fillId="2" borderId="0" xfId="17" applyNumberFormat="1" applyFont="1" applyFill="1" applyAlignment="1">
      <alignment horizontal="right" vertical="center"/>
    </xf>
    <xf numFmtId="3" fontId="4" fillId="2" borderId="0" xfId="18" applyNumberFormat="1" applyFont="1" applyFill="1" applyAlignment="1">
      <alignment horizontal="right" vertical="center"/>
    </xf>
    <xf numFmtId="165" fontId="11" fillId="5" borderId="0" xfId="21" applyNumberFormat="1" applyFont="1" applyFill="1" applyAlignment="1">
      <alignment horizontal="right" vertical="center"/>
    </xf>
    <xf numFmtId="0" fontId="19" fillId="2" borderId="0" xfId="21" applyFont="1" applyFill="1" applyAlignment="1">
      <alignment horizontal="left" vertical="top" wrapText="1"/>
    </xf>
    <xf numFmtId="170" fontId="19" fillId="2" borderId="0" xfId="12" applyNumberFormat="1" applyFont="1" applyFill="1" applyBorder="1" applyAlignment="1">
      <alignment horizontal="right" vertical="center"/>
    </xf>
    <xf numFmtId="0" fontId="19" fillId="2" borderId="0" xfId="22" applyFont="1" applyFill="1" applyBorder="1" applyAlignment="1">
      <alignment horizontal="left" vertical="top" wrapText="1"/>
    </xf>
    <xf numFmtId="165" fontId="19" fillId="2" borderId="0" xfId="22" applyNumberFormat="1" applyFont="1" applyFill="1" applyBorder="1" applyAlignment="1">
      <alignment horizontal="right" vertical="center"/>
    </xf>
    <xf numFmtId="165" fontId="23" fillId="5" borderId="0" xfId="22" applyNumberFormat="1" applyFont="1" applyFill="1" applyAlignment="1">
      <alignment horizontal="right" vertical="center"/>
    </xf>
    <xf numFmtId="0" fontId="10" fillId="2" borderId="0" xfId="22" applyFont="1" applyFill="1" applyBorder="1" applyAlignment="1">
      <alignment horizontal="right" vertical="center" wrapText="1"/>
    </xf>
    <xf numFmtId="0" fontId="10" fillId="2" borderId="2" xfId="23" applyFont="1" applyFill="1" applyBorder="1" applyAlignment="1">
      <alignment horizontal="center" vertical="top" wrapText="1"/>
    </xf>
    <xf numFmtId="0" fontId="10" fillId="2" borderId="0" xfId="23" applyFont="1" applyFill="1" applyBorder="1" applyAlignment="1">
      <alignment horizontal="center" vertical="top" wrapText="1"/>
    </xf>
    <xf numFmtId="0" fontId="10" fillId="2" borderId="1" xfId="23" applyFont="1" applyFill="1" applyBorder="1" applyAlignment="1">
      <alignment horizontal="center" vertical="top" wrapText="1"/>
    </xf>
    <xf numFmtId="171" fontId="19" fillId="5" borderId="0" xfId="23" applyNumberFormat="1" applyFont="1" applyFill="1" applyAlignment="1">
      <alignment vertical="top" wrapText="1"/>
    </xf>
    <xf numFmtId="171" fontId="19" fillId="5" borderId="0" xfId="23" applyNumberFormat="1" applyFont="1" applyFill="1" applyAlignment="1">
      <alignment horizontal="right" vertical="top" wrapText="1"/>
    </xf>
    <xf numFmtId="0" fontId="19" fillId="2" borderId="0" xfId="23" applyFont="1" applyFill="1" applyAlignment="1">
      <alignment vertical="top" wrapText="1"/>
    </xf>
    <xf numFmtId="171" fontId="19" fillId="2" borderId="0" xfId="23" applyNumberFormat="1" applyFont="1" applyFill="1" applyAlignment="1">
      <alignment horizontal="right" vertical="center"/>
    </xf>
    <xf numFmtId="0" fontId="10" fillId="2" borderId="0" xfId="24" applyFont="1" applyFill="1" applyAlignment="1">
      <alignment horizontal="left" vertical="top" wrapText="1" indent="1"/>
    </xf>
    <xf numFmtId="0" fontId="10" fillId="2" borderId="1" xfId="24" applyFont="1" applyFill="1" applyBorder="1" applyAlignment="1">
      <alignment horizontal="left" vertical="top" wrapText="1" indent="1"/>
    </xf>
    <xf numFmtId="168" fontId="18" fillId="5" borderId="0" xfId="0" applyNumberFormat="1" applyFont="1" applyFill="1"/>
    <xf numFmtId="0" fontId="19" fillId="2" borderId="0" xfId="24" applyFont="1" applyFill="1" applyAlignment="1">
      <alignment vertical="top" wrapText="1"/>
    </xf>
    <xf numFmtId="171" fontId="19" fillId="2" borderId="0" xfId="24" applyNumberFormat="1" applyFont="1" applyFill="1" applyAlignment="1">
      <alignment horizontal="right" vertical="center"/>
    </xf>
    <xf numFmtId="168" fontId="16" fillId="2" borderId="0" xfId="0" applyNumberFormat="1" applyFont="1" applyFill="1"/>
    <xf numFmtId="0" fontId="10" fillId="2" borderId="0" xfId="25" applyFont="1" applyFill="1" applyAlignment="1">
      <alignment horizontal="left" vertical="center" wrapText="1"/>
    </xf>
    <xf numFmtId="0" fontId="10" fillId="2" borderId="0" xfId="25" applyFont="1" applyFill="1" applyAlignment="1">
      <alignment horizontal="left" vertical="top" wrapText="1" indent="1"/>
    </xf>
    <xf numFmtId="0" fontId="10" fillId="2" borderId="1" xfId="25" applyFont="1" applyFill="1" applyBorder="1" applyAlignment="1">
      <alignment horizontal="left" vertical="top" wrapText="1" indent="1"/>
    </xf>
    <xf numFmtId="0" fontId="19" fillId="2" borderId="0" xfId="25" applyFont="1" applyFill="1" applyAlignment="1">
      <alignment vertical="top" wrapText="1"/>
    </xf>
    <xf numFmtId="165" fontId="19" fillId="2" borderId="0" xfId="25" applyNumberFormat="1" applyFont="1" applyFill="1" applyAlignment="1">
      <alignment horizontal="right" vertical="center"/>
    </xf>
    <xf numFmtId="0" fontId="10" fillId="2" borderId="0" xfId="26" applyFont="1" applyFill="1" applyAlignment="1">
      <alignment horizontal="left" vertical="top" wrapText="1" indent="1"/>
    </xf>
    <xf numFmtId="3" fontId="10" fillId="2" borderId="0" xfId="26" applyNumberFormat="1" applyFont="1" applyFill="1" applyAlignment="1">
      <alignment vertical="center"/>
    </xf>
    <xf numFmtId="0" fontId="19" fillId="2" borderId="0" xfId="26" applyFont="1" applyFill="1" applyAlignment="1">
      <alignment vertical="top" wrapText="1"/>
    </xf>
    <xf numFmtId="171" fontId="19" fillId="2" borderId="0" xfId="26" applyNumberFormat="1" applyFont="1" applyFill="1" applyAlignment="1">
      <alignment vertical="center"/>
    </xf>
    <xf numFmtId="0" fontId="10" fillId="2" borderId="1" xfId="26" applyFont="1" applyFill="1" applyBorder="1" applyAlignment="1">
      <alignment horizontal="left" vertical="top" wrapText="1" indent="1"/>
    </xf>
    <xf numFmtId="0" fontId="19" fillId="2" borderId="0" xfId="27" applyFont="1" applyFill="1" applyAlignment="1">
      <alignment vertical="top" wrapText="1"/>
    </xf>
    <xf numFmtId="3" fontId="19" fillId="2" borderId="0" xfId="12" applyNumberFormat="1" applyFont="1" applyFill="1" applyBorder="1" applyAlignment="1">
      <alignment horizontal="right" vertical="center"/>
    </xf>
    <xf numFmtId="165" fontId="23" fillId="5" borderId="0" xfId="27" applyNumberFormat="1" applyFont="1" applyFill="1" applyAlignment="1">
      <alignment horizontal="right" vertical="center"/>
    </xf>
    <xf numFmtId="3" fontId="10" fillId="2" borderId="0" xfId="27" applyNumberFormat="1" applyFont="1" applyFill="1" applyAlignment="1">
      <alignment vertical="center"/>
    </xf>
    <xf numFmtId="3" fontId="19" fillId="2" borderId="0" xfId="3" applyNumberFormat="1" applyFont="1" applyFill="1" applyAlignment="1">
      <alignment vertical="center" wrapText="1"/>
    </xf>
    <xf numFmtId="3" fontId="19" fillId="2" borderId="0" xfId="28" applyNumberFormat="1" applyFont="1" applyFill="1" applyAlignment="1">
      <alignment vertical="center" wrapText="1"/>
    </xf>
    <xf numFmtId="3" fontId="19" fillId="2" borderId="0" xfId="3" applyNumberFormat="1" applyFont="1" applyFill="1" applyAlignment="1">
      <alignment vertical="center"/>
    </xf>
    <xf numFmtId="3" fontId="19" fillId="2" borderId="0" xfId="6" applyNumberFormat="1" applyFont="1" applyFill="1" applyAlignment="1">
      <alignment horizontal="right" vertical="center"/>
    </xf>
    <xf numFmtId="169" fontId="19" fillId="2" borderId="0" xfId="3" applyNumberFormat="1" applyFont="1" applyFill="1" applyAlignment="1">
      <alignment horizontal="right" vertical="center"/>
    </xf>
    <xf numFmtId="3" fontId="19" fillId="2" borderId="0" xfId="0" applyNumberFormat="1" applyFont="1" applyFill="1" applyAlignment="1">
      <alignment vertical="center"/>
    </xf>
    <xf numFmtId="169" fontId="23" fillId="5" borderId="0" xfId="0" applyNumberFormat="1" applyFont="1" applyFill="1" applyAlignment="1">
      <alignment horizontal="right"/>
    </xf>
    <xf numFmtId="3" fontId="19" fillId="8" borderId="0" xfId="13" applyNumberFormat="1" applyFont="1" applyFill="1" applyAlignment="1">
      <alignment vertical="center" wrapText="1"/>
    </xf>
    <xf numFmtId="3" fontId="19" fillId="8" borderId="0" xfId="13" applyNumberFormat="1" applyFont="1" applyFill="1" applyAlignment="1">
      <alignment horizontal="right" vertical="center"/>
    </xf>
    <xf numFmtId="4" fontId="19" fillId="8" borderId="0" xfId="13" applyNumberFormat="1" applyFont="1" applyFill="1" applyAlignment="1">
      <alignment vertical="center"/>
    </xf>
    <xf numFmtId="3" fontId="19" fillId="2" borderId="0" xfId="38" applyNumberFormat="1" applyFont="1" applyFill="1" applyBorder="1" applyAlignment="1">
      <alignment vertical="top" wrapText="1"/>
    </xf>
    <xf numFmtId="3" fontId="19" fillId="2" borderId="0" xfId="38" applyNumberFormat="1" applyFont="1" applyFill="1" applyBorder="1" applyAlignment="1">
      <alignment vertical="center"/>
    </xf>
    <xf numFmtId="3" fontId="19" fillId="2" borderId="0" xfId="32" applyNumberFormat="1" applyFont="1" applyFill="1" applyAlignment="1">
      <alignment vertical="top" wrapText="1"/>
    </xf>
    <xf numFmtId="3" fontId="19" fillId="2" borderId="0" xfId="6" applyNumberFormat="1" applyFont="1" applyFill="1" applyAlignment="1">
      <alignment vertical="top" wrapText="1"/>
    </xf>
    <xf numFmtId="3" fontId="10" fillId="2" borderId="0" xfId="31" applyNumberFormat="1" applyFont="1" applyFill="1" applyAlignment="1">
      <alignment horizontal="left" vertical="top" wrapText="1" indent="1"/>
    </xf>
    <xf numFmtId="3" fontId="10" fillId="2" borderId="0" xfId="31" applyNumberFormat="1" applyFont="1" applyFill="1" applyBorder="1" applyAlignment="1">
      <alignment horizontal="left" vertical="top" wrapText="1" indent="1"/>
    </xf>
    <xf numFmtId="3" fontId="19" fillId="2" borderId="0" xfId="34" applyNumberFormat="1" applyFont="1" applyFill="1" applyAlignment="1">
      <alignment vertical="top" wrapText="1"/>
    </xf>
    <xf numFmtId="3" fontId="7" fillId="2" borderId="0" xfId="0" applyNumberFormat="1" applyFont="1" applyFill="1" applyBorder="1" applyAlignment="1">
      <alignment vertical="center"/>
    </xf>
    <xf numFmtId="3" fontId="10" fillId="2" borderId="0" xfId="55" applyNumberFormat="1" applyFont="1" applyFill="1" applyBorder="1" applyAlignment="1">
      <alignment horizontal="center" vertical="center" wrapText="1"/>
    </xf>
    <xf numFmtId="3" fontId="19" fillId="2" borderId="0" xfId="55" applyNumberFormat="1" applyFont="1" applyFill="1" applyAlignment="1">
      <alignment vertical="center" wrapText="1"/>
    </xf>
    <xf numFmtId="3" fontId="10" fillId="2" borderId="1" xfId="34" applyNumberFormat="1" applyFont="1" applyFill="1" applyBorder="1" applyAlignment="1">
      <alignment horizontal="center" wrapText="1"/>
    </xf>
    <xf numFmtId="3" fontId="23" fillId="5" borderId="0" xfId="27" applyNumberFormat="1" applyFont="1" applyFill="1" applyAlignment="1">
      <alignment horizontal="right" vertical="center"/>
    </xf>
    <xf numFmtId="3" fontId="19" fillId="2" borderId="0" xfId="27" applyNumberFormat="1" applyFont="1" applyFill="1" applyAlignment="1">
      <alignment vertical="center" wrapText="1"/>
    </xf>
    <xf numFmtId="3" fontId="11" fillId="2" borderId="0" xfId="27" applyNumberFormat="1" applyFont="1" applyFill="1" applyBorder="1" applyAlignment="1">
      <alignment horizontal="center" vertical="center" wrapText="1"/>
    </xf>
    <xf numFmtId="3" fontId="19" fillId="5" borderId="0" xfId="6" applyNumberFormat="1" applyFont="1" applyFill="1" applyAlignment="1">
      <alignment horizontal="left" vertical="top" wrapText="1"/>
    </xf>
    <xf numFmtId="3" fontId="10" fillId="2" borderId="1" xfId="6" applyNumberFormat="1" applyFont="1" applyFill="1" applyBorder="1" applyAlignment="1">
      <alignment horizontal="center" wrapText="1"/>
    </xf>
    <xf numFmtId="3" fontId="10" fillId="2" borderId="0" xfId="13" applyNumberFormat="1" applyFont="1" applyFill="1" applyBorder="1" applyAlignment="1">
      <alignment horizontal="center" vertical="center" wrapText="1"/>
    </xf>
    <xf numFmtId="3" fontId="23" fillId="5" borderId="0" xfId="3" applyNumberFormat="1" applyFont="1" applyFill="1" applyAlignment="1">
      <alignment horizontal="right" vertical="center"/>
    </xf>
    <xf numFmtId="0" fontId="0" fillId="7" borderId="0" xfId="0" applyFill="1" applyBorder="1"/>
    <xf numFmtId="0" fontId="7" fillId="6" borderId="0" xfId="0" applyFont="1" applyFill="1"/>
    <xf numFmtId="0" fontId="7" fillId="3" borderId="0" xfId="0" applyFont="1" applyFill="1"/>
    <xf numFmtId="0" fontId="12" fillId="6" borderId="0" xfId="0" applyFont="1" applyFill="1"/>
    <xf numFmtId="0" fontId="12" fillId="3" borderId="0" xfId="0" applyFont="1" applyFill="1"/>
    <xf numFmtId="0" fontId="7" fillId="6" borderId="0" xfId="0" applyFont="1" applyFill="1" applyBorder="1"/>
    <xf numFmtId="3" fontId="10" fillId="2" borderId="0" xfId="3" applyNumberFormat="1" applyFont="1" applyFill="1" applyBorder="1" applyAlignment="1">
      <alignment horizontal="right" vertical="center" wrapText="1"/>
    </xf>
    <xf numFmtId="3" fontId="10" fillId="2" borderId="0" xfId="6" applyNumberFormat="1" applyFont="1" applyFill="1" applyBorder="1" applyAlignment="1">
      <alignment horizontal="center" vertical="center" wrapText="1"/>
    </xf>
    <xf numFmtId="3" fontId="10" fillId="2" borderId="0" xfId="6" applyNumberFormat="1" applyFont="1" applyFill="1" applyBorder="1" applyAlignment="1">
      <alignment horizontal="right" vertical="center" wrapText="1"/>
    </xf>
    <xf numFmtId="3" fontId="19" fillId="5" borderId="0" xfId="6" applyNumberFormat="1" applyFont="1" applyFill="1" applyBorder="1" applyAlignment="1">
      <alignment horizontal="right" vertical="center"/>
    </xf>
    <xf numFmtId="3" fontId="19" fillId="5" borderId="0" xfId="38" applyNumberFormat="1" applyFont="1" applyFill="1" applyAlignment="1">
      <alignment vertical="center" wrapText="1"/>
    </xf>
    <xf numFmtId="3" fontId="7" fillId="2" borderId="0" xfId="36" applyNumberFormat="1" applyFont="1" applyFill="1" applyBorder="1" applyAlignment="1">
      <alignment horizontal="right" vertical="center" wrapText="1"/>
    </xf>
    <xf numFmtId="3" fontId="12" fillId="2" borderId="0" xfId="37" applyNumberFormat="1" applyFont="1" applyFill="1" applyBorder="1" applyAlignment="1">
      <alignment vertical="top" wrapText="1"/>
    </xf>
    <xf numFmtId="3" fontId="12" fillId="2" borderId="0" xfId="37" applyNumberFormat="1" applyFont="1" applyFill="1" applyBorder="1" applyAlignment="1">
      <alignment horizontal="right" vertical="center"/>
    </xf>
    <xf numFmtId="3" fontId="12" fillId="2" borderId="0" xfId="37" applyNumberFormat="1" applyFont="1" applyFill="1" applyBorder="1"/>
    <xf numFmtId="3" fontId="19" fillId="5" borderId="0" xfId="37" applyNumberFormat="1" applyFont="1" applyFill="1" applyBorder="1"/>
    <xf numFmtId="3" fontId="10" fillId="2" borderId="0" xfId="38" applyNumberFormat="1" applyFont="1" applyFill="1" applyAlignment="1">
      <alignment horizontal="right" vertical="center" wrapText="1"/>
    </xf>
    <xf numFmtId="3" fontId="7" fillId="2" borderId="0" xfId="36" applyNumberFormat="1" applyFont="1" applyFill="1" applyAlignment="1">
      <alignment horizontal="right" vertical="center" wrapText="1"/>
    </xf>
    <xf numFmtId="3" fontId="10" fillId="2" borderId="0" xfId="36" applyNumberFormat="1" applyFont="1" applyFill="1" applyAlignment="1">
      <alignment horizontal="right" vertical="center" wrapText="1"/>
    </xf>
    <xf numFmtId="3" fontId="10" fillId="2" borderId="0" xfId="39" applyNumberFormat="1" applyFont="1" applyFill="1" applyAlignment="1">
      <alignment horizontal="right" wrapText="1"/>
    </xf>
    <xf numFmtId="3" fontId="19" fillId="5" borderId="0" xfId="41" applyNumberFormat="1" applyFont="1" applyFill="1" applyAlignment="1">
      <alignment horizontal="right" wrapText="1"/>
    </xf>
    <xf numFmtId="3" fontId="10" fillId="2" borderId="0" xfId="41" applyNumberFormat="1" applyFont="1" applyFill="1" applyAlignment="1">
      <alignment horizontal="right" wrapText="1"/>
    </xf>
    <xf numFmtId="3" fontId="10" fillId="2" borderId="0" xfId="36" applyNumberFormat="1" applyFont="1" applyFill="1" applyAlignment="1">
      <alignment horizontal="right" wrapText="1"/>
    </xf>
    <xf numFmtId="3" fontId="21" fillId="2" borderId="0" xfId="36" applyNumberFormat="1" applyFont="1" applyFill="1" applyAlignment="1">
      <alignment horizontal="right" wrapText="1"/>
    </xf>
    <xf numFmtId="3" fontId="10" fillId="2" borderId="0" xfId="41" applyNumberFormat="1" applyFont="1" applyFill="1" applyAlignment="1">
      <alignment horizontal="right" vertical="center" wrapText="1"/>
    </xf>
    <xf numFmtId="3" fontId="19" fillId="5" borderId="0" xfId="37" applyNumberFormat="1" applyFont="1" applyFill="1" applyAlignment="1">
      <alignment horizontal="right" vertical="center"/>
    </xf>
    <xf numFmtId="3" fontId="19" fillId="5" borderId="0" xfId="43" applyNumberFormat="1" applyFont="1" applyFill="1" applyAlignment="1">
      <alignment horizontal="right" vertical="center"/>
    </xf>
    <xf numFmtId="3" fontId="10" fillId="2" borderId="0" xfId="43" applyNumberFormat="1" applyFont="1" applyFill="1" applyAlignment="1">
      <alignment horizontal="right" vertical="center" wrapText="1"/>
    </xf>
    <xf numFmtId="3" fontId="19" fillId="5" borderId="0" xfId="42" applyNumberFormat="1" applyFont="1" applyFill="1" applyAlignment="1">
      <alignment horizontal="left" vertical="center"/>
    </xf>
    <xf numFmtId="3" fontId="10" fillId="2" borderId="0" xfId="43" applyNumberFormat="1" applyFont="1" applyFill="1" applyAlignment="1">
      <alignment horizontal="center" vertical="center" wrapText="1"/>
    </xf>
    <xf numFmtId="3" fontId="10" fillId="2" borderId="0" xfId="44" applyNumberFormat="1" applyFont="1" applyFill="1" applyAlignment="1">
      <alignment horizontal="right" wrapText="1"/>
    </xf>
    <xf numFmtId="3" fontId="19" fillId="2" borderId="0" xfId="45" applyNumberFormat="1" applyFont="1" applyFill="1" applyAlignment="1">
      <alignment horizontal="left" vertical="top" wrapText="1"/>
    </xf>
    <xf numFmtId="3" fontId="19" fillId="2" borderId="0" xfId="45" applyNumberFormat="1" applyFont="1" applyFill="1" applyAlignment="1">
      <alignment horizontal="right" vertical="center"/>
    </xf>
    <xf numFmtId="3" fontId="19" fillId="2" borderId="0" xfId="46" applyNumberFormat="1" applyFont="1" applyFill="1" applyAlignment="1">
      <alignment vertical="center" wrapText="1"/>
    </xf>
    <xf numFmtId="3" fontId="19" fillId="2" borderId="0" xfId="46" applyNumberFormat="1" applyFont="1" applyFill="1" applyAlignment="1">
      <alignment horizontal="right" vertical="center"/>
    </xf>
    <xf numFmtId="1" fontId="0" fillId="2" borderId="0" xfId="0" applyNumberFormat="1" applyFont="1" applyFill="1"/>
    <xf numFmtId="1" fontId="23" fillId="5" borderId="0" xfId="0" applyNumberFormat="1" applyFont="1" applyFill="1"/>
    <xf numFmtId="1" fontId="23" fillId="2" borderId="0" xfId="0" applyNumberFormat="1" applyFont="1" applyFill="1"/>
    <xf numFmtId="1" fontId="7" fillId="2" borderId="0" xfId="0" applyNumberFormat="1" applyFont="1" applyFill="1"/>
    <xf numFmtId="0" fontId="7" fillId="5" borderId="0" xfId="0" applyFont="1" applyFill="1"/>
    <xf numFmtId="0" fontId="7" fillId="3" borderId="0" xfId="0" applyFont="1" applyFill="1" applyBorder="1"/>
    <xf numFmtId="3" fontId="19" fillId="5" borderId="0" xfId="47" applyNumberFormat="1" applyFont="1" applyFill="1" applyAlignment="1">
      <alignment horizontal="left" vertical="top" wrapText="1"/>
    </xf>
    <xf numFmtId="3" fontId="19" fillId="2" borderId="0" xfId="47" applyNumberFormat="1" applyFont="1" applyFill="1" applyAlignment="1">
      <alignment vertical="top" wrapText="1"/>
    </xf>
    <xf numFmtId="3" fontId="19" fillId="2" borderId="0" xfId="47" applyNumberFormat="1" applyFont="1" applyFill="1" applyAlignment="1">
      <alignment horizontal="right" vertical="center"/>
    </xf>
    <xf numFmtId="3" fontId="10" fillId="2" borderId="0" xfId="49" applyNumberFormat="1" applyFont="1" applyFill="1" applyAlignment="1">
      <alignment horizontal="right" vertical="center" wrapText="1"/>
    </xf>
    <xf numFmtId="3" fontId="19" fillId="5" borderId="0" xfId="50" applyNumberFormat="1" applyFont="1" applyFill="1" applyBorder="1" applyAlignment="1">
      <alignment horizontal="left" vertical="center"/>
    </xf>
    <xf numFmtId="3" fontId="10" fillId="2" borderId="0" xfId="51" applyNumberFormat="1" applyFont="1" applyFill="1" applyAlignment="1">
      <alignment horizontal="center" vertical="center" wrapText="1"/>
    </xf>
    <xf numFmtId="3" fontId="10" fillId="2" borderId="0" xfId="51" applyNumberFormat="1" applyFont="1" applyFill="1" applyAlignment="1">
      <alignment horizontal="right" vertical="center" wrapText="1"/>
    </xf>
    <xf numFmtId="3" fontId="10" fillId="2" borderId="0" xfId="51" applyNumberFormat="1" applyFont="1" applyFill="1" applyAlignment="1">
      <alignment horizontal="left" vertical="top" wrapText="1" indent="1"/>
    </xf>
    <xf numFmtId="3" fontId="10" fillId="2" borderId="0" xfId="51" applyNumberFormat="1" applyFont="1" applyFill="1" applyBorder="1" applyAlignment="1">
      <alignment horizontal="left" vertical="top" wrapText="1" indent="1"/>
    </xf>
    <xf numFmtId="0" fontId="23" fillId="6" borderId="0" xfId="0" applyFont="1" applyFill="1"/>
    <xf numFmtId="0" fontId="19" fillId="2" borderId="0" xfId="52" applyFont="1" applyFill="1" applyBorder="1" applyAlignment="1">
      <alignment horizontal="left" vertical="top"/>
    </xf>
    <xf numFmtId="3" fontId="19" fillId="2" borderId="0" xfId="52" applyNumberFormat="1" applyFont="1" applyFill="1" applyBorder="1" applyAlignment="1">
      <alignment horizontal="left" vertical="center"/>
    </xf>
    <xf numFmtId="3" fontId="19" fillId="2" borderId="0" xfId="52" applyNumberFormat="1" applyFont="1" applyFill="1" applyBorder="1" applyAlignment="1">
      <alignment horizontal="right" vertical="center"/>
    </xf>
    <xf numFmtId="165" fontId="19" fillId="2" borderId="0" xfId="52" applyNumberFormat="1" applyFont="1" applyFill="1" applyBorder="1" applyAlignment="1">
      <alignment horizontal="right" vertical="center"/>
    </xf>
    <xf numFmtId="172" fontId="19" fillId="2" borderId="0" xfId="52" applyNumberFormat="1" applyFont="1" applyFill="1" applyBorder="1" applyAlignment="1">
      <alignment horizontal="right" vertical="center"/>
    </xf>
    <xf numFmtId="0" fontId="10" fillId="2" borderId="0" xfId="52" applyFont="1" applyFill="1" applyAlignment="1">
      <alignment horizontal="left" vertical="top" wrapText="1" indent="1"/>
    </xf>
    <xf numFmtId="0" fontId="10" fillId="2" borderId="1" xfId="52" applyFont="1" applyFill="1" applyBorder="1" applyAlignment="1">
      <alignment horizontal="left" vertical="top" wrapText="1" indent="1"/>
    </xf>
    <xf numFmtId="0" fontId="30" fillId="6" borderId="0" xfId="0" applyFont="1" applyFill="1"/>
    <xf numFmtId="3" fontId="7" fillId="6" borderId="0" xfId="0" applyNumberFormat="1" applyFont="1" applyFill="1" applyBorder="1"/>
    <xf numFmtId="3" fontId="10" fillId="2" borderId="0" xfId="53" applyNumberFormat="1" applyFont="1" applyFill="1" applyBorder="1" applyAlignment="1">
      <alignment horizontal="center" vertical="center" wrapText="1"/>
    </xf>
    <xf numFmtId="3" fontId="10" fillId="2" borderId="0" xfId="53" applyNumberFormat="1" applyFont="1" applyFill="1" applyAlignment="1">
      <alignment horizontal="left" vertical="top" wrapText="1" indent="1"/>
    </xf>
    <xf numFmtId="3" fontId="10" fillId="2" borderId="1" xfId="53" applyNumberFormat="1" applyFont="1" applyFill="1" applyBorder="1" applyAlignment="1">
      <alignment horizontal="left" vertical="top" wrapText="1" indent="1"/>
    </xf>
    <xf numFmtId="169" fontId="10" fillId="2" borderId="0" xfId="53" applyNumberFormat="1" applyFont="1" applyFill="1" applyAlignment="1">
      <alignment horizontal="right" vertical="center"/>
    </xf>
    <xf numFmtId="169" fontId="10" fillId="2" borderId="1" xfId="53" applyNumberFormat="1" applyFont="1" applyFill="1" applyBorder="1" applyAlignment="1">
      <alignment horizontal="right" vertical="center"/>
    </xf>
    <xf numFmtId="3" fontId="10" fillId="2" borderId="0" xfId="40" applyNumberFormat="1" applyFont="1" applyFill="1" applyAlignment="1">
      <alignment horizontal="right" vertical="center" wrapText="1"/>
    </xf>
    <xf numFmtId="3" fontId="10" fillId="2" borderId="1" xfId="54" applyNumberFormat="1" applyFont="1" applyFill="1" applyBorder="1" applyAlignment="1">
      <alignment horizontal="left" vertical="top" wrapText="1" indent="1"/>
    </xf>
    <xf numFmtId="3" fontId="10" fillId="2" borderId="1" xfId="54" applyNumberFormat="1" applyFont="1" applyFill="1" applyBorder="1" applyAlignment="1">
      <alignment horizontal="right" vertical="center"/>
    </xf>
    <xf numFmtId="3" fontId="4" fillId="2" borderId="0" xfId="39" applyNumberFormat="1" applyFont="1" applyFill="1" applyAlignment="1">
      <alignment horizontal="right" vertical="center" wrapText="1"/>
    </xf>
    <xf numFmtId="3" fontId="13" fillId="5" borderId="0" xfId="39" applyNumberFormat="1" applyFont="1" applyFill="1" applyAlignment="1">
      <alignment vertical="top" wrapText="1"/>
    </xf>
    <xf numFmtId="3" fontId="13" fillId="5" borderId="0" xfId="39" applyNumberFormat="1" applyFont="1" applyFill="1" applyAlignment="1">
      <alignment horizontal="right" vertical="center"/>
    </xf>
    <xf numFmtId="3" fontId="13" fillId="2" borderId="0" xfId="39" applyNumberFormat="1" applyFont="1" applyFill="1" applyAlignment="1">
      <alignment vertical="top" wrapText="1"/>
    </xf>
    <xf numFmtId="3" fontId="13" fillId="2" borderId="0" xfId="39" applyNumberFormat="1" applyFont="1" applyFill="1" applyAlignment="1">
      <alignment horizontal="right" vertical="center"/>
    </xf>
    <xf numFmtId="3" fontId="4" fillId="2" borderId="0" xfId="39" applyNumberFormat="1" applyFont="1" applyFill="1" applyAlignment="1">
      <alignment horizontal="left" vertical="top" wrapText="1" indent="1"/>
    </xf>
    <xf numFmtId="3" fontId="4" fillId="2" borderId="0" xfId="39" applyNumberFormat="1" applyFont="1" applyFill="1" applyAlignment="1">
      <alignment horizontal="right" vertical="center"/>
    </xf>
    <xf numFmtId="3" fontId="13" fillId="5" borderId="0" xfId="39" applyNumberFormat="1" applyFont="1" applyFill="1" applyAlignment="1">
      <alignment horizontal="left" vertical="top" wrapText="1"/>
    </xf>
    <xf numFmtId="3" fontId="4" fillId="5" borderId="0" xfId="39" applyNumberFormat="1" applyFont="1" applyFill="1" applyAlignment="1">
      <alignment horizontal="right" vertical="center"/>
    </xf>
    <xf numFmtId="3" fontId="2" fillId="2" borderId="0" xfId="39" applyNumberFormat="1" applyFont="1" applyFill="1" applyAlignment="1">
      <alignment vertical="top" wrapText="1"/>
    </xf>
    <xf numFmtId="3" fontId="2" fillId="2" borderId="0" xfId="39" applyNumberFormat="1" applyFont="1" applyFill="1" applyAlignment="1">
      <alignment horizontal="right" vertical="center"/>
    </xf>
    <xf numFmtId="3" fontId="2" fillId="2" borderId="0" xfId="39" applyNumberFormat="1" applyFont="1" applyFill="1" applyAlignment="1">
      <alignment horizontal="left" vertical="top" wrapText="1"/>
    </xf>
    <xf numFmtId="3" fontId="4" fillId="2" borderId="0" xfId="39" applyNumberFormat="1" applyFont="1" applyFill="1" applyBorder="1" applyAlignment="1">
      <alignment horizontal="left" vertical="top" wrapText="1" indent="1"/>
    </xf>
    <xf numFmtId="3" fontId="4" fillId="2" borderId="0" xfId="39" applyNumberFormat="1" applyFont="1" applyFill="1" applyBorder="1" applyAlignment="1">
      <alignment horizontal="right" vertical="center"/>
    </xf>
    <xf numFmtId="0" fontId="6" fillId="3" borderId="0" xfId="0" applyFont="1" applyFill="1"/>
    <xf numFmtId="3" fontId="5" fillId="2" borderId="0" xfId="0" applyNumberFormat="1" applyFont="1" applyFill="1"/>
    <xf numFmtId="0" fontId="6" fillId="3" borderId="0" xfId="0" applyFont="1" applyFill="1" applyBorder="1"/>
    <xf numFmtId="0" fontId="2" fillId="2" borderId="1" xfId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left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2" fillId="2" borderId="1" xfId="8" applyFont="1" applyFill="1" applyBorder="1" applyAlignment="1">
      <alignment horizontal="center" vertical="center" wrapText="1"/>
    </xf>
    <xf numFmtId="0" fontId="2" fillId="4" borderId="0" xfId="8" applyFont="1" applyFill="1" applyAlignment="1">
      <alignment horizontal="center" vertical="center" wrapText="1"/>
    </xf>
    <xf numFmtId="0" fontId="2" fillId="2" borderId="3" xfId="8" applyFont="1" applyFill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wrapText="1"/>
    </xf>
    <xf numFmtId="0" fontId="4" fillId="2" borderId="2" xfId="8" applyFont="1" applyFill="1" applyBorder="1" applyAlignment="1">
      <alignment horizontal="center" vertical="center" wrapText="1"/>
    </xf>
    <xf numFmtId="0" fontId="4" fillId="2" borderId="0" xfId="8" applyFont="1" applyFill="1" applyAlignment="1">
      <alignment horizontal="center" vertical="center" wrapText="1"/>
    </xf>
    <xf numFmtId="0" fontId="2" fillId="2" borderId="1" xfId="13" applyFont="1" applyFill="1" applyBorder="1" applyAlignment="1">
      <alignment horizontal="center" vertical="center" wrapText="1"/>
    </xf>
    <xf numFmtId="0" fontId="4" fillId="2" borderId="0" xfId="13" applyFont="1" applyFill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left" vertical="center" wrapText="1"/>
    </xf>
    <xf numFmtId="0" fontId="4" fillId="2" borderId="0" xfId="3" applyFont="1" applyFill="1" applyAlignment="1">
      <alignment horizontal="left" vertical="center" wrapText="1"/>
    </xf>
    <xf numFmtId="0" fontId="2" fillId="2" borderId="1" xfId="8" applyFont="1" applyFill="1" applyBorder="1" applyAlignment="1">
      <alignment horizontal="left" vertical="center" wrapText="1"/>
    </xf>
    <xf numFmtId="0" fontId="29" fillId="2" borderId="3" xfId="8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left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2" fillId="2" borderId="1" xfId="1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 wrapText="1"/>
    </xf>
    <xf numFmtId="0" fontId="4" fillId="2" borderId="0" xfId="3" applyFont="1" applyFill="1" applyAlignment="1">
      <alignment horizontal="right" wrapText="1"/>
    </xf>
    <xf numFmtId="0" fontId="4" fillId="2" borderId="3" xfId="3" applyFont="1" applyFill="1" applyBorder="1" applyAlignment="1">
      <alignment horizontal="center" vertical="center" wrapText="1"/>
    </xf>
    <xf numFmtId="0" fontId="2" fillId="2" borderId="1" xfId="16" applyFont="1" applyFill="1" applyBorder="1" applyAlignment="1">
      <alignment horizontal="center" vertical="center" wrapText="1"/>
    </xf>
    <xf numFmtId="0" fontId="4" fillId="2" borderId="0" xfId="3" applyFont="1" applyFill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5" xfId="0" applyFont="1" applyBorder="1" applyAlignment="1">
      <alignment horizontal="center"/>
    </xf>
    <xf numFmtId="0" fontId="11" fillId="2" borderId="1" xfId="21" applyFont="1" applyFill="1" applyBorder="1" applyAlignment="1">
      <alignment horizontal="center" vertical="center" wrapText="1"/>
    </xf>
    <xf numFmtId="0" fontId="10" fillId="2" borderId="2" xfId="21" applyFont="1" applyFill="1" applyBorder="1" applyAlignment="1">
      <alignment horizontal="left" vertical="center" wrapText="1"/>
    </xf>
    <xf numFmtId="0" fontId="10" fillId="2" borderId="1" xfId="21" applyFont="1" applyFill="1" applyBorder="1" applyAlignment="1">
      <alignment horizontal="left" vertical="center" wrapText="1"/>
    </xf>
    <xf numFmtId="0" fontId="10" fillId="2" borderId="2" xfId="21" applyFont="1" applyFill="1" applyBorder="1" applyAlignment="1">
      <alignment horizontal="right" vertical="center" wrapText="1"/>
    </xf>
    <xf numFmtId="0" fontId="10" fillId="2" borderId="1" xfId="21" applyFont="1" applyFill="1" applyBorder="1" applyAlignment="1">
      <alignment horizontal="right" vertical="center" wrapText="1"/>
    </xf>
    <xf numFmtId="0" fontId="10" fillId="2" borderId="3" xfId="21" applyFont="1" applyFill="1" applyBorder="1" applyAlignment="1">
      <alignment horizontal="center" wrapText="1"/>
    </xf>
    <xf numFmtId="0" fontId="11" fillId="2" borderId="1" xfId="22" applyFont="1" applyFill="1" applyBorder="1" applyAlignment="1">
      <alignment horizontal="center" vertical="center" wrapText="1"/>
    </xf>
    <xf numFmtId="0" fontId="10" fillId="2" borderId="0" xfId="22" applyFont="1" applyFill="1" applyAlignment="1">
      <alignment horizontal="left" vertical="center" wrapText="1"/>
    </xf>
    <xf numFmtId="0" fontId="10" fillId="2" borderId="0" xfId="22" applyFont="1" applyFill="1" applyBorder="1" applyAlignment="1">
      <alignment horizontal="left" vertical="center" wrapText="1"/>
    </xf>
    <xf numFmtId="0" fontId="10" fillId="2" borderId="0" xfId="22" applyFont="1" applyFill="1" applyAlignment="1">
      <alignment horizontal="center" vertical="center" wrapText="1"/>
    </xf>
    <xf numFmtId="0" fontId="10" fillId="2" borderId="0" xfId="22" applyFont="1" applyFill="1" applyBorder="1" applyAlignment="1">
      <alignment horizontal="center" vertical="center" wrapText="1"/>
    </xf>
    <xf numFmtId="0" fontId="10" fillId="2" borderId="3" xfId="22" applyFont="1" applyFill="1" applyBorder="1" applyAlignment="1">
      <alignment horizontal="center" wrapText="1"/>
    </xf>
    <xf numFmtId="0" fontId="10" fillId="2" borderId="2" xfId="22" applyFont="1" applyFill="1" applyBorder="1" applyAlignment="1">
      <alignment horizontal="center" vertical="center" wrapText="1"/>
    </xf>
    <xf numFmtId="0" fontId="11" fillId="2" borderId="0" xfId="23" applyFont="1" applyFill="1" applyAlignment="1">
      <alignment horizontal="center" vertical="center" wrapText="1"/>
    </xf>
    <xf numFmtId="0" fontId="11" fillId="2" borderId="1" xfId="23" applyFont="1" applyFill="1" applyBorder="1" applyAlignment="1">
      <alignment horizontal="center" vertical="center" wrapText="1"/>
    </xf>
    <xf numFmtId="0" fontId="10" fillId="2" borderId="0" xfId="23" applyFont="1" applyFill="1" applyAlignment="1">
      <alignment horizontal="right" vertical="center" wrapText="1"/>
    </xf>
    <xf numFmtId="0" fontId="10" fillId="2" borderId="2" xfId="23" applyFont="1" applyFill="1" applyBorder="1" applyAlignment="1">
      <alignment horizontal="right" vertical="center" wrapText="1"/>
    </xf>
    <xf numFmtId="0" fontId="10" fillId="2" borderId="2" xfId="23" applyFont="1" applyFill="1" applyBorder="1" applyAlignment="1">
      <alignment horizontal="center" vertical="center" wrapText="1"/>
    </xf>
    <xf numFmtId="0" fontId="10" fillId="2" borderId="0" xfId="23" applyFont="1" applyFill="1" applyBorder="1" applyAlignment="1">
      <alignment horizontal="center" vertical="center" wrapText="1"/>
    </xf>
    <xf numFmtId="0" fontId="10" fillId="2" borderId="1" xfId="23" applyFont="1" applyFill="1" applyBorder="1" applyAlignment="1">
      <alignment horizontal="center" vertical="center" wrapText="1"/>
    </xf>
    <xf numFmtId="0" fontId="10" fillId="2" borderId="0" xfId="23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9" fillId="5" borderId="0" xfId="24" applyFont="1" applyFill="1" applyAlignment="1">
      <alignment horizontal="left" vertical="top" wrapText="1"/>
    </xf>
    <xf numFmtId="0" fontId="11" fillId="2" borderId="0" xfId="24" applyFont="1" applyFill="1" applyAlignment="1">
      <alignment horizontal="center" vertical="center" wrapText="1"/>
    </xf>
    <xf numFmtId="0" fontId="11" fillId="2" borderId="1" xfId="24" applyFont="1" applyFill="1" applyBorder="1" applyAlignment="1">
      <alignment horizontal="center" vertical="center" wrapText="1"/>
    </xf>
    <xf numFmtId="0" fontId="10" fillId="2" borderId="0" xfId="24" applyFont="1" applyFill="1" applyAlignment="1">
      <alignment horizontal="center" vertical="center" wrapText="1"/>
    </xf>
    <xf numFmtId="0" fontId="10" fillId="2" borderId="2" xfId="24" applyFont="1" applyFill="1" applyBorder="1" applyAlignment="1">
      <alignment horizontal="center" vertical="center" wrapText="1"/>
    </xf>
    <xf numFmtId="0" fontId="10" fillId="2" borderId="0" xfId="24" applyFont="1" applyFill="1" applyBorder="1" applyAlignment="1">
      <alignment horizontal="center" vertical="center" wrapText="1"/>
    </xf>
    <xf numFmtId="0" fontId="10" fillId="2" borderId="1" xfId="24" applyFont="1" applyFill="1" applyBorder="1" applyAlignment="1">
      <alignment horizontal="center" vertical="center" wrapText="1"/>
    </xf>
    <xf numFmtId="0" fontId="11" fillId="2" borderId="0" xfId="25" applyFont="1" applyFill="1" applyAlignment="1">
      <alignment horizontal="center" vertical="center" wrapText="1"/>
    </xf>
    <xf numFmtId="0" fontId="11" fillId="2" borderId="1" xfId="25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9" fillId="5" borderId="0" xfId="26" applyFont="1" applyFill="1" applyAlignment="1">
      <alignment vertical="top" wrapText="1"/>
    </xf>
    <xf numFmtId="0" fontId="11" fillId="2" borderId="0" xfId="27" applyFont="1" applyFill="1" applyAlignment="1">
      <alignment horizontal="center" vertical="center" wrapText="1"/>
    </xf>
    <xf numFmtId="0" fontId="11" fillId="2" borderId="1" xfId="27" applyFont="1" applyFill="1" applyBorder="1" applyAlignment="1">
      <alignment horizontal="center" vertical="center" wrapText="1"/>
    </xf>
    <xf numFmtId="0" fontId="19" fillId="5" borderId="0" xfId="27" applyFont="1" applyFill="1" applyAlignment="1">
      <alignment horizontal="left" vertical="top" wrapText="1"/>
    </xf>
    <xf numFmtId="3" fontId="19" fillId="5" borderId="0" xfId="3" applyNumberFormat="1" applyFont="1" applyFill="1" applyAlignment="1">
      <alignment horizontal="left" vertical="center" wrapText="1"/>
    </xf>
    <xf numFmtId="3" fontId="10" fillId="2" borderId="0" xfId="3" applyNumberFormat="1" applyFont="1" applyFill="1" applyBorder="1" applyAlignment="1">
      <alignment horizontal="left" vertical="center" wrapText="1"/>
    </xf>
    <xf numFmtId="3" fontId="10" fillId="2" borderId="0" xfId="3" applyNumberFormat="1" applyFont="1" applyFill="1" applyAlignment="1">
      <alignment horizontal="left" vertical="center" wrapText="1"/>
    </xf>
    <xf numFmtId="3" fontId="11" fillId="2" borderId="1" xfId="11" applyNumberFormat="1" applyFont="1" applyFill="1" applyBorder="1" applyAlignment="1">
      <alignment horizontal="center" vertical="center" wrapText="1"/>
    </xf>
    <xf numFmtId="3" fontId="10" fillId="2" borderId="0" xfId="3" applyNumberFormat="1" applyFont="1" applyFill="1" applyAlignment="1">
      <alignment horizontal="center" vertical="center" wrapText="1"/>
    </xf>
    <xf numFmtId="3" fontId="10" fillId="2" borderId="1" xfId="3" applyNumberFormat="1" applyFont="1" applyFill="1" applyBorder="1" applyAlignment="1">
      <alignment horizontal="center" vertical="center" wrapText="1"/>
    </xf>
    <xf numFmtId="4" fontId="3" fillId="2" borderId="0" xfId="28" applyNumberFormat="1" applyFont="1" applyFill="1" applyAlignment="1">
      <alignment horizontal="right" vertical="center" wrapText="1"/>
    </xf>
    <xf numFmtId="3" fontId="11" fillId="2" borderId="1" xfId="29" applyNumberFormat="1" applyFont="1" applyFill="1" applyBorder="1" applyAlignment="1">
      <alignment horizontal="center" vertical="center" wrapText="1"/>
    </xf>
    <xf numFmtId="3" fontId="21" fillId="2" borderId="0" xfId="28" applyNumberFormat="1" applyFont="1" applyFill="1" applyBorder="1" applyAlignment="1">
      <alignment horizontal="left" vertical="center" wrapText="1"/>
    </xf>
    <xf numFmtId="3" fontId="21" fillId="2" borderId="0" xfId="28" applyNumberFormat="1" applyFont="1" applyFill="1" applyAlignment="1">
      <alignment horizontal="left" vertical="center" wrapText="1"/>
    </xf>
    <xf numFmtId="3" fontId="21" fillId="2" borderId="1" xfId="28" applyNumberFormat="1" applyFont="1" applyFill="1" applyBorder="1" applyAlignment="1">
      <alignment horizontal="center" vertical="center" wrapText="1"/>
    </xf>
    <xf numFmtId="169" fontId="10" fillId="2" borderId="1" xfId="3" applyNumberFormat="1" applyFont="1" applyFill="1" applyBorder="1" applyAlignment="1">
      <alignment horizontal="center" vertical="center" wrapText="1"/>
    </xf>
    <xf numFmtId="3" fontId="10" fillId="3" borderId="0" xfId="13" applyNumberFormat="1" applyFont="1" applyFill="1" applyBorder="1" applyAlignment="1">
      <alignment horizontal="left" vertical="top" wrapText="1"/>
    </xf>
    <xf numFmtId="3" fontId="19" fillId="5" borderId="0" xfId="0" applyNumberFormat="1" applyFont="1" applyFill="1" applyAlignment="1">
      <alignment horizontal="left" vertical="center"/>
    </xf>
    <xf numFmtId="3" fontId="11" fillId="2" borderId="1" xfId="13" applyNumberFormat="1" applyFont="1" applyFill="1" applyBorder="1" applyAlignment="1">
      <alignment horizontal="center" vertical="center" wrapText="1"/>
    </xf>
    <xf numFmtId="3" fontId="21" fillId="2" borderId="0" xfId="28" applyNumberFormat="1" applyFont="1" applyFill="1" applyBorder="1" applyAlignment="1">
      <alignment horizontal="center" vertical="center" wrapText="1"/>
    </xf>
    <xf numFmtId="3" fontId="21" fillId="2" borderId="0" xfId="28" applyNumberFormat="1" applyFont="1" applyFill="1" applyAlignment="1">
      <alignment horizontal="center" vertical="center" wrapText="1"/>
    </xf>
    <xf numFmtId="3" fontId="21" fillId="2" borderId="0" xfId="28" applyNumberFormat="1" applyFont="1" applyFill="1" applyBorder="1" applyAlignment="1">
      <alignment horizontal="center" wrapText="1"/>
    </xf>
    <xf numFmtId="3" fontId="21" fillId="2" borderId="1" xfId="28" applyNumberFormat="1" applyFont="1" applyFill="1" applyBorder="1" applyAlignment="1">
      <alignment horizontal="center" wrapText="1"/>
    </xf>
    <xf numFmtId="4" fontId="21" fillId="2" borderId="0" xfId="28" applyNumberFormat="1" applyFont="1" applyFill="1" applyAlignment="1">
      <alignment horizontal="center" vertical="center" wrapText="1"/>
    </xf>
    <xf numFmtId="3" fontId="19" fillId="5" borderId="0" xfId="38" applyNumberFormat="1" applyFont="1" applyFill="1" applyAlignment="1">
      <alignment horizontal="left" vertical="top" wrapText="1"/>
    </xf>
    <xf numFmtId="3" fontId="19" fillId="5" borderId="0" xfId="38" applyNumberFormat="1" applyFont="1" applyFill="1" applyBorder="1" applyAlignment="1">
      <alignment horizontal="left" vertical="top" wrapText="1"/>
    </xf>
    <xf numFmtId="3" fontId="10" fillId="0" borderId="0" xfId="38" applyNumberFormat="1" applyFont="1" applyBorder="1" applyAlignment="1">
      <alignment horizontal="right" vertical="center" wrapText="1"/>
    </xf>
    <xf numFmtId="3" fontId="11" fillId="2" borderId="1" xfId="28" applyNumberFormat="1" applyFont="1" applyFill="1" applyBorder="1" applyAlignment="1">
      <alignment horizontal="center" vertical="center" wrapText="1"/>
    </xf>
    <xf numFmtId="3" fontId="21" fillId="2" borderId="1" xfId="38" applyNumberFormat="1" applyFont="1" applyFill="1" applyBorder="1" applyAlignment="1">
      <alignment horizontal="center" vertical="center" wrapText="1"/>
    </xf>
    <xf numFmtId="3" fontId="6" fillId="2" borderId="0" xfId="28" applyNumberFormat="1" applyFont="1" applyFill="1" applyAlignment="1">
      <alignment horizontal="center" vertical="center" wrapText="1"/>
    </xf>
    <xf numFmtId="3" fontId="6" fillId="2" borderId="1" xfId="28" applyNumberFormat="1" applyFont="1" applyFill="1" applyBorder="1" applyAlignment="1">
      <alignment horizontal="center" vertical="center" wrapText="1"/>
    </xf>
    <xf numFmtId="3" fontId="6" fillId="2" borderId="0" xfId="28" applyNumberFormat="1" applyFont="1" applyFill="1" applyBorder="1" applyAlignment="1">
      <alignment horizontal="left" vertical="center" wrapText="1"/>
    </xf>
    <xf numFmtId="3" fontId="6" fillId="2" borderId="0" xfId="28" applyNumberFormat="1" applyFont="1" applyFill="1" applyAlignment="1">
      <alignment horizontal="left" vertical="center" wrapText="1"/>
    </xf>
    <xf numFmtId="3" fontId="10" fillId="2" borderId="1" xfId="33" applyNumberFormat="1" applyFont="1" applyFill="1" applyBorder="1" applyAlignment="1">
      <alignment horizontal="center" vertical="center" wrapText="1"/>
    </xf>
    <xf numFmtId="3" fontId="19" fillId="5" borderId="0" xfId="6" applyNumberFormat="1" applyFont="1" applyFill="1" applyAlignment="1">
      <alignment horizontal="left" vertical="center" wrapText="1"/>
    </xf>
    <xf numFmtId="3" fontId="7" fillId="2" borderId="0" xfId="28" applyNumberFormat="1" applyFont="1" applyFill="1" applyAlignment="1">
      <alignment horizontal="center" vertical="center" wrapText="1"/>
    </xf>
    <xf numFmtId="3" fontId="10" fillId="2" borderId="1" xfId="33" applyNumberFormat="1" applyFont="1" applyFill="1" applyBorder="1" applyAlignment="1">
      <alignment horizontal="center" wrapText="1"/>
    </xf>
    <xf numFmtId="3" fontId="19" fillId="5" borderId="0" xfId="13" applyNumberFormat="1" applyFont="1" applyFill="1" applyAlignment="1">
      <alignment horizontal="left" vertical="top" wrapText="1"/>
    </xf>
    <xf numFmtId="3" fontId="10" fillId="2" borderId="1" xfId="31" applyNumberFormat="1" applyFont="1" applyFill="1" applyBorder="1" applyAlignment="1">
      <alignment horizontal="center" vertical="center" wrapText="1"/>
    </xf>
    <xf numFmtId="3" fontId="7" fillId="2" borderId="1" xfId="28" applyNumberFormat="1" applyFont="1" applyFill="1" applyBorder="1" applyAlignment="1">
      <alignment horizontal="center" vertical="center" wrapText="1"/>
    </xf>
    <xf numFmtId="3" fontId="7" fillId="2" borderId="0" xfId="28" applyNumberFormat="1" applyFont="1" applyFill="1" applyBorder="1" applyAlignment="1">
      <alignment horizontal="left" vertical="center" wrapText="1"/>
    </xf>
    <xf numFmtId="3" fontId="10" fillId="2" borderId="1" xfId="28" applyNumberFormat="1" applyFont="1" applyFill="1" applyBorder="1" applyAlignment="1">
      <alignment horizontal="center" vertical="center" wrapText="1"/>
    </xf>
    <xf numFmtId="3" fontId="7" fillId="2" borderId="0" xfId="28" applyNumberFormat="1" applyFont="1" applyFill="1" applyBorder="1" applyAlignment="1">
      <alignment horizontal="center" vertical="center" wrapText="1"/>
    </xf>
    <xf numFmtId="3" fontId="6" fillId="2" borderId="0" xfId="28" applyNumberFormat="1" applyFont="1" applyFill="1" applyAlignment="1">
      <alignment horizontal="left" wrapText="1" indent="1"/>
    </xf>
    <xf numFmtId="3" fontId="10" fillId="2" borderId="11" xfId="33" applyNumberFormat="1" applyFont="1" applyFill="1" applyBorder="1" applyAlignment="1">
      <alignment horizontal="center" vertical="center" wrapText="1"/>
    </xf>
    <xf numFmtId="3" fontId="21" fillId="2" borderId="11" xfId="28" applyNumberFormat="1" applyFont="1" applyFill="1" applyBorder="1" applyAlignment="1">
      <alignment horizontal="center" vertical="center" wrapText="1"/>
    </xf>
    <xf numFmtId="3" fontId="11" fillId="2" borderId="10" xfId="35" applyNumberFormat="1" applyFont="1" applyFill="1" applyBorder="1" applyAlignment="1">
      <alignment horizontal="center" vertical="center" wrapText="1"/>
    </xf>
    <xf numFmtId="3" fontId="19" fillId="5" borderId="0" xfId="55" applyNumberFormat="1" applyFont="1" applyFill="1" applyAlignment="1">
      <alignment horizontal="left" vertical="top" wrapText="1"/>
    </xf>
    <xf numFmtId="3" fontId="19" fillId="5" borderId="0" xfId="55" applyNumberFormat="1" applyFont="1" applyFill="1" applyAlignment="1">
      <alignment horizontal="left" vertical="center" wrapText="1"/>
    </xf>
    <xf numFmtId="3" fontId="11" fillId="2" borderId="1" xfId="55" applyNumberFormat="1" applyFont="1" applyFill="1" applyBorder="1" applyAlignment="1">
      <alignment horizontal="center" vertical="center" wrapText="1"/>
    </xf>
    <xf numFmtId="3" fontId="7" fillId="2" borderId="0" xfId="28" applyNumberFormat="1" applyFont="1" applyFill="1" applyBorder="1" applyAlignment="1">
      <alignment vertical="center" wrapText="1"/>
    </xf>
    <xf numFmtId="3" fontId="7" fillId="2" borderId="0" xfId="28" applyNumberFormat="1" applyFont="1" applyFill="1" applyBorder="1" applyAlignment="1">
      <alignment horizontal="right" vertical="center" wrapText="1"/>
    </xf>
    <xf numFmtId="3" fontId="10" fillId="2" borderId="3" xfId="55" applyNumberFormat="1" applyFont="1" applyFill="1" applyBorder="1" applyAlignment="1">
      <alignment horizontal="center" vertical="center" wrapText="1"/>
    </xf>
    <xf numFmtId="3" fontId="11" fillId="2" borderId="1" xfId="34" applyNumberFormat="1" applyFont="1" applyFill="1" applyBorder="1" applyAlignment="1">
      <alignment horizontal="center" vertical="center" wrapText="1"/>
    </xf>
    <xf numFmtId="3" fontId="7" fillId="2" borderId="0" xfId="28" applyNumberFormat="1" applyFont="1" applyFill="1" applyAlignment="1">
      <alignment horizontal="left" vertical="center" wrapText="1"/>
    </xf>
    <xf numFmtId="3" fontId="10" fillId="2" borderId="1" xfId="34" applyNumberFormat="1" applyFont="1" applyFill="1" applyBorder="1" applyAlignment="1">
      <alignment horizontal="center" wrapText="1"/>
    </xf>
    <xf numFmtId="3" fontId="10" fillId="2" borderId="0" xfId="34" applyNumberFormat="1" applyFont="1" applyFill="1" applyBorder="1" applyAlignment="1">
      <alignment horizontal="center" wrapText="1"/>
    </xf>
    <xf numFmtId="3" fontId="10" fillId="2" borderId="0" xfId="34" applyNumberFormat="1" applyFont="1" applyFill="1" applyAlignment="1">
      <alignment horizontal="center" wrapText="1"/>
    </xf>
    <xf numFmtId="3" fontId="11" fillId="2" borderId="1" xfId="27" applyNumberFormat="1" applyFont="1" applyFill="1" applyBorder="1" applyAlignment="1">
      <alignment horizontal="center" vertical="center" wrapText="1"/>
    </xf>
    <xf numFmtId="3" fontId="10" fillId="2" borderId="0" xfId="27" applyNumberFormat="1" applyFont="1" applyFill="1" applyBorder="1" applyAlignment="1">
      <alignment horizontal="left" vertical="center" wrapText="1"/>
    </xf>
    <xf numFmtId="3" fontId="10" fillId="2" borderId="0" xfId="27" applyNumberFormat="1" applyFont="1" applyFill="1" applyAlignment="1">
      <alignment horizontal="left" vertical="center" wrapText="1"/>
    </xf>
    <xf numFmtId="3" fontId="10" fillId="2" borderId="0" xfId="27" applyNumberFormat="1" applyFont="1" applyFill="1" applyBorder="1" applyAlignment="1">
      <alignment horizontal="right" vertical="center" wrapText="1"/>
    </xf>
    <xf numFmtId="3" fontId="10" fillId="2" borderId="0" xfId="27" applyNumberFormat="1" applyFont="1" applyFill="1" applyAlignment="1">
      <alignment horizontal="right" vertical="center" wrapText="1"/>
    </xf>
    <xf numFmtId="3" fontId="10" fillId="2" borderId="1" xfId="17" applyNumberFormat="1" applyFont="1" applyFill="1" applyBorder="1" applyAlignment="1">
      <alignment horizontal="center" vertical="center" wrapText="1"/>
    </xf>
    <xf numFmtId="3" fontId="10" fillId="2" borderId="3" xfId="27" applyNumberFormat="1" applyFont="1" applyFill="1" applyBorder="1" applyAlignment="1">
      <alignment horizontal="center" vertical="center" wrapText="1"/>
    </xf>
    <xf numFmtId="3" fontId="11" fillId="2" borderId="1" xfId="6" applyNumberFormat="1" applyFont="1" applyFill="1" applyBorder="1" applyAlignment="1">
      <alignment horizontal="center" vertical="center" wrapText="1"/>
    </xf>
    <xf numFmtId="0" fontId="7" fillId="2" borderId="0" xfId="28" applyFont="1" applyFill="1" applyAlignment="1">
      <alignment wrapText="1"/>
    </xf>
    <xf numFmtId="3" fontId="10" fillId="2" borderId="0" xfId="6" applyNumberFormat="1" applyFont="1" applyFill="1" applyAlignment="1">
      <alignment horizontal="center" wrapText="1"/>
    </xf>
    <xf numFmtId="3" fontId="10" fillId="2" borderId="1" xfId="6" applyNumberFormat="1" applyFont="1" applyFill="1" applyBorder="1" applyAlignment="1">
      <alignment horizontal="center" wrapText="1"/>
    </xf>
    <xf numFmtId="3" fontId="10" fillId="2" borderId="0" xfId="13" applyNumberFormat="1" applyFont="1" applyFill="1" applyAlignment="1">
      <alignment horizontal="left" vertical="center" wrapText="1"/>
    </xf>
    <xf numFmtId="3" fontId="10" fillId="2" borderId="0" xfId="13" applyNumberFormat="1" applyFont="1" applyFill="1" applyAlignment="1">
      <alignment horizontal="right" vertical="center" wrapText="1"/>
    </xf>
    <xf numFmtId="3" fontId="10" fillId="2" borderId="1" xfId="13" applyNumberFormat="1" applyFont="1" applyFill="1" applyBorder="1" applyAlignment="1">
      <alignment horizontal="center" vertical="center" wrapText="1"/>
    </xf>
    <xf numFmtId="3" fontId="2" fillId="2" borderId="1" xfId="35" applyNumberFormat="1" applyFont="1" applyFill="1" applyBorder="1" applyAlignment="1">
      <alignment horizontal="center" vertical="center" wrapText="1"/>
    </xf>
    <xf numFmtId="3" fontId="10" fillId="2" borderId="0" xfId="17" applyNumberFormat="1" applyFont="1" applyFill="1" applyBorder="1" applyAlignment="1">
      <alignment horizontal="center" vertical="center" wrapText="1"/>
    </xf>
    <xf numFmtId="4" fontId="10" fillId="2" borderId="0" xfId="17" applyNumberFormat="1" applyFont="1" applyFill="1" applyAlignment="1">
      <alignment horizontal="center" vertical="center" wrapText="1"/>
    </xf>
    <xf numFmtId="3" fontId="7" fillId="2" borderId="0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4" fontId="7" fillId="2" borderId="0" xfId="0" applyNumberFormat="1" applyFont="1" applyFill="1" applyAlignment="1">
      <alignment horizontal="center" vertical="center" wrapText="1"/>
    </xf>
    <xf numFmtId="3" fontId="11" fillId="2" borderId="1" xfId="3" applyNumberFormat="1" applyFont="1" applyFill="1" applyBorder="1" applyAlignment="1">
      <alignment horizontal="center" vertical="center" wrapText="1"/>
    </xf>
    <xf numFmtId="3" fontId="10" fillId="2" borderId="0" xfId="3" applyNumberFormat="1" applyFont="1" applyFill="1" applyBorder="1" applyAlignment="1">
      <alignment horizontal="center" vertical="center" wrapText="1"/>
    </xf>
    <xf numFmtId="3" fontId="19" fillId="5" borderId="0" xfId="38" applyNumberFormat="1" applyFont="1" applyFill="1" applyAlignment="1">
      <alignment horizontal="left" vertical="center" wrapText="1"/>
    </xf>
    <xf numFmtId="3" fontId="10" fillId="2" borderId="2" xfId="3" applyNumberFormat="1" applyFont="1" applyFill="1" applyBorder="1" applyAlignment="1">
      <alignment horizontal="left" vertical="center" wrapText="1"/>
    </xf>
    <xf numFmtId="3" fontId="10" fillId="2" borderId="0" xfId="6" applyNumberFormat="1" applyFont="1" applyFill="1" applyBorder="1" applyAlignment="1">
      <alignment horizontal="center" vertical="center" wrapText="1"/>
    </xf>
    <xf numFmtId="3" fontId="10" fillId="2" borderId="0" xfId="6" applyNumberFormat="1" applyFont="1" applyFill="1" applyBorder="1" applyAlignment="1">
      <alignment horizontal="left" vertical="center" wrapText="1"/>
    </xf>
    <xf numFmtId="3" fontId="19" fillId="5" borderId="0" xfId="37" applyNumberFormat="1" applyFont="1" applyFill="1" applyAlignment="1">
      <alignment horizontal="left" vertical="top" wrapText="1"/>
    </xf>
    <xf numFmtId="3" fontId="11" fillId="2" borderId="1" xfId="36" applyNumberFormat="1" applyFont="1" applyFill="1" applyBorder="1" applyAlignment="1">
      <alignment horizontal="center" vertical="center" wrapText="1"/>
    </xf>
    <xf numFmtId="3" fontId="21" fillId="2" borderId="1" xfId="36" applyNumberFormat="1" applyFont="1" applyFill="1" applyBorder="1" applyAlignment="1">
      <alignment horizontal="center" vertical="center" wrapText="1"/>
    </xf>
    <xf numFmtId="3" fontId="10" fillId="2" borderId="0" xfId="37" applyNumberFormat="1" applyFont="1" applyFill="1" applyBorder="1" applyAlignment="1">
      <alignment horizontal="right" vertical="center" wrapText="1"/>
    </xf>
    <xf numFmtId="3" fontId="10" fillId="5" borderId="0" xfId="37" applyNumberFormat="1" applyFont="1" applyFill="1" applyBorder="1" applyAlignment="1">
      <alignment horizontal="right" vertical="center" wrapText="1"/>
    </xf>
    <xf numFmtId="3" fontId="7" fillId="2" borderId="0" xfId="36" applyNumberFormat="1" applyFont="1" applyFill="1" applyBorder="1" applyAlignment="1">
      <alignment horizontal="right" vertical="center" wrapText="1"/>
    </xf>
    <xf numFmtId="3" fontId="21" fillId="2" borderId="3" xfId="36" applyNumberFormat="1" applyFont="1" applyFill="1" applyBorder="1" applyAlignment="1">
      <alignment horizontal="center" vertical="center" wrapText="1"/>
    </xf>
    <xf numFmtId="3" fontId="10" fillId="2" borderId="0" xfId="37" applyNumberFormat="1" applyFont="1" applyFill="1" applyBorder="1" applyAlignment="1">
      <alignment horizontal="left" vertical="center" wrapText="1"/>
    </xf>
    <xf numFmtId="3" fontId="10" fillId="2" borderId="0" xfId="37" applyNumberFormat="1" applyFont="1" applyFill="1" applyAlignment="1">
      <alignment horizontal="left" vertical="center" wrapText="1"/>
    </xf>
    <xf numFmtId="3" fontId="10" fillId="2" borderId="0" xfId="36" applyNumberFormat="1" applyFont="1" applyFill="1" applyAlignment="1">
      <alignment horizontal="left" vertical="center" wrapText="1"/>
    </xf>
    <xf numFmtId="3" fontId="10" fillId="2" borderId="0" xfId="38" applyNumberFormat="1" applyFont="1" applyFill="1" applyAlignment="1">
      <alignment horizontal="right" vertical="center" wrapText="1"/>
    </xf>
    <xf numFmtId="3" fontId="10" fillId="2" borderId="1" xfId="38" applyNumberFormat="1" applyFont="1" applyFill="1" applyBorder="1" applyAlignment="1">
      <alignment horizontal="center" vertical="center" wrapText="1"/>
    </xf>
    <xf numFmtId="3" fontId="10" fillId="2" borderId="0" xfId="34" applyNumberFormat="1" applyFont="1" applyFill="1" applyAlignment="1">
      <alignment horizontal="right" vertical="center" wrapText="1"/>
    </xf>
    <xf numFmtId="3" fontId="10" fillId="2" borderId="1" xfId="36" applyNumberFormat="1" applyFont="1" applyFill="1" applyBorder="1" applyAlignment="1">
      <alignment horizontal="center" vertical="center" wrapText="1"/>
    </xf>
    <xf numFmtId="3" fontId="22" fillId="2" borderId="1" xfId="2" applyNumberFormat="1" applyFont="1" applyFill="1" applyBorder="1" applyAlignment="1">
      <alignment horizontal="center" vertical="center" wrapText="1"/>
    </xf>
    <xf numFmtId="3" fontId="21" fillId="2" borderId="0" xfId="2" applyNumberFormat="1" applyFont="1" applyFill="1" applyAlignment="1">
      <alignment horizontal="left" vertical="center" wrapText="1"/>
    </xf>
    <xf numFmtId="3" fontId="10" fillId="2" borderId="0" xfId="39" applyNumberFormat="1" applyFont="1" applyFill="1" applyAlignment="1">
      <alignment horizontal="right" wrapText="1"/>
    </xf>
    <xf numFmtId="3" fontId="10" fillId="2" borderId="1" xfId="39" applyNumberFormat="1" applyFont="1" applyFill="1" applyBorder="1" applyAlignment="1">
      <alignment horizontal="center" wrapText="1"/>
    </xf>
    <xf numFmtId="3" fontId="21" fillId="2" borderId="0" xfId="2" applyNumberFormat="1" applyFont="1" applyFill="1" applyAlignment="1">
      <alignment horizontal="right" vertical="center" wrapText="1"/>
    </xf>
    <xf numFmtId="3" fontId="10" fillId="2" borderId="0" xfId="40" applyNumberFormat="1" applyFont="1" applyFill="1" applyAlignment="1">
      <alignment horizontal="right" wrapText="1"/>
    </xf>
    <xf numFmtId="3" fontId="10" fillId="2" borderId="1" xfId="40" applyNumberFormat="1" applyFont="1" applyFill="1" applyBorder="1" applyAlignment="1">
      <alignment horizontal="center" wrapText="1"/>
    </xf>
    <xf numFmtId="3" fontId="10" fillId="2" borderId="0" xfId="41" applyNumberFormat="1" applyFont="1" applyFill="1" applyAlignment="1">
      <alignment horizontal="right" vertical="center" wrapText="1"/>
    </xf>
    <xf numFmtId="3" fontId="10" fillId="2" borderId="1" xfId="41" applyNumberFormat="1" applyFont="1" applyFill="1" applyBorder="1" applyAlignment="1">
      <alignment horizontal="center" wrapText="1"/>
    </xf>
    <xf numFmtId="3" fontId="11" fillId="2" borderId="1" xfId="36" applyNumberFormat="1" applyFont="1" applyFill="1" applyBorder="1" applyAlignment="1">
      <alignment vertical="center" wrapText="1"/>
    </xf>
    <xf numFmtId="3" fontId="7" fillId="2" borderId="0" xfId="36" applyNumberFormat="1" applyFont="1" applyFill="1" applyAlignment="1">
      <alignment horizontal="left" vertical="center" wrapText="1"/>
    </xf>
    <xf numFmtId="3" fontId="10" fillId="2" borderId="0" xfId="42" applyNumberFormat="1" applyFont="1" applyFill="1" applyAlignment="1">
      <alignment horizontal="right" vertical="center" wrapText="1"/>
    </xf>
    <xf numFmtId="3" fontId="10" fillId="2" borderId="1" xfId="42" applyNumberFormat="1" applyFont="1" applyFill="1" applyBorder="1" applyAlignment="1">
      <alignment horizontal="center" wrapText="1"/>
    </xf>
    <xf numFmtId="3" fontId="11" fillId="2" borderId="1" xfId="43" applyNumberFormat="1" applyFont="1" applyFill="1" applyBorder="1" applyAlignment="1">
      <alignment horizontal="center" vertical="center" wrapText="1"/>
    </xf>
    <xf numFmtId="3" fontId="10" fillId="2" borderId="0" xfId="43" applyNumberFormat="1" applyFont="1" applyFill="1" applyAlignment="1">
      <alignment horizontal="right" vertical="center" wrapText="1"/>
    </xf>
    <xf numFmtId="3" fontId="10" fillId="2" borderId="1" xfId="43" applyNumberFormat="1" applyFont="1" applyFill="1" applyBorder="1" applyAlignment="1">
      <alignment horizontal="center" vertical="center" wrapText="1"/>
    </xf>
    <xf numFmtId="3" fontId="11" fillId="2" borderId="1" xfId="1" applyNumberFormat="1" applyFont="1" applyFill="1" applyBorder="1" applyAlignment="1">
      <alignment horizontal="left" vertical="center" wrapText="1"/>
    </xf>
    <xf numFmtId="3" fontId="10" fillId="2" borderId="0" xfId="44" applyNumberFormat="1" applyFont="1" applyFill="1" applyAlignment="1">
      <alignment horizontal="left" vertical="center" wrapText="1"/>
    </xf>
    <xf numFmtId="3" fontId="10" fillId="2" borderId="0" xfId="44" applyNumberFormat="1" applyFont="1" applyFill="1" applyAlignment="1">
      <alignment horizontal="right" vertical="center" wrapText="1"/>
    </xf>
    <xf numFmtId="3" fontId="10" fillId="2" borderId="3" xfId="44" applyNumberFormat="1" applyFont="1" applyFill="1" applyBorder="1" applyAlignment="1">
      <alignment horizontal="center" wrapText="1"/>
    </xf>
    <xf numFmtId="3" fontId="11" fillId="2" borderId="1" xfId="45" applyNumberFormat="1" applyFont="1" applyFill="1" applyBorder="1" applyAlignment="1">
      <alignment horizontal="center" vertical="center" wrapText="1"/>
    </xf>
    <xf numFmtId="3" fontId="10" fillId="2" borderId="0" xfId="45" applyNumberFormat="1" applyFont="1" applyFill="1" applyAlignment="1">
      <alignment horizontal="left" vertical="center" wrapText="1"/>
    </xf>
    <xf numFmtId="3" fontId="10" fillId="5" borderId="0" xfId="45" applyNumberFormat="1" applyFont="1" applyFill="1" applyAlignment="1">
      <alignment horizontal="left" vertical="center" wrapText="1"/>
    </xf>
    <xf numFmtId="3" fontId="10" fillId="2" borderId="0" xfId="45" applyNumberFormat="1" applyFont="1" applyFill="1" applyAlignment="1">
      <alignment horizontal="center" vertical="center" wrapText="1"/>
    </xf>
    <xf numFmtId="3" fontId="10" fillId="5" borderId="0" xfId="45" applyNumberFormat="1" applyFont="1" applyFill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/>
    </xf>
    <xf numFmtId="3" fontId="10" fillId="2" borderId="2" xfId="45" applyNumberFormat="1" applyFont="1" applyFill="1" applyBorder="1" applyAlignment="1">
      <alignment horizontal="center" vertical="center" wrapText="1"/>
    </xf>
    <xf numFmtId="3" fontId="19" fillId="5" borderId="0" xfId="46" applyNumberFormat="1" applyFont="1" applyFill="1" applyAlignment="1">
      <alignment horizontal="left" vertical="center" wrapText="1"/>
    </xf>
    <xf numFmtId="3" fontId="10" fillId="2" borderId="0" xfId="46" applyNumberFormat="1" applyFont="1" applyFill="1" applyAlignment="1">
      <alignment horizontal="left" vertical="center" wrapText="1"/>
    </xf>
    <xf numFmtId="3" fontId="10" fillId="5" borderId="0" xfId="46" applyNumberFormat="1" applyFont="1" applyFill="1" applyAlignment="1">
      <alignment horizontal="left" vertical="center" wrapText="1"/>
    </xf>
    <xf numFmtId="3" fontId="10" fillId="2" borderId="0" xfId="46" applyNumberFormat="1" applyFont="1" applyFill="1" applyAlignment="1">
      <alignment horizontal="center" vertical="center" wrapText="1"/>
    </xf>
    <xf numFmtId="3" fontId="10" fillId="5" borderId="0" xfId="46" applyNumberFormat="1" applyFont="1" applyFill="1" applyAlignment="1">
      <alignment horizontal="center" vertical="center" wrapText="1"/>
    </xf>
    <xf numFmtId="3" fontId="10" fillId="2" borderId="0" xfId="46" applyNumberFormat="1" applyFont="1" applyFill="1" applyAlignment="1">
      <alignment horizontal="right" vertical="center" wrapText="1"/>
    </xf>
    <xf numFmtId="3" fontId="10" fillId="2" borderId="2" xfId="46" applyNumberFormat="1" applyFont="1" applyFill="1" applyBorder="1" applyAlignment="1">
      <alignment horizontal="right" vertical="center" wrapText="1"/>
    </xf>
    <xf numFmtId="3" fontId="10" fillId="2" borderId="0" xfId="46" applyNumberFormat="1" applyFont="1" applyFill="1" applyBorder="1" applyAlignment="1">
      <alignment horizontal="center" vertical="center" wrapText="1"/>
    </xf>
    <xf numFmtId="3" fontId="10" fillId="2" borderId="1" xfId="46" applyNumberFormat="1" applyFont="1" applyFill="1" applyBorder="1" applyAlignment="1">
      <alignment horizontal="center" vertical="center" wrapText="1"/>
    </xf>
    <xf numFmtId="3" fontId="11" fillId="2" borderId="0" xfId="36" applyNumberFormat="1" applyFont="1" applyFill="1" applyBorder="1" applyAlignment="1">
      <alignment horizontal="center" vertical="center" wrapText="1"/>
    </xf>
    <xf numFmtId="3" fontId="10" fillId="2" borderId="0" xfId="47" applyNumberFormat="1" applyFont="1" applyFill="1" applyAlignment="1">
      <alignment horizontal="right" vertical="center" wrapText="1"/>
    </xf>
    <xf numFmtId="3" fontId="10" fillId="2" borderId="0" xfId="47" applyNumberFormat="1" applyFont="1" applyFill="1" applyAlignment="1">
      <alignment horizontal="center" vertical="center" wrapText="1"/>
    </xf>
    <xf numFmtId="3" fontId="10" fillId="2" borderId="1" xfId="47" applyNumberFormat="1" applyFont="1" applyFill="1" applyBorder="1" applyAlignment="1">
      <alignment horizontal="center" vertical="center" wrapText="1"/>
    </xf>
    <xf numFmtId="3" fontId="10" fillId="2" borderId="0" xfId="47" applyNumberFormat="1" applyFont="1" applyFill="1" applyBorder="1" applyAlignment="1">
      <alignment horizontal="right" vertical="center" wrapText="1"/>
    </xf>
    <xf numFmtId="3" fontId="10" fillId="2" borderId="2" xfId="47" applyNumberFormat="1" applyFont="1" applyFill="1" applyBorder="1" applyAlignment="1">
      <alignment horizontal="center" vertical="center" wrapText="1"/>
    </xf>
    <xf numFmtId="3" fontId="10" fillId="2" borderId="2" xfId="47" applyNumberFormat="1" applyFont="1" applyFill="1" applyBorder="1" applyAlignment="1">
      <alignment horizontal="left" vertical="center" wrapText="1"/>
    </xf>
    <xf numFmtId="3" fontId="10" fillId="2" borderId="0" xfId="47" applyNumberFormat="1" applyFont="1" applyFill="1" applyAlignment="1">
      <alignment horizontal="left" vertical="center" wrapText="1"/>
    </xf>
    <xf numFmtId="3" fontId="11" fillId="2" borderId="1" xfId="48" applyNumberFormat="1" applyFont="1" applyFill="1" applyBorder="1" applyAlignment="1">
      <alignment horizontal="center" vertical="center" wrapText="1"/>
    </xf>
    <xf numFmtId="3" fontId="7" fillId="2" borderId="0" xfId="48" applyNumberFormat="1" applyFont="1" applyFill="1" applyAlignment="1">
      <alignment horizontal="left" vertical="center" wrapText="1"/>
    </xf>
    <xf numFmtId="3" fontId="10" fillId="2" borderId="0" xfId="48" applyNumberFormat="1" applyFont="1" applyFill="1" applyAlignment="1">
      <alignment horizontal="right" vertical="center" wrapText="1"/>
    </xf>
    <xf numFmtId="3" fontId="10" fillId="2" borderId="0" xfId="48" applyNumberFormat="1" applyFont="1" applyFill="1" applyAlignment="1">
      <alignment horizontal="center" vertical="center" wrapText="1"/>
    </xf>
    <xf numFmtId="3" fontId="10" fillId="2" borderId="0" xfId="49" applyNumberFormat="1" applyFont="1" applyFill="1" applyAlignment="1">
      <alignment vertical="center" wrapText="1"/>
    </xf>
    <xf numFmtId="3" fontId="10" fillId="5" borderId="0" xfId="49" applyNumberFormat="1" applyFont="1" applyFill="1" applyAlignment="1">
      <alignment vertical="center" wrapText="1"/>
    </xf>
    <xf numFmtId="3" fontId="10" fillId="2" borderId="0" xfId="49" applyNumberFormat="1" applyFont="1" applyFill="1" applyAlignment="1">
      <alignment horizontal="right" vertical="center" wrapText="1"/>
    </xf>
    <xf numFmtId="3" fontId="10" fillId="5" borderId="0" xfId="49" applyNumberFormat="1" applyFont="1" applyFill="1" applyAlignment="1">
      <alignment horizontal="right" vertical="center" wrapText="1"/>
    </xf>
    <xf numFmtId="3" fontId="10" fillId="2" borderId="1" xfId="49" applyNumberFormat="1" applyFont="1" applyFill="1" applyBorder="1" applyAlignment="1">
      <alignment horizontal="center" vertical="center" wrapText="1"/>
    </xf>
    <xf numFmtId="3" fontId="11" fillId="2" borderId="1" xfId="36" applyNumberFormat="1" applyFont="1" applyFill="1" applyBorder="1" applyAlignment="1">
      <alignment horizontal="left" vertical="center" wrapText="1"/>
    </xf>
    <xf numFmtId="3" fontId="10" fillId="2" borderId="0" xfId="50" applyNumberFormat="1" applyFont="1" applyFill="1" applyAlignment="1">
      <alignment horizontal="left" vertical="center" wrapText="1"/>
    </xf>
    <xf numFmtId="3" fontId="10" fillId="2" borderId="0" xfId="50" applyNumberFormat="1" applyFont="1" applyFill="1" applyAlignment="1">
      <alignment horizontal="right" wrapText="1"/>
    </xf>
    <xf numFmtId="3" fontId="10" fillId="2" borderId="1" xfId="50" applyNumberFormat="1" applyFont="1" applyFill="1" applyBorder="1" applyAlignment="1">
      <alignment horizontal="center" wrapText="1"/>
    </xf>
    <xf numFmtId="3" fontId="10" fillId="2" borderId="0" xfId="51" applyNumberFormat="1" applyFont="1" applyFill="1" applyAlignment="1">
      <alignment horizontal="left" vertical="center" wrapText="1"/>
    </xf>
    <xf numFmtId="3" fontId="10" fillId="5" borderId="0" xfId="51" applyNumberFormat="1" applyFont="1" applyFill="1" applyAlignment="1">
      <alignment horizontal="left" vertical="center" wrapText="1"/>
    </xf>
    <xf numFmtId="3" fontId="10" fillId="2" borderId="0" xfId="51" applyNumberFormat="1" applyFont="1" applyFill="1" applyAlignment="1">
      <alignment horizontal="center" vertical="center" wrapText="1"/>
    </xf>
    <xf numFmtId="3" fontId="10" fillId="5" borderId="0" xfId="51" applyNumberFormat="1" applyFont="1" applyFill="1" applyAlignment="1">
      <alignment horizontal="center" vertical="center" wrapText="1"/>
    </xf>
    <xf numFmtId="3" fontId="10" fillId="2" borderId="1" xfId="51" applyNumberFormat="1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0" xfId="52" applyFont="1" applyFill="1" applyAlignment="1">
      <alignment horizontal="left" vertical="center" wrapText="1"/>
    </xf>
    <xf numFmtId="0" fontId="11" fillId="2" borderId="0" xfId="52" applyFont="1" applyFill="1" applyBorder="1" applyAlignment="1">
      <alignment horizontal="center" wrapText="1"/>
    </xf>
    <xf numFmtId="3" fontId="19" fillId="5" borderId="0" xfId="0" applyNumberFormat="1" applyFont="1" applyFill="1" applyAlignment="1">
      <alignment horizontal="left"/>
    </xf>
    <xf numFmtId="3" fontId="12" fillId="2" borderId="0" xfId="53" applyNumberFormat="1" applyFont="1" applyFill="1" applyAlignment="1">
      <alignment horizontal="left" vertical="top" wrapText="1"/>
    </xf>
    <xf numFmtId="3" fontId="12" fillId="5" borderId="0" xfId="53" applyNumberFormat="1" applyFont="1" applyFill="1" applyAlignment="1">
      <alignment horizontal="left" vertical="top" wrapText="1"/>
    </xf>
    <xf numFmtId="3" fontId="22" fillId="2" borderId="1" xfId="0" applyNumberFormat="1" applyFont="1" applyFill="1" applyBorder="1" applyAlignment="1">
      <alignment horizontal="center" vertical="center" wrapText="1"/>
    </xf>
    <xf numFmtId="3" fontId="10" fillId="2" borderId="0" xfId="53" applyNumberFormat="1" applyFont="1" applyFill="1" applyBorder="1" applyAlignment="1">
      <alignment horizontal="left" vertical="center" wrapText="1"/>
    </xf>
    <xf numFmtId="3" fontId="10" fillId="2" borderId="0" xfId="53" applyNumberFormat="1" applyFont="1" applyFill="1" applyBorder="1" applyAlignment="1">
      <alignment horizontal="center" vertical="center" wrapText="1"/>
    </xf>
    <xf numFmtId="3" fontId="10" fillId="2" borderId="1" xfId="53" applyNumberFormat="1" applyFont="1" applyFill="1" applyBorder="1" applyAlignment="1">
      <alignment horizontal="center" vertical="center" wrapText="1"/>
    </xf>
    <xf numFmtId="3" fontId="19" fillId="5" borderId="0" xfId="53" applyNumberFormat="1" applyFont="1" applyFill="1" applyAlignment="1">
      <alignment horizontal="left" vertical="top" wrapText="1"/>
    </xf>
    <xf numFmtId="3" fontId="22" fillId="2" borderId="10" xfId="2" applyNumberFormat="1" applyFont="1" applyFill="1" applyBorder="1" applyAlignment="1">
      <alignment horizontal="center" vertical="center" wrapText="1"/>
    </xf>
    <xf numFmtId="3" fontId="21" fillId="2" borderId="11" xfId="2" applyNumberFormat="1" applyFont="1" applyFill="1" applyBorder="1" applyAlignment="1">
      <alignment horizontal="center" vertical="center" wrapText="1"/>
    </xf>
    <xf numFmtId="3" fontId="22" fillId="2" borderId="1" xfId="2" applyNumberFormat="1" applyFont="1" applyFill="1" applyBorder="1" applyAlignment="1">
      <alignment horizontal="center" vertical="center"/>
    </xf>
    <xf numFmtId="3" fontId="21" fillId="2" borderId="0" xfId="2" applyNumberFormat="1" applyFont="1" applyFill="1" applyAlignment="1">
      <alignment horizontal="center" vertical="center" wrapText="1"/>
    </xf>
    <xf numFmtId="3" fontId="21" fillId="2" borderId="1" xfId="2" applyNumberFormat="1" applyFont="1" applyFill="1" applyBorder="1" applyAlignment="1">
      <alignment horizontal="center" vertical="center" wrapText="1"/>
    </xf>
    <xf numFmtId="3" fontId="10" fillId="2" borderId="0" xfId="54" applyNumberFormat="1" applyFont="1" applyFill="1" applyAlignment="1">
      <alignment horizontal="center" vertical="center" wrapText="1"/>
    </xf>
    <xf numFmtId="3" fontId="19" fillId="5" borderId="0" xfId="54" applyNumberFormat="1" applyFont="1" applyFill="1" applyAlignment="1">
      <alignment horizontal="left" vertical="top" wrapText="1"/>
    </xf>
    <xf numFmtId="3" fontId="10" fillId="2" borderId="2" xfId="54" applyNumberFormat="1" applyFont="1" applyFill="1" applyBorder="1" applyAlignment="1">
      <alignment horizontal="left" vertical="center" wrapText="1"/>
    </xf>
    <xf numFmtId="3" fontId="10" fillId="2" borderId="0" xfId="54" applyNumberFormat="1" applyFont="1" applyFill="1" applyAlignment="1">
      <alignment horizontal="left" vertical="center" wrapText="1"/>
    </xf>
    <xf numFmtId="3" fontId="19" fillId="5" borderId="0" xfId="34" applyNumberFormat="1" applyFont="1" applyFill="1" applyAlignment="1">
      <alignment horizontal="left" vertical="top" wrapText="1"/>
    </xf>
    <xf numFmtId="0" fontId="9" fillId="2" borderId="1" xfId="2" applyFont="1" applyFill="1" applyBorder="1" applyAlignment="1">
      <alignment horizontal="center" vertical="center" wrapText="1"/>
    </xf>
    <xf numFmtId="3" fontId="3" fillId="2" borderId="0" xfId="2" applyNumberFormat="1" applyFont="1" applyFill="1" applyAlignment="1">
      <alignment horizontal="left" vertical="center" wrapText="1"/>
    </xf>
    <xf numFmtId="3" fontId="4" fillId="2" borderId="0" xfId="39" applyNumberFormat="1" applyFont="1" applyFill="1" applyAlignment="1">
      <alignment horizontal="right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3" fontId="22" fillId="2" borderId="1" xfId="2" applyNumberFormat="1" applyFont="1" applyFill="1" applyBorder="1" applyAlignment="1">
      <alignment horizontal="left" vertical="center" wrapText="1"/>
    </xf>
    <xf numFmtId="3" fontId="21" fillId="2" borderId="0" xfId="2" applyNumberFormat="1" applyFont="1" applyFill="1" applyAlignment="1">
      <alignment vertical="center" wrapText="1"/>
    </xf>
    <xf numFmtId="3" fontId="10" fillId="2" borderId="0" xfId="3" applyNumberFormat="1" applyFont="1" applyFill="1" applyAlignment="1">
      <alignment horizontal="right" vertical="center" wrapText="1"/>
    </xf>
    <xf numFmtId="3" fontId="10" fillId="2" borderId="1" xfId="3" applyNumberFormat="1" applyFont="1" applyFill="1" applyBorder="1" applyAlignment="1">
      <alignment horizontal="center" wrapText="1"/>
    </xf>
    <xf numFmtId="0" fontId="15" fillId="2" borderId="0" xfId="0" applyFont="1" applyFill="1" applyAlignment="1">
      <alignment vertical="center" wrapText="1"/>
    </xf>
    <xf numFmtId="0" fontId="15" fillId="2" borderId="1" xfId="0" applyFont="1" applyFill="1" applyBorder="1" applyAlignment="1">
      <alignment vertical="center" wrapText="1"/>
    </xf>
  </cellXfs>
  <cellStyles count="56">
    <cellStyle name="Normal" xfId="0" builtinId="0"/>
    <cellStyle name="Normal 14" xfId="2" xr:uid="{00000000-0005-0000-0000-000001000000}"/>
    <cellStyle name="Normal 2 3" xfId="36" xr:uid="{00000000-0005-0000-0000-000002000000}"/>
    <cellStyle name="Normal 2 4" xfId="28" xr:uid="{00000000-0005-0000-0000-000003000000}"/>
    <cellStyle name="Normal_Folha1 2" xfId="3" xr:uid="{00000000-0005-0000-0000-000004000000}"/>
    <cellStyle name="Normal_Folha1_1" xfId="27" xr:uid="{00000000-0005-0000-0000-000005000000}"/>
    <cellStyle name="Normal_Folha10" xfId="43" xr:uid="{00000000-0005-0000-0000-000006000000}"/>
    <cellStyle name="Normal_Folha11 2" xfId="44" xr:uid="{00000000-0005-0000-0000-000007000000}"/>
    <cellStyle name="Normal_Folha12 2" xfId="45" xr:uid="{00000000-0005-0000-0000-000008000000}"/>
    <cellStyle name="Normal_Folha13 2" xfId="46" xr:uid="{00000000-0005-0000-0000-000009000000}"/>
    <cellStyle name="Normal_Folha14 2" xfId="47" xr:uid="{00000000-0005-0000-0000-00000A000000}"/>
    <cellStyle name="Normal_Folha15 2" xfId="48" xr:uid="{00000000-0005-0000-0000-00000B000000}"/>
    <cellStyle name="Normal_Folha16 2" xfId="49" xr:uid="{00000000-0005-0000-0000-00000C000000}"/>
    <cellStyle name="Normal_Folha17 2" xfId="50" xr:uid="{00000000-0005-0000-0000-00000D000000}"/>
    <cellStyle name="Normal_Folha18 2" xfId="51" xr:uid="{00000000-0005-0000-0000-00000E000000}"/>
    <cellStyle name="Normal_Folha19 2" xfId="52" xr:uid="{00000000-0005-0000-0000-00000F000000}"/>
    <cellStyle name="Normal_Folha2 2" xfId="6" xr:uid="{00000000-0005-0000-0000-000010000000}"/>
    <cellStyle name="Normal_Folha20 2" xfId="53" xr:uid="{00000000-0005-0000-0000-000011000000}"/>
    <cellStyle name="Normal_Folha3" xfId="13" xr:uid="{00000000-0005-0000-0000-000012000000}"/>
    <cellStyle name="Normal_Folha4" xfId="38" xr:uid="{00000000-0005-0000-0000-000013000000}"/>
    <cellStyle name="Normal_Folha4_1" xfId="31" xr:uid="{00000000-0005-0000-0000-000014000000}"/>
    <cellStyle name="Normal_Folha5" xfId="34" xr:uid="{00000000-0005-0000-0000-000015000000}"/>
    <cellStyle name="Normal_Folha6" xfId="39" xr:uid="{00000000-0005-0000-0000-000016000000}"/>
    <cellStyle name="Normal_Folha7" xfId="40" xr:uid="{00000000-0005-0000-0000-000017000000}"/>
    <cellStyle name="Normal_Folha8" xfId="41" xr:uid="{00000000-0005-0000-0000-000018000000}"/>
    <cellStyle name="Normal_Folha9" xfId="42" xr:uid="{00000000-0005-0000-0000-000019000000}"/>
    <cellStyle name="Normal_gp_idade2" xfId="7" xr:uid="{00000000-0005-0000-0000-00001A000000}"/>
    <cellStyle name="Normal_Língua Materna 6.1_1" xfId="25" xr:uid="{00000000-0005-0000-0000-00001B000000}"/>
    <cellStyle name="Normal_Língua Materna 6.2" xfId="26" xr:uid="{00000000-0005-0000-0000-00001C000000}"/>
    <cellStyle name="Normal_Orfandade 5.1" xfId="23" xr:uid="{00000000-0005-0000-0000-00001D000000}"/>
    <cellStyle name="Normal_Orfandade 5.2" xfId="24" xr:uid="{00000000-0005-0000-0000-00001E000000}"/>
    <cellStyle name="Normal_Pop_Bilhete _Identidade 2" xfId="14" xr:uid="{00000000-0005-0000-0000-00001F000000}"/>
    <cellStyle name="Normal_Pop_Bilhete _Identidade1" xfId="16" xr:uid="{00000000-0005-0000-0000-000020000000}"/>
    <cellStyle name="Normal_Pop_Bilhete_grupo etario 2" xfId="15" xr:uid="{00000000-0005-0000-0000-000021000000}"/>
    <cellStyle name="Normal_Q1" xfId="1" xr:uid="{00000000-0005-0000-0000-000022000000}"/>
    <cellStyle name="Normal_Q1.7" xfId="8" xr:uid="{00000000-0005-0000-0000-000023000000}"/>
    <cellStyle name="Normal_Q1.9" xfId="10" xr:uid="{00000000-0005-0000-0000-000024000000}"/>
    <cellStyle name="Normal_Q10.3" xfId="54" xr:uid="{00000000-0005-0000-0000-000025000000}"/>
    <cellStyle name="Normal_Q3" xfId="37" xr:uid="{00000000-0005-0000-0000-000026000000}"/>
    <cellStyle name="Normal_Q8.10" xfId="55" xr:uid="{00000000-0005-0000-0000-000027000000}"/>
    <cellStyle name="Normal_Q8.5" xfId="32" xr:uid="{00000000-0005-0000-0000-000028000000}"/>
    <cellStyle name="Normal_Quadro 2_1" xfId="4" xr:uid="{00000000-0005-0000-0000-000029000000}"/>
    <cellStyle name="Normal_Quadro 3" xfId="5" xr:uid="{00000000-0005-0000-0000-00002A000000}"/>
    <cellStyle name="Normal_Quadro 8.1" xfId="21" xr:uid="{00000000-0005-0000-0000-00002B000000}"/>
    <cellStyle name="Normal_Quadro 8.2" xfId="22" xr:uid="{00000000-0005-0000-0000-00002C000000}"/>
    <cellStyle name="Normal_QuadrosCD" xfId="30" xr:uid="{00000000-0005-0000-0000-00002D000000}"/>
    <cellStyle name="Normal_Sheet1" xfId="17" xr:uid="{00000000-0005-0000-0000-00002E000000}"/>
    <cellStyle name="Normal_Sheet2" xfId="11" xr:uid="{00000000-0005-0000-0000-00002F000000}"/>
    <cellStyle name="Normal_Sheet2_1" xfId="19" xr:uid="{00000000-0005-0000-0000-000030000000}"/>
    <cellStyle name="Normal_Sheet3" xfId="18" xr:uid="{00000000-0005-0000-0000-000031000000}"/>
    <cellStyle name="Normal_Sheet4" xfId="29" xr:uid="{00000000-0005-0000-0000-000032000000}"/>
    <cellStyle name="Normal_Sheet4_1" xfId="20" xr:uid="{00000000-0005-0000-0000-000033000000}"/>
    <cellStyle name="Normal_Sheet5" xfId="9" xr:uid="{00000000-0005-0000-0000-000034000000}"/>
    <cellStyle name="Normal_Sheet6" xfId="33" xr:uid="{00000000-0005-0000-0000-000035000000}"/>
    <cellStyle name="Normal_Sheet7" xfId="35" xr:uid="{00000000-0005-0000-0000-000036000000}"/>
    <cellStyle name="Vírgula" xfId="12" builtinId="3"/>
  </cellStyles>
  <dxfs count="0"/>
  <tableStyles count="0" defaultTableStyle="TableStyleMedium2" defaultPivotStyle="PivotStyleLight16"/>
  <colors>
    <mruColors>
      <color rgb="FF7A70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134AA8-E60B-4272-AE65-51267FD4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E0585FB-517E-4FA9-BB10-DE557E42CE33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25C7A9-9FCA-4BE9-8BCE-5AD683454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93C4B46-4228-411C-932B-6E038D729909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AA580B-3C16-40F7-8857-2B517C71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5171B5D-9DBE-4225-9231-DCE1BB9FBCA6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3A11CB-C8DD-4A91-B9C2-F1BC33A68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86B8F1-86E7-47EA-85E0-E6092DA96FAD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A9F20F-7409-4D08-A5C8-194798B6E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9DBA062-9A51-438B-803E-F3EBAB5FF6B9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5CD6A6-C20B-4B35-BE63-A6968DBC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F3CFEF6-529E-45DD-9A75-C53AAB116BDB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94B60D7-9BB6-4E83-85B3-99047DEE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1E04367-C473-4877-A3E3-7EDC2841A524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5C49FC3-95FE-42D8-8966-BF9378F8F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538BA03-71E0-4F37-8FFC-E2EC117E2F83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BE0A0A-78DA-44CE-8618-C7C1B9960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5DAD1E3-D7E3-404A-8B24-743F4156296C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4EF11F0-56A7-4752-B0FB-AFF36ABB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0A5483E-D853-4E41-A11F-137433E6924B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5352-28EF-4DD4-B5FF-A58BE51ED825}">
  <sheetPr>
    <tabColor rgb="FF7A7046"/>
  </sheetPr>
  <dimension ref="G23"/>
  <sheetViews>
    <sheetView workbookViewId="0">
      <selection activeCell="L34" sqref="L34"/>
    </sheetView>
  </sheetViews>
  <sheetFormatPr defaultRowHeight="15" x14ac:dyDescent="0.25"/>
  <cols>
    <col min="1" max="16384" width="9.140625" style="25"/>
  </cols>
  <sheetData>
    <row r="23" spans="7:7" x14ac:dyDescent="0.25">
      <c r="G23" s="67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8"/>
  <sheetViews>
    <sheetView zoomScaleNormal="100" workbookViewId="0">
      <selection sqref="A1:D1"/>
    </sheetView>
  </sheetViews>
  <sheetFormatPr defaultColWidth="19.7109375" defaultRowHeight="12" x14ac:dyDescent="0.2"/>
  <cols>
    <col min="1" max="1" width="20.5703125" style="3" customWidth="1"/>
    <col min="2" max="2" width="10.42578125" style="1" customWidth="1"/>
    <col min="3" max="3" width="12" style="1" customWidth="1"/>
    <col min="4" max="4" width="13.85546875" style="1" customWidth="1"/>
    <col min="5" max="16384" width="19.7109375" style="1"/>
  </cols>
  <sheetData>
    <row r="1" spans="1:8" ht="27.75" customHeight="1" x14ac:dyDescent="0.2">
      <c r="A1" s="878" t="s">
        <v>528</v>
      </c>
      <c r="B1" s="878"/>
      <c r="C1" s="878"/>
      <c r="D1" s="878"/>
    </row>
    <row r="2" spans="1:8" ht="21" customHeight="1" x14ac:dyDescent="0.2">
      <c r="A2" s="674" t="s">
        <v>523</v>
      </c>
      <c r="B2" s="675" t="s">
        <v>0</v>
      </c>
      <c r="C2" s="675" t="s">
        <v>1</v>
      </c>
      <c r="D2" s="675" t="s">
        <v>2</v>
      </c>
      <c r="F2" s="45"/>
      <c r="G2" s="45"/>
    </row>
    <row r="3" spans="1:8" x14ac:dyDescent="0.2">
      <c r="A3" s="74" t="s">
        <v>0</v>
      </c>
      <c r="B3" s="676">
        <v>3302865.8154931199</v>
      </c>
      <c r="C3" s="676">
        <v>1599066.3846041842</v>
      </c>
      <c r="D3" s="676">
        <v>1703799.4308587122</v>
      </c>
      <c r="E3" s="44"/>
      <c r="F3" s="44"/>
    </row>
    <row r="4" spans="1:8" x14ac:dyDescent="0.2">
      <c r="A4" s="589"/>
      <c r="B4" s="677"/>
      <c r="C4" s="677"/>
      <c r="D4" s="677"/>
      <c r="F4" s="43"/>
      <c r="G4" s="43"/>
      <c r="H4" s="43"/>
    </row>
    <row r="5" spans="1:8" x14ac:dyDescent="0.2">
      <c r="A5" s="74" t="s">
        <v>3</v>
      </c>
      <c r="B5" s="678"/>
      <c r="C5" s="678"/>
      <c r="D5" s="678"/>
      <c r="E5" s="44"/>
      <c r="F5" s="44"/>
    </row>
    <row r="6" spans="1:8" x14ac:dyDescent="0.2">
      <c r="A6" s="2" t="s">
        <v>4</v>
      </c>
      <c r="B6" s="677">
        <v>1287615.418890126</v>
      </c>
      <c r="C6" s="677">
        <v>616492.77469065646</v>
      </c>
      <c r="D6" s="677">
        <v>671122.64419715933</v>
      </c>
      <c r="F6" s="44"/>
    </row>
    <row r="7" spans="1:8" x14ac:dyDescent="0.2">
      <c r="A7" s="2" t="s">
        <v>5</v>
      </c>
      <c r="B7" s="677">
        <v>2015250.3965726346</v>
      </c>
      <c r="C7" s="677">
        <v>982573.60990417388</v>
      </c>
      <c r="D7" s="677">
        <v>1032676.7866510885</v>
      </c>
    </row>
    <row r="8" spans="1:8" ht="14.25" customHeight="1" x14ac:dyDescent="0.2">
      <c r="A8" s="54" t="s">
        <v>518</v>
      </c>
      <c r="B8" s="679"/>
      <c r="C8" s="679"/>
      <c r="D8" s="679"/>
      <c r="E8" s="45"/>
    </row>
    <row r="9" spans="1:8" x14ac:dyDescent="0.2">
      <c r="A9" s="31" t="s">
        <v>6</v>
      </c>
      <c r="B9" s="680">
        <f>B10+B11+B12+B13</f>
        <v>226236.11941106152</v>
      </c>
      <c r="C9" s="680">
        <f>C10+C11+C12+C13</f>
        <v>110561.95734100483</v>
      </c>
      <c r="D9" s="680">
        <f>D10+D11+D12+D13</f>
        <v>115674.16207008535</v>
      </c>
      <c r="E9" s="45"/>
    </row>
    <row r="10" spans="1:8" x14ac:dyDescent="0.2">
      <c r="A10" s="2" t="s">
        <v>6</v>
      </c>
      <c r="B10" s="681">
        <v>70460.67133108023</v>
      </c>
      <c r="C10" s="681">
        <v>34116.62455485003</v>
      </c>
      <c r="D10" s="681">
        <v>36344.04677624059</v>
      </c>
      <c r="E10" s="45"/>
    </row>
    <row r="11" spans="1:8" x14ac:dyDescent="0.2">
      <c r="A11" s="2" t="s">
        <v>158</v>
      </c>
      <c r="B11" s="681">
        <v>57169.212788085344</v>
      </c>
      <c r="C11" s="681">
        <v>27912.175183153344</v>
      </c>
      <c r="D11" s="681">
        <v>29257.037604939753</v>
      </c>
      <c r="E11" s="45"/>
    </row>
    <row r="12" spans="1:8" x14ac:dyDescent="0.2">
      <c r="A12" s="2" t="s">
        <v>159</v>
      </c>
      <c r="B12" s="681">
        <v>43020.384836471261</v>
      </c>
      <c r="C12" s="681">
        <v>21125.495690686726</v>
      </c>
      <c r="D12" s="681">
        <v>21894.889145787944</v>
      </c>
      <c r="E12" s="45"/>
    </row>
    <row r="13" spans="1:8" s="32" customFormat="1" x14ac:dyDescent="0.2">
      <c r="A13" s="2" t="s">
        <v>160</v>
      </c>
      <c r="B13" s="681">
        <v>55585.850455424697</v>
      </c>
      <c r="C13" s="681">
        <v>27407.661912314717</v>
      </c>
      <c r="D13" s="681">
        <v>28178.188543117045</v>
      </c>
      <c r="E13" s="45"/>
    </row>
    <row r="14" spans="1:8" s="32" customFormat="1" x14ac:dyDescent="0.2">
      <c r="A14" s="75" t="s">
        <v>7</v>
      </c>
      <c r="B14" s="680">
        <f>B15+B16</f>
        <v>109738.41097717869</v>
      </c>
      <c r="C14" s="680">
        <f>C15+C16</f>
        <v>51486.261763306451</v>
      </c>
      <c r="D14" s="680">
        <f>D15+D16</f>
        <v>58252.149213883997</v>
      </c>
      <c r="E14" s="45"/>
    </row>
    <row r="15" spans="1:8" s="32" customFormat="1" x14ac:dyDescent="0.2">
      <c r="A15" s="2" t="s">
        <v>161</v>
      </c>
      <c r="B15" s="681">
        <v>51481.736567363529</v>
      </c>
      <c r="C15" s="681">
        <v>23884.578860710211</v>
      </c>
      <c r="D15" s="681">
        <v>27597.157706658025</v>
      </c>
      <c r="E15" s="45"/>
    </row>
    <row r="16" spans="1:8" x14ac:dyDescent="0.2">
      <c r="A16" s="2" t="s">
        <v>162</v>
      </c>
      <c r="B16" s="681">
        <v>58256.674409815168</v>
      </c>
      <c r="C16" s="681">
        <v>27601.682902596243</v>
      </c>
      <c r="D16" s="681">
        <v>30654.991507225972</v>
      </c>
      <c r="E16" s="45"/>
    </row>
    <row r="17" spans="1:5" x14ac:dyDescent="0.2">
      <c r="A17" s="75" t="s">
        <v>8</v>
      </c>
      <c r="B17" s="680">
        <f>B18</f>
        <v>114051.274630735</v>
      </c>
      <c r="C17" s="680">
        <f>C18</f>
        <v>54489.002919011698</v>
      </c>
      <c r="D17" s="680">
        <f>D18</f>
        <v>59562.271711754918</v>
      </c>
      <c r="E17" s="45"/>
    </row>
    <row r="18" spans="1:5" x14ac:dyDescent="0.2">
      <c r="A18" s="2" t="s">
        <v>8</v>
      </c>
      <c r="B18" s="681">
        <v>114051.274630735</v>
      </c>
      <c r="C18" s="681">
        <v>54489.002919011698</v>
      </c>
      <c r="D18" s="681">
        <v>59562.271711754918</v>
      </c>
      <c r="E18" s="45"/>
    </row>
    <row r="19" spans="1:5" ht="17.25" customHeight="1" x14ac:dyDescent="0.2">
      <c r="A19" s="75" t="s">
        <v>9</v>
      </c>
      <c r="B19" s="680">
        <f>B20+B21</f>
        <v>890384.38773550978</v>
      </c>
      <c r="C19" s="680">
        <f>C20+C21</f>
        <v>427224.04279985331</v>
      </c>
      <c r="D19" s="680">
        <f>D20+D21</f>
        <v>463160.34493709652</v>
      </c>
      <c r="E19" s="45"/>
    </row>
    <row r="20" spans="1:5" x14ac:dyDescent="0.2">
      <c r="A20" s="2" t="s">
        <v>9</v>
      </c>
      <c r="B20" s="681">
        <v>838905.38150616875</v>
      </c>
      <c r="C20" s="681">
        <v>402118.78935484635</v>
      </c>
      <c r="D20" s="681">
        <v>436786.59215275967</v>
      </c>
      <c r="E20" s="45"/>
    </row>
    <row r="21" spans="1:5" x14ac:dyDescent="0.2">
      <c r="A21" s="2" t="s">
        <v>163</v>
      </c>
      <c r="B21" s="681">
        <v>51479.006229340986</v>
      </c>
      <c r="C21" s="681">
        <v>25105.253445006943</v>
      </c>
      <c r="D21" s="681">
        <v>26373.752784336855</v>
      </c>
      <c r="E21" s="45"/>
    </row>
    <row r="22" spans="1:5" x14ac:dyDescent="0.2">
      <c r="A22" s="75" t="s">
        <v>10</v>
      </c>
      <c r="B22" s="682">
        <f>B23</f>
        <v>38416.336856257389</v>
      </c>
      <c r="C22" s="682">
        <f>C23</f>
        <v>18770.506142314669</v>
      </c>
      <c r="D22" s="682">
        <f>D23</f>
        <v>19645.830713943677</v>
      </c>
      <c r="E22" s="45"/>
    </row>
    <row r="23" spans="1:5" x14ac:dyDescent="0.2">
      <c r="A23" s="2" t="s">
        <v>10</v>
      </c>
      <c r="B23" s="681">
        <v>38416.336856257389</v>
      </c>
      <c r="C23" s="681">
        <v>18770.506142314669</v>
      </c>
      <c r="D23" s="681">
        <v>19645.830713943677</v>
      </c>
      <c r="E23" s="45"/>
    </row>
    <row r="24" spans="1:5" x14ac:dyDescent="0.2">
      <c r="A24" s="75" t="s">
        <v>11</v>
      </c>
      <c r="B24" s="680">
        <v>171978.77069394191</v>
      </c>
      <c r="C24" s="680">
        <v>82856.901630886583</v>
      </c>
      <c r="D24" s="680">
        <v>89121.869062669226</v>
      </c>
      <c r="E24" s="45"/>
    </row>
    <row r="25" spans="1:5" x14ac:dyDescent="0.2">
      <c r="A25" s="2" t="s">
        <v>11</v>
      </c>
      <c r="B25" s="681">
        <v>171978.77069394191</v>
      </c>
      <c r="C25" s="681">
        <v>82856.901630886583</v>
      </c>
      <c r="D25" s="681">
        <v>89121.869062669226</v>
      </c>
      <c r="E25" s="45"/>
    </row>
    <row r="26" spans="1:5" x14ac:dyDescent="0.2">
      <c r="A26" s="75" t="s">
        <v>12</v>
      </c>
      <c r="B26" s="680">
        <f>B27+B28</f>
        <v>136328.02798467001</v>
      </c>
      <c r="C26" s="680">
        <f>C27+C28</f>
        <v>64916.460312011848</v>
      </c>
      <c r="D26" s="680">
        <f>D27+D28</f>
        <v>71411.56767267891</v>
      </c>
      <c r="E26" s="45"/>
    </row>
    <row r="27" spans="1:5" x14ac:dyDescent="0.2">
      <c r="A27" s="2" t="s">
        <v>12</v>
      </c>
      <c r="B27" s="681">
        <v>97543.835604892418</v>
      </c>
      <c r="C27" s="681">
        <v>46221.755316685842</v>
      </c>
      <c r="D27" s="681">
        <v>51322.080288227437</v>
      </c>
      <c r="E27" s="45"/>
    </row>
    <row r="28" spans="1:5" x14ac:dyDescent="0.2">
      <c r="A28" s="2" t="s">
        <v>164</v>
      </c>
      <c r="B28" s="681">
        <v>38784.192379777611</v>
      </c>
      <c r="C28" s="681">
        <v>18694.704995326007</v>
      </c>
      <c r="D28" s="681">
        <v>20089.487384451473</v>
      </c>
      <c r="E28" s="45"/>
    </row>
    <row r="29" spans="1:5" x14ac:dyDescent="0.2">
      <c r="A29" s="75" t="s">
        <v>13</v>
      </c>
      <c r="B29" s="682">
        <f>B30+B31+B32</f>
        <v>133264.46072470493</v>
      </c>
      <c r="C29" s="682">
        <f>C30+C31+C32</f>
        <v>65032.958225079899</v>
      </c>
      <c r="D29" s="682">
        <f>D30+D31+D32</f>
        <v>68231.502499632523</v>
      </c>
      <c r="E29" s="45"/>
    </row>
    <row r="30" spans="1:5" x14ac:dyDescent="0.2">
      <c r="A30" s="2" t="s">
        <v>13</v>
      </c>
      <c r="B30" s="681">
        <v>72458.352055548967</v>
      </c>
      <c r="C30" s="681">
        <v>35492.044237369519</v>
      </c>
      <c r="D30" s="681">
        <v>36966.307818186782</v>
      </c>
      <c r="E30" s="45"/>
    </row>
    <row r="31" spans="1:5" x14ac:dyDescent="0.2">
      <c r="A31" s="2" t="s">
        <v>165</v>
      </c>
      <c r="B31" s="681">
        <v>38033.880996370273</v>
      </c>
      <c r="C31" s="681">
        <v>18351.517544229027</v>
      </c>
      <c r="D31" s="681">
        <v>19682.363452141781</v>
      </c>
      <c r="E31" s="45"/>
    </row>
    <row r="32" spans="1:5" x14ac:dyDescent="0.2">
      <c r="A32" s="2" t="s">
        <v>166</v>
      </c>
      <c r="B32" s="681">
        <v>22772.227672785684</v>
      </c>
      <c r="C32" s="681">
        <v>11189.39644348135</v>
      </c>
      <c r="D32" s="681">
        <v>11582.831229303967</v>
      </c>
      <c r="E32" s="45"/>
    </row>
    <row r="33" spans="1:5" x14ac:dyDescent="0.2">
      <c r="A33" s="75" t="s">
        <v>14</v>
      </c>
      <c r="B33" s="682">
        <f>B34+B35+B36</f>
        <v>266371.97778167226</v>
      </c>
      <c r="C33" s="682">
        <f>C34+C35+C36</f>
        <v>130265.09291328645</v>
      </c>
      <c r="D33" s="682">
        <f>D34+D35+D36</f>
        <v>136106.88486840093</v>
      </c>
      <c r="E33" s="45"/>
    </row>
    <row r="34" spans="1:5" x14ac:dyDescent="0.2">
      <c r="A34" s="2" t="s">
        <v>14</v>
      </c>
      <c r="B34" s="681">
        <v>138787.53181940122</v>
      </c>
      <c r="C34" s="681">
        <v>67504.213234453258</v>
      </c>
      <c r="D34" s="681">
        <v>71283.318584944907</v>
      </c>
      <c r="E34" s="45"/>
    </row>
    <row r="35" spans="1:5" x14ac:dyDescent="0.2">
      <c r="A35" s="2" t="s">
        <v>167</v>
      </c>
      <c r="B35" s="681">
        <v>45793.548904209805</v>
      </c>
      <c r="C35" s="681">
        <v>22692.456515141417</v>
      </c>
      <c r="D35" s="681">
        <v>23101.092389070778</v>
      </c>
      <c r="E35" s="45"/>
    </row>
    <row r="36" spans="1:5" x14ac:dyDescent="0.2">
      <c r="A36" s="2" t="s">
        <v>168</v>
      </c>
      <c r="B36" s="681">
        <v>81790.897058061266</v>
      </c>
      <c r="C36" s="681">
        <v>40068.423163691783</v>
      </c>
      <c r="D36" s="681">
        <v>41722.473894385235</v>
      </c>
      <c r="E36" s="45"/>
    </row>
    <row r="37" spans="1:5" x14ac:dyDescent="0.2">
      <c r="A37" s="75" t="s">
        <v>15</v>
      </c>
      <c r="B37" s="680">
        <f>B38</f>
        <v>233398.53581207755</v>
      </c>
      <c r="C37" s="680">
        <f>C38</f>
        <v>111548.69321981449</v>
      </c>
      <c r="D37" s="680">
        <f>D38</f>
        <v>121849.84259183552</v>
      </c>
      <c r="E37" s="45"/>
    </row>
    <row r="38" spans="1:5" ht="15.75" customHeight="1" x14ac:dyDescent="0.2">
      <c r="A38" s="2" t="s">
        <v>15</v>
      </c>
      <c r="B38" s="681">
        <v>233398.53581207755</v>
      </c>
      <c r="C38" s="681">
        <v>111548.69321981449</v>
      </c>
      <c r="D38" s="681">
        <v>121849.84259183552</v>
      </c>
      <c r="E38" s="45"/>
    </row>
    <row r="39" spans="1:5" ht="11.25" customHeight="1" x14ac:dyDescent="0.2">
      <c r="A39" s="75" t="s">
        <v>169</v>
      </c>
      <c r="B39" s="680">
        <f>B40+B41</f>
        <v>76485.25737358669</v>
      </c>
      <c r="C39" s="680">
        <f>C40+C41</f>
        <v>37659.089197089153</v>
      </c>
      <c r="D39" s="680">
        <f>D40+D41</f>
        <v>38826.168176498853</v>
      </c>
      <c r="E39" s="45"/>
    </row>
    <row r="40" spans="1:5" ht="11.25" customHeight="1" x14ac:dyDescent="0.2">
      <c r="A40" s="2" t="s">
        <v>169</v>
      </c>
      <c r="B40" s="681">
        <v>38569.75262083608</v>
      </c>
      <c r="C40" s="681">
        <v>19026.844925861773</v>
      </c>
      <c r="D40" s="681">
        <v>19542.90769497494</v>
      </c>
      <c r="E40" s="45"/>
    </row>
    <row r="41" spans="1:5" x14ac:dyDescent="0.2">
      <c r="A41" s="2" t="s">
        <v>170</v>
      </c>
      <c r="B41" s="681">
        <v>37915.50475275061</v>
      </c>
      <c r="C41" s="681">
        <v>18632.244271227377</v>
      </c>
      <c r="D41" s="681">
        <v>19283.260481523914</v>
      </c>
      <c r="E41" s="45"/>
    </row>
    <row r="42" spans="1:5" x14ac:dyDescent="0.2">
      <c r="A42" s="75" t="s">
        <v>16</v>
      </c>
      <c r="B42" s="680">
        <f>B43+B44</f>
        <v>103481.57114310135</v>
      </c>
      <c r="C42" s="680">
        <f>C43+C44</f>
        <v>50440.083724757882</v>
      </c>
      <c r="D42" s="680">
        <f>D43+D44</f>
        <v>53041.487418354554</v>
      </c>
      <c r="E42" s="45"/>
    </row>
    <row r="43" spans="1:5" x14ac:dyDescent="0.2">
      <c r="A43" s="2" t="s">
        <v>16</v>
      </c>
      <c r="B43" s="681">
        <v>80041.099183059225</v>
      </c>
      <c r="C43" s="681">
        <v>38922.090592970919</v>
      </c>
      <c r="D43" s="681">
        <v>41119.008590099787</v>
      </c>
      <c r="E43" s="45"/>
    </row>
    <row r="44" spans="1:5" x14ac:dyDescent="0.2">
      <c r="A44" s="2" t="s">
        <v>171</v>
      </c>
      <c r="B44" s="681">
        <v>23440.471960042116</v>
      </c>
      <c r="C44" s="681">
        <v>11517.993131786961</v>
      </c>
      <c r="D44" s="681">
        <v>11922.478828254765</v>
      </c>
      <c r="E44" s="45"/>
    </row>
    <row r="45" spans="1:5" x14ac:dyDescent="0.2">
      <c r="A45" s="75" t="s">
        <v>17</v>
      </c>
      <c r="B45" s="680">
        <f>B46+B47</f>
        <v>158723.5252031195</v>
      </c>
      <c r="C45" s="680">
        <f>C46+C47</f>
        <v>78570.133101375366</v>
      </c>
      <c r="D45" s="680">
        <f>D46+D47</f>
        <v>80153.3921017744</v>
      </c>
      <c r="E45" s="45"/>
    </row>
    <row r="46" spans="1:5" x14ac:dyDescent="0.2">
      <c r="A46" s="2" t="s">
        <v>17</v>
      </c>
      <c r="B46" s="681">
        <v>99057.949699115969</v>
      </c>
      <c r="C46" s="681">
        <v>49032.776707065204</v>
      </c>
      <c r="D46" s="681">
        <v>50025.172992072978</v>
      </c>
      <c r="E46" s="45"/>
    </row>
    <row r="47" spans="1:5" x14ac:dyDescent="0.2">
      <c r="A47" s="2" t="s">
        <v>172</v>
      </c>
      <c r="B47" s="681">
        <v>59665.575504003544</v>
      </c>
      <c r="C47" s="681">
        <v>29537.356394310162</v>
      </c>
      <c r="D47" s="681">
        <v>30128.219109701429</v>
      </c>
      <c r="E47" s="45"/>
    </row>
    <row r="48" spans="1:5" x14ac:dyDescent="0.2">
      <c r="A48" s="75" t="s">
        <v>18</v>
      </c>
      <c r="B48" s="680">
        <f>B49+B50</f>
        <v>78498.075990893092</v>
      </c>
      <c r="C48" s="680">
        <f>C49+C50</f>
        <v>37964.815226564126</v>
      </c>
      <c r="D48" s="680">
        <f>D49+D50</f>
        <v>40533.260764333034</v>
      </c>
      <c r="E48" s="45"/>
    </row>
    <row r="49" spans="1:5" x14ac:dyDescent="0.2">
      <c r="A49" s="2" t="s">
        <v>18</v>
      </c>
      <c r="B49" s="681">
        <v>49342.58429177737</v>
      </c>
      <c r="C49" s="681">
        <v>23758.104294577741</v>
      </c>
      <c r="D49" s="681">
        <v>25584.479997204897</v>
      </c>
      <c r="E49" s="45"/>
    </row>
    <row r="50" spans="1:5" x14ac:dyDescent="0.2">
      <c r="A50" s="2" t="s">
        <v>173</v>
      </c>
      <c r="B50" s="681">
        <v>29155.491699115722</v>
      </c>
      <c r="C50" s="681">
        <v>14206.710931986381</v>
      </c>
      <c r="D50" s="681">
        <v>14948.780767128139</v>
      </c>
      <c r="E50" s="45"/>
    </row>
    <row r="51" spans="1:5" x14ac:dyDescent="0.2">
      <c r="A51" s="587" t="s">
        <v>174</v>
      </c>
      <c r="B51" s="680">
        <f>B52</f>
        <v>56565.437498981621</v>
      </c>
      <c r="C51" s="680">
        <f>C52</f>
        <v>27727.807734878228</v>
      </c>
      <c r="D51" s="680">
        <f>D52</f>
        <v>28837.629764110949</v>
      </c>
      <c r="E51" s="45"/>
    </row>
    <row r="52" spans="1:5" x14ac:dyDescent="0.2">
      <c r="A52" s="588" t="s">
        <v>174</v>
      </c>
      <c r="B52" s="681">
        <v>56565.437498981621</v>
      </c>
      <c r="C52" s="681">
        <v>27727.807734878228</v>
      </c>
      <c r="D52" s="681">
        <v>28837.629764110949</v>
      </c>
      <c r="E52" s="45"/>
    </row>
    <row r="53" spans="1:5" x14ac:dyDescent="0.2">
      <c r="A53" s="587" t="s">
        <v>175</v>
      </c>
      <c r="B53" s="680">
        <f>B54</f>
        <v>48647.443416480142</v>
      </c>
      <c r="C53" s="680">
        <f>C54</f>
        <v>24330.822581226028</v>
      </c>
      <c r="D53" s="680">
        <f>D54</f>
        <v>24316.620835257461</v>
      </c>
      <c r="E53" s="45"/>
    </row>
    <row r="54" spans="1:5" x14ac:dyDescent="0.2">
      <c r="A54" s="588" t="s">
        <v>175</v>
      </c>
      <c r="B54" s="681">
        <v>48647.443416480142</v>
      </c>
      <c r="C54" s="681">
        <v>24330.822581226028</v>
      </c>
      <c r="D54" s="681">
        <v>24316.620835257461</v>
      </c>
      <c r="E54" s="45"/>
    </row>
    <row r="55" spans="1:5" x14ac:dyDescent="0.2">
      <c r="A55" s="587" t="s">
        <v>176</v>
      </c>
      <c r="B55" s="680">
        <f>B56+B57</f>
        <v>77215.195925176755</v>
      </c>
      <c r="C55" s="680">
        <f>C56+C57</f>
        <v>37895.792377564096</v>
      </c>
      <c r="D55" s="680">
        <f>D56+D57</f>
        <v>39319.403547614143</v>
      </c>
      <c r="E55" s="45"/>
    </row>
    <row r="56" spans="1:5" x14ac:dyDescent="0.2">
      <c r="A56" s="588" t="s">
        <v>176</v>
      </c>
      <c r="B56" s="681">
        <v>44931.46425089355</v>
      </c>
      <c r="C56" s="681">
        <v>21902.749453639888</v>
      </c>
      <c r="D56" s="681">
        <v>23028.714797256391</v>
      </c>
      <c r="E56" s="45"/>
    </row>
    <row r="57" spans="1:5" x14ac:dyDescent="0.2">
      <c r="A57" s="588" t="s">
        <v>177</v>
      </c>
      <c r="B57" s="681">
        <v>32283.731674283208</v>
      </c>
      <c r="C57" s="681">
        <v>15993.042923924209</v>
      </c>
      <c r="D57" s="681">
        <v>16290.688750357753</v>
      </c>
      <c r="E57" s="45"/>
    </row>
    <row r="58" spans="1:5" x14ac:dyDescent="0.2">
      <c r="A58" s="587" t="s">
        <v>178</v>
      </c>
      <c r="B58" s="680">
        <f>B59+B60</f>
        <v>118391.79957507769</v>
      </c>
      <c r="C58" s="680">
        <f>C59+C60</f>
        <v>57950.090781941071</v>
      </c>
      <c r="D58" s="680">
        <f>D59+D60</f>
        <v>60441.708793156446</v>
      </c>
      <c r="E58" s="45"/>
    </row>
    <row r="59" spans="1:5" x14ac:dyDescent="0.2">
      <c r="A59" s="588" t="s">
        <v>178</v>
      </c>
      <c r="B59" s="681">
        <v>85784.816781624657</v>
      </c>
      <c r="C59" s="681">
        <v>42156.66397708896</v>
      </c>
      <c r="D59" s="681">
        <v>43628.152804556397</v>
      </c>
      <c r="E59" s="45"/>
    </row>
    <row r="60" spans="1:5" x14ac:dyDescent="0.2">
      <c r="A60" s="588" t="s">
        <v>179</v>
      </c>
      <c r="B60" s="681">
        <v>32606.98279345304</v>
      </c>
      <c r="C60" s="681">
        <v>15793.426804852112</v>
      </c>
      <c r="D60" s="681">
        <v>16813.555988600045</v>
      </c>
      <c r="E60" s="45"/>
    </row>
    <row r="61" spans="1:5" x14ac:dyDescent="0.2">
      <c r="A61" s="587" t="s">
        <v>180</v>
      </c>
      <c r="B61" s="680">
        <f>B62</f>
        <v>33106.102200384834</v>
      </c>
      <c r="C61" s="680">
        <f>C62</f>
        <v>15918.393472240368</v>
      </c>
      <c r="D61" s="680">
        <f>D62</f>
        <v>17187.708728143891</v>
      </c>
      <c r="E61" s="45"/>
    </row>
    <row r="62" spans="1:5" x14ac:dyDescent="0.2">
      <c r="A62" s="588" t="s">
        <v>180</v>
      </c>
      <c r="B62" s="681">
        <v>33106.102200384834</v>
      </c>
      <c r="C62" s="681">
        <v>15918.393472240368</v>
      </c>
      <c r="D62" s="681">
        <v>17187.708728143891</v>
      </c>
      <c r="E62" s="45"/>
    </row>
    <row r="63" spans="1:5" x14ac:dyDescent="0.2">
      <c r="A63" s="587" t="s">
        <v>181</v>
      </c>
      <c r="B63" s="682">
        <f>B64</f>
        <v>68334.133179610042</v>
      </c>
      <c r="C63" s="682">
        <f>C64</f>
        <v>33676.94069924733</v>
      </c>
      <c r="D63" s="682">
        <f>D64</f>
        <v>34657.192480376674</v>
      </c>
      <c r="E63" s="45"/>
    </row>
    <row r="64" spans="1:5" x14ac:dyDescent="0.2">
      <c r="A64" s="588" t="s">
        <v>181</v>
      </c>
      <c r="B64" s="683">
        <v>68334.133179610042</v>
      </c>
      <c r="C64" s="683">
        <v>33676.94069924733</v>
      </c>
      <c r="D64" s="683">
        <v>34657.192480376674</v>
      </c>
      <c r="E64" s="45"/>
    </row>
    <row r="65" spans="1:5" x14ac:dyDescent="0.2">
      <c r="A65" s="587" t="s">
        <v>182</v>
      </c>
      <c r="B65" s="682">
        <f>B66</f>
        <v>86834.852131324718</v>
      </c>
      <c r="C65" s="682">
        <f>C66</f>
        <v>42573.394010203105</v>
      </c>
      <c r="D65" s="682">
        <f>D66</f>
        <v>44261.45812114123</v>
      </c>
      <c r="E65" s="45"/>
    </row>
    <row r="66" spans="1:5" x14ac:dyDescent="0.2">
      <c r="A66" s="588" t="s">
        <v>182</v>
      </c>
      <c r="B66" s="683">
        <v>86834.852131324718</v>
      </c>
      <c r="C66" s="683">
        <v>42573.394010203105</v>
      </c>
      <c r="D66" s="683">
        <v>44261.45812114123</v>
      </c>
      <c r="E66" s="45"/>
    </row>
    <row r="67" spans="1:5" x14ac:dyDescent="0.2">
      <c r="A67" s="587" t="s">
        <v>183</v>
      </c>
      <c r="B67" s="682">
        <v>33298.63450113107</v>
      </c>
      <c r="C67" s="682">
        <v>16281.144718926005</v>
      </c>
      <c r="D67" s="682">
        <v>17017.489782198394</v>
      </c>
      <c r="E67" s="45"/>
    </row>
    <row r="68" spans="1:5" x14ac:dyDescent="0.2">
      <c r="A68" s="588" t="s">
        <v>183</v>
      </c>
      <c r="B68" s="683">
        <v>33298.63450113107</v>
      </c>
      <c r="C68" s="683">
        <v>16281.144718926005</v>
      </c>
      <c r="D68" s="683">
        <v>17017.489782198394</v>
      </c>
      <c r="E68" s="45"/>
    </row>
    <row r="69" spans="1:5" x14ac:dyDescent="0.2">
      <c r="A69" s="587" t="s">
        <v>184</v>
      </c>
      <c r="B69" s="682">
        <f>B70</f>
        <v>43115.484697858214</v>
      </c>
      <c r="C69" s="682">
        <f>C70</f>
        <v>20925.999702973419</v>
      </c>
      <c r="D69" s="682">
        <f>D70</f>
        <v>22189.484994886352</v>
      </c>
      <c r="E69" s="45"/>
    </row>
    <row r="70" spans="1:5" x14ac:dyDescent="0.2">
      <c r="A70" s="33" t="s">
        <v>184</v>
      </c>
      <c r="B70" s="683">
        <v>43115.484697858214</v>
      </c>
      <c r="C70" s="683">
        <v>20925.999702973419</v>
      </c>
      <c r="D70" s="683">
        <v>22189.484994886352</v>
      </c>
    </row>
    <row r="71" spans="1:5" x14ac:dyDescent="0.2">
      <c r="A71" s="1"/>
    </row>
    <row r="72" spans="1:5" x14ac:dyDescent="0.2">
      <c r="A72" s="1"/>
    </row>
    <row r="73" spans="1:5" x14ac:dyDescent="0.2">
      <c r="A73" s="1"/>
    </row>
    <row r="74" spans="1:5" x14ac:dyDescent="0.2">
      <c r="A74" s="1"/>
    </row>
    <row r="75" spans="1:5" x14ac:dyDescent="0.2">
      <c r="A75" s="1"/>
    </row>
    <row r="76" spans="1:5" x14ac:dyDescent="0.2">
      <c r="A76" s="1"/>
    </row>
    <row r="77" spans="1:5" x14ac:dyDescent="0.2">
      <c r="A77" s="1"/>
    </row>
    <row r="78" spans="1:5" x14ac:dyDescent="0.2">
      <c r="A78" s="1"/>
    </row>
    <row r="79" spans="1:5" x14ac:dyDescent="0.2">
      <c r="A79" s="1"/>
    </row>
    <row r="80" spans="1:5" x14ac:dyDescent="0.2">
      <c r="A80" s="1"/>
    </row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  <row r="110" s="1" customFormat="1" x14ac:dyDescent="0.2"/>
    <row r="111" s="1" customFormat="1" x14ac:dyDescent="0.2"/>
    <row r="112" s="1" customFormat="1" x14ac:dyDescent="0.2"/>
    <row r="113" s="1" customFormat="1" x14ac:dyDescent="0.2"/>
    <row r="114" s="1" customFormat="1" x14ac:dyDescent="0.2"/>
    <row r="115" s="1" customFormat="1" x14ac:dyDescent="0.2"/>
    <row r="116" s="1" customFormat="1" x14ac:dyDescent="0.2"/>
    <row r="117" s="1" customFormat="1" x14ac:dyDescent="0.2"/>
    <row r="118" s="1" customFormat="1" x14ac:dyDescent="0.2"/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5"/>
  <sheetViews>
    <sheetView zoomScaleNormal="100" workbookViewId="0">
      <selection activeCell="F18" sqref="F18"/>
    </sheetView>
  </sheetViews>
  <sheetFormatPr defaultColWidth="10.28515625" defaultRowHeight="15" x14ac:dyDescent="0.25"/>
  <cols>
    <col min="1" max="1" width="17.28515625" style="4" customWidth="1"/>
    <col min="2" max="4" width="9.85546875" style="4" customWidth="1"/>
    <col min="5" max="16384" width="10.28515625" style="4"/>
  </cols>
  <sheetData>
    <row r="1" spans="1:4" ht="23.25" customHeight="1" x14ac:dyDescent="0.25">
      <c r="A1" s="879" t="s">
        <v>529</v>
      </c>
      <c r="B1" s="879"/>
      <c r="C1" s="879"/>
      <c r="D1" s="879"/>
    </row>
    <row r="2" spans="1:4" ht="26.25" customHeight="1" x14ac:dyDescent="0.25">
      <c r="A2" s="527"/>
      <c r="B2" s="7" t="s">
        <v>0</v>
      </c>
      <c r="C2" s="7" t="s">
        <v>1</v>
      </c>
      <c r="D2" s="7" t="s">
        <v>2</v>
      </c>
    </row>
    <row r="3" spans="1:4" x14ac:dyDescent="0.25">
      <c r="A3" s="73" t="s">
        <v>163</v>
      </c>
      <c r="B3" s="684">
        <v>3302865.8154931185</v>
      </c>
      <c r="C3" s="685">
        <v>1599066.3846041842</v>
      </c>
      <c r="D3" s="685">
        <v>1703799.4308587122</v>
      </c>
    </row>
    <row r="4" spans="1:4" ht="14.25" customHeight="1" x14ac:dyDescent="0.25">
      <c r="A4" s="5"/>
      <c r="B4" s="686"/>
      <c r="C4" s="686"/>
      <c r="D4" s="686"/>
    </row>
    <row r="5" spans="1:4" ht="14.25" customHeight="1" x14ac:dyDescent="0.25">
      <c r="A5" s="73" t="s">
        <v>19</v>
      </c>
      <c r="B5" s="687"/>
      <c r="C5" s="687"/>
      <c r="D5" s="687"/>
    </row>
    <row r="6" spans="1:4" ht="14.25" customHeight="1" x14ac:dyDescent="0.25">
      <c r="A6" s="6" t="s">
        <v>20</v>
      </c>
      <c r="B6" s="688">
        <v>110206.44373898536</v>
      </c>
      <c r="C6" s="688">
        <v>55410.250125854676</v>
      </c>
      <c r="D6" s="688">
        <v>54796.193613204894</v>
      </c>
    </row>
    <row r="7" spans="1:4" x14ac:dyDescent="0.25">
      <c r="A7" s="6" t="s">
        <v>21</v>
      </c>
      <c r="B7" s="688">
        <v>106978.15081787886</v>
      </c>
      <c r="C7" s="688">
        <v>53289.314346806997</v>
      </c>
      <c r="D7" s="688">
        <v>53688.836471146082</v>
      </c>
    </row>
    <row r="8" spans="1:4" x14ac:dyDescent="0.25">
      <c r="A8" s="6" t="s">
        <v>22</v>
      </c>
      <c r="B8" s="688">
        <v>94966.794346591283</v>
      </c>
      <c r="C8" s="688">
        <v>47200.134702539282</v>
      </c>
      <c r="D8" s="688">
        <v>47766.659644126215</v>
      </c>
    </row>
    <row r="9" spans="1:4" x14ac:dyDescent="0.25">
      <c r="A9" s="6" t="s">
        <v>23</v>
      </c>
      <c r="B9" s="688">
        <v>108057.24594471112</v>
      </c>
      <c r="C9" s="688">
        <v>53781.330339160275</v>
      </c>
      <c r="D9" s="688">
        <v>54275.915605625058</v>
      </c>
    </row>
    <row r="10" spans="1:4" x14ac:dyDescent="0.25">
      <c r="A10" s="6" t="s">
        <v>24</v>
      </c>
      <c r="B10" s="688">
        <v>110968.2335130467</v>
      </c>
      <c r="C10" s="688">
        <v>55486.043712144085</v>
      </c>
      <c r="D10" s="688">
        <v>55482.189800976827</v>
      </c>
    </row>
    <row r="11" spans="1:4" x14ac:dyDescent="0.25">
      <c r="A11" s="6" t="s">
        <v>25</v>
      </c>
      <c r="B11" s="688">
        <v>105322.17827851951</v>
      </c>
      <c r="C11" s="688">
        <v>52605.150557778245</v>
      </c>
      <c r="D11" s="688">
        <v>52717.02772074128</v>
      </c>
    </row>
    <row r="12" spans="1:4" x14ac:dyDescent="0.25">
      <c r="A12" s="6" t="s">
        <v>26</v>
      </c>
      <c r="B12" s="688">
        <v>102576.10246033591</v>
      </c>
      <c r="C12" s="688">
        <v>51533.418189848257</v>
      </c>
      <c r="D12" s="688">
        <v>51042.684270487669</v>
      </c>
    </row>
    <row r="13" spans="1:4" x14ac:dyDescent="0.25">
      <c r="A13" s="6" t="s">
        <v>27</v>
      </c>
      <c r="B13" s="688">
        <v>98398.50748878438</v>
      </c>
      <c r="C13" s="688">
        <v>49220.86637814642</v>
      </c>
      <c r="D13" s="688">
        <v>49177.641110637975</v>
      </c>
    </row>
    <row r="14" spans="1:4" x14ac:dyDescent="0.25">
      <c r="A14" s="6" t="s">
        <v>28</v>
      </c>
      <c r="B14" s="688">
        <v>96577.960927840439</v>
      </c>
      <c r="C14" s="688">
        <v>48508.920795654376</v>
      </c>
      <c r="D14" s="688">
        <v>48069.040132186077</v>
      </c>
    </row>
    <row r="15" spans="1:4" x14ac:dyDescent="0.25">
      <c r="A15" s="6" t="s">
        <v>29</v>
      </c>
      <c r="B15" s="688">
        <v>96539.820985921222</v>
      </c>
      <c r="C15" s="688">
        <v>48427.555586226714</v>
      </c>
      <c r="D15" s="688">
        <v>48112.265399694523</v>
      </c>
    </row>
    <row r="16" spans="1:4" x14ac:dyDescent="0.25">
      <c r="A16" s="6" t="s">
        <v>30</v>
      </c>
      <c r="B16" s="688">
        <v>96444.47113112318</v>
      </c>
      <c r="C16" s="688">
        <v>48548.3320689709</v>
      </c>
      <c r="D16" s="688">
        <v>47896.139062152295</v>
      </c>
    </row>
    <row r="17" spans="1:4" x14ac:dyDescent="0.25">
      <c r="A17" s="6" t="s">
        <v>31</v>
      </c>
      <c r="B17" s="688">
        <v>89879.315795428687</v>
      </c>
      <c r="C17" s="688">
        <v>45171.675877722919</v>
      </c>
      <c r="D17" s="688">
        <v>44707.639917705783</v>
      </c>
    </row>
    <row r="18" spans="1:4" x14ac:dyDescent="0.25">
      <c r="A18" s="6" t="s">
        <v>32</v>
      </c>
      <c r="B18" s="688">
        <v>92254.162845598577</v>
      </c>
      <c r="C18" s="688">
        <v>46412.495321494767</v>
      </c>
      <c r="D18" s="688">
        <v>45841.667524103825</v>
      </c>
    </row>
    <row r="19" spans="1:4" x14ac:dyDescent="0.25">
      <c r="A19" s="6" t="s">
        <v>33</v>
      </c>
      <c r="B19" s="688">
        <v>87542.608687178013</v>
      </c>
      <c r="C19" s="688">
        <v>43764.312020903824</v>
      </c>
      <c r="D19" s="688">
        <v>43778.296666274204</v>
      </c>
    </row>
    <row r="20" spans="1:4" x14ac:dyDescent="0.25">
      <c r="A20" s="6" t="s">
        <v>34</v>
      </c>
      <c r="B20" s="688">
        <v>94058.182098377525</v>
      </c>
      <c r="C20" s="688">
        <v>47329.125258953274</v>
      </c>
      <c r="D20" s="688">
        <v>46729.056839424265</v>
      </c>
    </row>
    <row r="21" spans="1:4" x14ac:dyDescent="0.25">
      <c r="A21" s="6" t="s">
        <v>35</v>
      </c>
      <c r="B21" s="688">
        <v>83880.910220249061</v>
      </c>
      <c r="C21" s="688">
        <v>41978.259507836097</v>
      </c>
      <c r="D21" s="688">
        <v>41902.650712434777</v>
      </c>
    </row>
    <row r="22" spans="1:4" x14ac:dyDescent="0.25">
      <c r="A22" s="6" t="s">
        <v>36</v>
      </c>
      <c r="B22" s="688">
        <v>81815.12414928418</v>
      </c>
      <c r="C22" s="688">
        <v>40455.831559755279</v>
      </c>
      <c r="D22" s="688">
        <v>41359.292589550714</v>
      </c>
    </row>
    <row r="23" spans="1:4" x14ac:dyDescent="0.25">
      <c r="A23" s="6" t="s">
        <v>37</v>
      </c>
      <c r="B23" s="688">
        <v>77997.520734020916</v>
      </c>
      <c r="C23" s="688">
        <v>38468.217294205322</v>
      </c>
      <c r="D23" s="688">
        <v>39529.303439837407</v>
      </c>
    </row>
    <row r="24" spans="1:4" x14ac:dyDescent="0.25">
      <c r="A24" s="6" t="s">
        <v>38</v>
      </c>
      <c r="B24" s="688">
        <v>75383.250520144764</v>
      </c>
      <c r="C24" s="688">
        <v>36474.195503621355</v>
      </c>
      <c r="D24" s="688">
        <v>38909.055016545222</v>
      </c>
    </row>
    <row r="25" spans="1:4" x14ac:dyDescent="0.25">
      <c r="A25" s="6" t="s">
        <v>39</v>
      </c>
      <c r="B25" s="688">
        <v>73112.423648091557</v>
      </c>
      <c r="C25" s="688">
        <v>34262.317861881042</v>
      </c>
      <c r="D25" s="688">
        <v>38850.105786232329</v>
      </c>
    </row>
    <row r="26" spans="1:4" x14ac:dyDescent="0.25">
      <c r="A26" s="6" t="s">
        <v>40</v>
      </c>
      <c r="B26" s="688">
        <v>69092.389857347371</v>
      </c>
      <c r="C26" s="688">
        <v>32081.596420206723</v>
      </c>
      <c r="D26" s="688">
        <v>37010.793437138949</v>
      </c>
    </row>
    <row r="27" spans="1:4" x14ac:dyDescent="0.25">
      <c r="A27" s="6" t="s">
        <v>41</v>
      </c>
      <c r="B27" s="688">
        <v>62028.052230273403</v>
      </c>
      <c r="C27" s="688">
        <v>28280.15913208418</v>
      </c>
      <c r="D27" s="688">
        <v>33747.8930981671</v>
      </c>
    </row>
    <row r="28" spans="1:4" x14ac:dyDescent="0.25">
      <c r="A28" s="6" t="s">
        <v>42</v>
      </c>
      <c r="B28" s="688">
        <v>55979.965504870437</v>
      </c>
      <c r="C28" s="688">
        <v>26109.538440566208</v>
      </c>
      <c r="D28" s="688">
        <v>29870.42706428211</v>
      </c>
    </row>
    <row r="29" spans="1:4" x14ac:dyDescent="0.25">
      <c r="A29" s="6" t="s">
        <v>43</v>
      </c>
      <c r="B29" s="688">
        <v>57029.162196392259</v>
      </c>
      <c r="C29" s="688">
        <v>26959.79324734295</v>
      </c>
      <c r="D29" s="688">
        <v>30069.36894902719</v>
      </c>
    </row>
    <row r="30" spans="1:4" x14ac:dyDescent="0.25">
      <c r="A30" s="6" t="s">
        <v>44</v>
      </c>
      <c r="B30" s="688">
        <v>67479.313301429967</v>
      </c>
      <c r="C30" s="688">
        <v>31972.621884613876</v>
      </c>
      <c r="D30" s="688">
        <v>35506.69141680513</v>
      </c>
    </row>
    <row r="31" spans="1:4" x14ac:dyDescent="0.25">
      <c r="A31" s="6" t="s">
        <v>45</v>
      </c>
      <c r="B31" s="688">
        <v>54446.719131994345</v>
      </c>
      <c r="C31" s="688">
        <v>25590.008677856127</v>
      </c>
      <c r="D31" s="688">
        <v>28856.710454116099</v>
      </c>
    </row>
    <row r="32" spans="1:4" x14ac:dyDescent="0.25">
      <c r="A32" s="6" t="s">
        <v>46</v>
      </c>
      <c r="B32" s="688">
        <v>46745.007186258073</v>
      </c>
      <c r="C32" s="688">
        <v>21647.91821007305</v>
      </c>
      <c r="D32" s="688">
        <v>25097.088976162904</v>
      </c>
    </row>
    <row r="33" spans="1:4" x14ac:dyDescent="0.25">
      <c r="A33" s="6" t="s">
        <v>47</v>
      </c>
      <c r="B33" s="688">
        <v>43441.558182879584</v>
      </c>
      <c r="C33" s="688">
        <v>20194.502020247532</v>
      </c>
      <c r="D33" s="688">
        <v>23247.056162609933</v>
      </c>
    </row>
    <row r="34" spans="1:4" x14ac:dyDescent="0.25">
      <c r="A34" s="6" t="s">
        <v>48</v>
      </c>
      <c r="B34" s="688">
        <v>39671.799538824729</v>
      </c>
      <c r="C34" s="688">
        <v>18568.754006693791</v>
      </c>
      <c r="D34" s="688">
        <v>21103.045532108819</v>
      </c>
    </row>
    <row r="35" spans="1:4" x14ac:dyDescent="0.25">
      <c r="A35" s="6" t="s">
        <v>49</v>
      </c>
      <c r="B35" s="688">
        <v>39515.940610011705</v>
      </c>
      <c r="C35" s="688">
        <v>18640.981315168119</v>
      </c>
      <c r="D35" s="688">
        <v>20874.959294821467</v>
      </c>
    </row>
    <row r="36" spans="1:4" x14ac:dyDescent="0.25">
      <c r="A36" s="6" t="s">
        <v>50</v>
      </c>
      <c r="B36" s="688">
        <v>43353.183507861642</v>
      </c>
      <c r="C36" s="688">
        <v>20353.494226023973</v>
      </c>
      <c r="D36" s="688">
        <v>22999.689281830044</v>
      </c>
    </row>
    <row r="37" spans="1:4" x14ac:dyDescent="0.25">
      <c r="A37" s="6" t="s">
        <v>51</v>
      </c>
      <c r="B37" s="688">
        <v>39708.979598844788</v>
      </c>
      <c r="C37" s="688">
        <v>18239.748933721854</v>
      </c>
      <c r="D37" s="688">
        <v>21469.230665125218</v>
      </c>
    </row>
    <row r="38" spans="1:4" x14ac:dyDescent="0.25">
      <c r="A38" s="6" t="s">
        <v>52</v>
      </c>
      <c r="B38" s="688">
        <v>38775.185792496122</v>
      </c>
      <c r="C38" s="688">
        <v>18045.76597968147</v>
      </c>
      <c r="D38" s="688">
        <v>20729.419812819477</v>
      </c>
    </row>
    <row r="39" spans="1:4" x14ac:dyDescent="0.25">
      <c r="A39" s="6" t="s">
        <v>53</v>
      </c>
      <c r="B39" s="688">
        <v>31640.626524222062</v>
      </c>
      <c r="C39" s="688">
        <v>15392.881856493348</v>
      </c>
      <c r="D39" s="688">
        <v>16247.744667748342</v>
      </c>
    </row>
    <row r="40" spans="1:4" x14ac:dyDescent="0.25">
      <c r="A40" s="6" t="s">
        <v>54</v>
      </c>
      <c r="B40" s="688">
        <v>37191.214636741366</v>
      </c>
      <c r="C40" s="688">
        <v>17902.619937734427</v>
      </c>
      <c r="D40" s="688">
        <v>19288.59469901607</v>
      </c>
    </row>
    <row r="41" spans="1:4" x14ac:dyDescent="0.25">
      <c r="A41" s="6" t="s">
        <v>55</v>
      </c>
      <c r="B41" s="688">
        <v>32688.134476040137</v>
      </c>
      <c r="C41" s="688">
        <v>15081.171316552169</v>
      </c>
      <c r="D41" s="688">
        <v>17606.963159507359</v>
      </c>
    </row>
    <row r="42" spans="1:4" x14ac:dyDescent="0.25">
      <c r="A42" s="6" t="s">
        <v>56</v>
      </c>
      <c r="B42" s="688">
        <v>32015.214297541424</v>
      </c>
      <c r="C42" s="688">
        <v>14685.178527614018</v>
      </c>
      <c r="D42" s="688">
        <v>17330.035769946258</v>
      </c>
    </row>
    <row r="43" spans="1:4" x14ac:dyDescent="0.25">
      <c r="A43" s="6" t="s">
        <v>57</v>
      </c>
      <c r="B43" s="688">
        <v>29137.577510363033</v>
      </c>
      <c r="C43" s="688">
        <v>13232.313092523371</v>
      </c>
      <c r="D43" s="688">
        <v>15905.264417855888</v>
      </c>
    </row>
    <row r="44" spans="1:4" x14ac:dyDescent="0.25">
      <c r="A44" s="6" t="s">
        <v>58</v>
      </c>
      <c r="B44" s="688">
        <v>28451.279197102915</v>
      </c>
      <c r="C44" s="688">
        <v>12972.777278151745</v>
      </c>
      <c r="D44" s="688">
        <v>15478.501918966462</v>
      </c>
    </row>
    <row r="45" spans="1:4" x14ac:dyDescent="0.25">
      <c r="A45" s="6" t="s">
        <v>59</v>
      </c>
      <c r="B45" s="688">
        <v>28590.411798621535</v>
      </c>
      <c r="C45" s="688">
        <v>13166.760232192393</v>
      </c>
      <c r="D45" s="688">
        <v>15423.651566444623</v>
      </c>
    </row>
    <row r="46" spans="1:4" x14ac:dyDescent="0.25">
      <c r="A46" s="6" t="s">
        <v>60</v>
      </c>
      <c r="B46" s="688">
        <v>27502.769442519242</v>
      </c>
      <c r="C46" s="688">
        <v>12715.917090732404</v>
      </c>
      <c r="D46" s="688">
        <v>14786.852351800841</v>
      </c>
    </row>
    <row r="47" spans="1:4" x14ac:dyDescent="0.25">
      <c r="A47" s="6" t="s">
        <v>61</v>
      </c>
      <c r="B47" s="688">
        <v>22364.227880663268</v>
      </c>
      <c r="C47" s="688">
        <v>10175.409299537985</v>
      </c>
      <c r="D47" s="688">
        <v>12188.818581132298</v>
      </c>
    </row>
    <row r="48" spans="1:4" x14ac:dyDescent="0.25">
      <c r="A48" s="6" t="s">
        <v>62</v>
      </c>
      <c r="B48" s="688">
        <v>22506.036109134169</v>
      </c>
      <c r="C48" s="688">
        <v>10428.256046528899</v>
      </c>
      <c r="D48" s="688">
        <v>12077.780062612479</v>
      </c>
    </row>
    <row r="49" spans="1:4" x14ac:dyDescent="0.25">
      <c r="A49" s="6" t="s">
        <v>63</v>
      </c>
      <c r="B49" s="688">
        <v>19719.370638333337</v>
      </c>
      <c r="C49" s="688">
        <v>9261.6826953327254</v>
      </c>
      <c r="D49" s="688">
        <v>10457.687943004032</v>
      </c>
    </row>
    <row r="50" spans="1:4" x14ac:dyDescent="0.25">
      <c r="A50" s="6" t="s">
        <v>64</v>
      </c>
      <c r="B50" s="688">
        <v>24732.157733432097</v>
      </c>
      <c r="C50" s="688">
        <v>11645.666309818484</v>
      </c>
      <c r="D50" s="688">
        <v>13086.491423623849</v>
      </c>
    </row>
    <row r="51" spans="1:4" x14ac:dyDescent="0.25">
      <c r="A51" s="6" t="s">
        <v>65</v>
      </c>
      <c r="B51" s="688">
        <v>21599.926343614581</v>
      </c>
      <c r="C51" s="688">
        <v>9751.1790920567073</v>
      </c>
      <c r="D51" s="688">
        <v>11848.747251557856</v>
      </c>
    </row>
    <row r="52" spans="1:4" x14ac:dyDescent="0.25">
      <c r="A52" s="6" t="s">
        <v>66</v>
      </c>
      <c r="B52" s="688">
        <v>18925.725323115639</v>
      </c>
      <c r="C52" s="688">
        <v>8564.8495592240906</v>
      </c>
      <c r="D52" s="688">
        <v>10360.87576389153</v>
      </c>
    </row>
    <row r="53" spans="1:4" x14ac:dyDescent="0.25">
      <c r="A53" s="6" t="s">
        <v>67</v>
      </c>
      <c r="B53" s="688">
        <v>19977.154507733176</v>
      </c>
      <c r="C53" s="688">
        <v>9202.3198321620184</v>
      </c>
      <c r="D53" s="688">
        <v>10774.834675571139</v>
      </c>
    </row>
    <row r="54" spans="1:4" x14ac:dyDescent="0.25">
      <c r="A54" s="6" t="s">
        <v>68</v>
      </c>
      <c r="B54" s="688">
        <v>21708.375643160038</v>
      </c>
      <c r="C54" s="688">
        <v>10113.55845883055</v>
      </c>
      <c r="D54" s="688">
        <v>11594.817184329469</v>
      </c>
    </row>
    <row r="55" spans="1:4" x14ac:dyDescent="0.25">
      <c r="A55" s="6" t="s">
        <v>69</v>
      </c>
      <c r="B55" s="688">
        <v>25736.870355543706</v>
      </c>
      <c r="C55" s="688">
        <v>12319.575917877155</v>
      </c>
      <c r="D55" s="688">
        <v>13417.294437666533</v>
      </c>
    </row>
    <row r="56" spans="1:4" x14ac:dyDescent="0.25">
      <c r="A56" s="6" t="s">
        <v>70</v>
      </c>
      <c r="B56" s="688">
        <v>18737.922877561312</v>
      </c>
      <c r="C56" s="688">
        <v>8853.1659897229874</v>
      </c>
      <c r="D56" s="688">
        <v>9884.7568878383063</v>
      </c>
    </row>
    <row r="57" spans="1:4" x14ac:dyDescent="0.25">
      <c r="A57" s="6" t="s">
        <v>71</v>
      </c>
      <c r="B57" s="688">
        <v>16412.875699501401</v>
      </c>
      <c r="C57" s="688">
        <v>7603.3539400832742</v>
      </c>
      <c r="D57" s="688">
        <v>8809.5217594181086</v>
      </c>
    </row>
    <row r="58" spans="1:4" x14ac:dyDescent="0.25">
      <c r="A58" s="6" t="s">
        <v>72</v>
      </c>
      <c r="B58" s="688">
        <v>15649.762945382761</v>
      </c>
      <c r="C58" s="688">
        <v>7332.2306912196327</v>
      </c>
      <c r="D58" s="688">
        <v>8317.5322541631103</v>
      </c>
    </row>
    <row r="59" spans="1:4" x14ac:dyDescent="0.25">
      <c r="A59" s="6" t="s">
        <v>73</v>
      </c>
      <c r="B59" s="688">
        <v>13843.156321247472</v>
      </c>
      <c r="C59" s="688">
        <v>6625.9876917406837</v>
      </c>
      <c r="D59" s="688">
        <v>7217.1686295067702</v>
      </c>
    </row>
    <row r="60" spans="1:4" x14ac:dyDescent="0.25">
      <c r="A60" s="6" t="s">
        <v>74</v>
      </c>
      <c r="B60" s="688">
        <v>16861.22097445152</v>
      </c>
      <c r="C60" s="688">
        <v>8031.8609285311759</v>
      </c>
      <c r="D60" s="688">
        <v>8829.3600459203262</v>
      </c>
    </row>
    <row r="61" spans="1:4" x14ac:dyDescent="0.25">
      <c r="A61" s="6" t="s">
        <v>75</v>
      </c>
      <c r="B61" s="688">
        <v>14337.790931369433</v>
      </c>
      <c r="C61" s="688">
        <v>6664.3417123116378</v>
      </c>
      <c r="D61" s="688">
        <v>7673.4492190577766</v>
      </c>
    </row>
    <row r="62" spans="1:4" x14ac:dyDescent="0.25">
      <c r="A62" s="6" t="s">
        <v>76</v>
      </c>
      <c r="B62" s="688">
        <v>13349.844263558993</v>
      </c>
      <c r="C62" s="688">
        <v>6308.5751077052009</v>
      </c>
      <c r="D62" s="688">
        <v>7041.2691558537736</v>
      </c>
    </row>
    <row r="63" spans="1:4" x14ac:dyDescent="0.25">
      <c r="A63" s="6" t="s">
        <v>77</v>
      </c>
      <c r="B63" s="688">
        <v>11633.171204900424</v>
      </c>
      <c r="C63" s="688">
        <v>5230.6948744180409</v>
      </c>
      <c r="D63" s="688">
        <v>6402.4763304823646</v>
      </c>
    </row>
    <row r="64" spans="1:4" x14ac:dyDescent="0.25">
      <c r="A64" s="6" t="s">
        <v>78</v>
      </c>
      <c r="B64" s="688">
        <v>12129.128367455865</v>
      </c>
      <c r="C64" s="688">
        <v>5642.0086812306872</v>
      </c>
      <c r="D64" s="688">
        <v>6487.11968622516</v>
      </c>
    </row>
    <row r="65" spans="1:4" x14ac:dyDescent="0.25">
      <c r="A65" s="6" t="s">
        <v>79</v>
      </c>
      <c r="B65" s="688">
        <v>12547.054936435918</v>
      </c>
      <c r="C65" s="688">
        <v>5786.1668964801356</v>
      </c>
      <c r="D65" s="688">
        <v>6760.8880399557638</v>
      </c>
    </row>
    <row r="66" spans="1:4" x14ac:dyDescent="0.25">
      <c r="A66" s="6" t="s">
        <v>80</v>
      </c>
      <c r="B66" s="688">
        <v>12318.253365443674</v>
      </c>
      <c r="C66" s="688">
        <v>5788.812001347098</v>
      </c>
      <c r="D66" s="688">
        <v>6529.4413640965577</v>
      </c>
    </row>
    <row r="67" spans="1:4" x14ac:dyDescent="0.25">
      <c r="A67" s="6" t="s">
        <v>81</v>
      </c>
      <c r="B67" s="688">
        <v>10368.811078492417</v>
      </c>
      <c r="C67" s="688">
        <v>5005.8609607262406</v>
      </c>
      <c r="D67" s="688">
        <v>5362.9501177661587</v>
      </c>
    </row>
    <row r="68" spans="1:4" x14ac:dyDescent="0.25">
      <c r="A68" s="6" t="s">
        <v>82</v>
      </c>
      <c r="B68" s="688">
        <v>10458.744643969138</v>
      </c>
      <c r="C68" s="688">
        <v>5033.6345618293453</v>
      </c>
      <c r="D68" s="688">
        <v>5425.110082139774</v>
      </c>
    </row>
    <row r="69" spans="1:4" x14ac:dyDescent="0.25">
      <c r="A69" s="6" t="s">
        <v>83</v>
      </c>
      <c r="B69" s="688">
        <v>10231.265625410375</v>
      </c>
      <c r="C69" s="688">
        <v>4876.2508222450851</v>
      </c>
      <c r="D69" s="688">
        <v>5355.0148031652716</v>
      </c>
    </row>
    <row r="70" spans="1:4" x14ac:dyDescent="0.25">
      <c r="A70" s="6" t="s">
        <v>84</v>
      </c>
      <c r="B70" s="688">
        <v>11142.504252078907</v>
      </c>
      <c r="C70" s="688">
        <v>5101.0847359368854</v>
      </c>
      <c r="D70" s="688">
        <v>6041.419516142003</v>
      </c>
    </row>
    <row r="71" spans="1:4" x14ac:dyDescent="0.25">
      <c r="A71" s="6" t="s">
        <v>85</v>
      </c>
      <c r="B71" s="688">
        <v>8922.0647693988067</v>
      </c>
      <c r="C71" s="688">
        <v>4170.2567453913971</v>
      </c>
      <c r="D71" s="688">
        <v>4751.808024008601</v>
      </c>
    </row>
    <row r="72" spans="1:4" x14ac:dyDescent="0.25">
      <c r="A72" s="6" t="s">
        <v>86</v>
      </c>
      <c r="B72" s="688">
        <v>8433.9770891307962</v>
      </c>
      <c r="C72" s="688">
        <v>3995.1979421341471</v>
      </c>
      <c r="D72" s="688">
        <v>4438.7791469978101</v>
      </c>
    </row>
    <row r="73" spans="1:4" x14ac:dyDescent="0.25">
      <c r="A73" s="6" t="s">
        <v>87</v>
      </c>
      <c r="B73" s="688">
        <v>7337.6342450029542</v>
      </c>
      <c r="C73" s="688">
        <v>3397.3276225351547</v>
      </c>
      <c r="D73" s="688">
        <v>3940.3066224687309</v>
      </c>
    </row>
    <row r="74" spans="1:4" x14ac:dyDescent="0.25">
      <c r="A74" s="6" t="s">
        <v>88</v>
      </c>
      <c r="B74" s="688">
        <v>7606.1566466093673</v>
      </c>
      <c r="C74" s="688">
        <v>3487.824122524084</v>
      </c>
      <c r="D74" s="688">
        <v>4118.3325240862896</v>
      </c>
    </row>
    <row r="75" spans="1:4" x14ac:dyDescent="0.25">
      <c r="A75" s="6" t="s">
        <v>89</v>
      </c>
      <c r="B75" s="688">
        <v>8141.7179006420474</v>
      </c>
      <c r="C75" s="688">
        <v>3659.9158274210645</v>
      </c>
      <c r="D75" s="688">
        <v>4481.8020732220421</v>
      </c>
    </row>
    <row r="76" spans="1:4" x14ac:dyDescent="0.25">
      <c r="A76" s="6" t="s">
        <v>90</v>
      </c>
      <c r="B76" s="688">
        <v>7302.0290646794519</v>
      </c>
      <c r="C76" s="688">
        <v>3444.8011962998389</v>
      </c>
      <c r="D76" s="688">
        <v>3857.2278683805334</v>
      </c>
    </row>
    <row r="77" spans="1:4" x14ac:dyDescent="0.25">
      <c r="A77" s="6" t="s">
        <v>91</v>
      </c>
      <c r="B77" s="688">
        <v>5975.736097628992</v>
      </c>
      <c r="C77" s="688">
        <v>2842.4802291604074</v>
      </c>
      <c r="D77" s="688">
        <v>3133.2558684690985</v>
      </c>
    </row>
    <row r="78" spans="1:4" x14ac:dyDescent="0.25">
      <c r="A78" s="6" t="s">
        <v>92</v>
      </c>
      <c r="B78" s="688">
        <v>6061.7819500774558</v>
      </c>
      <c r="C78" s="688">
        <v>2886.9867045647989</v>
      </c>
      <c r="D78" s="688">
        <v>3174.7952455131972</v>
      </c>
    </row>
    <row r="79" spans="1:4" x14ac:dyDescent="0.25">
      <c r="A79" s="6" t="s">
        <v>93</v>
      </c>
      <c r="B79" s="688">
        <v>5814.0292369930858</v>
      </c>
      <c r="C79" s="688">
        <v>2671.8720734435733</v>
      </c>
      <c r="D79" s="688">
        <v>3142.1571635499768</v>
      </c>
    </row>
    <row r="80" spans="1:4" x14ac:dyDescent="0.25">
      <c r="A80" s="6" t="s">
        <v>94</v>
      </c>
      <c r="B80" s="688">
        <v>6897.0201384996135</v>
      </c>
      <c r="C80" s="688">
        <v>3090.2329422448533</v>
      </c>
      <c r="D80" s="688">
        <v>3806.7871962555564</v>
      </c>
    </row>
    <row r="81" spans="1:4" x14ac:dyDescent="0.25">
      <c r="A81" s="6" t="s">
        <v>95</v>
      </c>
      <c r="B81" s="688">
        <v>4667.2457207402831</v>
      </c>
      <c r="C81" s="688">
        <v>2237.192163660683</v>
      </c>
      <c r="D81" s="688">
        <v>2430.0535570797128</v>
      </c>
    </row>
    <row r="82" spans="1:4" x14ac:dyDescent="0.25">
      <c r="A82" s="6" t="s">
        <v>96</v>
      </c>
      <c r="B82" s="688">
        <v>4377.9536306118271</v>
      </c>
      <c r="C82" s="688">
        <v>2063.6169095835562</v>
      </c>
      <c r="D82" s="688">
        <v>2314.336721028295</v>
      </c>
    </row>
    <row r="83" spans="1:4" x14ac:dyDescent="0.25">
      <c r="A83" s="6" t="s">
        <v>97</v>
      </c>
      <c r="B83" s="688">
        <v>3774.149114292336</v>
      </c>
      <c r="C83" s="688">
        <v>1725.3676965101808</v>
      </c>
      <c r="D83" s="688">
        <v>2048.7814177820924</v>
      </c>
    </row>
    <row r="84" spans="1:4" x14ac:dyDescent="0.25">
      <c r="A84" s="6" t="s">
        <v>98</v>
      </c>
      <c r="B84" s="688">
        <v>3683.6526143034066</v>
      </c>
      <c r="C84" s="688">
        <v>1668.9928276646183</v>
      </c>
      <c r="D84" s="688">
        <v>2014.6597866387256</v>
      </c>
    </row>
    <row r="85" spans="1:4" x14ac:dyDescent="0.25">
      <c r="A85" s="6" t="s">
        <v>99</v>
      </c>
      <c r="B85" s="688">
        <v>4107.9476798252681</v>
      </c>
      <c r="C85" s="688">
        <v>1701.6309096278387</v>
      </c>
      <c r="D85" s="688">
        <v>2406.3167701973707</v>
      </c>
    </row>
    <row r="86" spans="1:4" x14ac:dyDescent="0.25">
      <c r="A86" s="6" t="s">
        <v>100</v>
      </c>
      <c r="B86" s="688">
        <v>3554.5838356306713</v>
      </c>
      <c r="C86" s="688">
        <v>1536.9569506315902</v>
      </c>
      <c r="D86" s="688">
        <v>2017.6268849990183</v>
      </c>
    </row>
    <row r="87" spans="1:4" x14ac:dyDescent="0.25">
      <c r="A87" s="6" t="s">
        <v>101</v>
      </c>
      <c r="B87" s="688">
        <v>2978.9667537338746</v>
      </c>
      <c r="C87" s="688">
        <v>1367.8323440949025</v>
      </c>
      <c r="D87" s="688">
        <v>1611.1344096389093</v>
      </c>
    </row>
    <row r="88" spans="1:4" x14ac:dyDescent="0.25">
      <c r="A88" s="6" t="s">
        <v>102</v>
      </c>
      <c r="B88" s="688">
        <v>3241.5549586197844</v>
      </c>
      <c r="C88" s="688">
        <v>1495.4175735874915</v>
      </c>
      <c r="D88" s="688">
        <v>1746.1373850322302</v>
      </c>
    </row>
    <row r="89" spans="1:4" x14ac:dyDescent="0.25">
      <c r="A89" s="6" t="s">
        <v>103</v>
      </c>
      <c r="B89" s="688">
        <v>3198.5320323955393</v>
      </c>
      <c r="C89" s="688">
        <v>1450.9110981831</v>
      </c>
      <c r="D89" s="688">
        <v>1747.6209342123766</v>
      </c>
    </row>
    <row r="90" spans="1:4" x14ac:dyDescent="0.25">
      <c r="A90" s="6" t="s">
        <v>104</v>
      </c>
      <c r="B90" s="688">
        <v>3496.7254176049623</v>
      </c>
      <c r="C90" s="688">
        <v>1464.2630408044174</v>
      </c>
      <c r="D90" s="688">
        <v>2032.4623768004822</v>
      </c>
    </row>
    <row r="91" spans="1:4" x14ac:dyDescent="0.25">
      <c r="A91" s="6" t="s">
        <v>105</v>
      </c>
      <c r="B91" s="688">
        <v>1096.3428441281144</v>
      </c>
      <c r="C91" s="688">
        <v>415.39377044096739</v>
      </c>
      <c r="D91" s="688">
        <v>680.94907368715337</v>
      </c>
    </row>
    <row r="92" spans="1:4" x14ac:dyDescent="0.25">
      <c r="A92" s="6" t="s">
        <v>106</v>
      </c>
      <c r="B92" s="688">
        <v>887.16240972748483</v>
      </c>
      <c r="C92" s="688">
        <v>359.01890159540699</v>
      </c>
      <c r="D92" s="688">
        <v>528.14350813208762</v>
      </c>
    </row>
    <row r="93" spans="1:4" x14ac:dyDescent="0.25">
      <c r="A93" s="6" t="s">
        <v>107</v>
      </c>
      <c r="B93" s="688">
        <v>703.20231138934741</v>
      </c>
      <c r="C93" s="688">
        <v>258.1375573454568</v>
      </c>
      <c r="D93" s="688">
        <v>445.06475404389391</v>
      </c>
    </row>
    <row r="94" spans="1:4" x14ac:dyDescent="0.25">
      <c r="A94" s="6" t="s">
        <v>108</v>
      </c>
      <c r="B94" s="688">
        <v>725.45554909154146</v>
      </c>
      <c r="C94" s="688">
        <v>268.52240160648108</v>
      </c>
      <c r="D94" s="688">
        <v>456.93314748506452</v>
      </c>
    </row>
    <row r="95" spans="1:4" x14ac:dyDescent="0.25">
      <c r="A95" s="6" t="s">
        <v>109</v>
      </c>
      <c r="B95" s="688">
        <v>820.4026966209027</v>
      </c>
      <c r="C95" s="688">
        <v>286.324991768237</v>
      </c>
      <c r="D95" s="688">
        <v>534.0777048526727</v>
      </c>
    </row>
    <row r="96" spans="1:4" x14ac:dyDescent="0.25">
      <c r="A96" s="6" t="s">
        <v>110</v>
      </c>
      <c r="B96" s="688">
        <v>664.63003270554441</v>
      </c>
      <c r="C96" s="688">
        <v>246.26916390428639</v>
      </c>
      <c r="D96" s="688">
        <v>418.36086880126004</v>
      </c>
    </row>
    <row r="97" spans="1:4" x14ac:dyDescent="0.25">
      <c r="A97" s="6" t="s">
        <v>111</v>
      </c>
      <c r="B97" s="688">
        <v>393.14053273877249</v>
      </c>
      <c r="C97" s="688">
        <v>163.19040981609371</v>
      </c>
      <c r="D97" s="688">
        <v>229.95012292267711</v>
      </c>
    </row>
    <row r="98" spans="1:4" x14ac:dyDescent="0.25">
      <c r="A98" s="6" t="s">
        <v>112</v>
      </c>
      <c r="B98" s="688">
        <v>388.68988519833351</v>
      </c>
      <c r="C98" s="688">
        <v>152.80556555506962</v>
      </c>
      <c r="D98" s="688">
        <v>235.8843196432623</v>
      </c>
    </row>
    <row r="99" spans="1:4" x14ac:dyDescent="0.25">
      <c r="A99" s="6" t="s">
        <v>113</v>
      </c>
      <c r="B99" s="688">
        <v>486.60413108799105</v>
      </c>
      <c r="C99" s="688">
        <v>172.09170489697149</v>
      </c>
      <c r="D99" s="688">
        <v>314.5124261910172</v>
      </c>
    </row>
    <row r="100" spans="1:4" x14ac:dyDescent="0.25">
      <c r="A100" s="6" t="s">
        <v>114</v>
      </c>
      <c r="B100" s="688">
        <v>657.21228680481306</v>
      </c>
      <c r="C100" s="688">
        <v>252.20336062487158</v>
      </c>
      <c r="D100" s="688">
        <v>405.0089261799431</v>
      </c>
    </row>
    <row r="101" spans="1:4" x14ac:dyDescent="0.25">
      <c r="A101" s="6" t="s">
        <v>115</v>
      </c>
      <c r="B101" s="688">
        <v>232.91722128296971</v>
      </c>
      <c r="C101" s="688">
        <v>97.9142458896563</v>
      </c>
      <c r="D101" s="688">
        <v>135.00297539331405</v>
      </c>
    </row>
    <row r="102" spans="1:4" x14ac:dyDescent="0.25">
      <c r="A102" s="76" t="s">
        <v>116</v>
      </c>
      <c r="B102" s="689">
        <v>182.47654915799558</v>
      </c>
      <c r="C102" s="689">
        <v>77.144557367607931</v>
      </c>
      <c r="D102" s="689">
        <v>105.33199179038786</v>
      </c>
    </row>
    <row r="103" spans="1:4" x14ac:dyDescent="0.25">
      <c r="A103" s="76" t="s">
        <v>117</v>
      </c>
      <c r="B103" s="689">
        <v>157.25621309550851</v>
      </c>
      <c r="C103" s="689">
        <v>65.276163926437434</v>
      </c>
      <c r="D103" s="689">
        <v>91.980049169071052</v>
      </c>
    </row>
    <row r="104" spans="1:4" x14ac:dyDescent="0.25">
      <c r="A104" s="76" t="s">
        <v>118</v>
      </c>
      <c r="B104" s="689">
        <v>129.06877867272885</v>
      </c>
      <c r="C104" s="689">
        <v>43.022926224242852</v>
      </c>
      <c r="D104" s="689">
        <v>86.045852448485803</v>
      </c>
    </row>
    <row r="105" spans="1:4" ht="12" customHeight="1" x14ac:dyDescent="0.25">
      <c r="A105" s="76" t="s">
        <v>337</v>
      </c>
      <c r="B105" s="689">
        <v>1032.5502293818297</v>
      </c>
      <c r="C105" s="689">
        <v>341.21631143365033</v>
      </c>
      <c r="D105" s="689">
        <v>691.33391794817908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6"/>
  <sheetViews>
    <sheetView workbookViewId="0">
      <selection activeCell="E19" sqref="E19"/>
    </sheetView>
  </sheetViews>
  <sheetFormatPr defaultColWidth="17.140625" defaultRowHeight="14.25" customHeight="1" x14ac:dyDescent="0.25"/>
  <cols>
    <col min="1" max="1" width="17.28515625" style="4" customWidth="1"/>
    <col min="2" max="2" width="10.7109375" style="4" customWidth="1"/>
    <col min="3" max="3" width="12.140625" style="4" customWidth="1"/>
    <col min="4" max="4" width="12.5703125" style="4" customWidth="1"/>
    <col min="5" max="5" width="16.85546875" style="4" customWidth="1"/>
    <col min="6" max="16384" width="17.140625" style="4"/>
  </cols>
  <sheetData>
    <row r="1" spans="1:14" ht="15" x14ac:dyDescent="0.25">
      <c r="A1" s="880" t="s">
        <v>119</v>
      </c>
      <c r="B1" s="880"/>
      <c r="C1" s="880"/>
      <c r="D1" s="880"/>
    </row>
    <row r="2" spans="1:14" ht="23.25" customHeight="1" x14ac:dyDescent="0.25">
      <c r="A2" s="8" t="s">
        <v>524</v>
      </c>
      <c r="B2" s="12" t="s">
        <v>0</v>
      </c>
      <c r="C2" s="12" t="s">
        <v>1</v>
      </c>
      <c r="D2" s="12" t="s">
        <v>2</v>
      </c>
    </row>
    <row r="3" spans="1:14" ht="15" x14ac:dyDescent="0.25">
      <c r="A3" s="71" t="s">
        <v>163</v>
      </c>
      <c r="B3" s="72">
        <v>3302865.8154931185</v>
      </c>
      <c r="C3" s="72">
        <v>1599066.3846041842</v>
      </c>
      <c r="D3" s="72">
        <v>1703799.4308587122</v>
      </c>
    </row>
    <row r="4" spans="1:14" ht="9.75" customHeight="1" x14ac:dyDescent="0.25">
      <c r="A4" s="9"/>
      <c r="B4" s="10"/>
      <c r="C4" s="10"/>
      <c r="D4" s="10"/>
    </row>
    <row r="5" spans="1:14" ht="15" x14ac:dyDescent="0.25">
      <c r="A5" s="80" t="s">
        <v>525</v>
      </c>
      <c r="B5" s="58"/>
      <c r="C5" s="58"/>
      <c r="D5" s="58"/>
    </row>
    <row r="6" spans="1:14" ht="14.25" customHeight="1" x14ac:dyDescent="0.25">
      <c r="A6" s="690" t="s">
        <v>121</v>
      </c>
      <c r="B6" s="11">
        <v>531176.86836513644</v>
      </c>
      <c r="C6" s="11">
        <v>265167.07322772738</v>
      </c>
      <c r="D6" s="11">
        <v>266009.79513631068</v>
      </c>
      <c r="E6" s="46"/>
      <c r="G6" s="47"/>
      <c r="H6" s="48"/>
      <c r="I6" s="50"/>
      <c r="J6" s="47"/>
    </row>
    <row r="7" spans="1:14" ht="15" x14ac:dyDescent="0.25">
      <c r="A7" s="690" t="s">
        <v>122</v>
      </c>
      <c r="B7" s="11">
        <v>499414.57014018577</v>
      </c>
      <c r="C7" s="11">
        <v>250295.9115090186</v>
      </c>
      <c r="D7" s="11">
        <v>249118.65863509863</v>
      </c>
      <c r="E7" s="46"/>
      <c r="G7" s="47"/>
      <c r="H7" s="48"/>
      <c r="I7" s="49"/>
      <c r="J7" s="47"/>
      <c r="L7" s="47"/>
      <c r="M7" s="47"/>
      <c r="N7" s="48"/>
    </row>
    <row r="8" spans="1:14" ht="15" x14ac:dyDescent="0.25">
      <c r="A8" s="690" t="s">
        <v>123</v>
      </c>
      <c r="B8" s="11">
        <v>460178.74055693939</v>
      </c>
      <c r="C8" s="11">
        <v>231225.94054919199</v>
      </c>
      <c r="D8" s="11">
        <v>228952.80001078066</v>
      </c>
      <c r="E8" s="46"/>
      <c r="G8" s="47"/>
      <c r="H8" s="48"/>
      <c r="I8" s="49"/>
      <c r="J8" s="47"/>
      <c r="L8" s="47"/>
    </row>
    <row r="9" spans="1:14" ht="15" x14ac:dyDescent="0.25">
      <c r="A9" s="690" t="s">
        <v>124</v>
      </c>
      <c r="B9" s="11">
        <v>392189.22927465657</v>
      </c>
      <c r="C9" s="11">
        <v>191638.82172721182</v>
      </c>
      <c r="D9" s="11">
        <v>200550.40754451317</v>
      </c>
      <c r="E9" s="46"/>
      <c r="G9" s="47"/>
      <c r="H9" s="48"/>
      <c r="I9" s="49"/>
      <c r="J9" s="47"/>
      <c r="L9" s="47"/>
    </row>
    <row r="10" spans="1:14" ht="15" x14ac:dyDescent="0.25">
      <c r="A10" s="690" t="s">
        <v>125</v>
      </c>
      <c r="B10" s="11">
        <v>311608.88308995776</v>
      </c>
      <c r="C10" s="11">
        <v>145403.7091246084</v>
      </c>
      <c r="D10" s="11">
        <v>166205.1739653344</v>
      </c>
      <c r="E10" s="46"/>
      <c r="F10" s="49"/>
      <c r="G10" s="47"/>
      <c r="H10" s="48"/>
    </row>
    <row r="11" spans="1:14" ht="15" x14ac:dyDescent="0.25">
      <c r="A11" s="690" t="s">
        <v>126</v>
      </c>
      <c r="B11" s="11">
        <v>223821.02465021319</v>
      </c>
      <c r="C11" s="11">
        <v>104642.16422990256</v>
      </c>
      <c r="D11" s="11">
        <v>119178.86041959969</v>
      </c>
      <c r="E11" s="46"/>
      <c r="G11" s="47"/>
      <c r="L11" s="47"/>
    </row>
    <row r="12" spans="1:14" ht="15" x14ac:dyDescent="0.25">
      <c r="A12" s="690" t="s">
        <v>127</v>
      </c>
      <c r="B12" s="11">
        <v>190669.19005978643</v>
      </c>
      <c r="C12" s="11">
        <v>89934.51093372723</v>
      </c>
      <c r="D12" s="11">
        <v>100734.67912663952</v>
      </c>
      <c r="E12" s="46"/>
      <c r="L12" s="47"/>
    </row>
    <row r="13" spans="1:14" ht="15" x14ac:dyDescent="0.25">
      <c r="A13" s="690" t="s">
        <v>128</v>
      </c>
      <c r="B13" s="11">
        <v>150882.61727969011</v>
      </c>
      <c r="C13" s="11">
        <v>69138.200447065334</v>
      </c>
      <c r="D13" s="11">
        <v>81744.416832772316</v>
      </c>
      <c r="E13" s="46"/>
    </row>
    <row r="14" spans="1:14" ht="15" x14ac:dyDescent="0.25">
      <c r="A14" s="690" t="s">
        <v>129</v>
      </c>
      <c r="B14" s="11">
        <v>116824.56180422605</v>
      </c>
      <c r="C14" s="11">
        <v>54226.93144196186</v>
      </c>
      <c r="D14" s="11">
        <v>62597.630362196243</v>
      </c>
      <c r="E14" s="46"/>
      <c r="J14" s="47"/>
      <c r="K14" s="47"/>
      <c r="L14" s="47"/>
    </row>
    <row r="15" spans="1:14" ht="15" x14ac:dyDescent="0.25">
      <c r="A15" s="690" t="s">
        <v>130</v>
      </c>
      <c r="B15" s="11">
        <v>107948.05217319375</v>
      </c>
      <c r="C15" s="11">
        <v>49951.48286010333</v>
      </c>
      <c r="D15" s="11">
        <v>57996.569312947206</v>
      </c>
      <c r="E15" s="46"/>
    </row>
    <row r="16" spans="1:14" ht="13.5" customHeight="1" x14ac:dyDescent="0.25">
      <c r="A16" s="690" t="s">
        <v>131</v>
      </c>
      <c r="B16" s="11">
        <v>81504.938818098337</v>
      </c>
      <c r="C16" s="11">
        <v>38446.599241282209</v>
      </c>
      <c r="D16" s="11">
        <v>43058.339576818391</v>
      </c>
      <c r="E16" s="46"/>
    </row>
    <row r="17" spans="1:9" ht="15" x14ac:dyDescent="0.25">
      <c r="A17" s="691" t="s">
        <v>132</v>
      </c>
      <c r="B17" s="11">
        <v>63996.989703634805</v>
      </c>
      <c r="C17" s="11">
        <v>29631.787272145775</v>
      </c>
      <c r="D17" s="11">
        <v>34365.20243157052</v>
      </c>
      <c r="E17" s="46"/>
      <c r="G17" s="590"/>
      <c r="H17" s="590"/>
      <c r="I17" s="590"/>
    </row>
    <row r="18" spans="1:9" ht="15" x14ac:dyDescent="0.25">
      <c r="A18" s="691" t="s">
        <v>133</v>
      </c>
      <c r="B18" s="11">
        <v>54519.578965334753</v>
      </c>
      <c r="C18" s="11">
        <v>25805.643082084727</v>
      </c>
      <c r="D18" s="11">
        <v>28713.935883309838</v>
      </c>
      <c r="E18" s="46"/>
    </row>
    <row r="19" spans="1:9" ht="15" x14ac:dyDescent="0.25">
      <c r="A19" s="690" t="s">
        <v>134</v>
      </c>
      <c r="B19" s="11">
        <v>40441.550650798017</v>
      </c>
      <c r="C19" s="11">
        <v>18710.522260001642</v>
      </c>
      <c r="D19" s="11">
        <v>21731.028390778753</v>
      </c>
      <c r="E19" s="46"/>
    </row>
    <row r="20" spans="1:9" ht="15" x14ac:dyDescent="0.25">
      <c r="A20" s="690" t="s">
        <v>135</v>
      </c>
      <c r="B20" s="11">
        <v>32050.59648787383</v>
      </c>
      <c r="C20" s="11">
        <v>14936.3731457104</v>
      </c>
      <c r="D20" s="11">
        <v>17114.223342164623</v>
      </c>
      <c r="E20" s="46"/>
    </row>
    <row r="21" spans="1:9" ht="15" x14ac:dyDescent="0.25">
      <c r="A21" s="690" t="s">
        <v>136</v>
      </c>
      <c r="B21" s="11">
        <v>20610.948759768577</v>
      </c>
      <c r="C21" s="11">
        <v>9396.8005070455038</v>
      </c>
      <c r="D21" s="11">
        <v>11214.148252724266</v>
      </c>
      <c r="E21" s="46"/>
    </row>
    <row r="22" spans="1:9" ht="15" x14ac:dyDescent="0.25">
      <c r="A22" s="690" t="s">
        <v>137</v>
      </c>
      <c r="B22" s="11">
        <v>16470.36299798129</v>
      </c>
      <c r="C22" s="11">
        <v>7315.3810073007653</v>
      </c>
      <c r="D22" s="11">
        <v>9154.9819906817174</v>
      </c>
      <c r="E22" s="46"/>
    </row>
    <row r="23" spans="1:9" ht="14.25" customHeight="1" x14ac:dyDescent="0.25">
      <c r="A23" s="690" t="s">
        <v>138</v>
      </c>
      <c r="B23" s="11">
        <v>4232.5658109575261</v>
      </c>
      <c r="C23" s="11">
        <v>1587.3976227565672</v>
      </c>
      <c r="D23" s="11">
        <v>2645.1681882009384</v>
      </c>
      <c r="E23" s="46"/>
    </row>
    <row r="24" spans="1:9" ht="10.5" customHeight="1" x14ac:dyDescent="0.25">
      <c r="A24" s="690" t="s">
        <v>139</v>
      </c>
      <c r="B24" s="11">
        <v>2590.2768685355222</v>
      </c>
      <c r="C24" s="11">
        <v>986.56020479728488</v>
      </c>
      <c r="D24" s="11">
        <v>1603.7166637381774</v>
      </c>
      <c r="E24" s="46"/>
    </row>
    <row r="25" spans="1:9" ht="15" customHeight="1" x14ac:dyDescent="0.25">
      <c r="A25" s="37" t="s">
        <v>120</v>
      </c>
      <c r="B25" s="38">
        <v>1734.2689915910591</v>
      </c>
      <c r="C25" s="38">
        <v>624.57420484159513</v>
      </c>
      <c r="D25" s="38">
        <v>1109.6947867494318</v>
      </c>
      <c r="E25" s="46"/>
    </row>
    <row r="26" spans="1:9" ht="15" customHeight="1" x14ac:dyDescent="0.25">
      <c r="A26" s="692"/>
      <c r="B26" s="25"/>
      <c r="C26" s="25"/>
      <c r="D26" s="25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A72"/>
  <sheetViews>
    <sheetView zoomScale="98" zoomScaleNormal="98" workbookViewId="0">
      <selection activeCell="C4" sqref="C4"/>
    </sheetView>
  </sheetViews>
  <sheetFormatPr defaultColWidth="14.85546875" defaultRowHeight="12.75" customHeight="1" x14ac:dyDescent="0.25"/>
  <cols>
    <col min="1" max="1" width="19.140625" style="4" customWidth="1"/>
    <col min="2" max="2" width="9.85546875" style="4" customWidth="1"/>
    <col min="3" max="3" width="11" style="4" customWidth="1"/>
    <col min="4" max="4" width="10" style="4" customWidth="1"/>
    <col min="5" max="5" width="12.5703125" style="4" customWidth="1"/>
    <col min="6" max="6" width="4.85546875" style="25" customWidth="1"/>
    <col min="7" max="105" width="14.85546875" style="25"/>
    <col min="106" max="16384" width="14.85546875" style="4"/>
  </cols>
  <sheetData>
    <row r="1" spans="1:105" ht="23.25" customHeight="1" x14ac:dyDescent="0.25">
      <c r="A1" s="881" t="s">
        <v>530</v>
      </c>
      <c r="B1" s="881"/>
      <c r="C1" s="881"/>
      <c r="D1" s="881"/>
      <c r="E1" s="881"/>
    </row>
    <row r="2" spans="1:105" ht="24" x14ac:dyDescent="0.25">
      <c r="A2" s="696" t="s">
        <v>523</v>
      </c>
      <c r="B2" s="62" t="s">
        <v>0</v>
      </c>
      <c r="C2" s="62" t="s">
        <v>140</v>
      </c>
      <c r="D2" s="62" t="s">
        <v>141</v>
      </c>
      <c r="E2" s="62" t="s">
        <v>142</v>
      </c>
    </row>
    <row r="3" spans="1:105" ht="15" x14ac:dyDescent="0.25">
      <c r="A3" s="695"/>
      <c r="B3" s="55">
        <v>3302865.8154931185</v>
      </c>
      <c r="C3" s="55">
        <v>1490770.1790844209</v>
      </c>
      <c r="D3" s="55">
        <v>1693965.0658050629</v>
      </c>
      <c r="E3" s="55">
        <v>118130.57056769036</v>
      </c>
    </row>
    <row r="4" spans="1:105" ht="15" x14ac:dyDescent="0.25">
      <c r="A4" s="693"/>
      <c r="B4" s="236"/>
      <c r="C4" s="236"/>
      <c r="D4" s="236"/>
      <c r="E4" s="236"/>
    </row>
    <row r="5" spans="1:105" ht="13.5" customHeight="1" x14ac:dyDescent="0.25">
      <c r="A5" s="77" t="s">
        <v>3</v>
      </c>
      <c r="B5" s="55"/>
      <c r="C5" s="55"/>
      <c r="D5" s="55"/>
      <c r="E5" s="55"/>
    </row>
    <row r="6" spans="1:105" s="592" customFormat="1" ht="15" x14ac:dyDescent="0.25">
      <c r="A6" s="15" t="s">
        <v>4</v>
      </c>
      <c r="B6" s="14">
        <v>1287615.418890126</v>
      </c>
      <c r="C6" s="14">
        <v>532281.14420387906</v>
      </c>
      <c r="D6" s="14">
        <v>717576.46449862572</v>
      </c>
      <c r="E6" s="14">
        <v>37757.810183907452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</row>
    <row r="7" spans="1:105" ht="15" x14ac:dyDescent="0.25">
      <c r="A7" s="15" t="s">
        <v>5</v>
      </c>
      <c r="B7" s="14">
        <v>2015250.3965726346</v>
      </c>
      <c r="C7" s="14">
        <v>958489.03486106417</v>
      </c>
      <c r="D7" s="14">
        <v>976388.60131199216</v>
      </c>
      <c r="E7" s="14">
        <v>80372.760383703746</v>
      </c>
    </row>
    <row r="8" spans="1:105" ht="15" x14ac:dyDescent="0.25">
      <c r="A8" s="78" t="s">
        <v>526</v>
      </c>
      <c r="B8" s="55"/>
      <c r="C8" s="55"/>
      <c r="D8" s="55"/>
      <c r="E8" s="56"/>
    </row>
    <row r="9" spans="1:105" ht="15" x14ac:dyDescent="0.25">
      <c r="A9" s="35" t="s">
        <v>6</v>
      </c>
      <c r="B9" s="42">
        <f>B10+B11+B12+B13</f>
        <v>226236.11941106152</v>
      </c>
      <c r="C9" s="42">
        <f>C10+C11+C12+C13</f>
        <v>102948.41065343653</v>
      </c>
      <c r="D9" s="42">
        <f>D10+D11+D12+D13</f>
        <v>112554.23043929628</v>
      </c>
      <c r="E9" s="42">
        <f>E10+E11+E12+E13</f>
        <v>10733.47831835883</v>
      </c>
    </row>
    <row r="10" spans="1:105" ht="15" x14ac:dyDescent="0.25">
      <c r="A10" s="15" t="s">
        <v>6</v>
      </c>
      <c r="B10" s="34">
        <v>70460.67133108023</v>
      </c>
      <c r="C10" s="14">
        <v>31628.180597510935</v>
      </c>
      <c r="D10" s="14">
        <v>35699.234865112252</v>
      </c>
      <c r="E10" s="14">
        <v>3133.2558684690985</v>
      </c>
    </row>
    <row r="11" spans="1:105" ht="15" x14ac:dyDescent="0.25">
      <c r="A11" s="15" t="s">
        <v>158</v>
      </c>
      <c r="B11" s="34">
        <v>57169.212788085344</v>
      </c>
      <c r="C11" s="14">
        <v>26794.951581725447</v>
      </c>
      <c r="D11" s="14">
        <v>27856.678247659591</v>
      </c>
      <c r="E11" s="14">
        <v>2517.5829587083495</v>
      </c>
    </row>
    <row r="12" spans="1:105" ht="15" x14ac:dyDescent="0.25">
      <c r="A12" s="15" t="s">
        <v>159</v>
      </c>
      <c r="B12" s="34">
        <v>43020.384836471261</v>
      </c>
      <c r="C12" s="14">
        <v>19540.951763658086</v>
      </c>
      <c r="D12" s="14">
        <v>21144.326663266045</v>
      </c>
      <c r="E12" s="14">
        <v>2335.1064095503443</v>
      </c>
    </row>
    <row r="13" spans="1:105" ht="15" x14ac:dyDescent="0.25">
      <c r="A13" s="15" t="s">
        <v>160</v>
      </c>
      <c r="B13" s="34">
        <v>55585.850455424697</v>
      </c>
      <c r="C13" s="14">
        <v>24984.326710542053</v>
      </c>
      <c r="D13" s="14">
        <v>27853.990663258381</v>
      </c>
      <c r="E13" s="14">
        <v>2747.5330816310388</v>
      </c>
    </row>
    <row r="14" spans="1:105" ht="15" x14ac:dyDescent="0.25">
      <c r="A14" s="35" t="s">
        <v>7</v>
      </c>
      <c r="B14" s="42">
        <f>B15+B16</f>
        <v>109738.41097717869</v>
      </c>
      <c r="C14" s="42">
        <f>C15+C16</f>
        <v>54649.769933455769</v>
      </c>
      <c r="D14" s="42">
        <f>D15+D16</f>
        <v>50906.515904902517</v>
      </c>
      <c r="E14" s="42">
        <f>E15+E16</f>
        <v>4182.125138832529</v>
      </c>
    </row>
    <row r="15" spans="1:105" ht="15" x14ac:dyDescent="0.25">
      <c r="A15" s="15" t="s">
        <v>161</v>
      </c>
      <c r="B15" s="34">
        <v>51481.736567363529</v>
      </c>
      <c r="C15" s="14">
        <v>25713.961923266943</v>
      </c>
      <c r="D15" s="14">
        <v>23858.446849253087</v>
      </c>
      <c r="E15" s="14">
        <v>1909.3277948483324</v>
      </c>
    </row>
    <row r="16" spans="1:105" ht="15" x14ac:dyDescent="0.25">
      <c r="A16" s="15" t="s">
        <v>162</v>
      </c>
      <c r="B16" s="34">
        <v>58256.674409815168</v>
      </c>
      <c r="C16" s="14">
        <v>28935.808010188823</v>
      </c>
      <c r="D16" s="14">
        <v>27048.06905564943</v>
      </c>
      <c r="E16" s="14">
        <v>2272.7973439841962</v>
      </c>
    </row>
    <row r="17" spans="1:5" ht="15" x14ac:dyDescent="0.25">
      <c r="A17" s="35" t="s">
        <v>8</v>
      </c>
      <c r="B17" s="42">
        <f>B18</f>
        <v>114051.274630735</v>
      </c>
      <c r="C17" s="42">
        <f>C18</f>
        <v>54356.045169842953</v>
      </c>
      <c r="D17" s="42">
        <f>D18</f>
        <v>56188.119199055924</v>
      </c>
      <c r="E17" s="42">
        <f>E18</f>
        <v>3507.110261865987</v>
      </c>
    </row>
    <row r="18" spans="1:5" ht="15" x14ac:dyDescent="0.25">
      <c r="A18" s="15" t="s">
        <v>8</v>
      </c>
      <c r="B18" s="34">
        <v>114051.274630735</v>
      </c>
      <c r="C18" s="14">
        <v>54356.045169842953</v>
      </c>
      <c r="D18" s="14">
        <v>56188.119199055924</v>
      </c>
      <c r="E18" s="14">
        <v>3507.110261865987</v>
      </c>
    </row>
    <row r="19" spans="1:5" ht="15" x14ac:dyDescent="0.25">
      <c r="A19" s="35" t="s">
        <v>9</v>
      </c>
      <c r="B19" s="42">
        <f>B20+B21</f>
        <v>890384.38773550978</v>
      </c>
      <c r="C19" s="42">
        <f>C20+C21</f>
        <v>355373.34784126573</v>
      </c>
      <c r="D19" s="42">
        <f>D20+D21</f>
        <v>507117.34821103764</v>
      </c>
      <c r="E19" s="42">
        <f>E20+E21</f>
        <v>27893.691685105434</v>
      </c>
    </row>
    <row r="20" spans="1:5" ht="15" x14ac:dyDescent="0.25">
      <c r="A20" s="15" t="s">
        <v>9</v>
      </c>
      <c r="B20" s="34">
        <v>838905.38150616875</v>
      </c>
      <c r="C20" s="14">
        <v>331276.68257102702</v>
      </c>
      <c r="D20" s="14">
        <v>481549.38789925154</v>
      </c>
      <c r="E20" s="14">
        <v>26079.311037786469</v>
      </c>
    </row>
    <row r="21" spans="1:5" ht="15" x14ac:dyDescent="0.25">
      <c r="A21" s="15" t="s">
        <v>163</v>
      </c>
      <c r="B21" s="34">
        <v>51479.006229340986</v>
      </c>
      <c r="C21" s="14">
        <v>24096.665270238733</v>
      </c>
      <c r="D21" s="14">
        <v>25567.960311786075</v>
      </c>
      <c r="E21" s="14">
        <v>1814.3806473189638</v>
      </c>
    </row>
    <row r="22" spans="1:5" ht="15" x14ac:dyDescent="0.25">
      <c r="A22" s="35" t="s">
        <v>10</v>
      </c>
      <c r="B22" s="42">
        <f>B23</f>
        <v>38416.336856257389</v>
      </c>
      <c r="C22" s="42">
        <f>C23</f>
        <v>17112.179132524449</v>
      </c>
      <c r="D22" s="42">
        <f>D23</f>
        <v>19850.279527189698</v>
      </c>
      <c r="E22" s="42">
        <f>E23</f>
        <v>1453.8781965433927</v>
      </c>
    </row>
    <row r="23" spans="1:5" ht="15" x14ac:dyDescent="0.25">
      <c r="A23" s="15" t="s">
        <v>10</v>
      </c>
      <c r="B23" s="34">
        <v>38416.336856257389</v>
      </c>
      <c r="C23" s="14">
        <v>17112.179132524449</v>
      </c>
      <c r="D23" s="14">
        <v>19850.279527189698</v>
      </c>
      <c r="E23" s="14">
        <v>1453.8781965433927</v>
      </c>
    </row>
    <row r="24" spans="1:5" ht="15" x14ac:dyDescent="0.25">
      <c r="A24" s="36" t="s">
        <v>11</v>
      </c>
      <c r="B24" s="42">
        <v>171978.77069394191</v>
      </c>
      <c r="C24" s="42">
        <v>81108.460415858121</v>
      </c>
      <c r="D24" s="42">
        <v>83979.224335917854</v>
      </c>
      <c r="E24" s="42">
        <v>6891.0859417790298</v>
      </c>
    </row>
    <row r="25" spans="1:5" ht="15" x14ac:dyDescent="0.25">
      <c r="A25" s="15" t="s">
        <v>11</v>
      </c>
      <c r="B25" s="34">
        <v>171978.77069394191</v>
      </c>
      <c r="C25" s="14">
        <v>81108.460415858121</v>
      </c>
      <c r="D25" s="14">
        <v>83979.224335917854</v>
      </c>
      <c r="E25" s="14">
        <v>6891.0859417790298</v>
      </c>
    </row>
    <row r="26" spans="1:5" ht="15" x14ac:dyDescent="0.25">
      <c r="A26" s="35" t="s">
        <v>12</v>
      </c>
      <c r="B26" s="42">
        <f>B27+B28</f>
        <v>136328.02798467001</v>
      </c>
      <c r="C26" s="42">
        <f>C27+C28</f>
        <v>63964.307786123245</v>
      </c>
      <c r="D26" s="42">
        <f>D27+D28</f>
        <v>67829.993904041068</v>
      </c>
      <c r="E26" s="42">
        <f>E27+E28</f>
        <v>4533.7262945272214</v>
      </c>
    </row>
    <row r="27" spans="1:5" ht="15" x14ac:dyDescent="0.25">
      <c r="A27" s="15" t="s">
        <v>12</v>
      </c>
      <c r="B27" s="34">
        <v>97543.835604892418</v>
      </c>
      <c r="C27" s="14">
        <v>44792.877820104615</v>
      </c>
      <c r="D27" s="14">
        <v>49556.876399953901</v>
      </c>
      <c r="E27" s="14">
        <v>3194.0813848551002</v>
      </c>
    </row>
    <row r="28" spans="1:5" ht="15" x14ac:dyDescent="0.25">
      <c r="A28" s="15" t="s">
        <v>164</v>
      </c>
      <c r="B28" s="34">
        <v>38784.192379777611</v>
      </c>
      <c r="C28" s="14">
        <v>19171.42996601863</v>
      </c>
      <c r="D28" s="14">
        <v>18273.117504087168</v>
      </c>
      <c r="E28" s="14">
        <v>1339.6449096721212</v>
      </c>
    </row>
    <row r="29" spans="1:5" ht="15" x14ac:dyDescent="0.25">
      <c r="A29" s="35" t="s">
        <v>13</v>
      </c>
      <c r="B29" s="42">
        <f>B30+B31+B32</f>
        <v>133264.46072470493</v>
      </c>
      <c r="C29" s="42">
        <f>C30+C31+C32</f>
        <v>64673.739968212554</v>
      </c>
      <c r="D29" s="42">
        <f>D30+D31+D32</f>
        <v>63306.31857682229</v>
      </c>
      <c r="E29" s="42">
        <f>E30+E31+E32</f>
        <v>5284.4021796812285</v>
      </c>
    </row>
    <row r="30" spans="1:5" ht="12.75" customHeight="1" x14ac:dyDescent="0.25">
      <c r="A30" s="37" t="s">
        <v>13</v>
      </c>
      <c r="B30" s="38">
        <v>72458.352055548967</v>
      </c>
      <c r="C30" s="38">
        <v>33788.503602623816</v>
      </c>
      <c r="D30" s="38">
        <v>35904.51278114233</v>
      </c>
      <c r="E30" s="38">
        <v>2765.3356717927954</v>
      </c>
    </row>
    <row r="31" spans="1:5" ht="12.75" customHeight="1" x14ac:dyDescent="0.25">
      <c r="A31" s="37" t="s">
        <v>165</v>
      </c>
      <c r="B31" s="38">
        <v>38033.880996370273</v>
      </c>
      <c r="C31" s="38">
        <v>19565.06457916947</v>
      </c>
      <c r="D31" s="38">
        <v>17010.487573118353</v>
      </c>
      <c r="E31" s="38">
        <v>1458.3288440838319</v>
      </c>
    </row>
    <row r="32" spans="1:5" ht="12.75" customHeight="1" x14ac:dyDescent="0.25">
      <c r="A32" s="37" t="s">
        <v>166</v>
      </c>
      <c r="B32" s="38">
        <v>22772.227672785684</v>
      </c>
      <c r="C32" s="38">
        <v>11320.171786419272</v>
      </c>
      <c r="D32" s="38">
        <v>10391.3182225616</v>
      </c>
      <c r="E32" s="38">
        <v>1060.7376638046012</v>
      </c>
    </row>
    <row r="33" spans="1:5" ht="12.75" customHeight="1" x14ac:dyDescent="0.25">
      <c r="A33" s="591" t="s">
        <v>14</v>
      </c>
      <c r="B33" s="51">
        <f>B34+B35+B36</f>
        <v>266371.97778167226</v>
      </c>
      <c r="C33" s="51">
        <f>C34+C35+C36</f>
        <v>125091.86067071898</v>
      </c>
      <c r="D33" s="51">
        <f>D34+D35+D36</f>
        <v>130984.28580074877</v>
      </c>
      <c r="E33" s="51">
        <f>E34+E35+E36</f>
        <v>10295.831310215373</v>
      </c>
    </row>
    <row r="34" spans="1:5" ht="12.75" customHeight="1" x14ac:dyDescent="0.25">
      <c r="A34" s="37" t="s">
        <v>14</v>
      </c>
      <c r="B34" s="38">
        <v>138787.53181940122</v>
      </c>
      <c r="C34" s="38">
        <v>64266.353316020155</v>
      </c>
      <c r="D34" s="38">
        <v>69324.305725319966</v>
      </c>
      <c r="E34" s="38">
        <v>5196.8727780523795</v>
      </c>
    </row>
    <row r="35" spans="1:5" ht="12.75" customHeight="1" x14ac:dyDescent="0.25">
      <c r="A35" s="37" t="s">
        <v>167</v>
      </c>
      <c r="B35" s="38">
        <v>45793.548904209805</v>
      </c>
      <c r="C35" s="38">
        <v>22254.027071835812</v>
      </c>
      <c r="D35" s="38">
        <v>21894.265791594527</v>
      </c>
      <c r="E35" s="38">
        <v>1645.2560407822762</v>
      </c>
    </row>
    <row r="36" spans="1:5" ht="12.75" customHeight="1" x14ac:dyDescent="0.25">
      <c r="A36" s="37" t="s">
        <v>168</v>
      </c>
      <c r="B36" s="38">
        <v>81790.897058061266</v>
      </c>
      <c r="C36" s="38">
        <v>38571.480282863005</v>
      </c>
      <c r="D36" s="38">
        <v>39765.71428383427</v>
      </c>
      <c r="E36" s="38">
        <v>3453.7024913807172</v>
      </c>
    </row>
    <row r="37" spans="1:5" ht="12.75" customHeight="1" x14ac:dyDescent="0.25">
      <c r="A37" s="591" t="s">
        <v>15</v>
      </c>
      <c r="B37" s="51">
        <f>B38</f>
        <v>233398.53581207755</v>
      </c>
      <c r="C37" s="51">
        <f>C38</f>
        <v>105371.94735224789</v>
      </c>
      <c r="D37" s="51">
        <f>D38</f>
        <v>121055.39086188363</v>
      </c>
      <c r="E37" s="51">
        <f>E38</f>
        <v>6971.1975975069099</v>
      </c>
    </row>
    <row r="38" spans="1:5" ht="12.75" customHeight="1" x14ac:dyDescent="0.25">
      <c r="A38" s="37" t="s">
        <v>15</v>
      </c>
      <c r="B38" s="38">
        <v>233398.53581207755</v>
      </c>
      <c r="C38" s="38">
        <v>105371.94735224789</v>
      </c>
      <c r="D38" s="38">
        <v>121055.39086188363</v>
      </c>
      <c r="E38" s="38">
        <v>6971.1975975069099</v>
      </c>
    </row>
    <row r="39" spans="1:5" ht="12.75" customHeight="1" x14ac:dyDescent="0.25">
      <c r="A39" s="591" t="s">
        <v>169</v>
      </c>
      <c r="B39" s="51">
        <f>B40+B41</f>
        <v>76485.25737358669</v>
      </c>
      <c r="C39" s="51">
        <f>C40+C41</f>
        <v>34950.649911410437</v>
      </c>
      <c r="D39" s="51">
        <f>D40+D41</f>
        <v>39169.830069023163</v>
      </c>
      <c r="E39" s="51">
        <f>E40+E41</f>
        <v>2364.7773931532092</v>
      </c>
    </row>
    <row r="40" spans="1:5" ht="12.75" customHeight="1" x14ac:dyDescent="0.25">
      <c r="A40" s="37" t="s">
        <v>169</v>
      </c>
      <c r="B40" s="38">
        <v>38569.75262083608</v>
      </c>
      <c r="C40" s="38">
        <v>16438.819872525029</v>
      </c>
      <c r="D40" s="38">
        <v>20812.057527160367</v>
      </c>
      <c r="E40" s="38">
        <v>1318.8752211500719</v>
      </c>
    </row>
    <row r="41" spans="1:5" ht="12.75" customHeight="1" x14ac:dyDescent="0.25">
      <c r="A41" s="37" t="s">
        <v>170</v>
      </c>
      <c r="B41" s="38">
        <v>37915.50475275061</v>
      </c>
      <c r="C41" s="38">
        <v>18511.830038885411</v>
      </c>
      <c r="D41" s="38">
        <v>18357.772541862796</v>
      </c>
      <c r="E41" s="38">
        <v>1045.9021720031374</v>
      </c>
    </row>
    <row r="42" spans="1:5" ht="12.75" customHeight="1" x14ac:dyDescent="0.25">
      <c r="A42" s="591" t="s">
        <v>16</v>
      </c>
      <c r="B42" s="51">
        <f>B43+B44</f>
        <v>103481.57114310135</v>
      </c>
      <c r="C42" s="51">
        <f>C43+C44</f>
        <v>48686.61401813339</v>
      </c>
      <c r="D42" s="51">
        <f>D43+D44</f>
        <v>51462.905666371982</v>
      </c>
      <c r="E42" s="51">
        <f>E43+E44</f>
        <v>3332.051458608667</v>
      </c>
    </row>
    <row r="43" spans="1:5" ht="12.75" customHeight="1" x14ac:dyDescent="0.25">
      <c r="A43" s="37" t="s">
        <v>16</v>
      </c>
      <c r="B43" s="38">
        <v>80041.099183059225</v>
      </c>
      <c r="C43" s="38">
        <v>37349.842383443269</v>
      </c>
      <c r="D43" s="38">
        <v>40175.15739010067</v>
      </c>
      <c r="E43" s="38">
        <v>2516.0994095282031</v>
      </c>
    </row>
    <row r="44" spans="1:5" ht="12.75" customHeight="1" x14ac:dyDescent="0.25">
      <c r="A44" s="37" t="s">
        <v>171</v>
      </c>
      <c r="B44" s="38">
        <v>23440.471960042116</v>
      </c>
      <c r="C44" s="38">
        <v>11336.771634690125</v>
      </c>
      <c r="D44" s="38">
        <v>11287.748276271312</v>
      </c>
      <c r="E44" s="38">
        <v>815.95204908046389</v>
      </c>
    </row>
    <row r="45" spans="1:5" ht="12.75" customHeight="1" x14ac:dyDescent="0.25">
      <c r="A45" s="591" t="s">
        <v>17</v>
      </c>
      <c r="B45" s="51">
        <f>B46+B47</f>
        <v>158723.5252031195</v>
      </c>
      <c r="C45" s="51">
        <f>C46+C47</f>
        <v>72067.698298715753</v>
      </c>
      <c r="D45" s="51">
        <f>D46+D47</f>
        <v>79316.709110250784</v>
      </c>
      <c r="E45" s="51">
        <f>E46+E47</f>
        <v>7339.1177941839351</v>
      </c>
    </row>
    <row r="46" spans="1:5" ht="12.75" customHeight="1" x14ac:dyDescent="0.25">
      <c r="A46" s="37" t="s">
        <v>17</v>
      </c>
      <c r="B46" s="38">
        <v>99057.949699115969</v>
      </c>
      <c r="C46" s="38">
        <v>45208.601108308365</v>
      </c>
      <c r="D46" s="38">
        <v>49438.756878255685</v>
      </c>
      <c r="E46" s="38">
        <v>4410.5917125750375</v>
      </c>
    </row>
    <row r="47" spans="1:5" ht="12.75" customHeight="1" x14ac:dyDescent="0.25">
      <c r="A47" s="37" t="s">
        <v>172</v>
      </c>
      <c r="B47" s="38">
        <v>59665.575504003544</v>
      </c>
      <c r="C47" s="38">
        <v>26859.097190407381</v>
      </c>
      <c r="D47" s="38">
        <v>29877.952231995103</v>
      </c>
      <c r="E47" s="38">
        <v>2928.5260816088976</v>
      </c>
    </row>
    <row r="48" spans="1:5" ht="12.75" customHeight="1" x14ac:dyDescent="0.25">
      <c r="A48" s="591" t="s">
        <v>18</v>
      </c>
      <c r="B48" s="51">
        <f>B49+B50</f>
        <v>78498.075990893092</v>
      </c>
      <c r="C48" s="51">
        <f>C49+C50</f>
        <v>38645.078435508985</v>
      </c>
      <c r="D48" s="51">
        <f>D49+D50</f>
        <v>37046.122506551837</v>
      </c>
      <c r="E48" s="51">
        <f>E49+E50</f>
        <v>2806.8750488368314</v>
      </c>
    </row>
    <row r="49" spans="1:5" ht="12.75" customHeight="1" x14ac:dyDescent="0.25">
      <c r="A49" s="37" t="s">
        <v>18</v>
      </c>
      <c r="B49" s="38">
        <v>49342.58429177737</v>
      </c>
      <c r="C49" s="38">
        <v>24104.617324207993</v>
      </c>
      <c r="D49" s="38">
        <v>23490.346033362584</v>
      </c>
      <c r="E49" s="38">
        <v>1747.6209342123766</v>
      </c>
    </row>
    <row r="50" spans="1:5" ht="12.75" customHeight="1" x14ac:dyDescent="0.25">
      <c r="A50" s="37" t="s">
        <v>173</v>
      </c>
      <c r="B50" s="38">
        <v>29155.491699115722</v>
      </c>
      <c r="C50" s="38">
        <v>14540.461111300991</v>
      </c>
      <c r="D50" s="38">
        <v>13555.776473189251</v>
      </c>
      <c r="E50" s="38">
        <v>1059.2541146244548</v>
      </c>
    </row>
    <row r="51" spans="1:5" ht="12.75" customHeight="1" x14ac:dyDescent="0.25">
      <c r="A51" s="591" t="s">
        <v>174</v>
      </c>
      <c r="B51" s="51">
        <f>B52</f>
        <v>56565.437498981621</v>
      </c>
      <c r="C51" s="51">
        <f>C52</f>
        <v>26192.783033882188</v>
      </c>
      <c r="D51" s="51">
        <f>D52</f>
        <v>28418.820194853895</v>
      </c>
      <c r="E51" s="51">
        <f>E52</f>
        <v>1953.8342702527239</v>
      </c>
    </row>
    <row r="52" spans="1:5" ht="12.75" customHeight="1" x14ac:dyDescent="0.25">
      <c r="A52" s="37" t="s">
        <v>174</v>
      </c>
      <c r="B52" s="38">
        <v>56565.437498981621</v>
      </c>
      <c r="C52" s="38">
        <v>26192.783033882188</v>
      </c>
      <c r="D52" s="38">
        <v>28418.820194853895</v>
      </c>
      <c r="E52" s="38">
        <v>1953.8342702527239</v>
      </c>
    </row>
    <row r="53" spans="1:5" ht="12.75" customHeight="1" x14ac:dyDescent="0.25">
      <c r="A53" s="591" t="s">
        <v>175</v>
      </c>
      <c r="B53" s="51">
        <f>B54</f>
        <v>48647.443416480142</v>
      </c>
      <c r="C53" s="51">
        <f>C54</f>
        <v>19681.67254472616</v>
      </c>
      <c r="D53" s="51">
        <f>D54</f>
        <v>26957.045281837687</v>
      </c>
      <c r="E53" s="51">
        <f>E54</f>
        <v>2008.72558991814</v>
      </c>
    </row>
    <row r="54" spans="1:5" ht="12.75" customHeight="1" x14ac:dyDescent="0.25">
      <c r="A54" s="37" t="s">
        <v>175</v>
      </c>
      <c r="B54" s="38">
        <v>48647.443416480142</v>
      </c>
      <c r="C54" s="38">
        <v>19681.67254472616</v>
      </c>
      <c r="D54" s="38">
        <v>26957.045281837687</v>
      </c>
      <c r="E54" s="38">
        <v>2008.72558991814</v>
      </c>
    </row>
    <row r="55" spans="1:5" ht="12.75" customHeight="1" x14ac:dyDescent="0.25">
      <c r="A55" s="591" t="s">
        <v>176</v>
      </c>
      <c r="B55" s="51">
        <f>B56+B57</f>
        <v>77215.195925176755</v>
      </c>
      <c r="C55" s="51">
        <f>C56+C57</f>
        <v>36743.062783931062</v>
      </c>
      <c r="D55" s="51">
        <f>D56+D57</f>
        <v>37459.044756370458</v>
      </c>
      <c r="E55" s="51">
        <f>E56+E57</f>
        <v>3013.0883848771787</v>
      </c>
    </row>
    <row r="56" spans="1:5" ht="12.75" customHeight="1" x14ac:dyDescent="0.25">
      <c r="A56" s="37" t="s">
        <v>176</v>
      </c>
      <c r="B56" s="38">
        <v>44931.46425089355</v>
      </c>
      <c r="C56" s="38">
        <v>21403.247547712941</v>
      </c>
      <c r="D56" s="38">
        <v>21724.220900125536</v>
      </c>
      <c r="E56" s="38">
        <v>1803.9958030579392</v>
      </c>
    </row>
    <row r="57" spans="1:5" ht="12.75" customHeight="1" x14ac:dyDescent="0.25">
      <c r="A57" s="37" t="s">
        <v>177</v>
      </c>
      <c r="B57" s="38">
        <v>32283.731674283208</v>
      </c>
      <c r="C57" s="38">
        <v>15339.815236218117</v>
      </c>
      <c r="D57" s="38">
        <v>15734.823856244922</v>
      </c>
      <c r="E57" s="38">
        <v>1209.0925818192395</v>
      </c>
    </row>
    <row r="58" spans="1:5" ht="12.75" customHeight="1" x14ac:dyDescent="0.25">
      <c r="A58" s="591" t="s">
        <v>178</v>
      </c>
      <c r="B58" s="51">
        <f>B59+B60</f>
        <v>118391.79957507769</v>
      </c>
      <c r="C58" s="51">
        <f>C59+C60</f>
        <v>60057.619742968178</v>
      </c>
      <c r="D58" s="51">
        <f>D59+D60</f>
        <v>54622.339783401461</v>
      </c>
      <c r="E58" s="51">
        <f>E59+E60</f>
        <v>3711.8400487261251</v>
      </c>
    </row>
    <row r="59" spans="1:5" ht="12.75" customHeight="1" x14ac:dyDescent="0.25">
      <c r="A59" s="37" t="s">
        <v>178</v>
      </c>
      <c r="B59" s="38">
        <v>85784.816781624657</v>
      </c>
      <c r="C59" s="38">
        <v>44366.442767171771</v>
      </c>
      <c r="D59" s="38">
        <v>38960.133022969087</v>
      </c>
      <c r="E59" s="38">
        <v>2458.2409915024941</v>
      </c>
    </row>
    <row r="60" spans="1:5" ht="12.75" customHeight="1" x14ac:dyDescent="0.25">
      <c r="A60" s="37" t="s">
        <v>179</v>
      </c>
      <c r="B60" s="38">
        <v>32606.98279345304</v>
      </c>
      <c r="C60" s="38">
        <v>15691.17697579641</v>
      </c>
      <c r="D60" s="38">
        <v>15662.206760432375</v>
      </c>
      <c r="E60" s="38">
        <v>1253.599057223631</v>
      </c>
    </row>
    <row r="61" spans="1:5" ht="12.75" customHeight="1" x14ac:dyDescent="0.25">
      <c r="A61" s="591" t="s">
        <v>180</v>
      </c>
      <c r="B61" s="51">
        <f>B62</f>
        <v>33106.102200384834</v>
      </c>
      <c r="C61" s="51">
        <f>C62</f>
        <v>16149.50569202863</v>
      </c>
      <c r="D61" s="51">
        <f>D62</f>
        <v>15394.419221661885</v>
      </c>
      <c r="E61" s="51">
        <f>E62</f>
        <v>1562.1772866940787</v>
      </c>
    </row>
    <row r="62" spans="1:5" ht="12.75" customHeight="1" x14ac:dyDescent="0.25">
      <c r="A62" s="37" t="s">
        <v>180</v>
      </c>
      <c r="B62" s="38">
        <v>33106.102200384834</v>
      </c>
      <c r="C62" s="38">
        <v>16149.50569202863</v>
      </c>
      <c r="D62" s="38">
        <v>15394.419221661885</v>
      </c>
      <c r="E62" s="38">
        <v>1562.1772866940787</v>
      </c>
    </row>
    <row r="63" spans="1:5" ht="12.75" customHeight="1" x14ac:dyDescent="0.25">
      <c r="A63" s="591" t="s">
        <v>181</v>
      </c>
      <c r="B63" s="51">
        <f>B64</f>
        <v>68334.133179610042</v>
      </c>
      <c r="C63" s="51">
        <f>C64</f>
        <v>33782.495058478278</v>
      </c>
      <c r="D63" s="51">
        <f>D64</f>
        <v>31728.444031327846</v>
      </c>
      <c r="E63" s="51">
        <f>E64</f>
        <v>2823.1940898185044</v>
      </c>
    </row>
    <row r="64" spans="1:5" ht="12.75" customHeight="1" x14ac:dyDescent="0.25">
      <c r="A64" s="37" t="s">
        <v>181</v>
      </c>
      <c r="B64" s="38">
        <v>68334.133179610042</v>
      </c>
      <c r="C64" s="38">
        <v>33782.495058478278</v>
      </c>
      <c r="D64" s="38">
        <v>31728.444031327846</v>
      </c>
      <c r="E64" s="38">
        <v>2823.1940898185044</v>
      </c>
    </row>
    <row r="65" spans="1:5" ht="12.75" customHeight="1" x14ac:dyDescent="0.25">
      <c r="A65" s="591" t="s">
        <v>182</v>
      </c>
      <c r="B65" s="51">
        <f>B66</f>
        <v>86834.852131324718</v>
      </c>
      <c r="C65" s="51">
        <f>C66</f>
        <v>43087.874373700361</v>
      </c>
      <c r="D65" s="51">
        <f>D66</f>
        <v>40816.968126853972</v>
      </c>
      <c r="E65" s="51">
        <f>E66</f>
        <v>2930.009630789044</v>
      </c>
    </row>
    <row r="66" spans="1:5" ht="12.75" customHeight="1" x14ac:dyDescent="0.25">
      <c r="A66" s="37" t="s">
        <v>182</v>
      </c>
      <c r="B66" s="38">
        <v>86834.852131324718</v>
      </c>
      <c r="C66" s="38">
        <v>43087.874373700361</v>
      </c>
      <c r="D66" s="38">
        <v>40816.968126853972</v>
      </c>
      <c r="E66" s="38">
        <v>2930.009630789044</v>
      </c>
    </row>
    <row r="67" spans="1:5" ht="12.75" customHeight="1" x14ac:dyDescent="0.25">
      <c r="A67" s="591" t="s">
        <v>183</v>
      </c>
      <c r="B67" s="51">
        <v>33298.63450113107</v>
      </c>
      <c r="C67" s="51">
        <v>15791.015567273542</v>
      </c>
      <c r="D67" s="51">
        <v>16176.87531926092</v>
      </c>
      <c r="E67" s="51">
        <v>1330.7436145912429</v>
      </c>
    </row>
    <row r="68" spans="1:5" ht="12.75" customHeight="1" x14ac:dyDescent="0.25">
      <c r="A68" s="37" t="s">
        <v>183</v>
      </c>
      <c r="B68" s="38">
        <v>33298.63450113107</v>
      </c>
      <c r="C68" s="38">
        <v>15791.015567273542</v>
      </c>
      <c r="D68" s="38">
        <v>16176.87531926092</v>
      </c>
      <c r="E68" s="38">
        <v>1330.7436145912429</v>
      </c>
    </row>
    <row r="69" spans="1:5" ht="12.75" customHeight="1" x14ac:dyDescent="0.25">
      <c r="A69" s="591" t="s">
        <v>184</v>
      </c>
      <c r="B69" s="51">
        <f>B70</f>
        <v>43115.484697858214</v>
      </c>
      <c r="C69" s="51">
        <f>C70</f>
        <v>20284.04067744641</v>
      </c>
      <c r="D69" s="51">
        <f>D70</f>
        <v>21623.834987773887</v>
      </c>
      <c r="E69" s="51">
        <f>E70</f>
        <v>1207.6090326390931</v>
      </c>
    </row>
    <row r="70" spans="1:5" ht="12.75" customHeight="1" x14ac:dyDescent="0.25">
      <c r="A70" s="37" t="s">
        <v>184</v>
      </c>
      <c r="B70" s="38">
        <v>43115.484697858214</v>
      </c>
      <c r="C70" s="38">
        <v>20284.04067744641</v>
      </c>
      <c r="D70" s="38">
        <v>21623.834987773887</v>
      </c>
      <c r="E70" s="38">
        <v>1207.6090326390931</v>
      </c>
    </row>
    <row r="71" spans="1:5" ht="12.75" customHeight="1" x14ac:dyDescent="0.25">
      <c r="A71" s="25"/>
      <c r="B71" s="39"/>
      <c r="C71" s="39"/>
      <c r="D71" s="39"/>
      <c r="E71" s="39"/>
    </row>
    <row r="72" spans="1:5" ht="12.75" customHeight="1" x14ac:dyDescent="0.25">
      <c r="A72" s="25"/>
      <c r="B72" s="25"/>
      <c r="C72" s="25"/>
      <c r="D72" s="25"/>
      <c r="E72" s="25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6"/>
  <sheetViews>
    <sheetView workbookViewId="0">
      <selection sqref="A1:H1"/>
    </sheetView>
  </sheetViews>
  <sheetFormatPr defaultColWidth="10.28515625" defaultRowHeight="15" x14ac:dyDescent="0.25"/>
  <cols>
    <col min="1" max="1" width="18" style="4" customWidth="1"/>
    <col min="2" max="7" width="9.85546875" style="4" customWidth="1"/>
    <col min="8" max="8" width="12.28515625" style="4" customWidth="1"/>
    <col min="9" max="16384" width="10.28515625" style="4"/>
  </cols>
  <sheetData>
    <row r="1" spans="1:8" x14ac:dyDescent="0.25">
      <c r="A1" s="882" t="s">
        <v>531</v>
      </c>
      <c r="B1" s="882"/>
      <c r="C1" s="882"/>
      <c r="D1" s="882"/>
      <c r="E1" s="882"/>
      <c r="F1" s="882"/>
      <c r="G1" s="882"/>
      <c r="H1" s="882"/>
    </row>
    <row r="2" spans="1:8" ht="26.25" customHeight="1" x14ac:dyDescent="0.25">
      <c r="A2" s="694" t="s">
        <v>523</v>
      </c>
      <c r="B2" s="52" t="s">
        <v>0</v>
      </c>
      <c r="C2" s="26" t="s">
        <v>143</v>
      </c>
      <c r="D2" s="26" t="s">
        <v>144</v>
      </c>
      <c r="E2" s="26" t="s">
        <v>145</v>
      </c>
      <c r="F2" s="26" t="s">
        <v>146</v>
      </c>
      <c r="G2" s="26" t="s">
        <v>147</v>
      </c>
      <c r="H2" s="26" t="s">
        <v>148</v>
      </c>
    </row>
    <row r="3" spans="1:8" ht="14.25" customHeight="1" x14ac:dyDescent="0.25">
      <c r="A3" s="57" t="s">
        <v>163</v>
      </c>
      <c r="B3" s="70">
        <v>3302865.8154931185</v>
      </c>
      <c r="C3" s="70">
        <v>1882959.4083726257</v>
      </c>
      <c r="D3" s="70">
        <v>535429.90773618128</v>
      </c>
      <c r="E3" s="70">
        <v>647829.36013299087</v>
      </c>
      <c r="F3" s="70">
        <v>118516.56866917091</v>
      </c>
      <c r="G3" s="70">
        <v>72492.147138749249</v>
      </c>
      <c r="H3" s="70">
        <v>45638.423428861948</v>
      </c>
    </row>
    <row r="4" spans="1:8" ht="14.25" customHeight="1" x14ac:dyDescent="0.25">
      <c r="A4" s="697"/>
      <c r="B4" s="235"/>
      <c r="C4" s="235"/>
      <c r="D4" s="235"/>
      <c r="E4" s="235"/>
      <c r="F4" s="235"/>
      <c r="G4" s="235"/>
      <c r="H4" s="235"/>
    </row>
    <row r="5" spans="1:8" ht="12" customHeight="1" x14ac:dyDescent="0.25">
      <c r="A5" s="57" t="s">
        <v>3</v>
      </c>
      <c r="B5" s="70"/>
      <c r="C5" s="70"/>
      <c r="D5" s="70"/>
      <c r="E5" s="70"/>
      <c r="F5" s="70"/>
      <c r="G5" s="70"/>
      <c r="H5" s="70"/>
    </row>
    <row r="6" spans="1:8" x14ac:dyDescent="0.25">
      <c r="A6" s="15" t="s">
        <v>4</v>
      </c>
      <c r="B6" s="698">
        <v>1287615.418890126</v>
      </c>
      <c r="C6" s="698">
        <v>698607.6790402194</v>
      </c>
      <c r="D6" s="698">
        <v>233263.79487396381</v>
      </c>
      <c r="E6" s="698">
        <v>272965.12740466953</v>
      </c>
      <c r="F6" s="698">
        <v>45021.00738809906</v>
      </c>
      <c r="G6" s="698">
        <v>23977.121849519688</v>
      </c>
      <c r="H6" s="698">
        <v>13780.688334376722</v>
      </c>
    </row>
    <row r="7" spans="1:8" x14ac:dyDescent="0.25">
      <c r="A7" s="15" t="s">
        <v>5</v>
      </c>
      <c r="B7" s="698">
        <v>2015250.3965726346</v>
      </c>
      <c r="C7" s="698">
        <v>1184351.7293084627</v>
      </c>
      <c r="D7" s="698">
        <v>302166.11286642402</v>
      </c>
      <c r="E7" s="698">
        <v>374864.23272931052</v>
      </c>
      <c r="F7" s="698">
        <v>73495.561280914291</v>
      </c>
      <c r="G7" s="698">
        <v>48515.025289171957</v>
      </c>
      <c r="H7" s="698">
        <v>31857.73509445486</v>
      </c>
    </row>
    <row r="8" spans="1:8" ht="15" customHeight="1" x14ac:dyDescent="0.25">
      <c r="A8" s="54" t="s">
        <v>185</v>
      </c>
      <c r="B8" s="53"/>
      <c r="C8" s="53"/>
      <c r="D8" s="53"/>
      <c r="E8" s="59"/>
      <c r="F8" s="59"/>
      <c r="G8" s="59"/>
      <c r="H8" s="59"/>
    </row>
    <row r="9" spans="1:8" x14ac:dyDescent="0.25">
      <c r="A9" s="35" t="s">
        <v>6</v>
      </c>
      <c r="B9" s="81">
        <f t="shared" ref="B9:H9" si="0">+B10+B11+B12+B13</f>
        <v>226236.11941106152</v>
      </c>
      <c r="C9" s="81">
        <f t="shared" si="0"/>
        <v>130731.43920092151</v>
      </c>
      <c r="D9" s="81">
        <f t="shared" si="0"/>
        <v>31515.182264258929</v>
      </c>
      <c r="E9" s="81">
        <f t="shared" si="0"/>
        <v>43118.6552249136</v>
      </c>
      <c r="F9" s="81">
        <f t="shared" si="0"/>
        <v>10137.364402633159</v>
      </c>
      <c r="G9" s="81">
        <f t="shared" si="0"/>
        <v>6959.3292040664328</v>
      </c>
      <c r="H9" s="81">
        <f t="shared" si="0"/>
        <v>3774.1491142921791</v>
      </c>
    </row>
    <row r="10" spans="1:8" x14ac:dyDescent="0.25">
      <c r="A10" s="15" t="s">
        <v>6</v>
      </c>
      <c r="B10" s="16">
        <v>70460.67133108023</v>
      </c>
      <c r="C10" s="16">
        <v>40520.5438397096</v>
      </c>
      <c r="D10" s="16">
        <v>10030.72585757968</v>
      </c>
      <c r="E10" s="16">
        <v>13657.567127178576</v>
      </c>
      <c r="F10" s="16">
        <v>3118.5786381486</v>
      </c>
      <c r="G10" s="16">
        <v>2022.0775325394575</v>
      </c>
      <c r="H10" s="16">
        <v>1111.1783359295782</v>
      </c>
    </row>
    <row r="11" spans="1:8" x14ac:dyDescent="0.25">
      <c r="A11" s="15" t="s">
        <v>158</v>
      </c>
      <c r="B11" s="16">
        <v>57169.212788085344</v>
      </c>
      <c r="C11" s="16">
        <v>33789.40590885601</v>
      </c>
      <c r="D11" s="16">
        <v>7989.3540338608045</v>
      </c>
      <c r="E11" s="16">
        <v>10426.147884727287</v>
      </c>
      <c r="F11" s="16">
        <v>2446.7220019401616</v>
      </c>
      <c r="G11" s="16">
        <v>1585.9140735764208</v>
      </c>
      <c r="H11" s="16">
        <v>931.66888513187291</v>
      </c>
    </row>
    <row r="12" spans="1:8" x14ac:dyDescent="0.25">
      <c r="A12" s="15" t="s">
        <v>159</v>
      </c>
      <c r="B12" s="16">
        <v>43020.384836471261</v>
      </c>
      <c r="C12" s="16">
        <v>24497.813129974442</v>
      </c>
      <c r="D12" s="16">
        <v>5863.0834440406479</v>
      </c>
      <c r="E12" s="16">
        <v>8308.8119442847456</v>
      </c>
      <c r="F12" s="16">
        <v>2015.5699086252976</v>
      </c>
      <c r="G12" s="16">
        <v>1520.63790964998</v>
      </c>
      <c r="H12" s="16">
        <v>814.46849990031762</v>
      </c>
    </row>
    <row r="13" spans="1:8" x14ac:dyDescent="0.25">
      <c r="A13" s="15" t="s">
        <v>160</v>
      </c>
      <c r="B13" s="16">
        <v>55585.850455424697</v>
      </c>
      <c r="C13" s="16">
        <v>31923.676322381441</v>
      </c>
      <c r="D13" s="16">
        <v>7632.0189287777985</v>
      </c>
      <c r="E13" s="16">
        <v>10726.12826872299</v>
      </c>
      <c r="F13" s="16">
        <v>2556.4938539190994</v>
      </c>
      <c r="G13" s="16">
        <v>1830.6996883005741</v>
      </c>
      <c r="H13" s="16">
        <v>916.83339333041022</v>
      </c>
    </row>
    <row r="14" spans="1:8" x14ac:dyDescent="0.25">
      <c r="A14" s="35" t="s">
        <v>7</v>
      </c>
      <c r="B14" s="81">
        <f t="shared" ref="B14:H14" si="1">B15+B16</f>
        <v>109738.41097717869</v>
      </c>
      <c r="C14" s="81">
        <f t="shared" si="1"/>
        <v>66369.133220668838</v>
      </c>
      <c r="D14" s="81">
        <f t="shared" si="1"/>
        <v>16958.211742293111</v>
      </c>
      <c r="E14" s="81">
        <f t="shared" si="1"/>
        <v>18773.111366707541</v>
      </c>
      <c r="F14" s="81">
        <f t="shared" si="1"/>
        <v>3455.8295086862827</v>
      </c>
      <c r="G14" s="81">
        <f t="shared" si="1"/>
        <v>2425.6029095392109</v>
      </c>
      <c r="H14" s="81">
        <f t="shared" si="1"/>
        <v>1756.5222292932144</v>
      </c>
    </row>
    <row r="15" spans="1:8" x14ac:dyDescent="0.25">
      <c r="A15" s="15" t="s">
        <v>161</v>
      </c>
      <c r="B15" s="16">
        <v>51481.736567363529</v>
      </c>
      <c r="C15" s="16">
        <v>31298.760742915809</v>
      </c>
      <c r="D15" s="16">
        <v>7942.4696406406938</v>
      </c>
      <c r="E15" s="16">
        <v>8781.1469369237784</v>
      </c>
      <c r="F15" s="16">
        <v>1550.0314520399229</v>
      </c>
      <c r="G15" s="16">
        <v>1080.0238031465042</v>
      </c>
      <c r="H15" s="16">
        <v>829.30399170178032</v>
      </c>
    </row>
    <row r="16" spans="1:8" x14ac:dyDescent="0.25">
      <c r="A16" s="15" t="s">
        <v>162</v>
      </c>
      <c r="B16" s="16">
        <v>58256.674409815168</v>
      </c>
      <c r="C16" s="16">
        <v>35070.37247775303</v>
      </c>
      <c r="D16" s="16">
        <v>9015.7421016524186</v>
      </c>
      <c r="E16" s="16">
        <v>9991.9644297837604</v>
      </c>
      <c r="F16" s="16">
        <v>1905.7980566463598</v>
      </c>
      <c r="G16" s="16">
        <v>1345.5791063927068</v>
      </c>
      <c r="H16" s="16">
        <v>927.2182375914341</v>
      </c>
    </row>
    <row r="17" spans="1:8" x14ac:dyDescent="0.25">
      <c r="A17" s="35" t="s">
        <v>8</v>
      </c>
      <c r="B17" s="81">
        <f t="shared" ref="B17:H17" si="2">B18</f>
        <v>114051.274630735</v>
      </c>
      <c r="C17" s="81">
        <f t="shared" si="2"/>
        <v>67474.811924475143</v>
      </c>
      <c r="D17" s="81">
        <f t="shared" si="2"/>
        <v>18473.718074490727</v>
      </c>
      <c r="E17" s="81">
        <f t="shared" si="2"/>
        <v>21281.317971610966</v>
      </c>
      <c r="F17" s="81">
        <f t="shared" si="2"/>
        <v>3314.3163983038144</v>
      </c>
      <c r="G17" s="81">
        <f t="shared" si="2"/>
        <v>2238.6757128408294</v>
      </c>
      <c r="H17" s="81">
        <f t="shared" si="2"/>
        <v>1268.4345490250948</v>
      </c>
    </row>
    <row r="18" spans="1:8" x14ac:dyDescent="0.25">
      <c r="A18" s="15" t="s">
        <v>8</v>
      </c>
      <c r="B18" s="16">
        <v>114051.274630735</v>
      </c>
      <c r="C18" s="16">
        <v>67474.811924475143</v>
      </c>
      <c r="D18" s="16">
        <v>18473.718074490727</v>
      </c>
      <c r="E18" s="16">
        <v>21281.317971610966</v>
      </c>
      <c r="F18" s="16">
        <v>3314.3163983038144</v>
      </c>
      <c r="G18" s="16">
        <v>2238.6757128408294</v>
      </c>
      <c r="H18" s="16">
        <v>1268.4345490250948</v>
      </c>
    </row>
    <row r="19" spans="1:8" x14ac:dyDescent="0.25">
      <c r="A19" s="35" t="s">
        <v>9</v>
      </c>
      <c r="B19" s="81">
        <f t="shared" ref="B19:H19" si="3">+B20+B21</f>
        <v>890384.38773550978</v>
      </c>
      <c r="C19" s="81">
        <f t="shared" si="3"/>
        <v>468299.56904101791</v>
      </c>
      <c r="D19" s="81">
        <f t="shared" si="3"/>
        <v>167060.49735510582</v>
      </c>
      <c r="E19" s="81">
        <f t="shared" si="3"/>
        <v>194519.1317511886</v>
      </c>
      <c r="F19" s="81">
        <f t="shared" si="3"/>
        <v>32611.497904778851</v>
      </c>
      <c r="G19" s="81">
        <f t="shared" si="3"/>
        <v>17774.402727329849</v>
      </c>
      <c r="H19" s="81">
        <f t="shared" si="3"/>
        <v>10119.288957776742</v>
      </c>
    </row>
    <row r="20" spans="1:8" x14ac:dyDescent="0.25">
      <c r="A20" s="15" t="s">
        <v>9</v>
      </c>
      <c r="B20" s="16">
        <v>838905.38150616875</v>
      </c>
      <c r="C20" s="16">
        <v>438748.81846182409</v>
      </c>
      <c r="D20" s="16">
        <v>158360.27454836713</v>
      </c>
      <c r="E20" s="16">
        <v>184726.92883854458</v>
      </c>
      <c r="F20" s="16">
        <v>30990.048621330945</v>
      </c>
      <c r="G20" s="16">
        <v>16638.00405533778</v>
      </c>
      <c r="H20" s="16">
        <v>9441.3069824498816</v>
      </c>
    </row>
    <row r="21" spans="1:8" x14ac:dyDescent="0.25">
      <c r="A21" s="15" t="s">
        <v>163</v>
      </c>
      <c r="B21" s="16">
        <v>51479.006229340986</v>
      </c>
      <c r="C21" s="16">
        <v>29550.750579193809</v>
      </c>
      <c r="D21" s="16">
        <v>8700.2228067387005</v>
      </c>
      <c r="E21" s="16">
        <v>9792.2029126440302</v>
      </c>
      <c r="F21" s="16">
        <v>1621.4492834479065</v>
      </c>
      <c r="G21" s="16">
        <v>1136.3986719920667</v>
      </c>
      <c r="H21" s="16">
        <v>677.98197532686083</v>
      </c>
    </row>
    <row r="22" spans="1:8" x14ac:dyDescent="0.25">
      <c r="A22" s="35" t="s">
        <v>10</v>
      </c>
      <c r="B22" s="81">
        <f t="shared" ref="B22:H22" si="4">+B23</f>
        <v>38416.336856257389</v>
      </c>
      <c r="C22" s="81">
        <f t="shared" si="4"/>
        <v>21746.101237127234</v>
      </c>
      <c r="D22" s="81">
        <f t="shared" si="4"/>
        <v>5820.0004881086543</v>
      </c>
      <c r="E22" s="81">
        <f t="shared" si="4"/>
        <v>7887.324607878023</v>
      </c>
      <c r="F22" s="81">
        <f t="shared" si="4"/>
        <v>1509.0323266020064</v>
      </c>
      <c r="G22" s="81">
        <f t="shared" si="4"/>
        <v>894.58015562821618</v>
      </c>
      <c r="H22" s="81">
        <f t="shared" si="4"/>
        <v>559.29804091515928</v>
      </c>
    </row>
    <row r="23" spans="1:8" x14ac:dyDescent="0.25">
      <c r="A23" s="15" t="s">
        <v>10</v>
      </c>
      <c r="B23" s="16">
        <v>38416.336856257389</v>
      </c>
      <c r="C23" s="16">
        <v>21746.101237127234</v>
      </c>
      <c r="D23" s="16">
        <v>5820.0004881086543</v>
      </c>
      <c r="E23" s="16">
        <v>7887.324607878023</v>
      </c>
      <c r="F23" s="16">
        <v>1509.0323266020064</v>
      </c>
      <c r="G23" s="16">
        <v>894.58015562821618</v>
      </c>
      <c r="H23" s="16">
        <v>559.29804091515928</v>
      </c>
    </row>
    <row r="24" spans="1:8" x14ac:dyDescent="0.25">
      <c r="A24" s="36" t="s">
        <v>11</v>
      </c>
      <c r="B24" s="81">
        <v>171978.77069394191</v>
      </c>
      <c r="C24" s="81">
        <v>99794.084920035326</v>
      </c>
      <c r="D24" s="81">
        <v>26506.15506429366</v>
      </c>
      <c r="E24" s="81">
        <v>32632.285742008684</v>
      </c>
      <c r="F24" s="81">
        <v>6155.1590254213843</v>
      </c>
      <c r="G24" s="81">
        <v>3967.0105077113658</v>
      </c>
      <c r="H24" s="81">
        <v>2924.0754340684584</v>
      </c>
    </row>
    <row r="25" spans="1:8" x14ac:dyDescent="0.25">
      <c r="A25" s="15" t="s">
        <v>11</v>
      </c>
      <c r="B25" s="16">
        <v>171978.77069394191</v>
      </c>
      <c r="C25" s="16">
        <v>99794.084920035326</v>
      </c>
      <c r="D25" s="16">
        <v>26506.15506429366</v>
      </c>
      <c r="E25" s="16">
        <v>32632.285742008684</v>
      </c>
      <c r="F25" s="16">
        <v>6155.1590254213843</v>
      </c>
      <c r="G25" s="16">
        <v>3967.0105077113658</v>
      </c>
      <c r="H25" s="16">
        <v>2924.0754340684584</v>
      </c>
    </row>
    <row r="26" spans="1:8" x14ac:dyDescent="0.25">
      <c r="A26" s="35" t="s">
        <v>12</v>
      </c>
      <c r="B26" s="81">
        <f t="shared" ref="B26:H26" si="5">+B27+B28</f>
        <v>136328.02798467001</v>
      </c>
      <c r="C26" s="81">
        <f t="shared" si="5"/>
        <v>78378.676102637095</v>
      </c>
      <c r="D26" s="81">
        <f t="shared" si="5"/>
        <v>22980.955552433541</v>
      </c>
      <c r="E26" s="81">
        <f t="shared" si="5"/>
        <v>26301.693680449258</v>
      </c>
      <c r="F26" s="81">
        <f t="shared" si="5"/>
        <v>4132.9763546286458</v>
      </c>
      <c r="G26" s="81">
        <f t="shared" si="5"/>
        <v>2744.5659832707033</v>
      </c>
      <c r="H26" s="81">
        <f t="shared" si="5"/>
        <v>1789.1603112564467</v>
      </c>
    </row>
    <row r="27" spans="1:8" x14ac:dyDescent="0.25">
      <c r="A27" s="15" t="s">
        <v>12</v>
      </c>
      <c r="B27" s="16">
        <v>97543.835604892418</v>
      </c>
      <c r="C27" s="16">
        <v>55196.135465323183</v>
      </c>
      <c r="D27" s="16">
        <v>16564.129410090503</v>
      </c>
      <c r="E27" s="16">
        <v>19554.231509789664</v>
      </c>
      <c r="F27" s="16">
        <v>3035.2578348392858</v>
      </c>
      <c r="G27" s="16">
        <v>1983.5052538556515</v>
      </c>
      <c r="H27" s="16">
        <v>1210.5761309993859</v>
      </c>
    </row>
    <row r="28" spans="1:8" x14ac:dyDescent="0.25">
      <c r="A28" s="15" t="s">
        <v>164</v>
      </c>
      <c r="B28" s="16">
        <v>38784.192379777611</v>
      </c>
      <c r="C28" s="16">
        <v>23182.540637313909</v>
      </c>
      <c r="D28" s="16">
        <v>6416.8261423430367</v>
      </c>
      <c r="E28" s="16">
        <v>6747.4621706595935</v>
      </c>
      <c r="F28" s="16">
        <v>1097.71851978936</v>
      </c>
      <c r="G28" s="16">
        <v>761.06072941505192</v>
      </c>
      <c r="H28" s="16">
        <v>578.58418025706078</v>
      </c>
    </row>
    <row r="29" spans="1:8" x14ac:dyDescent="0.25">
      <c r="A29" s="35" t="s">
        <v>13</v>
      </c>
      <c r="B29" s="81">
        <f t="shared" ref="B29:H29" si="6">+B30+B31+B32</f>
        <v>133264.46072470493</v>
      </c>
      <c r="C29" s="81">
        <f t="shared" si="6"/>
        <v>80105.623260129389</v>
      </c>
      <c r="D29" s="81">
        <f t="shared" si="6"/>
        <v>19121.229559232794</v>
      </c>
      <c r="E29" s="81">
        <f t="shared" si="6"/>
        <v>24338.525702704217</v>
      </c>
      <c r="F29" s="81">
        <f t="shared" si="6"/>
        <v>4414.6800229601195</v>
      </c>
      <c r="G29" s="81">
        <f t="shared" si="6"/>
        <v>2835.0624832596113</v>
      </c>
      <c r="H29" s="81">
        <f t="shared" si="6"/>
        <v>2449.3396964215499</v>
      </c>
    </row>
    <row r="30" spans="1:8" x14ac:dyDescent="0.25">
      <c r="A30" s="37" t="s">
        <v>13</v>
      </c>
      <c r="B30" s="38">
        <v>72458.352055548967</v>
      </c>
      <c r="C30" s="38">
        <v>42586.035474318356</v>
      </c>
      <c r="D30" s="38">
        <v>10846.767728762148</v>
      </c>
      <c r="E30" s="38">
        <v>13734.138032728035</v>
      </c>
      <c r="F30" s="38">
        <v>2526.0751479490323</v>
      </c>
      <c r="G30" s="38">
        <v>1585.9140735764208</v>
      </c>
      <c r="H30" s="38">
        <v>1179.4215982163118</v>
      </c>
    </row>
    <row r="31" spans="1:8" x14ac:dyDescent="0.25">
      <c r="A31" s="37" t="s">
        <v>165</v>
      </c>
      <c r="B31" s="38">
        <v>38033.880996370273</v>
      </c>
      <c r="C31" s="38">
        <v>23673.569630981961</v>
      </c>
      <c r="D31" s="38">
        <v>5115.4674440442877</v>
      </c>
      <c r="E31" s="38">
        <v>6711.2799488416995</v>
      </c>
      <c r="F31" s="38">
        <v>1075.23512842018</v>
      </c>
      <c r="G31" s="38">
        <v>728.422647451834</v>
      </c>
      <c r="H31" s="38">
        <v>729.90619663198027</v>
      </c>
    </row>
    <row r="32" spans="1:8" x14ac:dyDescent="0.25">
      <c r="A32" s="37" t="s">
        <v>166</v>
      </c>
      <c r="B32" s="38">
        <v>22772.227672785684</v>
      </c>
      <c r="C32" s="38">
        <v>13846.018154829066</v>
      </c>
      <c r="D32" s="38">
        <v>3158.9943864263582</v>
      </c>
      <c r="E32" s="38">
        <v>3893.1077211344827</v>
      </c>
      <c r="F32" s="38">
        <v>813.36974659090686</v>
      </c>
      <c r="G32" s="38">
        <v>520.72576223135627</v>
      </c>
      <c r="H32" s="38">
        <v>540.01190157325777</v>
      </c>
    </row>
    <row r="33" spans="1:8" x14ac:dyDescent="0.25">
      <c r="A33" s="591" t="s">
        <v>14</v>
      </c>
      <c r="B33" s="51">
        <f t="shared" ref="B33:H33" si="7">+B34+B35+B36</f>
        <v>266371.97778167226</v>
      </c>
      <c r="C33" s="51">
        <f t="shared" si="7"/>
        <v>159641.23565410564</v>
      </c>
      <c r="D33" s="51">
        <f t="shared" si="7"/>
        <v>39251.107145581904</v>
      </c>
      <c r="E33" s="51">
        <f t="shared" si="7"/>
        <v>47125.792415132455</v>
      </c>
      <c r="F33" s="51">
        <f t="shared" si="7"/>
        <v>10058.011256624304</v>
      </c>
      <c r="G33" s="51">
        <f t="shared" si="7"/>
        <v>6454.9224828167244</v>
      </c>
      <c r="H33" s="51">
        <f t="shared" si="7"/>
        <v>3840.90882739883</v>
      </c>
    </row>
    <row r="34" spans="1:8" x14ac:dyDescent="0.25">
      <c r="A34" s="37" t="s">
        <v>14</v>
      </c>
      <c r="B34" s="38">
        <v>138787.53181940122</v>
      </c>
      <c r="C34" s="38">
        <v>83417.164137669606</v>
      </c>
      <c r="D34" s="38">
        <v>20630.400162618917</v>
      </c>
      <c r="E34" s="38">
        <v>24506.815074341732</v>
      </c>
      <c r="F34" s="38">
        <v>5036.2796666963077</v>
      </c>
      <c r="G34" s="38">
        <v>3342.4363028697385</v>
      </c>
      <c r="H34" s="38">
        <v>1854.4364751829162</v>
      </c>
    </row>
    <row r="35" spans="1:8" x14ac:dyDescent="0.25">
      <c r="A35" s="37" t="s">
        <v>167</v>
      </c>
      <c r="B35" s="38">
        <v>45793.548904209805</v>
      </c>
      <c r="C35" s="38">
        <v>27801.662246287411</v>
      </c>
      <c r="D35" s="38">
        <v>6772.8941016633371</v>
      </c>
      <c r="E35" s="38">
        <v>7948.3195747313794</v>
      </c>
      <c r="F35" s="38">
        <v>1625.41694074835</v>
      </c>
      <c r="G35" s="38">
        <v>1044.418622822991</v>
      </c>
      <c r="H35" s="38">
        <v>600.83741795925482</v>
      </c>
    </row>
    <row r="36" spans="1:8" x14ac:dyDescent="0.25">
      <c r="A36" s="37" t="s">
        <v>168</v>
      </c>
      <c r="B36" s="38">
        <v>81790.897058061266</v>
      </c>
      <c r="C36" s="38">
        <v>48422.409270148622</v>
      </c>
      <c r="D36" s="38">
        <v>11847.812881299647</v>
      </c>
      <c r="E36" s="38">
        <v>14670.657766059345</v>
      </c>
      <c r="F36" s="38">
        <v>3396.3146491796474</v>
      </c>
      <c r="G36" s="38">
        <v>2068.0675571239954</v>
      </c>
      <c r="H36" s="38">
        <v>1385.6349342566591</v>
      </c>
    </row>
    <row r="37" spans="1:8" x14ac:dyDescent="0.25">
      <c r="A37" s="591" t="s">
        <v>15</v>
      </c>
      <c r="B37" s="51">
        <f t="shared" ref="B37:H37" si="8">+B38</f>
        <v>233398.53581207755</v>
      </c>
      <c r="C37" s="51">
        <f t="shared" si="8"/>
        <v>133550.96094684122</v>
      </c>
      <c r="D37" s="51">
        <f t="shared" si="8"/>
        <v>39090.17963374198</v>
      </c>
      <c r="E37" s="51">
        <f t="shared" si="8"/>
        <v>46073.071841535355</v>
      </c>
      <c r="F37" s="51">
        <f t="shared" si="8"/>
        <v>7713.125792062212</v>
      </c>
      <c r="G37" s="51">
        <f t="shared" si="8"/>
        <v>4198.4441798141697</v>
      </c>
      <c r="H37" s="51">
        <f t="shared" si="8"/>
        <v>2772.7534176935274</v>
      </c>
    </row>
    <row r="38" spans="1:8" x14ac:dyDescent="0.25">
      <c r="A38" s="37" t="s">
        <v>15</v>
      </c>
      <c r="B38" s="38">
        <v>233398.53581207755</v>
      </c>
      <c r="C38" s="38">
        <v>133550.96094684122</v>
      </c>
      <c r="D38" s="38">
        <v>39090.17963374198</v>
      </c>
      <c r="E38" s="38">
        <v>46073.071841535355</v>
      </c>
      <c r="F38" s="38">
        <v>7713.125792062212</v>
      </c>
      <c r="G38" s="38">
        <v>4198.4441798141697</v>
      </c>
      <c r="H38" s="38">
        <v>2772.7534176935274</v>
      </c>
    </row>
    <row r="39" spans="1:8" x14ac:dyDescent="0.25">
      <c r="A39" s="591" t="s">
        <v>169</v>
      </c>
      <c r="B39" s="51">
        <f t="shared" ref="B39:H39" si="9">+B40+B41</f>
        <v>76485.25737358669</v>
      </c>
      <c r="C39" s="51">
        <f t="shared" si="9"/>
        <v>43421.398006383431</v>
      </c>
      <c r="D39" s="51">
        <f t="shared" si="9"/>
        <v>12523.201572823178</v>
      </c>
      <c r="E39" s="51">
        <f t="shared" si="9"/>
        <v>15413.068367687141</v>
      </c>
      <c r="F39" s="51">
        <f t="shared" si="9"/>
        <v>2762.8120335421454</v>
      </c>
      <c r="G39" s="51">
        <f t="shared" si="9"/>
        <v>1479.0985326058621</v>
      </c>
      <c r="H39" s="51">
        <f t="shared" si="9"/>
        <v>885.6788605473489</v>
      </c>
    </row>
    <row r="40" spans="1:8" x14ac:dyDescent="0.25">
      <c r="A40" s="37" t="s">
        <v>169</v>
      </c>
      <c r="B40" s="38">
        <v>38569.75262083608</v>
      </c>
      <c r="C40" s="38">
        <v>20866.419671032298</v>
      </c>
      <c r="D40" s="38">
        <v>6765.2912270871029</v>
      </c>
      <c r="E40" s="38">
        <v>8160.3911674376805</v>
      </c>
      <c r="F40" s="38">
        <v>1458.7753341297216</v>
      </c>
      <c r="G40" s="38">
        <v>818.91914744075643</v>
      </c>
      <c r="H40" s="38">
        <v>499.95607370930799</v>
      </c>
    </row>
    <row r="41" spans="1:8" x14ac:dyDescent="0.25">
      <c r="A41" s="37" t="s">
        <v>170</v>
      </c>
      <c r="B41" s="38">
        <v>37915.50475275061</v>
      </c>
      <c r="C41" s="38">
        <v>22554.978335351134</v>
      </c>
      <c r="D41" s="38">
        <v>5757.9103457360752</v>
      </c>
      <c r="E41" s="38">
        <v>7252.6772002494617</v>
      </c>
      <c r="F41" s="38">
        <v>1304.0366994124238</v>
      </c>
      <c r="G41" s="38">
        <v>660.1793851651056</v>
      </c>
      <c r="H41" s="38">
        <v>385.72278683804086</v>
      </c>
    </row>
    <row r="42" spans="1:8" x14ac:dyDescent="0.25">
      <c r="A42" s="591" t="s">
        <v>16</v>
      </c>
      <c r="B42" s="51">
        <f t="shared" ref="B42:H42" si="10">+B43+B44</f>
        <v>103481.57114310135</v>
      </c>
      <c r="C42" s="51">
        <f t="shared" si="10"/>
        <v>61633.659101857178</v>
      </c>
      <c r="D42" s="51">
        <f t="shared" si="10"/>
        <v>15004.272976200611</v>
      </c>
      <c r="E42" s="51">
        <f t="shared" si="10"/>
        <v>19848.117365696478</v>
      </c>
      <c r="F42" s="51">
        <f t="shared" si="10"/>
        <v>3663.4702407428276</v>
      </c>
      <c r="G42" s="51">
        <f t="shared" si="10"/>
        <v>2119.9917784290956</v>
      </c>
      <c r="H42" s="51">
        <f t="shared" si="10"/>
        <v>1212.0596801795259</v>
      </c>
    </row>
    <row r="43" spans="1:8" x14ac:dyDescent="0.25">
      <c r="A43" s="37" t="s">
        <v>16</v>
      </c>
      <c r="B43" s="38">
        <v>80041.099183059225</v>
      </c>
      <c r="C43" s="38">
        <v>47418.627221886265</v>
      </c>
      <c r="D43" s="38">
        <v>11799.661342316831</v>
      </c>
      <c r="E43" s="38">
        <v>15463.223477348183</v>
      </c>
      <c r="F43" s="38">
        <v>2843.487731984515</v>
      </c>
      <c r="G43" s="38">
        <v>1621.519253899934</v>
      </c>
      <c r="H43" s="38">
        <v>894.58015562821618</v>
      </c>
    </row>
    <row r="44" spans="1:8" x14ac:dyDescent="0.25">
      <c r="A44" s="37" t="s">
        <v>171</v>
      </c>
      <c r="B44" s="38">
        <v>23440.471960042116</v>
      </c>
      <c r="C44" s="38">
        <v>14215.031879970915</v>
      </c>
      <c r="D44" s="38">
        <v>3204.6116338837796</v>
      </c>
      <c r="E44" s="38">
        <v>4384.8938883482951</v>
      </c>
      <c r="F44" s="38">
        <v>819.98250875831275</v>
      </c>
      <c r="G44" s="38">
        <v>498.47252452916166</v>
      </c>
      <c r="H44" s="38">
        <v>317.47952455130985</v>
      </c>
    </row>
    <row r="45" spans="1:8" x14ac:dyDescent="0.25">
      <c r="A45" s="591" t="s">
        <v>17</v>
      </c>
      <c r="B45" s="51">
        <f t="shared" ref="B45:H45" si="11">+B46+B47</f>
        <v>158723.5252031195</v>
      </c>
      <c r="C45" s="51">
        <f t="shared" si="11"/>
        <v>89963.915718709861</v>
      </c>
      <c r="D45" s="51">
        <f t="shared" si="11"/>
        <v>23899.636230394914</v>
      </c>
      <c r="E45" s="51">
        <f t="shared" si="11"/>
        <v>30752.032105291284</v>
      </c>
      <c r="F45" s="51">
        <f t="shared" si="11"/>
        <v>6768.8233545566327</v>
      </c>
      <c r="G45" s="51">
        <f t="shared" si="11"/>
        <v>4508.5059584647333</v>
      </c>
      <c r="H45" s="51">
        <f t="shared" si="11"/>
        <v>2830.6118357191735</v>
      </c>
    </row>
    <row r="46" spans="1:8" x14ac:dyDescent="0.25">
      <c r="A46" s="37" t="s">
        <v>17</v>
      </c>
      <c r="B46" s="38">
        <v>99057.949699115969</v>
      </c>
      <c r="C46" s="38">
        <v>56355.131657470956</v>
      </c>
      <c r="D46" s="38">
        <v>14933.312813488015</v>
      </c>
      <c r="E46" s="38">
        <v>19100.294679782415</v>
      </c>
      <c r="F46" s="38">
        <v>4258.618835809375</v>
      </c>
      <c r="G46" s="38">
        <v>2707.4772537670865</v>
      </c>
      <c r="H46" s="38">
        <v>1703.1144588079851</v>
      </c>
    </row>
    <row r="47" spans="1:8" x14ac:dyDescent="0.25">
      <c r="A47" s="37" t="s">
        <v>172</v>
      </c>
      <c r="B47" s="38">
        <v>59665.575504003544</v>
      </c>
      <c r="C47" s="38">
        <v>33608.784061238905</v>
      </c>
      <c r="D47" s="38">
        <v>8966.3234169068965</v>
      </c>
      <c r="E47" s="38">
        <v>11651.737425508869</v>
      </c>
      <c r="F47" s="38">
        <v>2510.2045187472581</v>
      </c>
      <c r="G47" s="38">
        <v>1801.0287046976464</v>
      </c>
      <c r="H47" s="38">
        <v>1127.4973769111884</v>
      </c>
    </row>
    <row r="48" spans="1:8" x14ac:dyDescent="0.25">
      <c r="A48" s="591" t="s">
        <v>18</v>
      </c>
      <c r="B48" s="51">
        <f t="shared" ref="B48:H48" si="12">+B49+B50</f>
        <v>78498.075990893092</v>
      </c>
      <c r="C48" s="51">
        <f t="shared" si="12"/>
        <v>48133.341505881224</v>
      </c>
      <c r="D48" s="51">
        <f t="shared" si="12"/>
        <v>10811.287647407729</v>
      </c>
      <c r="E48" s="51">
        <f t="shared" si="12"/>
        <v>14131.88562777996</v>
      </c>
      <c r="F48" s="51">
        <f t="shared" si="12"/>
        <v>2614.6861609922535</v>
      </c>
      <c r="G48" s="51">
        <f t="shared" si="12"/>
        <v>1618.5521555396112</v>
      </c>
      <c r="H48" s="51">
        <f t="shared" si="12"/>
        <v>1188.3228932971899</v>
      </c>
    </row>
    <row r="49" spans="1:8" x14ac:dyDescent="0.25">
      <c r="A49" s="37" t="s">
        <v>18</v>
      </c>
      <c r="B49" s="38">
        <v>49342.58429177737</v>
      </c>
      <c r="C49" s="38">
        <v>30271.219416945034</v>
      </c>
      <c r="D49" s="38">
        <v>6869.1971796289699</v>
      </c>
      <c r="E49" s="38">
        <v>8863.5161835186609</v>
      </c>
      <c r="F49" s="38">
        <v>1591.0305774778394</v>
      </c>
      <c r="G49" s="38">
        <v>988.04375397743115</v>
      </c>
      <c r="H49" s="38">
        <v>759.57718023490565</v>
      </c>
    </row>
    <row r="50" spans="1:8" x14ac:dyDescent="0.25">
      <c r="A50" s="37" t="s">
        <v>173</v>
      </c>
      <c r="B50" s="38">
        <v>29155.491699115722</v>
      </c>
      <c r="C50" s="38">
        <v>17862.122088936194</v>
      </c>
      <c r="D50" s="38">
        <v>3942.0904677787589</v>
      </c>
      <c r="E50" s="38">
        <v>5268.3694442612987</v>
      </c>
      <c r="F50" s="38">
        <v>1023.6555835144142</v>
      </c>
      <c r="G50" s="38">
        <v>630.50840156218021</v>
      </c>
      <c r="H50" s="38">
        <v>428.74571306228432</v>
      </c>
    </row>
    <row r="51" spans="1:8" x14ac:dyDescent="0.25">
      <c r="A51" s="591" t="s">
        <v>174</v>
      </c>
      <c r="B51" s="51">
        <f t="shared" ref="B51:H51" si="13">+B52</f>
        <v>56565.437498981621</v>
      </c>
      <c r="C51" s="51">
        <f t="shared" si="13"/>
        <v>32882.239169394823</v>
      </c>
      <c r="D51" s="51">
        <f t="shared" si="13"/>
        <v>8538.0281491123715</v>
      </c>
      <c r="E51" s="51">
        <f t="shared" si="13"/>
        <v>10990.608660916816</v>
      </c>
      <c r="F51" s="51">
        <f t="shared" si="13"/>
        <v>2200.7272493126625</v>
      </c>
      <c r="G51" s="51">
        <f t="shared" si="13"/>
        <v>1274.3687457456804</v>
      </c>
      <c r="H51" s="51">
        <f t="shared" si="13"/>
        <v>679.4655245070071</v>
      </c>
    </row>
    <row r="52" spans="1:8" x14ac:dyDescent="0.25">
      <c r="A52" s="37" t="s">
        <v>174</v>
      </c>
      <c r="B52" s="38">
        <v>56565.437498981621</v>
      </c>
      <c r="C52" s="38">
        <v>32882.239169394823</v>
      </c>
      <c r="D52" s="38">
        <v>8538.0281491123715</v>
      </c>
      <c r="E52" s="38">
        <v>10990.608660916816</v>
      </c>
      <c r="F52" s="38">
        <v>2200.7272493126625</v>
      </c>
      <c r="G52" s="38">
        <v>1274.3687457456804</v>
      </c>
      <c r="H52" s="38">
        <v>679.4655245070071</v>
      </c>
    </row>
    <row r="53" spans="1:8" x14ac:dyDescent="0.25">
      <c r="A53" s="591" t="s">
        <v>175</v>
      </c>
      <c r="B53" s="51">
        <f t="shared" ref="B53:H53" si="14">+B54</f>
        <v>48647.443416480142</v>
      </c>
      <c r="C53" s="51">
        <f t="shared" si="14"/>
        <v>24923.02802255303</v>
      </c>
      <c r="D53" s="51">
        <f t="shared" si="14"/>
        <v>9018.27639317783</v>
      </c>
      <c r="E53" s="51">
        <f t="shared" si="14"/>
        <v>10593.232489165986</v>
      </c>
      <c r="F53" s="51">
        <f t="shared" si="14"/>
        <v>2104.1809216685365</v>
      </c>
      <c r="G53" s="51">
        <f t="shared" si="14"/>
        <v>1258.0497047640702</v>
      </c>
      <c r="H53" s="51">
        <f t="shared" si="14"/>
        <v>750.67588515402804</v>
      </c>
    </row>
    <row r="54" spans="1:8" x14ac:dyDescent="0.25">
      <c r="A54" s="37" t="s">
        <v>175</v>
      </c>
      <c r="B54" s="38">
        <v>48647.443416480142</v>
      </c>
      <c r="C54" s="38">
        <v>24923.02802255303</v>
      </c>
      <c r="D54" s="38">
        <v>9018.27639317783</v>
      </c>
      <c r="E54" s="38">
        <v>10593.232489165986</v>
      </c>
      <c r="F54" s="38">
        <v>2104.1809216685365</v>
      </c>
      <c r="G54" s="38">
        <v>1258.0497047640702</v>
      </c>
      <c r="H54" s="38">
        <v>750.67588515402804</v>
      </c>
    </row>
    <row r="55" spans="1:8" x14ac:dyDescent="0.25">
      <c r="A55" s="591" t="s">
        <v>176</v>
      </c>
      <c r="B55" s="51">
        <f t="shared" ref="B55:H55" si="15">+B56+B57</f>
        <v>77215.195925176755</v>
      </c>
      <c r="C55" s="51">
        <f t="shared" si="15"/>
        <v>44881.901082140568</v>
      </c>
      <c r="D55" s="51">
        <f t="shared" si="15"/>
        <v>11634.932393166486</v>
      </c>
      <c r="E55" s="51">
        <f t="shared" si="15"/>
        <v>14759.788082135174</v>
      </c>
      <c r="F55" s="51">
        <f t="shared" si="15"/>
        <v>2925.4859828603303</v>
      </c>
      <c r="G55" s="51">
        <f t="shared" si="15"/>
        <v>1851.4693768225807</v>
      </c>
      <c r="H55" s="51">
        <f t="shared" si="15"/>
        <v>1161.619008054558</v>
      </c>
    </row>
    <row r="56" spans="1:8" x14ac:dyDescent="0.25">
      <c r="A56" s="37" t="s">
        <v>176</v>
      </c>
      <c r="B56" s="38">
        <v>44931.46425089355</v>
      </c>
      <c r="C56" s="38">
        <v>26211.454333239511</v>
      </c>
      <c r="D56" s="38">
        <v>6841.3199728494446</v>
      </c>
      <c r="E56" s="38">
        <v>8311.7317479196063</v>
      </c>
      <c r="F56" s="38">
        <v>1762.9623938303926</v>
      </c>
      <c r="G56" s="38">
        <v>1090.4086474075289</v>
      </c>
      <c r="H56" s="38">
        <v>713.5871556503713</v>
      </c>
    </row>
    <row r="57" spans="1:8" x14ac:dyDescent="0.25">
      <c r="A57" s="37" t="s">
        <v>177</v>
      </c>
      <c r="B57" s="38">
        <v>32283.731674283208</v>
      </c>
      <c r="C57" s="38">
        <v>18670.446748901053</v>
      </c>
      <c r="D57" s="38">
        <v>4793.6124203170411</v>
      </c>
      <c r="E57" s="38">
        <v>6448.0563342155674</v>
      </c>
      <c r="F57" s="38">
        <v>1162.5235890299377</v>
      </c>
      <c r="G57" s="38">
        <v>761.06072941505192</v>
      </c>
      <c r="H57" s="38">
        <v>448.03185240418657</v>
      </c>
    </row>
    <row r="58" spans="1:8" x14ac:dyDescent="0.25">
      <c r="A58" s="591" t="s">
        <v>178</v>
      </c>
      <c r="B58" s="51">
        <f t="shared" ref="B58:H58" si="16">+B59+B60</f>
        <v>118391.79957507769</v>
      </c>
      <c r="C58" s="51">
        <f t="shared" si="16"/>
        <v>71891.036975781317</v>
      </c>
      <c r="D58" s="51">
        <f t="shared" si="16"/>
        <v>18184.808840592224</v>
      </c>
      <c r="E58" s="51">
        <f t="shared" si="16"/>
        <v>21234.250109476056</v>
      </c>
      <c r="F58" s="51">
        <f t="shared" si="16"/>
        <v>3369.8636005100061</v>
      </c>
      <c r="G58" s="51">
        <f t="shared" si="16"/>
        <v>2194.1692374363961</v>
      </c>
      <c r="H58" s="51">
        <f t="shared" si="16"/>
        <v>1517.6708112896647</v>
      </c>
    </row>
    <row r="59" spans="1:8" x14ac:dyDescent="0.25">
      <c r="A59" s="37" t="s">
        <v>178</v>
      </c>
      <c r="B59" s="38">
        <v>85784.816781624657</v>
      </c>
      <c r="C59" s="38">
        <v>52907.673637505926</v>
      </c>
      <c r="D59" s="38">
        <v>13165.64447451357</v>
      </c>
      <c r="E59" s="38">
        <v>15011.531303360127</v>
      </c>
      <c r="F59" s="38">
        <v>2241.726374750579</v>
      </c>
      <c r="G59" s="38">
        <v>1443.4933522823681</v>
      </c>
      <c r="H59" s="38">
        <v>1014.747639220064</v>
      </c>
    </row>
    <row r="60" spans="1:8" x14ac:dyDescent="0.25">
      <c r="A60" s="37" t="s">
        <v>179</v>
      </c>
      <c r="B60" s="38">
        <v>32606.98279345304</v>
      </c>
      <c r="C60" s="38">
        <v>18983.363338275383</v>
      </c>
      <c r="D60" s="38">
        <v>5019.1643660786549</v>
      </c>
      <c r="E60" s="38">
        <v>6222.7188061159286</v>
      </c>
      <c r="F60" s="38">
        <v>1128.1372257594271</v>
      </c>
      <c r="G60" s="38">
        <v>750.67588515402804</v>
      </c>
      <c r="H60" s="38">
        <v>502.92317206960064</v>
      </c>
    </row>
    <row r="61" spans="1:8" x14ac:dyDescent="0.25">
      <c r="A61" s="591" t="s">
        <v>180</v>
      </c>
      <c r="B61" s="51">
        <f t="shared" ref="B61:H61" si="17">+B62</f>
        <v>33106.102200384834</v>
      </c>
      <c r="C61" s="51">
        <f t="shared" si="17"/>
        <v>19886.374291868622</v>
      </c>
      <c r="D61" s="51">
        <f t="shared" si="17"/>
        <v>4405.8658169290984</v>
      </c>
      <c r="E61" s="51">
        <f t="shared" si="17"/>
        <v>6192.3203056751363</v>
      </c>
      <c r="F61" s="51">
        <f t="shared" si="17"/>
        <v>1059.3644992184059</v>
      </c>
      <c r="G61" s="51">
        <f t="shared" si="17"/>
        <v>866.39272120543706</v>
      </c>
      <c r="H61" s="51">
        <f t="shared" si="17"/>
        <v>695.78456548861607</v>
      </c>
    </row>
    <row r="62" spans="1:8" x14ac:dyDescent="0.25">
      <c r="A62" s="37" t="s">
        <v>180</v>
      </c>
      <c r="B62" s="38">
        <v>33106.102200384834</v>
      </c>
      <c r="C62" s="38">
        <v>19886.374291868622</v>
      </c>
      <c r="D62" s="38">
        <v>4405.8658169290984</v>
      </c>
      <c r="E62" s="38">
        <v>6192.3203056751363</v>
      </c>
      <c r="F62" s="38">
        <v>1059.3644992184059</v>
      </c>
      <c r="G62" s="38">
        <v>866.39272120543706</v>
      </c>
      <c r="H62" s="38">
        <v>695.78456548861607</v>
      </c>
    </row>
    <row r="63" spans="1:8" x14ac:dyDescent="0.25">
      <c r="A63" s="591" t="s">
        <v>181</v>
      </c>
      <c r="B63" s="51">
        <f t="shared" ref="B63:H63" si="18">+B64</f>
        <v>68334.133179610042</v>
      </c>
      <c r="C63" s="51">
        <f t="shared" si="18"/>
        <v>41773.960280894338</v>
      </c>
      <c r="D63" s="51">
        <f t="shared" si="18"/>
        <v>9398.4201219895385</v>
      </c>
      <c r="E63" s="51">
        <f t="shared" si="18"/>
        <v>11741.065707557187</v>
      </c>
      <c r="F63" s="51">
        <f t="shared" si="18"/>
        <v>2597.4929793570159</v>
      </c>
      <c r="G63" s="51">
        <f t="shared" si="18"/>
        <v>1709.0486555285706</v>
      </c>
      <c r="H63" s="51">
        <f t="shared" si="18"/>
        <v>1114.145434289871</v>
      </c>
    </row>
    <row r="64" spans="1:8" x14ac:dyDescent="0.25">
      <c r="A64" s="37" t="s">
        <v>181</v>
      </c>
      <c r="B64" s="38">
        <v>68334.133179610042</v>
      </c>
      <c r="C64" s="38">
        <v>41773.960280894338</v>
      </c>
      <c r="D64" s="38">
        <v>9398.4201219895385</v>
      </c>
      <c r="E64" s="38">
        <v>11741.065707557187</v>
      </c>
      <c r="F64" s="38">
        <v>2597.4929793570159</v>
      </c>
      <c r="G64" s="38">
        <v>1709.0486555285706</v>
      </c>
      <c r="H64" s="38">
        <v>1114.145434289871</v>
      </c>
    </row>
    <row r="65" spans="1:8" x14ac:dyDescent="0.25">
      <c r="A65" s="591" t="s">
        <v>182</v>
      </c>
      <c r="B65" s="51">
        <f t="shared" ref="B65:H65" si="19">+B66</f>
        <v>86834.852131324718</v>
      </c>
      <c r="C65" s="51">
        <f t="shared" si="19"/>
        <v>52915.736270864181</v>
      </c>
      <c r="D65" s="51">
        <f t="shared" si="19"/>
        <v>13226.467471123444</v>
      </c>
      <c r="E65" s="51">
        <f t="shared" si="19"/>
        <v>15204.822352202986</v>
      </c>
      <c r="F65" s="51">
        <f t="shared" si="19"/>
        <v>2557.8164063525805</v>
      </c>
      <c r="G65" s="51">
        <f t="shared" si="19"/>
        <v>1615.5850571793485</v>
      </c>
      <c r="H65" s="51">
        <f t="shared" si="19"/>
        <v>1314.4245736096327</v>
      </c>
    </row>
    <row r="66" spans="1:8" x14ac:dyDescent="0.25">
      <c r="A66" s="37" t="s">
        <v>182</v>
      </c>
      <c r="B66" s="38">
        <v>86834.852131324718</v>
      </c>
      <c r="C66" s="38">
        <v>52915.736270864181</v>
      </c>
      <c r="D66" s="38">
        <v>13226.467471123444</v>
      </c>
      <c r="E66" s="38">
        <v>15204.822352202986</v>
      </c>
      <c r="F66" s="38">
        <v>2557.8164063525805</v>
      </c>
      <c r="G66" s="38">
        <v>1615.5850571793485</v>
      </c>
      <c r="H66" s="38">
        <v>1314.4245736096327</v>
      </c>
    </row>
    <row r="67" spans="1:8" x14ac:dyDescent="0.25">
      <c r="A67" s="591" t="s">
        <v>183</v>
      </c>
      <c r="B67" s="51">
        <v>33298.63450113107</v>
      </c>
      <c r="C67" s="51">
        <v>19318.998851004937</v>
      </c>
      <c r="D67" s="51">
        <v>5199.0990643828636</v>
      </c>
      <c r="E67" s="51">
        <v>6264.7859907486954</v>
      </c>
      <c r="F67" s="51">
        <v>1185.0069803991178</v>
      </c>
      <c r="G67" s="51">
        <v>744.74168843344296</v>
      </c>
      <c r="H67" s="51">
        <v>586.00192615779213</v>
      </c>
    </row>
    <row r="68" spans="1:8" x14ac:dyDescent="0.25">
      <c r="A68" s="37" t="s">
        <v>183</v>
      </c>
      <c r="B68" s="38">
        <v>33298.63450113107</v>
      </c>
      <c r="C68" s="38">
        <v>19318.998851004937</v>
      </c>
      <c r="D68" s="38">
        <v>5199.0990643828636</v>
      </c>
      <c r="E68" s="38">
        <v>6264.7859907486954</v>
      </c>
      <c r="F68" s="38">
        <v>1185.0069803991178</v>
      </c>
      <c r="G68" s="38">
        <v>744.74168843344296</v>
      </c>
      <c r="H68" s="38">
        <v>586.00192615779213</v>
      </c>
    </row>
    <row r="69" spans="1:8" x14ac:dyDescent="0.25">
      <c r="A69" s="591" t="s">
        <v>184</v>
      </c>
      <c r="B69" s="51">
        <f t="shared" ref="B69:H69" si="20">+B70</f>
        <v>43115.484697858214</v>
      </c>
      <c r="C69" s="51">
        <f t="shared" si="20"/>
        <v>25242.18354876923</v>
      </c>
      <c r="D69" s="51">
        <f t="shared" si="20"/>
        <v>6808.3741830190966</v>
      </c>
      <c r="E69" s="51">
        <f t="shared" si="20"/>
        <v>8652.4726665315375</v>
      </c>
      <c r="F69" s="51">
        <f t="shared" si="20"/>
        <v>1204.8452669013354</v>
      </c>
      <c r="G69" s="51">
        <f t="shared" si="20"/>
        <v>759.57718023490565</v>
      </c>
      <c r="H69" s="51">
        <f t="shared" si="20"/>
        <v>448.03185240418657</v>
      </c>
    </row>
    <row r="70" spans="1:8" x14ac:dyDescent="0.25">
      <c r="A70" s="37" t="s">
        <v>184</v>
      </c>
      <c r="B70" s="38">
        <v>43115.484697858214</v>
      </c>
      <c r="C70" s="38">
        <v>25242.18354876923</v>
      </c>
      <c r="D70" s="38">
        <v>6808.3741830190966</v>
      </c>
      <c r="E70" s="38">
        <v>8652.4726665315375</v>
      </c>
      <c r="F70" s="38">
        <v>1204.8452669013354</v>
      </c>
      <c r="G70" s="38">
        <v>759.57718023490565</v>
      </c>
      <c r="H70" s="38">
        <v>448.03185240418657</v>
      </c>
    </row>
    <row r="71" spans="1:8" x14ac:dyDescent="0.25">
      <c r="A71" s="25"/>
      <c r="B71" s="40"/>
      <c r="C71" s="40"/>
      <c r="D71" s="40"/>
      <c r="E71" s="40"/>
      <c r="F71" s="40"/>
      <c r="G71" s="40"/>
      <c r="H71" s="40"/>
    </row>
    <row r="72" spans="1:8" x14ac:dyDescent="0.25">
      <c r="A72" s="25"/>
      <c r="B72" s="39"/>
      <c r="C72" s="39"/>
      <c r="D72" s="39"/>
      <c r="E72" s="39"/>
      <c r="F72" s="39"/>
      <c r="G72" s="39"/>
      <c r="H72" s="39"/>
    </row>
    <row r="73" spans="1:8" x14ac:dyDescent="0.25">
      <c r="A73" s="25"/>
      <c r="B73" s="25"/>
      <c r="C73" s="25"/>
      <c r="D73" s="25"/>
      <c r="E73" s="25"/>
      <c r="F73" s="25"/>
      <c r="G73" s="25"/>
      <c r="H73" s="25"/>
    </row>
    <row r="74" spans="1:8" x14ac:dyDescent="0.25">
      <c r="A74" s="25"/>
      <c r="B74" s="25"/>
      <c r="C74" s="25"/>
      <c r="D74" s="25"/>
      <c r="E74" s="25"/>
      <c r="F74" s="25"/>
      <c r="G74" s="25"/>
      <c r="H74" s="25"/>
    </row>
    <row r="75" spans="1:8" x14ac:dyDescent="0.25">
      <c r="A75" s="25"/>
      <c r="B75" s="25"/>
      <c r="C75" s="25"/>
      <c r="D75" s="25"/>
      <c r="E75" s="25"/>
      <c r="F75" s="25"/>
      <c r="G75" s="25"/>
      <c r="H75" s="25"/>
    </row>
    <row r="76" spans="1:8" x14ac:dyDescent="0.25">
      <c r="A76" s="25"/>
      <c r="B76" s="25"/>
      <c r="C76" s="25"/>
      <c r="D76" s="25"/>
      <c r="E76" s="25"/>
      <c r="F76" s="25"/>
      <c r="G76" s="25"/>
      <c r="H76" s="25"/>
    </row>
    <row r="77" spans="1:8" x14ac:dyDescent="0.25">
      <c r="A77" s="25"/>
      <c r="B77" s="25"/>
      <c r="C77" s="25"/>
      <c r="D77" s="25"/>
      <c r="E77" s="25"/>
      <c r="F77" s="25"/>
      <c r="G77" s="25"/>
      <c r="H77" s="25"/>
    </row>
    <row r="78" spans="1:8" x14ac:dyDescent="0.25">
      <c r="A78" s="25"/>
      <c r="B78" s="25"/>
      <c r="C78" s="25"/>
      <c r="D78" s="25"/>
      <c r="E78" s="25"/>
      <c r="F78" s="25"/>
      <c r="G78" s="25"/>
      <c r="H78" s="25"/>
    </row>
    <row r="79" spans="1:8" x14ac:dyDescent="0.25">
      <c r="A79" s="25"/>
      <c r="B79" s="25"/>
      <c r="C79" s="25"/>
      <c r="D79" s="25"/>
      <c r="E79" s="25"/>
      <c r="F79" s="25"/>
      <c r="G79" s="25"/>
      <c r="H79" s="25"/>
    </row>
    <row r="80" spans="1:8" x14ac:dyDescent="0.25">
      <c r="A80" s="25"/>
      <c r="B80" s="25"/>
      <c r="C80" s="25"/>
      <c r="D80" s="25"/>
      <c r="E80" s="25"/>
      <c r="F80" s="25"/>
      <c r="G80" s="25"/>
      <c r="H80" s="25"/>
    </row>
    <row r="81" spans="1:8" x14ac:dyDescent="0.25">
      <c r="A81" s="25"/>
      <c r="B81" s="25"/>
      <c r="C81" s="25"/>
      <c r="D81" s="25"/>
      <c r="E81" s="25"/>
      <c r="F81" s="25"/>
      <c r="G81" s="25"/>
      <c r="H81" s="25"/>
    </row>
    <row r="82" spans="1:8" x14ac:dyDescent="0.25">
      <c r="A82" s="25"/>
      <c r="B82" s="25"/>
      <c r="C82" s="25"/>
      <c r="D82" s="25"/>
      <c r="E82" s="25"/>
      <c r="F82" s="25"/>
      <c r="G82" s="25"/>
      <c r="H82" s="25"/>
    </row>
    <row r="83" spans="1:8" x14ac:dyDescent="0.25">
      <c r="A83" s="25"/>
      <c r="B83" s="25"/>
      <c r="C83" s="25"/>
      <c r="D83" s="25"/>
      <c r="E83" s="25"/>
      <c r="F83" s="25"/>
      <c r="G83" s="25"/>
      <c r="H83" s="25"/>
    </row>
    <row r="84" spans="1:8" x14ac:dyDescent="0.25">
      <c r="A84" s="25"/>
      <c r="B84" s="25"/>
      <c r="C84" s="25"/>
      <c r="D84" s="25"/>
      <c r="E84" s="25"/>
      <c r="F84" s="25"/>
      <c r="G84" s="25"/>
      <c r="H84" s="25"/>
    </row>
    <row r="85" spans="1:8" x14ac:dyDescent="0.25">
      <c r="A85" s="25"/>
      <c r="B85" s="25"/>
      <c r="C85" s="25"/>
      <c r="D85" s="25"/>
      <c r="E85" s="25"/>
      <c r="F85" s="25"/>
      <c r="G85" s="25"/>
      <c r="H85" s="25"/>
    </row>
    <row r="86" spans="1:8" x14ac:dyDescent="0.25">
      <c r="A86" s="25"/>
      <c r="B86" s="25"/>
      <c r="C86" s="25"/>
      <c r="D86" s="25"/>
      <c r="E86" s="25"/>
      <c r="F86" s="25"/>
      <c r="G86" s="25"/>
      <c r="H86" s="25"/>
    </row>
    <row r="87" spans="1:8" x14ac:dyDescent="0.25">
      <c r="A87" s="25"/>
      <c r="B87" s="25"/>
      <c r="C87" s="25"/>
      <c r="D87" s="25"/>
      <c r="E87" s="25"/>
      <c r="F87" s="25"/>
      <c r="G87" s="25"/>
      <c r="H87" s="25"/>
    </row>
    <row r="88" spans="1:8" x14ac:dyDescent="0.25">
      <c r="A88" s="25"/>
      <c r="B88" s="25"/>
      <c r="C88" s="25"/>
      <c r="D88" s="25"/>
      <c r="E88" s="25"/>
      <c r="F88" s="25"/>
      <c r="G88" s="25"/>
      <c r="H88" s="25"/>
    </row>
    <row r="89" spans="1:8" x14ac:dyDescent="0.25">
      <c r="A89" s="25"/>
      <c r="B89" s="25"/>
      <c r="C89" s="25"/>
      <c r="D89" s="25"/>
      <c r="E89" s="25"/>
      <c r="F89" s="25"/>
      <c r="G89" s="25"/>
      <c r="H89" s="25"/>
    </row>
    <row r="90" spans="1:8" x14ac:dyDescent="0.25">
      <c r="A90" s="25"/>
      <c r="B90" s="25"/>
      <c r="C90" s="25"/>
      <c r="D90" s="25"/>
      <c r="E90" s="25"/>
      <c r="F90" s="25"/>
      <c r="G90" s="25"/>
      <c r="H90" s="25"/>
    </row>
    <row r="91" spans="1:8" x14ac:dyDescent="0.25">
      <c r="A91" s="25"/>
      <c r="B91" s="25"/>
      <c r="C91" s="25"/>
      <c r="D91" s="25"/>
      <c r="E91" s="25"/>
      <c r="F91" s="25"/>
      <c r="G91" s="25"/>
      <c r="H91" s="25"/>
    </row>
    <row r="92" spans="1:8" x14ac:dyDescent="0.25">
      <c r="A92" s="25"/>
      <c r="B92" s="25"/>
      <c r="C92" s="25"/>
      <c r="D92" s="25"/>
      <c r="E92" s="25"/>
      <c r="F92" s="25"/>
      <c r="G92" s="25"/>
      <c r="H92" s="25"/>
    </row>
    <row r="93" spans="1:8" x14ac:dyDescent="0.25">
      <c r="A93" s="25"/>
      <c r="B93" s="25"/>
      <c r="C93" s="25"/>
      <c r="D93" s="25"/>
      <c r="E93" s="25"/>
      <c r="F93" s="25"/>
      <c r="G93" s="25"/>
      <c r="H93" s="25"/>
    </row>
    <row r="94" spans="1:8" x14ac:dyDescent="0.25">
      <c r="A94" s="25"/>
      <c r="B94" s="25"/>
      <c r="C94" s="25"/>
      <c r="D94" s="25"/>
      <c r="E94" s="25"/>
      <c r="F94" s="25"/>
      <c r="G94" s="25"/>
      <c r="H94" s="25"/>
    </row>
    <row r="95" spans="1:8" x14ac:dyDescent="0.25">
      <c r="A95" s="25"/>
      <c r="B95" s="25"/>
      <c r="C95" s="25"/>
      <c r="D95" s="25"/>
      <c r="E95" s="25"/>
      <c r="F95" s="25"/>
      <c r="G95" s="25"/>
      <c r="H95" s="25"/>
    </row>
    <row r="96" spans="1:8" x14ac:dyDescent="0.25">
      <c r="A96" s="25"/>
      <c r="B96" s="25"/>
      <c r="C96" s="25"/>
      <c r="D96" s="25"/>
      <c r="E96" s="25"/>
      <c r="F96" s="25"/>
      <c r="G96" s="25"/>
      <c r="H96" s="25"/>
    </row>
    <row r="97" spans="1:8" x14ac:dyDescent="0.25">
      <c r="A97" s="25"/>
      <c r="B97" s="25"/>
      <c r="C97" s="25"/>
      <c r="D97" s="25"/>
      <c r="E97" s="25"/>
      <c r="F97" s="25"/>
      <c r="G97" s="25"/>
      <c r="H97" s="25"/>
    </row>
    <row r="98" spans="1:8" x14ac:dyDescent="0.25">
      <c r="A98" s="25"/>
      <c r="B98" s="25"/>
      <c r="C98" s="25"/>
      <c r="D98" s="25"/>
      <c r="E98" s="25"/>
      <c r="F98" s="25"/>
      <c r="G98" s="25"/>
      <c r="H98" s="25"/>
    </row>
    <row r="99" spans="1:8" x14ac:dyDescent="0.25">
      <c r="A99" s="25"/>
      <c r="B99" s="25"/>
      <c r="C99" s="25"/>
      <c r="D99" s="25"/>
      <c r="E99" s="25"/>
      <c r="F99" s="25"/>
      <c r="G99" s="25"/>
      <c r="H99" s="25"/>
    </row>
    <row r="100" spans="1:8" x14ac:dyDescent="0.25">
      <c r="A100" s="25"/>
      <c r="B100" s="25"/>
      <c r="C100" s="25"/>
      <c r="D100" s="25"/>
      <c r="E100" s="25"/>
      <c r="F100" s="25"/>
      <c r="G100" s="25"/>
      <c r="H100" s="25"/>
    </row>
    <row r="101" spans="1:8" x14ac:dyDescent="0.25">
      <c r="A101" s="25"/>
      <c r="B101" s="25"/>
      <c r="C101" s="25"/>
      <c r="D101" s="25"/>
      <c r="E101" s="25"/>
      <c r="F101" s="25"/>
      <c r="G101" s="25"/>
      <c r="H101" s="25"/>
    </row>
    <row r="102" spans="1:8" x14ac:dyDescent="0.25">
      <c r="A102" s="25"/>
      <c r="B102" s="25"/>
      <c r="C102" s="25"/>
      <c r="D102" s="25"/>
      <c r="E102" s="25"/>
      <c r="F102" s="25"/>
      <c r="G102" s="25"/>
      <c r="H102" s="25"/>
    </row>
    <row r="103" spans="1:8" x14ac:dyDescent="0.25">
      <c r="A103" s="25"/>
      <c r="B103" s="25"/>
      <c r="C103" s="25"/>
      <c r="D103" s="25"/>
      <c r="E103" s="25"/>
      <c r="F103" s="25"/>
      <c r="G103" s="25"/>
      <c r="H103" s="25"/>
    </row>
    <row r="104" spans="1:8" x14ac:dyDescent="0.25">
      <c r="A104" s="25"/>
      <c r="B104" s="25"/>
      <c r="C104" s="25"/>
      <c r="D104" s="25"/>
      <c r="E104" s="25"/>
      <c r="F104" s="25"/>
      <c r="G104" s="25"/>
      <c r="H104" s="25"/>
    </row>
    <row r="105" spans="1:8" x14ac:dyDescent="0.25">
      <c r="A105" s="25"/>
      <c r="B105" s="25"/>
      <c r="C105" s="25"/>
      <c r="D105" s="25"/>
      <c r="E105" s="25"/>
      <c r="F105" s="25"/>
      <c r="G105" s="25"/>
      <c r="H105" s="25"/>
    </row>
    <row r="106" spans="1:8" x14ac:dyDescent="0.25">
      <c r="A106" s="25"/>
      <c r="B106" s="25"/>
      <c r="C106" s="25"/>
      <c r="D106" s="25"/>
      <c r="E106" s="25"/>
      <c r="F106" s="25"/>
      <c r="G106" s="25"/>
      <c r="H106" s="25"/>
    </row>
    <row r="107" spans="1:8" x14ac:dyDescent="0.25">
      <c r="A107" s="25"/>
      <c r="B107" s="25"/>
      <c r="C107" s="25"/>
      <c r="D107" s="25"/>
      <c r="E107" s="25"/>
      <c r="F107" s="25"/>
      <c r="G107" s="25"/>
      <c r="H107" s="25"/>
    </row>
    <row r="108" spans="1:8" x14ac:dyDescent="0.25">
      <c r="A108" s="25"/>
      <c r="B108" s="25"/>
      <c r="C108" s="25"/>
      <c r="D108" s="25"/>
      <c r="E108" s="25"/>
      <c r="F108" s="25"/>
      <c r="G108" s="25"/>
      <c r="H108" s="25"/>
    </row>
    <row r="109" spans="1:8" x14ac:dyDescent="0.25">
      <c r="A109" s="25"/>
      <c r="B109" s="25"/>
      <c r="C109" s="25"/>
      <c r="D109" s="25"/>
      <c r="E109" s="25"/>
      <c r="F109" s="25"/>
      <c r="G109" s="25"/>
      <c r="H109" s="25"/>
    </row>
    <row r="110" spans="1:8" x14ac:dyDescent="0.25">
      <c r="A110" s="25"/>
      <c r="B110" s="25"/>
      <c r="C110" s="25"/>
      <c r="D110" s="25"/>
      <c r="E110" s="25"/>
      <c r="F110" s="25"/>
      <c r="G110" s="25"/>
      <c r="H110" s="25"/>
    </row>
    <row r="111" spans="1:8" x14ac:dyDescent="0.25">
      <c r="A111" s="25"/>
      <c r="B111" s="25"/>
      <c r="C111" s="25"/>
      <c r="D111" s="25"/>
      <c r="E111" s="25"/>
      <c r="F111" s="25"/>
      <c r="G111" s="25"/>
      <c r="H111" s="25"/>
    </row>
    <row r="112" spans="1:8" x14ac:dyDescent="0.25">
      <c r="A112" s="25"/>
      <c r="B112" s="25"/>
      <c r="C112" s="25"/>
      <c r="D112" s="25"/>
      <c r="E112" s="25"/>
      <c r="F112" s="25"/>
      <c r="G112" s="25"/>
      <c r="H112" s="25"/>
    </row>
    <row r="113" spans="1:8" x14ac:dyDescent="0.25">
      <c r="A113" s="25"/>
      <c r="B113" s="25"/>
      <c r="C113" s="25"/>
      <c r="D113" s="25"/>
      <c r="E113" s="25"/>
      <c r="F113" s="25"/>
      <c r="G113" s="25"/>
      <c r="H113" s="25"/>
    </row>
    <row r="114" spans="1:8" x14ac:dyDescent="0.25">
      <c r="A114" s="25"/>
      <c r="B114" s="25"/>
      <c r="C114" s="25"/>
      <c r="D114" s="25"/>
      <c r="E114" s="25"/>
      <c r="F114" s="25"/>
      <c r="G114" s="25"/>
      <c r="H114" s="25"/>
    </row>
    <row r="115" spans="1:8" x14ac:dyDescent="0.25">
      <c r="A115" s="25"/>
      <c r="B115" s="25"/>
      <c r="C115" s="25"/>
      <c r="D115" s="25"/>
      <c r="E115" s="25"/>
      <c r="F115" s="25"/>
      <c r="G115" s="25"/>
      <c r="H115" s="25"/>
    </row>
    <row r="116" spans="1:8" x14ac:dyDescent="0.25">
      <c r="A116" s="25"/>
      <c r="B116" s="25"/>
      <c r="C116" s="25"/>
      <c r="D116" s="25"/>
      <c r="E116" s="25"/>
      <c r="F116" s="25"/>
      <c r="G116" s="25"/>
      <c r="H116" s="25"/>
    </row>
    <row r="117" spans="1:8" x14ac:dyDescent="0.25">
      <c r="A117" s="25"/>
      <c r="B117" s="25"/>
      <c r="C117" s="25"/>
      <c r="D117" s="25"/>
      <c r="E117" s="25"/>
      <c r="F117" s="25"/>
      <c r="G117" s="25"/>
      <c r="H117" s="25"/>
    </row>
    <row r="118" spans="1:8" x14ac:dyDescent="0.25">
      <c r="A118" s="25"/>
      <c r="B118" s="25"/>
      <c r="C118" s="25"/>
      <c r="D118" s="25"/>
      <c r="E118" s="25"/>
      <c r="F118" s="25"/>
      <c r="G118" s="25"/>
      <c r="H118" s="25"/>
    </row>
    <row r="119" spans="1:8" x14ac:dyDescent="0.25">
      <c r="A119" s="25"/>
      <c r="B119" s="25"/>
      <c r="C119" s="25"/>
      <c r="D119" s="25"/>
      <c r="E119" s="25"/>
      <c r="F119" s="25"/>
      <c r="G119" s="25"/>
      <c r="H119" s="25"/>
    </row>
    <row r="120" spans="1:8" x14ac:dyDescent="0.25">
      <c r="A120" s="25"/>
      <c r="B120" s="25"/>
      <c r="C120" s="25"/>
      <c r="D120" s="25"/>
      <c r="E120" s="25"/>
      <c r="F120" s="25"/>
      <c r="G120" s="25"/>
      <c r="H120" s="25"/>
    </row>
    <row r="121" spans="1:8" x14ac:dyDescent="0.25">
      <c r="A121" s="25"/>
      <c r="B121" s="25"/>
      <c r="C121" s="25"/>
      <c r="D121" s="25"/>
      <c r="E121" s="25"/>
      <c r="F121" s="25"/>
      <c r="G121" s="25"/>
      <c r="H121" s="25"/>
    </row>
    <row r="122" spans="1:8" x14ac:dyDescent="0.25">
      <c r="A122" s="25"/>
      <c r="B122" s="25"/>
      <c r="C122" s="25"/>
      <c r="D122" s="25"/>
      <c r="E122" s="25"/>
      <c r="F122" s="25"/>
      <c r="G122" s="25"/>
      <c r="H122" s="25"/>
    </row>
    <row r="123" spans="1:8" x14ac:dyDescent="0.25">
      <c r="A123" s="25"/>
      <c r="B123" s="25"/>
      <c r="C123" s="25"/>
      <c r="D123" s="25"/>
      <c r="E123" s="25"/>
      <c r="F123" s="25"/>
      <c r="G123" s="25"/>
      <c r="H123" s="25"/>
    </row>
    <row r="124" spans="1:8" x14ac:dyDescent="0.25">
      <c r="A124" s="25"/>
      <c r="B124" s="25"/>
      <c r="C124" s="25"/>
      <c r="D124" s="25"/>
      <c r="E124" s="25"/>
      <c r="F124" s="25"/>
      <c r="G124" s="25"/>
      <c r="H124" s="25"/>
    </row>
    <row r="125" spans="1:8" x14ac:dyDescent="0.25">
      <c r="A125" s="25"/>
      <c r="B125" s="25"/>
      <c r="C125" s="25"/>
      <c r="D125" s="25"/>
      <c r="E125" s="25"/>
      <c r="F125" s="25"/>
      <c r="G125" s="25"/>
      <c r="H125" s="25"/>
    </row>
    <row r="126" spans="1:8" x14ac:dyDescent="0.25">
      <c r="A126" s="25"/>
      <c r="B126" s="25"/>
      <c r="C126" s="25"/>
      <c r="D126" s="25"/>
      <c r="E126" s="25"/>
      <c r="F126" s="25"/>
      <c r="G126" s="25"/>
      <c r="H126" s="25"/>
    </row>
    <row r="127" spans="1:8" x14ac:dyDescent="0.25">
      <c r="A127" s="25"/>
      <c r="B127" s="25"/>
      <c r="C127" s="25"/>
      <c r="D127" s="25"/>
      <c r="E127" s="25"/>
      <c r="F127" s="25"/>
      <c r="G127" s="25"/>
      <c r="H127" s="25"/>
    </row>
    <row r="128" spans="1:8" x14ac:dyDescent="0.25">
      <c r="A128" s="25"/>
      <c r="B128" s="25"/>
      <c r="C128" s="25"/>
      <c r="D128" s="25"/>
      <c r="E128" s="25"/>
      <c r="F128" s="25"/>
      <c r="G128" s="25"/>
      <c r="H128" s="25"/>
    </row>
    <row r="129" spans="1:8" x14ac:dyDescent="0.25">
      <c r="A129" s="25"/>
      <c r="B129" s="25"/>
      <c r="C129" s="25"/>
      <c r="D129" s="25"/>
      <c r="E129" s="25"/>
      <c r="F129" s="25"/>
      <c r="G129" s="25"/>
      <c r="H129" s="25"/>
    </row>
    <row r="130" spans="1:8" x14ac:dyDescent="0.25">
      <c r="A130" s="25"/>
      <c r="B130" s="25"/>
      <c r="C130" s="25"/>
      <c r="D130" s="25"/>
      <c r="E130" s="25"/>
      <c r="F130" s="25"/>
      <c r="G130" s="25"/>
      <c r="H130" s="25"/>
    </row>
    <row r="131" spans="1:8" x14ac:dyDescent="0.25">
      <c r="A131" s="25"/>
      <c r="B131" s="25"/>
      <c r="C131" s="25"/>
      <c r="D131" s="25"/>
      <c r="E131" s="25"/>
      <c r="F131" s="25"/>
      <c r="G131" s="25"/>
      <c r="H131" s="25"/>
    </row>
    <row r="132" spans="1:8" x14ac:dyDescent="0.25">
      <c r="A132" s="25"/>
      <c r="B132" s="25"/>
      <c r="C132" s="25"/>
      <c r="D132" s="25"/>
      <c r="E132" s="25"/>
      <c r="F132" s="25"/>
      <c r="G132" s="25"/>
      <c r="H132" s="25"/>
    </row>
    <row r="133" spans="1:8" x14ac:dyDescent="0.25">
      <c r="A133" s="25"/>
      <c r="B133" s="25"/>
      <c r="C133" s="25"/>
      <c r="D133" s="25"/>
      <c r="E133" s="25"/>
      <c r="F133" s="25"/>
      <c r="G133" s="25"/>
      <c r="H133" s="25"/>
    </row>
    <row r="134" spans="1:8" x14ac:dyDescent="0.25">
      <c r="A134" s="25"/>
      <c r="B134" s="25"/>
      <c r="C134" s="25"/>
      <c r="D134" s="25"/>
      <c r="E134" s="25"/>
      <c r="F134" s="25"/>
      <c r="G134" s="25"/>
      <c r="H134" s="25"/>
    </row>
    <row r="135" spans="1:8" x14ac:dyDescent="0.25">
      <c r="A135" s="25"/>
      <c r="B135" s="25"/>
      <c r="C135" s="25"/>
      <c r="D135" s="25"/>
      <c r="E135" s="25"/>
      <c r="F135" s="25"/>
      <c r="G135" s="25"/>
      <c r="H135" s="25"/>
    </row>
    <row r="136" spans="1:8" x14ac:dyDescent="0.25">
      <c r="A136" s="25"/>
      <c r="B136" s="25"/>
      <c r="C136" s="25"/>
      <c r="D136" s="25"/>
      <c r="E136" s="25"/>
      <c r="F136" s="25"/>
      <c r="G136" s="25"/>
      <c r="H136" s="25"/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6"/>
  <sheetViews>
    <sheetView zoomScaleNormal="100" workbookViewId="0">
      <selection activeCell="F5" sqref="F5"/>
    </sheetView>
  </sheetViews>
  <sheetFormatPr defaultColWidth="10.28515625" defaultRowHeight="15" x14ac:dyDescent="0.25"/>
  <cols>
    <col min="1" max="1" width="16.5703125" style="17" customWidth="1"/>
    <col min="2" max="4" width="9.85546875" style="17" customWidth="1"/>
    <col min="5" max="5" width="3" style="17" customWidth="1"/>
    <col min="6" max="8" width="9.85546875" style="17" customWidth="1"/>
    <col min="9" max="9" width="3" style="17" customWidth="1"/>
    <col min="10" max="12" width="9.85546875" style="17" customWidth="1"/>
    <col min="13" max="13" width="8.85546875" style="17" customWidth="1"/>
    <col min="14" max="16384" width="10.28515625" style="17"/>
  </cols>
  <sheetData>
    <row r="1" spans="1:18" ht="14.25" customHeight="1" x14ac:dyDescent="0.25">
      <c r="A1" s="883" t="s">
        <v>532</v>
      </c>
      <c r="B1" s="883"/>
      <c r="C1" s="883"/>
      <c r="D1" s="883"/>
      <c r="E1" s="883"/>
      <c r="F1" s="883"/>
      <c r="G1" s="883"/>
      <c r="H1" s="883"/>
      <c r="I1" s="883"/>
      <c r="J1" s="883"/>
      <c r="K1" s="883"/>
      <c r="L1" s="883"/>
      <c r="N1" s="884"/>
      <c r="O1" s="884"/>
      <c r="P1" s="884"/>
      <c r="Q1" s="884"/>
      <c r="R1" s="884"/>
    </row>
    <row r="2" spans="1:18" ht="10.5" customHeight="1" x14ac:dyDescent="0.25">
      <c r="A2" s="887" t="s">
        <v>523</v>
      </c>
      <c r="B2" s="885" t="s">
        <v>149</v>
      </c>
      <c r="C2" s="885"/>
      <c r="D2" s="885"/>
      <c r="E2" s="885"/>
      <c r="F2" s="885"/>
      <c r="G2" s="885"/>
      <c r="H2" s="885"/>
      <c r="I2" s="885"/>
      <c r="J2" s="885"/>
      <c r="K2" s="885"/>
      <c r="L2" s="18"/>
      <c r="N2" s="584"/>
      <c r="O2" s="584"/>
      <c r="P2" s="584"/>
      <c r="Q2" s="584"/>
      <c r="R2" s="584"/>
    </row>
    <row r="3" spans="1:18" ht="12.75" customHeight="1" x14ac:dyDescent="0.25">
      <c r="A3" s="888"/>
      <c r="B3" s="886" t="s">
        <v>150</v>
      </c>
      <c r="C3" s="886"/>
      <c r="D3" s="886"/>
      <c r="E3" s="20"/>
      <c r="F3" s="886" t="s">
        <v>151</v>
      </c>
      <c r="G3" s="886"/>
      <c r="H3" s="886"/>
      <c r="I3" s="20"/>
      <c r="J3" s="886" t="s">
        <v>152</v>
      </c>
      <c r="K3" s="886"/>
      <c r="L3" s="886"/>
    </row>
    <row r="4" spans="1:18" ht="14.25" customHeight="1" x14ac:dyDescent="0.25">
      <c r="A4" s="888"/>
      <c r="B4" s="83" t="s">
        <v>0</v>
      </c>
      <c r="C4" s="12" t="s">
        <v>1</v>
      </c>
      <c r="D4" s="8" t="s">
        <v>2</v>
      </c>
      <c r="E4" s="19"/>
      <c r="F4" s="83" t="s">
        <v>0</v>
      </c>
      <c r="G4" s="12" t="s">
        <v>1</v>
      </c>
      <c r="H4" s="12" t="s">
        <v>2</v>
      </c>
      <c r="I4" s="19"/>
      <c r="J4" s="83" t="s">
        <v>0</v>
      </c>
      <c r="K4" s="12" t="s">
        <v>1</v>
      </c>
      <c r="L4" s="12" t="s">
        <v>2</v>
      </c>
    </row>
    <row r="5" spans="1:18" ht="15" customHeight="1" x14ac:dyDescent="0.25">
      <c r="A5" s="69" t="s">
        <v>163</v>
      </c>
      <c r="B5" s="245">
        <f>C5+D5</f>
        <v>1490770.1790651036</v>
      </c>
      <c r="C5" s="246">
        <v>746688.92528444936</v>
      </c>
      <c r="D5" s="246">
        <v>744081.25378065417</v>
      </c>
      <c r="E5" s="247"/>
      <c r="F5" s="246">
        <f>G5+H5</f>
        <v>1693965.0658105835</v>
      </c>
      <c r="G5" s="246">
        <v>798819.85035824217</v>
      </c>
      <c r="H5" s="246">
        <v>895145.21545234148</v>
      </c>
      <c r="I5" s="247"/>
      <c r="J5" s="246">
        <f>K5+L5</f>
        <v>118130.5705676112</v>
      </c>
      <c r="K5" s="246">
        <v>53557.608952500334</v>
      </c>
      <c r="L5" s="246">
        <v>64572.961615110864</v>
      </c>
    </row>
    <row r="6" spans="1:18" ht="15" customHeight="1" x14ac:dyDescent="0.25">
      <c r="A6" s="699"/>
      <c r="B6" s="700"/>
      <c r="C6" s="701"/>
      <c r="D6" s="701"/>
      <c r="E6" s="702"/>
      <c r="F6" s="701"/>
      <c r="G6" s="701"/>
      <c r="H6" s="701"/>
      <c r="I6" s="702"/>
      <c r="J6" s="701"/>
      <c r="K6" s="701"/>
      <c r="L6" s="701"/>
    </row>
    <row r="7" spans="1:18" ht="12" customHeight="1" x14ac:dyDescent="0.25">
      <c r="A7" s="69" t="s">
        <v>3</v>
      </c>
      <c r="B7" s="703"/>
      <c r="C7" s="704"/>
      <c r="D7" s="704"/>
      <c r="E7" s="705"/>
      <c r="F7" s="704"/>
      <c r="G7" s="704"/>
      <c r="H7" s="704"/>
      <c r="I7" s="705"/>
      <c r="J7" s="704"/>
      <c r="K7" s="704"/>
      <c r="L7" s="704"/>
    </row>
    <row r="8" spans="1:18" ht="15" customHeight="1" x14ac:dyDescent="0.25">
      <c r="A8" s="706" t="s">
        <v>4</v>
      </c>
      <c r="B8" s="21">
        <f>C8+D8</f>
        <v>532281.14420625172</v>
      </c>
      <c r="C8" s="238">
        <v>262547.07708060706</v>
      </c>
      <c r="D8" s="238">
        <v>269734.06712564459</v>
      </c>
      <c r="E8" s="239"/>
      <c r="F8" s="238">
        <f>G8+H8</f>
        <v>717576.46450009535</v>
      </c>
      <c r="G8" s="238">
        <v>337288.40741647972</v>
      </c>
      <c r="H8" s="238">
        <v>380288.05708361563</v>
      </c>
      <c r="I8" s="239"/>
      <c r="J8" s="238">
        <f>K8+L8</f>
        <v>37757.810183896407</v>
      </c>
      <c r="K8" s="238">
        <v>16657.290194679677</v>
      </c>
      <c r="L8" s="238">
        <v>21100.519989216733</v>
      </c>
    </row>
    <row r="9" spans="1:18" ht="15.75" customHeight="1" x14ac:dyDescent="0.25">
      <c r="A9" s="706" t="s">
        <v>5</v>
      </c>
      <c r="B9" s="21">
        <f>C9+D9</f>
        <v>958489.03485852841</v>
      </c>
      <c r="C9" s="239">
        <v>484141.84820362058</v>
      </c>
      <c r="D9" s="239">
        <v>474347.18665490783</v>
      </c>
      <c r="E9" s="239"/>
      <c r="F9" s="238">
        <f>G9+H9</f>
        <v>976388.60131632385</v>
      </c>
      <c r="G9" s="239">
        <v>461531.44294389128</v>
      </c>
      <c r="H9" s="239">
        <v>514857.15837243258</v>
      </c>
      <c r="I9" s="239"/>
      <c r="J9" s="238">
        <f>K9+L9</f>
        <v>80372.760383624583</v>
      </c>
      <c r="K9" s="239">
        <v>36900.318757781002</v>
      </c>
      <c r="L9" s="239">
        <v>43472.441625843581</v>
      </c>
    </row>
    <row r="10" spans="1:18" ht="15.75" customHeight="1" x14ac:dyDescent="0.25">
      <c r="A10" s="54" t="s">
        <v>185</v>
      </c>
      <c r="B10" s="84"/>
      <c r="C10" s="240"/>
      <c r="D10" s="240"/>
      <c r="E10" s="240"/>
      <c r="F10" s="241"/>
      <c r="G10" s="240"/>
      <c r="H10" s="240"/>
      <c r="I10" s="240"/>
      <c r="J10" s="241"/>
      <c r="K10" s="240"/>
      <c r="L10" s="240"/>
    </row>
    <row r="11" spans="1:18" x14ac:dyDescent="0.25">
      <c r="A11" s="35" t="s">
        <v>6</v>
      </c>
      <c r="B11" s="82">
        <f t="shared" ref="B11:L11" si="0">+B12+B13+B14+B15</f>
        <v>102948.41065342429</v>
      </c>
      <c r="C11" s="242">
        <f t="shared" si="0"/>
        <v>51911.504051425989</v>
      </c>
      <c r="D11" s="242">
        <f t="shared" si="0"/>
        <v>51036.906601998307</v>
      </c>
      <c r="E11" s="242">
        <f t="shared" si="0"/>
        <v>0</v>
      </c>
      <c r="F11" s="242">
        <f t="shared" si="0"/>
        <v>112554.23043930795</v>
      </c>
      <c r="G11" s="242">
        <f t="shared" si="0"/>
        <v>53815.566511481826</v>
      </c>
      <c r="H11" s="242">
        <f t="shared" si="0"/>
        <v>58738.663927826135</v>
      </c>
      <c r="I11" s="242">
        <f t="shared" si="0"/>
        <v>0</v>
      </c>
      <c r="J11" s="242">
        <f t="shared" si="0"/>
        <v>10733.478318358579</v>
      </c>
      <c r="K11" s="242">
        <f t="shared" si="0"/>
        <v>4834.8867780968121</v>
      </c>
      <c r="L11" s="242">
        <f t="shared" si="0"/>
        <v>5898.5915402617684</v>
      </c>
    </row>
    <row r="12" spans="1:18" x14ac:dyDescent="0.25">
      <c r="A12" s="15" t="s">
        <v>6</v>
      </c>
      <c r="B12" s="21">
        <f>C12+D12</f>
        <v>31628.180597504928</v>
      </c>
      <c r="C12" s="238">
        <v>15869.583140675977</v>
      </c>
      <c r="D12" s="238">
        <v>15758.597456828949</v>
      </c>
      <c r="E12" s="239"/>
      <c r="F12" s="238">
        <f>G12+H12</f>
        <v>35699.234865116843</v>
      </c>
      <c r="G12" s="238">
        <v>16861.406479917161</v>
      </c>
      <c r="H12" s="238">
        <v>18837.828385199682</v>
      </c>
      <c r="I12" s="239"/>
      <c r="J12" s="238">
        <f>K12+L12</f>
        <v>3133.2558684690357</v>
      </c>
      <c r="K12" s="238">
        <v>1385.6349342566591</v>
      </c>
      <c r="L12" s="238">
        <v>1747.6209342123766</v>
      </c>
    </row>
    <row r="13" spans="1:18" ht="15" customHeight="1" x14ac:dyDescent="0.25">
      <c r="A13" s="15" t="s">
        <v>158</v>
      </c>
      <c r="B13" s="21">
        <f>C13+D13</f>
        <v>26794.951581721885</v>
      </c>
      <c r="C13" s="238">
        <v>13530.117031344385</v>
      </c>
      <c r="D13" s="238">
        <v>13264.834550377502</v>
      </c>
      <c r="E13" s="239"/>
      <c r="F13" s="238">
        <f>G13+H13</f>
        <v>27856.678247662596</v>
      </c>
      <c r="G13" s="238">
        <v>13245.65947981671</v>
      </c>
      <c r="H13" s="238">
        <v>14611.018767845888</v>
      </c>
      <c r="I13" s="239"/>
      <c r="J13" s="238">
        <f>K13+L13</f>
        <v>2517.5829587082867</v>
      </c>
      <c r="K13" s="238">
        <v>1136.3986719920667</v>
      </c>
      <c r="L13" s="238">
        <v>1381.18428671622</v>
      </c>
    </row>
    <row r="14" spans="1:18" ht="15" customHeight="1" x14ac:dyDescent="0.25">
      <c r="A14" s="15" t="s">
        <v>159</v>
      </c>
      <c r="B14" s="21">
        <f>C14+D14</f>
        <v>19540.951763658086</v>
      </c>
      <c r="C14" s="238">
        <v>9842.3030998700378</v>
      </c>
      <c r="D14" s="238">
        <v>9698.6486637880498</v>
      </c>
      <c r="E14" s="239"/>
      <c r="F14" s="238">
        <f>G14+H14</f>
        <v>21144.326663266867</v>
      </c>
      <c r="G14" s="238">
        <v>10170.530705707173</v>
      </c>
      <c r="H14" s="238">
        <v>10973.795957559694</v>
      </c>
      <c r="I14" s="239"/>
      <c r="J14" s="238">
        <f>K14+L14</f>
        <v>2335.1064095502816</v>
      </c>
      <c r="K14" s="238">
        <v>1112.6618851097246</v>
      </c>
      <c r="L14" s="238">
        <v>1222.444524440557</v>
      </c>
    </row>
    <row r="15" spans="1:18" x14ac:dyDescent="0.25">
      <c r="A15" s="15" t="s">
        <v>160</v>
      </c>
      <c r="B15" s="21">
        <f>C15+D15</f>
        <v>24984.326710539393</v>
      </c>
      <c r="C15" s="238">
        <v>12669.500779535589</v>
      </c>
      <c r="D15" s="238">
        <v>12314.825931003805</v>
      </c>
      <c r="E15" s="239"/>
      <c r="F15" s="238">
        <f>G15+H15</f>
        <v>27853.990663261651</v>
      </c>
      <c r="G15" s="238">
        <v>13537.969846040778</v>
      </c>
      <c r="H15" s="238">
        <v>14316.020817220873</v>
      </c>
      <c r="I15" s="239"/>
      <c r="J15" s="238">
        <f>K15+L15</f>
        <v>2747.5330816309761</v>
      </c>
      <c r="K15" s="238">
        <v>1200.1912867383612</v>
      </c>
      <c r="L15" s="238">
        <v>1547.3417948926149</v>
      </c>
    </row>
    <row r="16" spans="1:18" ht="14.25" customHeight="1" x14ac:dyDescent="0.25">
      <c r="A16" s="35" t="s">
        <v>7</v>
      </c>
      <c r="B16" s="82">
        <f t="shared" ref="B16:L16" si="1">+B17+B18</f>
        <v>54649.769933447897</v>
      </c>
      <c r="C16" s="242">
        <f t="shared" si="1"/>
        <v>26814.274360191965</v>
      </c>
      <c r="D16" s="242">
        <f t="shared" si="1"/>
        <v>27835.495573255932</v>
      </c>
      <c r="E16" s="242">
        <f t="shared" si="1"/>
        <v>0</v>
      </c>
      <c r="F16" s="242">
        <f t="shared" si="1"/>
        <v>50906.51590490646</v>
      </c>
      <c r="G16" s="242">
        <f t="shared" si="1"/>
        <v>22777.495100066284</v>
      </c>
      <c r="H16" s="242">
        <f t="shared" si="1"/>
        <v>28129.02080484018</v>
      </c>
      <c r="I16" s="242">
        <f t="shared" si="1"/>
        <v>0</v>
      </c>
      <c r="J16" s="242">
        <f t="shared" si="1"/>
        <v>4182.1251388324145</v>
      </c>
      <c r="K16" s="242">
        <f t="shared" si="1"/>
        <v>1894.4923030468176</v>
      </c>
      <c r="L16" s="242">
        <f t="shared" si="1"/>
        <v>2287.6328357855978</v>
      </c>
    </row>
    <row r="17" spans="1:12" x14ac:dyDescent="0.25">
      <c r="A17" s="15" t="s">
        <v>161</v>
      </c>
      <c r="B17" s="21">
        <f>C17+D17</f>
        <v>25713.961923263876</v>
      </c>
      <c r="C17" s="238">
        <v>12444.328759969309</v>
      </c>
      <c r="D17" s="238">
        <v>13269.633163294568</v>
      </c>
      <c r="E17" s="239"/>
      <c r="F17" s="238">
        <f>G17+H17</f>
        <v>23858.446849254709</v>
      </c>
      <c r="G17" s="238">
        <v>10550.120592652811</v>
      </c>
      <c r="H17" s="238">
        <v>13308.326256601898</v>
      </c>
      <c r="I17" s="239"/>
      <c r="J17" s="238">
        <f>K17+L17</f>
        <v>1909.3277948482801</v>
      </c>
      <c r="K17" s="238">
        <v>890.12950808777737</v>
      </c>
      <c r="L17" s="238">
        <v>1019.1982867605028</v>
      </c>
    </row>
    <row r="18" spans="1:12" x14ac:dyDescent="0.25">
      <c r="A18" s="15" t="s">
        <v>162</v>
      </c>
      <c r="B18" s="21">
        <f>C18+D18</f>
        <v>28935.808010184021</v>
      </c>
      <c r="C18" s="238">
        <v>14369.945600222658</v>
      </c>
      <c r="D18" s="238">
        <v>14565.862409961363</v>
      </c>
      <c r="E18" s="239"/>
      <c r="F18" s="238">
        <f>G18+H18</f>
        <v>27048.069055651751</v>
      </c>
      <c r="G18" s="238">
        <v>12227.374507413471</v>
      </c>
      <c r="H18" s="238">
        <v>14820.694548238282</v>
      </c>
      <c r="I18" s="239"/>
      <c r="J18" s="238">
        <f>K18+L18</f>
        <v>2272.7973439841348</v>
      </c>
      <c r="K18" s="238">
        <v>1004.3627949590401</v>
      </c>
      <c r="L18" s="238">
        <v>1268.4345490250948</v>
      </c>
    </row>
    <row r="19" spans="1:12" ht="14.25" customHeight="1" x14ac:dyDescent="0.25">
      <c r="A19" s="35" t="s">
        <v>8</v>
      </c>
      <c r="B19" s="82">
        <f t="shared" ref="B19:L19" si="2">+B20</f>
        <v>54356.045169857156</v>
      </c>
      <c r="C19" s="242">
        <f t="shared" si="2"/>
        <v>27197.096202810586</v>
      </c>
      <c r="D19" s="242">
        <f t="shared" si="2"/>
        <v>27158.94896704657</v>
      </c>
      <c r="E19" s="242">
        <f t="shared" si="2"/>
        <v>0</v>
      </c>
      <c r="F19" s="242">
        <f t="shared" si="2"/>
        <v>56188.119199051391</v>
      </c>
      <c r="G19" s="242">
        <f t="shared" si="2"/>
        <v>25800.939790158776</v>
      </c>
      <c r="H19" s="242">
        <f t="shared" si="2"/>
        <v>30387.179408892618</v>
      </c>
      <c r="I19" s="242">
        <f t="shared" si="2"/>
        <v>0</v>
      </c>
      <c r="J19" s="242">
        <f t="shared" si="2"/>
        <v>3507.1102618659243</v>
      </c>
      <c r="K19" s="242">
        <f t="shared" si="2"/>
        <v>1490.9669260470523</v>
      </c>
      <c r="L19" s="242">
        <f t="shared" si="2"/>
        <v>2016.1433358188719</v>
      </c>
    </row>
    <row r="20" spans="1:12" x14ac:dyDescent="0.25">
      <c r="A20" s="15" t="s">
        <v>8</v>
      </c>
      <c r="B20" s="21">
        <f>C20+D20</f>
        <v>54356.045169857156</v>
      </c>
      <c r="C20" s="238">
        <v>27197.096202810586</v>
      </c>
      <c r="D20" s="238">
        <v>27158.94896704657</v>
      </c>
      <c r="E20" s="239"/>
      <c r="F20" s="238">
        <f>G20+H20</f>
        <v>56188.119199051391</v>
      </c>
      <c r="G20" s="238">
        <v>25800.939790158776</v>
      </c>
      <c r="H20" s="238">
        <v>30387.179408892618</v>
      </c>
      <c r="I20" s="239"/>
      <c r="J20" s="238">
        <f>K20+L20</f>
        <v>3507.1102618659243</v>
      </c>
      <c r="K20" s="238">
        <v>1490.9669260470523</v>
      </c>
      <c r="L20" s="238">
        <v>2016.1433358188719</v>
      </c>
    </row>
    <row r="21" spans="1:12" x14ac:dyDescent="0.25">
      <c r="A21" s="35" t="s">
        <v>9</v>
      </c>
      <c r="B21" s="82">
        <f t="shared" ref="B21:L21" si="3">+B22+B23</f>
        <v>355373.34784085129</v>
      </c>
      <c r="C21" s="242">
        <f t="shared" si="3"/>
        <v>175389.53346542679</v>
      </c>
      <c r="D21" s="242">
        <f t="shared" si="3"/>
        <v>179983.81437542447</v>
      </c>
      <c r="E21" s="242">
        <f t="shared" si="3"/>
        <v>0</v>
      </c>
      <c r="F21" s="242">
        <f t="shared" si="3"/>
        <v>507117.34821047663</v>
      </c>
      <c r="G21" s="242">
        <f t="shared" si="3"/>
        <v>239354.89363071136</v>
      </c>
      <c r="H21" s="242">
        <f t="shared" si="3"/>
        <v>267762.45457976527</v>
      </c>
      <c r="I21" s="242">
        <f t="shared" si="3"/>
        <v>0</v>
      </c>
      <c r="J21" s="242">
        <f t="shared" si="3"/>
        <v>27893.69168510658</v>
      </c>
      <c r="K21" s="242">
        <f t="shared" si="3"/>
        <v>12479.615703388954</v>
      </c>
      <c r="L21" s="242">
        <f t="shared" si="3"/>
        <v>15414.075981717628</v>
      </c>
    </row>
    <row r="22" spans="1:12" x14ac:dyDescent="0.25">
      <c r="A22" s="15" t="s">
        <v>9</v>
      </c>
      <c r="B22" s="21">
        <f>C22+D22</f>
        <v>331276.68257061485</v>
      </c>
      <c r="C22" s="238">
        <v>163206.28604610631</v>
      </c>
      <c r="D22" s="238">
        <v>168070.39652450851</v>
      </c>
      <c r="E22" s="239"/>
      <c r="F22" s="238">
        <f>G22+H22</f>
        <v>481549.38789868983</v>
      </c>
      <c r="G22" s="238">
        <v>227279.99418688906</v>
      </c>
      <c r="H22" s="238">
        <v>254269.39371180075</v>
      </c>
      <c r="I22" s="239"/>
      <c r="J22" s="238">
        <f>K22+L22</f>
        <v>26079.311037787662</v>
      </c>
      <c r="K22" s="238">
        <v>11632.509121525418</v>
      </c>
      <c r="L22" s="238">
        <v>14446.801916262244</v>
      </c>
    </row>
    <row r="23" spans="1:12" ht="12.75" customHeight="1" x14ac:dyDescent="0.25">
      <c r="A23" s="15" t="s">
        <v>163</v>
      </c>
      <c r="B23" s="21">
        <f>C23+D23</f>
        <v>24096.66527023643</v>
      </c>
      <c r="C23" s="238">
        <v>12183.247419320471</v>
      </c>
      <c r="D23" s="238">
        <v>11913.417850915957</v>
      </c>
      <c r="E23" s="239"/>
      <c r="F23" s="238">
        <f>G23+H23</f>
        <v>25567.960311786803</v>
      </c>
      <c r="G23" s="238">
        <v>12074.899443822289</v>
      </c>
      <c r="H23" s="238">
        <v>13493.060867964512</v>
      </c>
      <c r="I23" s="239"/>
      <c r="J23" s="238">
        <f>K23+L23</f>
        <v>1814.3806473189188</v>
      </c>
      <c r="K23" s="238">
        <v>847.10658186353555</v>
      </c>
      <c r="L23" s="238">
        <v>967.27406545538338</v>
      </c>
    </row>
    <row r="24" spans="1:12" ht="11.25" customHeight="1" x14ac:dyDescent="0.25">
      <c r="A24" s="35" t="s">
        <v>10</v>
      </c>
      <c r="B24" s="82">
        <f t="shared" ref="B24:L24" si="4">+B25</f>
        <v>17112.179132526046</v>
      </c>
      <c r="C24" s="242">
        <f t="shared" si="4"/>
        <v>8550.8445727724175</v>
      </c>
      <c r="D24" s="242">
        <f t="shared" si="4"/>
        <v>8561.3345597536281</v>
      </c>
      <c r="E24" s="242">
        <f t="shared" si="4"/>
        <v>0</v>
      </c>
      <c r="F24" s="242">
        <f t="shared" si="4"/>
        <v>19850.279527190291</v>
      </c>
      <c r="G24" s="242">
        <f t="shared" si="4"/>
        <v>9538.7124958558052</v>
      </c>
      <c r="H24" s="242">
        <f t="shared" si="4"/>
        <v>10311.567031334485</v>
      </c>
      <c r="I24" s="242">
        <f t="shared" si="4"/>
        <v>0</v>
      </c>
      <c r="J24" s="242">
        <f t="shared" si="4"/>
        <v>1453.8781965433755</v>
      </c>
      <c r="K24" s="242">
        <f t="shared" si="4"/>
        <v>680.94907368715337</v>
      </c>
      <c r="L24" s="242">
        <f t="shared" si="4"/>
        <v>772.92912285622208</v>
      </c>
    </row>
    <row r="25" spans="1:12" x14ac:dyDescent="0.25">
      <c r="A25" s="15" t="s">
        <v>10</v>
      </c>
      <c r="B25" s="21">
        <v>17112.179132526046</v>
      </c>
      <c r="C25" s="238">
        <v>8550.8445727724175</v>
      </c>
      <c r="D25" s="238">
        <v>8561.3345597536281</v>
      </c>
      <c r="E25" s="239"/>
      <c r="F25" s="238">
        <v>19850.279527190291</v>
      </c>
      <c r="G25" s="238">
        <v>9538.7124958558052</v>
      </c>
      <c r="H25" s="238">
        <v>10311.567031334485</v>
      </c>
      <c r="I25" s="239"/>
      <c r="J25" s="238">
        <v>1453.8781965433755</v>
      </c>
      <c r="K25" s="238">
        <v>680.94907368715337</v>
      </c>
      <c r="L25" s="238">
        <v>772.92912285622208</v>
      </c>
    </row>
    <row r="26" spans="1:12" x14ac:dyDescent="0.25">
      <c r="A26" s="36" t="s">
        <v>11</v>
      </c>
      <c r="B26" s="82">
        <f>+C26+D26</f>
        <v>81108.460415901267</v>
      </c>
      <c r="C26" s="242">
        <v>41366.466332461954</v>
      </c>
      <c r="D26" s="242">
        <v>39741.994083439313</v>
      </c>
      <c r="E26" s="242">
        <f>+E27</f>
        <v>0</v>
      </c>
      <c r="F26" s="242">
        <f>+G26+H26</f>
        <v>83979.224335920415</v>
      </c>
      <c r="G26" s="242">
        <v>38349.761684078025</v>
      </c>
      <c r="H26" s="242">
        <v>45629.462651842397</v>
      </c>
      <c r="I26" s="242">
        <f>+I27</f>
        <v>0</v>
      </c>
      <c r="J26" s="242">
        <f>+K26+L26</f>
        <v>6891.0859417798238</v>
      </c>
      <c r="K26" s="242">
        <v>3140.6736143698304</v>
      </c>
      <c r="L26" s="242">
        <v>3750.4123274099938</v>
      </c>
    </row>
    <row r="27" spans="1:12" x14ac:dyDescent="0.25">
      <c r="A27" s="15" t="s">
        <v>11</v>
      </c>
      <c r="B27" s="21">
        <v>81108.460415901267</v>
      </c>
      <c r="C27" s="238">
        <v>41366.466332461954</v>
      </c>
      <c r="D27" s="238">
        <v>39741.994083439313</v>
      </c>
      <c r="E27" s="239"/>
      <c r="F27" s="242">
        <f>+G27+H27</f>
        <v>83979.224335920415</v>
      </c>
      <c r="G27" s="238">
        <v>38349.761684078025</v>
      </c>
      <c r="H27" s="238">
        <v>45629.462651842397</v>
      </c>
      <c r="I27" s="239"/>
      <c r="J27" s="242">
        <f>+K27+L27</f>
        <v>6891.0859417798238</v>
      </c>
      <c r="K27" s="238">
        <v>3140.6736143698304</v>
      </c>
      <c r="L27" s="238">
        <v>3750.4123274099938</v>
      </c>
    </row>
    <row r="28" spans="1:12" x14ac:dyDescent="0.25">
      <c r="A28" s="35" t="s">
        <v>12</v>
      </c>
      <c r="B28" s="82">
        <f t="shared" ref="B28:L28" si="5">+B29+B30</f>
        <v>63964.307786128571</v>
      </c>
      <c r="C28" s="242">
        <f t="shared" si="5"/>
        <v>31537.506156949152</v>
      </c>
      <c r="D28" s="242">
        <f t="shared" si="5"/>
        <v>32426.801629179419</v>
      </c>
      <c r="E28" s="242">
        <f t="shared" si="5"/>
        <v>0</v>
      </c>
      <c r="F28" s="242">
        <f t="shared" si="5"/>
        <v>67829.993904038856</v>
      </c>
      <c r="G28" s="242">
        <f t="shared" si="5"/>
        <v>31296.051106139996</v>
      </c>
      <c r="H28" s="242">
        <f t="shared" si="5"/>
        <v>36533.942797898853</v>
      </c>
      <c r="I28" s="242">
        <f t="shared" si="5"/>
        <v>0</v>
      </c>
      <c r="J28" s="242">
        <f t="shared" si="5"/>
        <v>4533.7262945271505</v>
      </c>
      <c r="K28" s="242">
        <f t="shared" si="5"/>
        <v>2082.9030489254274</v>
      </c>
      <c r="L28" s="242">
        <f t="shared" si="5"/>
        <v>2450.8232456017226</v>
      </c>
    </row>
    <row r="29" spans="1:12" ht="14.25" customHeight="1" x14ac:dyDescent="0.25">
      <c r="A29" s="15" t="s">
        <v>12</v>
      </c>
      <c r="B29" s="21">
        <v>44792.877820109519</v>
      </c>
      <c r="C29" s="238">
        <v>22049.52338261536</v>
      </c>
      <c r="D29" s="238">
        <v>22743.354437494159</v>
      </c>
      <c r="E29" s="239"/>
      <c r="F29" s="238">
        <v>49556.876399951609</v>
      </c>
      <c r="G29" s="238">
        <v>22709.452442448397</v>
      </c>
      <c r="H29" s="238">
        <v>26847.423957503208</v>
      </c>
      <c r="I29" s="239"/>
      <c r="J29" s="238">
        <v>3194.0813848550374</v>
      </c>
      <c r="K29" s="238">
        <v>1462.779491624271</v>
      </c>
      <c r="L29" s="238">
        <v>1731.3018932307664</v>
      </c>
    </row>
    <row r="30" spans="1:12" ht="14.25" customHeight="1" x14ac:dyDescent="0.25">
      <c r="A30" s="15" t="s">
        <v>164</v>
      </c>
      <c r="B30" s="21">
        <v>19171.429966019052</v>
      </c>
      <c r="C30" s="238">
        <v>9487.9827743337937</v>
      </c>
      <c r="D30" s="238">
        <v>9683.4471916852581</v>
      </c>
      <c r="E30" s="239"/>
      <c r="F30" s="238">
        <v>18273.117504087248</v>
      </c>
      <c r="G30" s="238">
        <v>8586.5986636915986</v>
      </c>
      <c r="H30" s="238">
        <v>9686.518840395649</v>
      </c>
      <c r="I30" s="239"/>
      <c r="J30" s="238">
        <v>1339.6449096721126</v>
      </c>
      <c r="K30" s="238">
        <v>620.12355730115632</v>
      </c>
      <c r="L30" s="238">
        <v>719.52135237095638</v>
      </c>
    </row>
    <row r="31" spans="1:12" x14ac:dyDescent="0.25">
      <c r="A31" s="35" t="s">
        <v>13</v>
      </c>
      <c r="B31" s="82">
        <f t="shared" ref="B31:L31" si="6">+B32+B33+B34</f>
        <v>64673.739968207803</v>
      </c>
      <c r="C31" s="242">
        <f t="shared" si="6"/>
        <v>32866.948007473278</v>
      </c>
      <c r="D31" s="242">
        <f t="shared" si="6"/>
        <v>31806.791960734525</v>
      </c>
      <c r="E31" s="242">
        <f t="shared" si="6"/>
        <v>0</v>
      </c>
      <c r="F31" s="242">
        <f t="shared" si="6"/>
        <v>63306.318576825019</v>
      </c>
      <c r="G31" s="242">
        <f t="shared" si="6"/>
        <v>29832.387357237239</v>
      </c>
      <c r="H31" s="242">
        <f t="shared" si="6"/>
        <v>33473.931219587779</v>
      </c>
      <c r="I31" s="242">
        <f t="shared" si="6"/>
        <v>0</v>
      </c>
      <c r="J31" s="242">
        <f t="shared" si="6"/>
        <v>5284.4021796811594</v>
      </c>
      <c r="K31" s="242">
        <f t="shared" si="6"/>
        <v>2333.6228603701406</v>
      </c>
      <c r="L31" s="242">
        <f t="shared" si="6"/>
        <v>2950.7793193110192</v>
      </c>
    </row>
    <row r="32" spans="1:12" x14ac:dyDescent="0.25">
      <c r="A32" s="37" t="s">
        <v>13</v>
      </c>
      <c r="B32" s="21">
        <v>33788.503602618701</v>
      </c>
      <c r="C32" s="239">
        <v>17042.058884858241</v>
      </c>
      <c r="D32" s="239">
        <v>16746.44471776046</v>
      </c>
      <c r="E32" s="239"/>
      <c r="F32" s="238">
        <v>35904.512781145473</v>
      </c>
      <c r="G32" s="239">
        <v>17254.244713313659</v>
      </c>
      <c r="H32" s="239">
        <v>18650.268067831814</v>
      </c>
      <c r="I32" s="239"/>
      <c r="J32" s="238">
        <v>2765.3356717927327</v>
      </c>
      <c r="K32" s="239">
        <v>1195.7406391979221</v>
      </c>
      <c r="L32" s="239">
        <v>1569.5950325948106</v>
      </c>
    </row>
    <row r="33" spans="1:12" ht="14.25" customHeight="1" x14ac:dyDescent="0.25">
      <c r="A33" s="37" t="s">
        <v>165</v>
      </c>
      <c r="B33" s="21">
        <v>19565.064579169415</v>
      </c>
      <c r="C33" s="238">
        <v>9946.0780005276993</v>
      </c>
      <c r="D33" s="238">
        <v>9618.9865786417158</v>
      </c>
      <c r="E33" s="239"/>
      <c r="F33" s="238">
        <v>17010.487573118204</v>
      </c>
      <c r="G33" s="238">
        <v>7746.7437077166878</v>
      </c>
      <c r="H33" s="238">
        <v>9263.7438654015168</v>
      </c>
      <c r="I33" s="239"/>
      <c r="J33" s="238">
        <v>1458.3288440838141</v>
      </c>
      <c r="K33" s="238">
        <v>658.69583598495933</v>
      </c>
      <c r="L33" s="238">
        <v>799.63300809885493</v>
      </c>
    </row>
    <row r="34" spans="1:12" x14ac:dyDescent="0.25">
      <c r="A34" s="37" t="s">
        <v>166</v>
      </c>
      <c r="B34" s="21">
        <v>11320.171786419693</v>
      </c>
      <c r="C34" s="238">
        <v>5878.8111220873416</v>
      </c>
      <c r="D34" s="238">
        <v>5441.360664332351</v>
      </c>
      <c r="E34" s="239"/>
      <c r="F34" s="238">
        <v>10391.318222561344</v>
      </c>
      <c r="G34" s="238">
        <v>4831.3989362068951</v>
      </c>
      <c r="H34" s="238">
        <v>5559.9192863544486</v>
      </c>
      <c r="I34" s="239"/>
      <c r="J34" s="238">
        <v>1060.7376638046128</v>
      </c>
      <c r="K34" s="238">
        <v>479.18638518725942</v>
      </c>
      <c r="L34" s="238">
        <v>581.55127861735332</v>
      </c>
    </row>
    <row r="35" spans="1:12" x14ac:dyDescent="0.25">
      <c r="A35" s="591" t="s">
        <v>14</v>
      </c>
      <c r="B35" s="82">
        <f t="shared" ref="B35:L35" si="7">+B36+B37+B38</f>
        <v>125091.86067074287</v>
      </c>
      <c r="C35" s="242">
        <f t="shared" si="7"/>
        <v>63680.805215972447</v>
      </c>
      <c r="D35" s="242">
        <f t="shared" si="7"/>
        <v>61411.055454770416</v>
      </c>
      <c r="E35" s="242">
        <f t="shared" si="7"/>
        <v>0</v>
      </c>
      <c r="F35" s="242">
        <f t="shared" si="7"/>
        <v>130984.28580075665</v>
      </c>
      <c r="G35" s="242">
        <f t="shared" si="7"/>
        <v>62258.258288022174</v>
      </c>
      <c r="H35" s="242">
        <f t="shared" si="7"/>
        <v>68726.027512734465</v>
      </c>
      <c r="I35" s="242">
        <f t="shared" si="7"/>
        <v>0</v>
      </c>
      <c r="J35" s="242">
        <f t="shared" si="7"/>
        <v>10295.831310215553</v>
      </c>
      <c r="K35" s="242">
        <f t="shared" si="7"/>
        <v>4326.0294093066914</v>
      </c>
      <c r="L35" s="242">
        <f t="shared" si="7"/>
        <v>5969.8019009088621</v>
      </c>
    </row>
    <row r="36" spans="1:12" x14ac:dyDescent="0.25">
      <c r="A36" s="37" t="s">
        <v>14</v>
      </c>
      <c r="B36" s="21">
        <v>64266.353316046007</v>
      </c>
      <c r="C36" s="238">
        <v>32639.245747086581</v>
      </c>
      <c r="D36" s="238">
        <v>31627.107568959429</v>
      </c>
      <c r="E36" s="239"/>
      <c r="F36" s="238">
        <v>69324.305725323502</v>
      </c>
      <c r="G36" s="238">
        <v>32698.985684366067</v>
      </c>
      <c r="H36" s="238">
        <v>36625.320040957435</v>
      </c>
      <c r="I36" s="239"/>
      <c r="J36" s="238">
        <v>5196.8727780526551</v>
      </c>
      <c r="K36" s="238">
        <v>2165.9818030136566</v>
      </c>
      <c r="L36" s="238">
        <v>3030.890975038998</v>
      </c>
    </row>
    <row r="37" spans="1:12" x14ac:dyDescent="0.25">
      <c r="A37" s="37" t="s">
        <v>167</v>
      </c>
      <c r="B37" s="21">
        <v>22254.027071834455</v>
      </c>
      <c r="C37" s="238">
        <v>11430.125640721037</v>
      </c>
      <c r="D37" s="238">
        <v>10823.901431113416</v>
      </c>
      <c r="E37" s="239"/>
      <c r="F37" s="238">
        <v>21894.265791595964</v>
      </c>
      <c r="G37" s="238">
        <v>10585.832448273739</v>
      </c>
      <c r="H37" s="238">
        <v>11308.433343322225</v>
      </c>
      <c r="I37" s="239"/>
      <c r="J37" s="238">
        <v>1645.2560407822443</v>
      </c>
      <c r="K37" s="238">
        <v>676.49842614671456</v>
      </c>
      <c r="L37" s="238">
        <v>968.75761463552965</v>
      </c>
    </row>
    <row r="38" spans="1:12" x14ac:dyDescent="0.25">
      <c r="A38" s="37" t="s">
        <v>168</v>
      </c>
      <c r="B38" s="21">
        <v>38571.480282862409</v>
      </c>
      <c r="C38" s="238">
        <v>19611.433828164834</v>
      </c>
      <c r="D38" s="238">
        <v>18960.046454697571</v>
      </c>
      <c r="E38" s="239"/>
      <c r="F38" s="238">
        <v>39765.71428383718</v>
      </c>
      <c r="G38" s="238">
        <v>18973.44015538237</v>
      </c>
      <c r="H38" s="238">
        <v>20792.274128454806</v>
      </c>
      <c r="I38" s="239"/>
      <c r="J38" s="238">
        <v>3453.7024913806545</v>
      </c>
      <c r="K38" s="238">
        <v>1483.5491801463204</v>
      </c>
      <c r="L38" s="238">
        <v>1970.1533112343341</v>
      </c>
    </row>
    <row r="39" spans="1:12" x14ac:dyDescent="0.25">
      <c r="A39" s="591" t="s">
        <v>15</v>
      </c>
      <c r="B39" s="82">
        <f t="shared" ref="B39:L39" si="8">+B40</f>
        <v>105371.94735227455</v>
      </c>
      <c r="C39" s="242">
        <f t="shared" si="8"/>
        <v>52132.948806247085</v>
      </c>
      <c r="D39" s="242">
        <f t="shared" si="8"/>
        <v>53238.998546027462</v>
      </c>
      <c r="E39" s="242">
        <f t="shared" si="8"/>
        <v>0</v>
      </c>
      <c r="F39" s="242">
        <f t="shared" si="8"/>
        <v>121055.39086192226</v>
      </c>
      <c r="G39" s="242">
        <f t="shared" si="8"/>
        <v>56375.952143471404</v>
      </c>
      <c r="H39" s="242">
        <f t="shared" si="8"/>
        <v>64679.43871845086</v>
      </c>
      <c r="I39" s="242">
        <f t="shared" si="8"/>
        <v>0</v>
      </c>
      <c r="J39" s="242">
        <f t="shared" si="8"/>
        <v>6971.1975975077294</v>
      </c>
      <c r="K39" s="242">
        <f t="shared" si="8"/>
        <v>3039.7922701198763</v>
      </c>
      <c r="L39" s="242">
        <f t="shared" si="8"/>
        <v>3931.4053273878526</v>
      </c>
    </row>
    <row r="40" spans="1:12" x14ac:dyDescent="0.25">
      <c r="A40" s="37" t="s">
        <v>15</v>
      </c>
      <c r="B40" s="21">
        <v>105371.94735227455</v>
      </c>
      <c r="C40" s="238">
        <v>52132.948806247085</v>
      </c>
      <c r="D40" s="238">
        <v>53238.998546027462</v>
      </c>
      <c r="E40" s="239"/>
      <c r="F40" s="238">
        <v>121055.39086192226</v>
      </c>
      <c r="G40" s="238">
        <v>56375.952143471404</v>
      </c>
      <c r="H40" s="238">
        <v>64679.43871845086</v>
      </c>
      <c r="I40" s="239"/>
      <c r="J40" s="238">
        <v>6971.1975975077294</v>
      </c>
      <c r="K40" s="238">
        <v>3039.7922701198763</v>
      </c>
      <c r="L40" s="238">
        <v>3931.4053273878526</v>
      </c>
    </row>
    <row r="41" spans="1:12" x14ac:dyDescent="0.25">
      <c r="A41" s="591" t="s">
        <v>169</v>
      </c>
      <c r="B41" s="82">
        <f t="shared" ref="B41:L41" si="9">+B42+B43</f>
        <v>34950.649911412802</v>
      </c>
      <c r="C41" s="242">
        <f t="shared" si="9"/>
        <v>17425.364460961202</v>
      </c>
      <c r="D41" s="242">
        <f t="shared" si="9"/>
        <v>17525.2854504516</v>
      </c>
      <c r="E41" s="242">
        <f t="shared" si="9"/>
        <v>0</v>
      </c>
      <c r="F41" s="242">
        <f t="shared" si="9"/>
        <v>39169.830069024145</v>
      </c>
      <c r="G41" s="242">
        <f t="shared" si="9"/>
        <v>19069.138629714216</v>
      </c>
      <c r="H41" s="242">
        <f t="shared" si="9"/>
        <v>20100.691439309929</v>
      </c>
      <c r="I41" s="242">
        <f t="shared" si="9"/>
        <v>0</v>
      </c>
      <c r="J41" s="242">
        <f t="shared" si="9"/>
        <v>2364.7773931532165</v>
      </c>
      <c r="K41" s="242">
        <f t="shared" si="9"/>
        <v>1164.5861064148528</v>
      </c>
      <c r="L41" s="242">
        <f t="shared" si="9"/>
        <v>1200.1912867383635</v>
      </c>
    </row>
    <row r="42" spans="1:12" x14ac:dyDescent="0.25">
      <c r="A42" s="237" t="s">
        <v>169</v>
      </c>
      <c r="B42" s="21">
        <v>16438.819872526808</v>
      </c>
      <c r="C42" s="238">
        <v>8212.1115834339107</v>
      </c>
      <c r="D42" s="238">
        <v>8226.7082890928996</v>
      </c>
      <c r="E42" s="239"/>
      <c r="F42" s="238">
        <v>20812.057527160952</v>
      </c>
      <c r="G42" s="238">
        <v>10159.004604803697</v>
      </c>
      <c r="H42" s="238">
        <v>10653.052922357256</v>
      </c>
      <c r="I42" s="239"/>
      <c r="J42" s="238">
        <v>1318.875221150065</v>
      </c>
      <c r="K42" s="238">
        <v>655.72873762466679</v>
      </c>
      <c r="L42" s="238">
        <v>663.14648352539814</v>
      </c>
    </row>
    <row r="43" spans="1:12" x14ac:dyDescent="0.25">
      <c r="A43" s="237" t="s">
        <v>170</v>
      </c>
      <c r="B43" s="21">
        <v>18511.830038885993</v>
      </c>
      <c r="C43" s="238">
        <v>9213.2528775272931</v>
      </c>
      <c r="D43" s="238">
        <v>9298.5771613587003</v>
      </c>
      <c r="E43" s="239"/>
      <c r="F43" s="238">
        <v>18357.772541863196</v>
      </c>
      <c r="G43" s="238">
        <v>8910.1340249105215</v>
      </c>
      <c r="H43" s="238">
        <v>9447.6385169526729</v>
      </c>
      <c r="I43" s="239"/>
      <c r="J43" s="238">
        <v>1045.9021720031512</v>
      </c>
      <c r="K43" s="238">
        <v>508.85736879018594</v>
      </c>
      <c r="L43" s="238">
        <v>537.04480321296523</v>
      </c>
    </row>
    <row r="44" spans="1:12" x14ac:dyDescent="0.25">
      <c r="A44" s="591" t="s">
        <v>16</v>
      </c>
      <c r="B44" s="82">
        <f t="shared" ref="B44:L44" si="10">+B45+B46</f>
        <v>48686.61401813235</v>
      </c>
      <c r="C44" s="242">
        <f t="shared" si="10"/>
        <v>24103.192336721153</v>
      </c>
      <c r="D44" s="242">
        <f t="shared" si="10"/>
        <v>24583.421681411197</v>
      </c>
      <c r="E44" s="242">
        <f t="shared" si="10"/>
        <v>0</v>
      </c>
      <c r="F44" s="242">
        <f t="shared" si="10"/>
        <v>51462.905666374907</v>
      </c>
      <c r="G44" s="242">
        <f t="shared" si="10"/>
        <v>24752.460863642096</v>
      </c>
      <c r="H44" s="242">
        <f t="shared" si="10"/>
        <v>26710.444802732807</v>
      </c>
      <c r="I44" s="242">
        <f t="shared" si="10"/>
        <v>0</v>
      </c>
      <c r="J44" s="242">
        <f t="shared" si="10"/>
        <v>3332.0514586086119</v>
      </c>
      <c r="K44" s="242">
        <f t="shared" si="10"/>
        <v>1584.4305243962549</v>
      </c>
      <c r="L44" s="242">
        <f t="shared" si="10"/>
        <v>1747.620934212357</v>
      </c>
    </row>
    <row r="45" spans="1:12" x14ac:dyDescent="0.25">
      <c r="A45" s="237" t="s">
        <v>16</v>
      </c>
      <c r="B45" s="21">
        <v>37349.842383441697</v>
      </c>
      <c r="C45" s="238">
        <v>18395.085568992614</v>
      </c>
      <c r="D45" s="238">
        <v>18954.756814449083</v>
      </c>
      <c r="E45" s="239"/>
      <c r="F45" s="238">
        <v>40175.157390103894</v>
      </c>
      <c r="G45" s="238">
        <v>19352.034073303828</v>
      </c>
      <c r="H45" s="238">
        <v>20823.123316800065</v>
      </c>
      <c r="I45" s="239"/>
      <c r="J45" s="238">
        <v>2516.0994095281403</v>
      </c>
      <c r="K45" s="238">
        <v>1174.9709506758727</v>
      </c>
      <c r="L45" s="238">
        <v>1341.1284588522676</v>
      </c>
    </row>
    <row r="46" spans="1:12" x14ac:dyDescent="0.25">
      <c r="A46" s="237" t="s">
        <v>171</v>
      </c>
      <c r="B46" s="21">
        <v>11336.771634690653</v>
      </c>
      <c r="C46" s="238">
        <v>5708.1067677285382</v>
      </c>
      <c r="D46" s="238">
        <v>5628.6648669621136</v>
      </c>
      <c r="E46" s="239"/>
      <c r="F46" s="238">
        <v>11287.74827627101</v>
      </c>
      <c r="G46" s="238">
        <v>5400.426790338267</v>
      </c>
      <c r="H46" s="238">
        <v>5887.3214859327418</v>
      </c>
      <c r="I46" s="239"/>
      <c r="J46" s="238">
        <v>815.95204908047151</v>
      </c>
      <c r="K46" s="238">
        <v>409.45957372038208</v>
      </c>
      <c r="L46" s="238">
        <v>406.49247536008943</v>
      </c>
    </row>
    <row r="47" spans="1:12" x14ac:dyDescent="0.25">
      <c r="A47" s="591" t="s">
        <v>17</v>
      </c>
      <c r="B47" s="82">
        <f t="shared" ref="B47:L47" si="11">+B48+B49</f>
        <v>72067.698298718751</v>
      </c>
      <c r="C47" s="242">
        <f t="shared" si="11"/>
        <v>36466.10483035077</v>
      </c>
      <c r="D47" s="242">
        <f t="shared" si="11"/>
        <v>35601.593468367995</v>
      </c>
      <c r="E47" s="242">
        <f t="shared" si="11"/>
        <v>0</v>
      </c>
      <c r="F47" s="242">
        <f t="shared" si="11"/>
        <v>79316.709110255702</v>
      </c>
      <c r="G47" s="242">
        <f t="shared" si="11"/>
        <v>38537.576041956811</v>
      </c>
      <c r="H47" s="242">
        <f t="shared" si="11"/>
        <v>40779.133068298899</v>
      </c>
      <c r="I47" s="242">
        <f t="shared" si="11"/>
        <v>0</v>
      </c>
      <c r="J47" s="242">
        <f t="shared" si="11"/>
        <v>7339.117794183906</v>
      </c>
      <c r="K47" s="242">
        <f t="shared" si="11"/>
        <v>3566.4522290717796</v>
      </c>
      <c r="L47" s="242">
        <f t="shared" si="11"/>
        <v>3772.6655651121268</v>
      </c>
    </row>
    <row r="48" spans="1:12" x14ac:dyDescent="0.25">
      <c r="A48" s="237" t="s">
        <v>17</v>
      </c>
      <c r="B48" s="21">
        <v>45208.601108315255</v>
      </c>
      <c r="C48" s="238">
        <v>22776.609522390601</v>
      </c>
      <c r="D48" s="238">
        <v>22431.991585924658</v>
      </c>
      <c r="E48" s="239"/>
      <c r="F48" s="238">
        <v>49438.756878257838</v>
      </c>
      <c r="G48" s="238">
        <v>24124.307012809255</v>
      </c>
      <c r="H48" s="238">
        <v>25314.449865448583</v>
      </c>
      <c r="I48" s="239"/>
      <c r="J48" s="238">
        <v>4410.5917125750711</v>
      </c>
      <c r="K48" s="238">
        <v>2131.8601718702898</v>
      </c>
      <c r="L48" s="238">
        <v>2278.7315407047818</v>
      </c>
    </row>
    <row r="49" spans="1:12" x14ac:dyDescent="0.25">
      <c r="A49" s="237" t="s">
        <v>172</v>
      </c>
      <c r="B49" s="21">
        <v>26859.097190403503</v>
      </c>
      <c r="C49" s="238">
        <v>13689.495307960167</v>
      </c>
      <c r="D49" s="238">
        <v>13169.601882443336</v>
      </c>
      <c r="E49" s="239"/>
      <c r="F49" s="238">
        <v>29877.952231997868</v>
      </c>
      <c r="G49" s="238">
        <v>14413.269029147554</v>
      </c>
      <c r="H49" s="238">
        <v>15464.683202850314</v>
      </c>
      <c r="I49" s="239"/>
      <c r="J49" s="238">
        <v>2928.5260816088348</v>
      </c>
      <c r="K49" s="238">
        <v>1434.5920572014898</v>
      </c>
      <c r="L49" s="238">
        <v>1493.9340244073451</v>
      </c>
    </row>
    <row r="50" spans="1:12" x14ac:dyDescent="0.25">
      <c r="A50" s="591" t="s">
        <v>18</v>
      </c>
      <c r="B50" s="82">
        <f t="shared" ref="B50:L50" si="12">+B51+B52</f>
        <v>38645.078435507894</v>
      </c>
      <c r="C50" s="242">
        <f t="shared" si="12"/>
        <v>19536.512403518962</v>
      </c>
      <c r="D50" s="242">
        <f t="shared" si="12"/>
        <v>19108.566031988936</v>
      </c>
      <c r="E50" s="242">
        <f t="shared" si="12"/>
        <v>0</v>
      </c>
      <c r="F50" s="242">
        <f t="shared" si="12"/>
        <v>37046.12250655354</v>
      </c>
      <c r="G50" s="242">
        <f t="shared" si="12"/>
        <v>17225.14443794699</v>
      </c>
      <c r="H50" s="242">
        <f t="shared" si="12"/>
        <v>19820.978068606546</v>
      </c>
      <c r="I50" s="242">
        <f t="shared" si="12"/>
        <v>0</v>
      </c>
      <c r="J50" s="242">
        <f t="shared" si="12"/>
        <v>2806.8750488368023</v>
      </c>
      <c r="K50" s="242">
        <f t="shared" si="12"/>
        <v>1203.158385098654</v>
      </c>
      <c r="L50" s="242">
        <f t="shared" si="12"/>
        <v>1603.7166637381488</v>
      </c>
    </row>
    <row r="51" spans="1:12" x14ac:dyDescent="0.25">
      <c r="A51" s="237" t="s">
        <v>18</v>
      </c>
      <c r="B51" s="21">
        <v>24104.617324205614</v>
      </c>
      <c r="C51" s="238">
        <v>12121.137178039622</v>
      </c>
      <c r="D51" s="238">
        <v>11983.480146165992</v>
      </c>
      <c r="E51" s="239"/>
      <c r="F51" s="238">
        <v>23490.346033364534</v>
      </c>
      <c r="G51" s="238">
        <v>10895.192526464874</v>
      </c>
      <c r="H51" s="238">
        <v>12595.15350689966</v>
      </c>
      <c r="I51" s="239"/>
      <c r="J51" s="238">
        <v>1747.6209342123368</v>
      </c>
      <c r="K51" s="238">
        <v>741.77459007315042</v>
      </c>
      <c r="L51" s="238">
        <v>1005.8463441391864</v>
      </c>
    </row>
    <row r="52" spans="1:12" x14ac:dyDescent="0.25">
      <c r="A52" s="237" t="s">
        <v>173</v>
      </c>
      <c r="B52" s="21">
        <v>14540.46111130228</v>
      </c>
      <c r="C52" s="238">
        <v>7415.375225479339</v>
      </c>
      <c r="D52" s="238">
        <v>7125.0858858229421</v>
      </c>
      <c r="E52" s="239"/>
      <c r="F52" s="238">
        <v>13555.776473189006</v>
      </c>
      <c r="G52" s="238">
        <v>6329.9519114821178</v>
      </c>
      <c r="H52" s="238">
        <v>7225.8245617068869</v>
      </c>
      <c r="I52" s="239"/>
      <c r="J52" s="238">
        <v>1059.2541146244657</v>
      </c>
      <c r="K52" s="238">
        <v>461.3837950255035</v>
      </c>
      <c r="L52" s="238">
        <v>597.87031959896228</v>
      </c>
    </row>
    <row r="53" spans="1:12" x14ac:dyDescent="0.25">
      <c r="A53" s="591" t="s">
        <v>174</v>
      </c>
      <c r="B53" s="82">
        <f t="shared" ref="B53:L53" si="13">+B54</f>
        <v>26192.783033878586</v>
      </c>
      <c r="C53" s="242">
        <f t="shared" si="13"/>
        <v>13188.080392617556</v>
      </c>
      <c r="D53" s="242">
        <f t="shared" si="13"/>
        <v>13004.702641261032</v>
      </c>
      <c r="E53" s="242">
        <f t="shared" si="13"/>
        <v>0</v>
      </c>
      <c r="F53" s="242">
        <f t="shared" si="13"/>
        <v>28418.820194857009</v>
      </c>
      <c r="G53" s="242">
        <f t="shared" si="13"/>
        <v>13619.926850569484</v>
      </c>
      <c r="H53" s="242">
        <f t="shared" si="13"/>
        <v>14798.893344287526</v>
      </c>
      <c r="I53" s="242">
        <f t="shared" si="13"/>
        <v>0</v>
      </c>
      <c r="J53" s="242">
        <f t="shared" si="13"/>
        <v>1953.8342702526691</v>
      </c>
      <c r="K53" s="242">
        <f t="shared" si="13"/>
        <v>919.80049169070276</v>
      </c>
      <c r="L53" s="242">
        <f t="shared" si="13"/>
        <v>1034.0337785619663</v>
      </c>
    </row>
    <row r="54" spans="1:12" x14ac:dyDescent="0.25">
      <c r="A54" s="37" t="s">
        <v>174</v>
      </c>
      <c r="B54" s="21">
        <v>26192.783033878586</v>
      </c>
      <c r="C54" s="239">
        <v>13188.080392617556</v>
      </c>
      <c r="D54" s="239">
        <v>13004.702641261032</v>
      </c>
      <c r="E54" s="239"/>
      <c r="F54" s="238">
        <v>28418.820194857009</v>
      </c>
      <c r="G54" s="239">
        <v>13619.926850569484</v>
      </c>
      <c r="H54" s="239">
        <v>14798.893344287526</v>
      </c>
      <c r="I54" s="239"/>
      <c r="J54" s="238">
        <v>1953.8342702526691</v>
      </c>
      <c r="K54" s="239">
        <v>919.80049169070276</v>
      </c>
      <c r="L54" s="239">
        <v>1034.0337785619663</v>
      </c>
    </row>
    <row r="55" spans="1:12" ht="14.25" customHeight="1" x14ac:dyDescent="0.25">
      <c r="A55" s="591" t="s">
        <v>175</v>
      </c>
      <c r="B55" s="82">
        <f t="shared" ref="B55:L55" si="14">+B56</f>
        <v>19681.672544726272</v>
      </c>
      <c r="C55" s="242">
        <f t="shared" si="14"/>
        <v>10055.724542654147</v>
      </c>
      <c r="D55" s="242">
        <f t="shared" si="14"/>
        <v>9625.9480020721276</v>
      </c>
      <c r="E55" s="242">
        <f t="shared" si="14"/>
        <v>0</v>
      </c>
      <c r="F55" s="242">
        <f t="shared" si="14"/>
        <v>26957.045281839302</v>
      </c>
      <c r="G55" s="242">
        <f t="shared" si="14"/>
        <v>13195.07423542536</v>
      </c>
      <c r="H55" s="242">
        <f t="shared" si="14"/>
        <v>13761.971046413944</v>
      </c>
      <c r="I55" s="242">
        <f t="shared" si="14"/>
        <v>0</v>
      </c>
      <c r="J55" s="242">
        <f t="shared" si="14"/>
        <v>2008.7255899180846</v>
      </c>
      <c r="K55" s="242">
        <f t="shared" si="14"/>
        <v>1080.0238031465042</v>
      </c>
      <c r="L55" s="242">
        <f t="shared" si="14"/>
        <v>928.70178677158037</v>
      </c>
    </row>
    <row r="56" spans="1:12" x14ac:dyDescent="0.25">
      <c r="A56" s="37" t="s">
        <v>175</v>
      </c>
      <c r="B56" s="21">
        <v>19681.672544726272</v>
      </c>
      <c r="C56" s="238">
        <v>10055.724542654147</v>
      </c>
      <c r="D56" s="238">
        <v>9625.9480020721276</v>
      </c>
      <c r="E56" s="239"/>
      <c r="F56" s="238">
        <v>26957.045281839302</v>
      </c>
      <c r="G56" s="238">
        <v>13195.07423542536</v>
      </c>
      <c r="H56" s="238">
        <v>13761.971046413944</v>
      </c>
      <c r="I56" s="239"/>
      <c r="J56" s="238">
        <v>2008.7255899180846</v>
      </c>
      <c r="K56" s="238">
        <v>1080.0238031465042</v>
      </c>
      <c r="L56" s="238">
        <v>928.70178677158037</v>
      </c>
    </row>
    <row r="57" spans="1:12" x14ac:dyDescent="0.25">
      <c r="A57" s="591" t="s">
        <v>176</v>
      </c>
      <c r="B57" s="82">
        <f t="shared" ref="B57:L57" si="15">+B58+B59</f>
        <v>36743.062783931287</v>
      </c>
      <c r="C57" s="242">
        <f t="shared" si="15"/>
        <v>18535.816207968055</v>
      </c>
      <c r="D57" s="242">
        <f t="shared" si="15"/>
        <v>18207.246575963232</v>
      </c>
      <c r="E57" s="242">
        <f t="shared" si="15"/>
        <v>0</v>
      </c>
      <c r="F57" s="242">
        <f t="shared" si="15"/>
        <v>37459.044756371295</v>
      </c>
      <c r="G57" s="242">
        <f t="shared" si="15"/>
        <v>17968.407038619724</v>
      </c>
      <c r="H57" s="242">
        <f t="shared" si="15"/>
        <v>19490.637717751575</v>
      </c>
      <c r="I57" s="242">
        <f t="shared" si="15"/>
        <v>0</v>
      </c>
      <c r="J57" s="242">
        <f t="shared" si="15"/>
        <v>3013.0883848771359</v>
      </c>
      <c r="K57" s="242">
        <f t="shared" si="15"/>
        <v>1391.5691309772321</v>
      </c>
      <c r="L57" s="242">
        <f t="shared" si="15"/>
        <v>1621.519253899904</v>
      </c>
    </row>
    <row r="58" spans="1:12" x14ac:dyDescent="0.25">
      <c r="A58" s="37" t="s">
        <v>176</v>
      </c>
      <c r="B58" s="21">
        <v>21403.247547711791</v>
      </c>
      <c r="C58" s="238">
        <v>10840.921048640934</v>
      </c>
      <c r="D58" s="238">
        <v>10562.326499070856</v>
      </c>
      <c r="E58" s="239"/>
      <c r="F58" s="238">
        <v>21724.220900126536</v>
      </c>
      <c r="G58" s="238">
        <v>10251.810552639192</v>
      </c>
      <c r="H58" s="238">
        <v>11472.410347487345</v>
      </c>
      <c r="I58" s="239"/>
      <c r="J58" s="238">
        <v>1803.995803057895</v>
      </c>
      <c r="K58" s="238">
        <v>810.01785235987882</v>
      </c>
      <c r="L58" s="238">
        <v>993.97795069801623</v>
      </c>
    </row>
    <row r="59" spans="1:12" x14ac:dyDescent="0.25">
      <c r="A59" s="37" t="s">
        <v>177</v>
      </c>
      <c r="B59" s="21">
        <v>15339.815236219494</v>
      </c>
      <c r="C59" s="238">
        <v>7694.8951593271195</v>
      </c>
      <c r="D59" s="238">
        <v>7644.9200768923747</v>
      </c>
      <c r="E59" s="239"/>
      <c r="F59" s="238">
        <v>15734.823856244759</v>
      </c>
      <c r="G59" s="238">
        <v>7716.5964859805308</v>
      </c>
      <c r="H59" s="238">
        <v>8018.2273702642287</v>
      </c>
      <c r="I59" s="239"/>
      <c r="J59" s="238">
        <v>1209.0925818192409</v>
      </c>
      <c r="K59" s="238">
        <v>581.55127861735332</v>
      </c>
      <c r="L59" s="238">
        <v>627.54130320188767</v>
      </c>
    </row>
    <row r="60" spans="1:12" x14ac:dyDescent="0.25">
      <c r="A60" s="591" t="s">
        <v>178</v>
      </c>
      <c r="B60" s="82">
        <f t="shared" ref="B60:L60" si="16">+B61+B62</f>
        <v>60057.619742974508</v>
      </c>
      <c r="C60" s="242">
        <f t="shared" si="16"/>
        <v>30349.492054768583</v>
      </c>
      <c r="D60" s="242">
        <f t="shared" si="16"/>
        <v>29708.127688205921</v>
      </c>
      <c r="E60" s="242">
        <f t="shared" si="16"/>
        <v>0</v>
      </c>
      <c r="F60" s="242">
        <f t="shared" si="16"/>
        <v>54622.339783402509</v>
      </c>
      <c r="G60" s="242">
        <f t="shared" si="16"/>
        <v>25808.471317558688</v>
      </c>
      <c r="H60" s="242">
        <f t="shared" si="16"/>
        <v>28813.868465843821</v>
      </c>
      <c r="I60" s="242">
        <f t="shared" si="16"/>
        <v>0</v>
      </c>
      <c r="J60" s="242">
        <f t="shared" si="16"/>
        <v>3711.8400487260606</v>
      </c>
      <c r="K60" s="242">
        <f t="shared" si="16"/>
        <v>1792.1274096167372</v>
      </c>
      <c r="L60" s="242">
        <f t="shared" si="16"/>
        <v>1919.7126391093234</v>
      </c>
    </row>
    <row r="61" spans="1:12" x14ac:dyDescent="0.25">
      <c r="A61" s="37" t="s">
        <v>178</v>
      </c>
      <c r="B61" s="21">
        <v>44366.442767176704</v>
      </c>
      <c r="C61" s="238">
        <v>22464.881804570519</v>
      </c>
      <c r="D61" s="238">
        <v>21901.560962606185</v>
      </c>
      <c r="E61" s="239"/>
      <c r="F61" s="238">
        <v>38960.133022970294</v>
      </c>
      <c r="G61" s="238">
        <v>18509.393475944067</v>
      </c>
      <c r="H61" s="238">
        <v>20450.739547026227</v>
      </c>
      <c r="I61" s="239"/>
      <c r="J61" s="238">
        <v>2458.2409915024314</v>
      </c>
      <c r="K61" s="238">
        <v>1182.3886965766046</v>
      </c>
      <c r="L61" s="238">
        <v>1275.8522949258268</v>
      </c>
    </row>
    <row r="62" spans="1:12" x14ac:dyDescent="0.25">
      <c r="A62" s="37" t="s">
        <v>179</v>
      </c>
      <c r="B62" s="21">
        <v>15691.1769757978</v>
      </c>
      <c r="C62" s="238">
        <v>7884.610250198064</v>
      </c>
      <c r="D62" s="238">
        <v>7806.5667255997369</v>
      </c>
      <c r="E62" s="239"/>
      <c r="F62" s="238">
        <v>15662.206760432216</v>
      </c>
      <c r="G62" s="238">
        <v>7299.0778416146222</v>
      </c>
      <c r="H62" s="238">
        <v>8363.1289188175942</v>
      </c>
      <c r="I62" s="239"/>
      <c r="J62" s="238">
        <v>1253.5990572236292</v>
      </c>
      <c r="K62" s="238">
        <v>609.73871304013244</v>
      </c>
      <c r="L62" s="238">
        <v>643.86034418349664</v>
      </c>
    </row>
    <row r="63" spans="1:12" x14ac:dyDescent="0.25">
      <c r="A63" s="591" t="s">
        <v>180</v>
      </c>
      <c r="B63" s="82">
        <f t="shared" ref="B63:L63" si="17">+B64</f>
        <v>16149.505692030307</v>
      </c>
      <c r="C63" s="242">
        <f t="shared" si="17"/>
        <v>8168.3686772770661</v>
      </c>
      <c r="D63" s="242">
        <f t="shared" si="17"/>
        <v>7981.1370147532398</v>
      </c>
      <c r="E63" s="242">
        <f t="shared" si="17"/>
        <v>0</v>
      </c>
      <c r="F63" s="242">
        <f t="shared" si="17"/>
        <v>15394.419221661612</v>
      </c>
      <c r="G63" s="242">
        <f t="shared" si="17"/>
        <v>7080.9441147181715</v>
      </c>
      <c r="H63" s="242">
        <f t="shared" si="17"/>
        <v>8313.4751069434406</v>
      </c>
      <c r="I63" s="242">
        <f t="shared" si="17"/>
        <v>0</v>
      </c>
      <c r="J63" s="242">
        <f t="shared" si="17"/>
        <v>1562.1772866940532</v>
      </c>
      <c r="K63" s="242">
        <f t="shared" si="17"/>
        <v>669.08068024598322</v>
      </c>
      <c r="L63" s="242">
        <f t="shared" si="17"/>
        <v>893.09660644806991</v>
      </c>
    </row>
    <row r="64" spans="1:12" x14ac:dyDescent="0.25">
      <c r="A64" s="37" t="s">
        <v>180</v>
      </c>
      <c r="B64" s="21">
        <v>16149.505692030307</v>
      </c>
      <c r="C64" s="238">
        <v>8168.3686772770661</v>
      </c>
      <c r="D64" s="238">
        <v>7981.1370147532398</v>
      </c>
      <c r="E64" s="239"/>
      <c r="F64" s="238">
        <v>15394.419221661612</v>
      </c>
      <c r="G64" s="238">
        <v>7080.9441147181715</v>
      </c>
      <c r="H64" s="238">
        <v>8313.4751069434406</v>
      </c>
      <c r="I64" s="239"/>
      <c r="J64" s="238">
        <v>1562.1772866940532</v>
      </c>
      <c r="K64" s="238">
        <v>669.08068024598322</v>
      </c>
      <c r="L64" s="238">
        <v>893.09660644806991</v>
      </c>
    </row>
    <row r="65" spans="1:12" x14ac:dyDescent="0.25">
      <c r="A65" s="591" t="s">
        <v>181</v>
      </c>
      <c r="B65" s="82">
        <f t="shared" ref="B65:L65" si="18">+B66</f>
        <v>33782.495058471839</v>
      </c>
      <c r="C65" s="242">
        <f t="shared" si="18"/>
        <v>17195.687834993398</v>
      </c>
      <c r="D65" s="242">
        <f t="shared" si="18"/>
        <v>16586.807223478441</v>
      </c>
      <c r="E65" s="242">
        <f t="shared" si="18"/>
        <v>0</v>
      </c>
      <c r="F65" s="242">
        <f t="shared" si="18"/>
        <v>31728.444031331379</v>
      </c>
      <c r="G65" s="242">
        <f t="shared" si="18"/>
        <v>15178.696684084389</v>
      </c>
      <c r="H65" s="242">
        <f t="shared" si="18"/>
        <v>16549.74734724699</v>
      </c>
      <c r="I65" s="242">
        <f t="shared" si="18"/>
        <v>0</v>
      </c>
      <c r="J65" s="242">
        <f t="shared" si="18"/>
        <v>2823.1940898184416</v>
      </c>
      <c r="K65" s="242">
        <f t="shared" si="18"/>
        <v>1302.5561801684617</v>
      </c>
      <c r="L65" s="242">
        <f t="shared" si="18"/>
        <v>1520.63790964998</v>
      </c>
    </row>
    <row r="66" spans="1:12" x14ac:dyDescent="0.25">
      <c r="A66" s="76" t="s">
        <v>181</v>
      </c>
      <c r="B66" s="21">
        <v>33782.495058471839</v>
      </c>
      <c r="C66" s="238">
        <v>17195.687834993398</v>
      </c>
      <c r="D66" s="238">
        <v>16586.807223478441</v>
      </c>
      <c r="E66" s="239"/>
      <c r="F66" s="238">
        <v>31728.444031331379</v>
      </c>
      <c r="G66" s="238">
        <v>15178.696684084389</v>
      </c>
      <c r="H66" s="238">
        <v>16549.74734724699</v>
      </c>
      <c r="I66" s="239"/>
      <c r="J66" s="238">
        <v>2823.1940898184416</v>
      </c>
      <c r="K66" s="238">
        <v>1302.5561801684617</v>
      </c>
      <c r="L66" s="238">
        <v>1520.63790964998</v>
      </c>
    </row>
    <row r="67" spans="1:12" x14ac:dyDescent="0.25">
      <c r="A67" s="591" t="s">
        <v>182</v>
      </c>
      <c r="B67" s="82">
        <f t="shared" ref="B67:L67" si="19">+B68</f>
        <v>43087.874373704726</v>
      </c>
      <c r="C67" s="242">
        <f t="shared" si="19"/>
        <v>21910.722947804818</v>
      </c>
      <c r="D67" s="242">
        <f t="shared" si="19"/>
        <v>21177.151425899909</v>
      </c>
      <c r="E67" s="242">
        <f t="shared" si="19"/>
        <v>0</v>
      </c>
      <c r="F67" s="242">
        <f t="shared" si="19"/>
        <v>40816.968126855099</v>
      </c>
      <c r="G67" s="242">
        <f t="shared" si="19"/>
        <v>19244.39804618042</v>
      </c>
      <c r="H67" s="242">
        <f t="shared" si="19"/>
        <v>21572.570080674679</v>
      </c>
      <c r="I67" s="242">
        <f t="shared" si="19"/>
        <v>0</v>
      </c>
      <c r="J67" s="242">
        <f t="shared" si="19"/>
        <v>2930.0096307889812</v>
      </c>
      <c r="K67" s="242">
        <f t="shared" si="19"/>
        <v>1418.2730162198795</v>
      </c>
      <c r="L67" s="242">
        <f t="shared" si="19"/>
        <v>1511.7366145691017</v>
      </c>
    </row>
    <row r="68" spans="1:12" x14ac:dyDescent="0.25">
      <c r="A68" s="37" t="s">
        <v>182</v>
      </c>
      <c r="B68" s="21">
        <v>43087.874373704726</v>
      </c>
      <c r="C68" s="238">
        <v>21910.722947804818</v>
      </c>
      <c r="D68" s="238">
        <v>21177.151425899909</v>
      </c>
      <c r="E68" s="239"/>
      <c r="F68" s="238">
        <v>40816.968126855099</v>
      </c>
      <c r="G68" s="238">
        <v>19244.39804618042</v>
      </c>
      <c r="H68" s="238">
        <v>21572.570080674679</v>
      </c>
      <c r="I68" s="239"/>
      <c r="J68" s="238">
        <v>2930.0096307889812</v>
      </c>
      <c r="K68" s="238">
        <v>1418.2730162198795</v>
      </c>
      <c r="L68" s="238">
        <v>1511.7366145691017</v>
      </c>
    </row>
    <row r="69" spans="1:12" x14ac:dyDescent="0.25">
      <c r="A69" s="591" t="s">
        <v>183</v>
      </c>
      <c r="B69" s="82">
        <f>+C69+D69</f>
        <v>15791.015567275675</v>
      </c>
      <c r="C69" s="242">
        <v>8100.3348539248718</v>
      </c>
      <c r="D69" s="242">
        <v>7690.6807133508037</v>
      </c>
      <c r="E69" s="242">
        <f>+E70</f>
        <v>0</v>
      </c>
      <c r="F69" s="242">
        <f>+G69+H69</f>
        <v>16176.875319260758</v>
      </c>
      <c r="G69" s="242">
        <v>7538.4330699996872</v>
      </c>
      <c r="H69" s="242">
        <v>8638.4422492610702</v>
      </c>
      <c r="I69" s="242">
        <f>+I70</f>
        <v>0</v>
      </c>
      <c r="J69" s="242">
        <f>+K69+L69</f>
        <v>1330.7436145912352</v>
      </c>
      <c r="K69" s="242">
        <v>642.37679500335037</v>
      </c>
      <c r="L69" s="242">
        <v>688.36681958788472</v>
      </c>
    </row>
    <row r="70" spans="1:12" x14ac:dyDescent="0.25">
      <c r="A70" s="37" t="s">
        <v>183</v>
      </c>
      <c r="B70" s="21">
        <f>+C70+D70</f>
        <v>15791.015567275675</v>
      </c>
      <c r="C70" s="238">
        <v>8100.3348539248718</v>
      </c>
      <c r="D70" s="238">
        <v>7690.6807133508037</v>
      </c>
      <c r="E70" s="239"/>
      <c r="F70" s="242">
        <f>+G70+H70</f>
        <v>16176.875319260758</v>
      </c>
      <c r="G70" s="238">
        <v>7538.4330699996872</v>
      </c>
      <c r="H70" s="238">
        <v>8638.4422492610702</v>
      </c>
      <c r="I70" s="239"/>
      <c r="J70" s="242">
        <f>+K70+L70</f>
        <v>1330.7436145912352</v>
      </c>
      <c r="K70" s="238">
        <v>642.37679500335037</v>
      </c>
      <c r="L70" s="238">
        <v>688.36681958788472</v>
      </c>
    </row>
    <row r="71" spans="1:12" x14ac:dyDescent="0.25">
      <c r="A71" s="591" t="s">
        <v>184</v>
      </c>
      <c r="B71" s="82">
        <f t="shared" ref="B71:L71" si="20">+B72</f>
        <v>20284.04067744617</v>
      </c>
      <c r="C71" s="238">
        <f t="shared" si="20"/>
        <v>10205.596567324514</v>
      </c>
      <c r="D71" s="238">
        <f t="shared" si="20"/>
        <v>10078.444110121656</v>
      </c>
      <c r="E71" s="238">
        <f t="shared" si="20"/>
        <v>0</v>
      </c>
      <c r="F71" s="238">
        <f t="shared" si="20"/>
        <v>21623.834987775073</v>
      </c>
      <c r="G71" s="238">
        <f t="shared" si="20"/>
        <v>10201.160922597941</v>
      </c>
      <c r="H71" s="238">
        <f t="shared" si="20"/>
        <v>11422.674065177131</v>
      </c>
      <c r="I71" s="238">
        <f t="shared" si="20"/>
        <v>0</v>
      </c>
      <c r="J71" s="238">
        <f t="shared" si="20"/>
        <v>1207.6090326390947</v>
      </c>
      <c r="K71" s="238">
        <f t="shared" si="20"/>
        <v>519.24221305121</v>
      </c>
      <c r="L71" s="238">
        <f t="shared" si="20"/>
        <v>688.36681958788472</v>
      </c>
    </row>
    <row r="72" spans="1:12" x14ac:dyDescent="0.25">
      <c r="A72" s="37" t="s">
        <v>184</v>
      </c>
      <c r="B72" s="21">
        <v>20284.04067744617</v>
      </c>
      <c r="C72" s="238">
        <v>10205.596567324514</v>
      </c>
      <c r="D72" s="238">
        <v>10078.444110121656</v>
      </c>
      <c r="E72" s="239"/>
      <c r="F72" s="238">
        <v>21623.834987775073</v>
      </c>
      <c r="G72" s="238">
        <v>10201.160922597941</v>
      </c>
      <c r="H72" s="238">
        <v>11422.674065177131</v>
      </c>
      <c r="I72" s="239"/>
      <c r="J72" s="238">
        <v>1207.6090326390947</v>
      </c>
      <c r="K72" s="238">
        <v>519.24221305121</v>
      </c>
      <c r="L72" s="238">
        <v>688.36681958788472</v>
      </c>
    </row>
    <row r="73" spans="1:12" x14ac:dyDescent="0.25">
      <c r="A73" s="30"/>
      <c r="B73" s="28"/>
      <c r="C73" s="28"/>
      <c r="D73" s="28"/>
      <c r="E73" s="29"/>
      <c r="F73" s="28"/>
      <c r="G73" s="28"/>
      <c r="H73" s="28"/>
      <c r="I73" s="29"/>
      <c r="J73" s="28"/>
      <c r="K73" s="28"/>
      <c r="L73" s="28"/>
    </row>
    <row r="74" spans="1:12" x14ac:dyDescent="0.25">
      <c r="A74" s="27"/>
      <c r="B74" s="28"/>
      <c r="C74" s="28"/>
      <c r="D74" s="28"/>
      <c r="E74" s="29"/>
      <c r="F74" s="28"/>
      <c r="G74" s="28"/>
      <c r="H74" s="28"/>
      <c r="I74" s="29"/>
      <c r="J74" s="28"/>
      <c r="K74" s="28"/>
      <c r="L74" s="28"/>
    </row>
    <row r="75" spans="1:12" x14ac:dyDescent="0.25">
      <c r="A75" s="27"/>
      <c r="B75" s="28"/>
      <c r="C75" s="28"/>
      <c r="D75" s="28"/>
      <c r="E75" s="29"/>
      <c r="F75" s="28"/>
      <c r="G75" s="28"/>
      <c r="H75" s="28"/>
      <c r="I75" s="29"/>
      <c r="J75" s="28"/>
      <c r="K75" s="28"/>
      <c r="L75" s="28"/>
    </row>
    <row r="76" spans="1:12" x14ac:dyDescent="0.25">
      <c r="A76" s="593"/>
      <c r="B76" s="593"/>
      <c r="C76" s="593"/>
      <c r="D76" s="593"/>
      <c r="E76" s="593"/>
      <c r="F76" s="593"/>
      <c r="G76" s="593"/>
      <c r="H76" s="593"/>
      <c r="I76" s="593"/>
      <c r="J76" s="593"/>
      <c r="K76" s="593"/>
      <c r="L76" s="593"/>
    </row>
  </sheetData>
  <mergeCells count="7">
    <mergeCell ref="A1:L1"/>
    <mergeCell ref="N1:R1"/>
    <mergeCell ref="B2:K2"/>
    <mergeCell ref="B3:D3"/>
    <mergeCell ref="F3:H3"/>
    <mergeCell ref="J3:L3"/>
    <mergeCell ref="A2: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3"/>
  <sheetViews>
    <sheetView workbookViewId="0">
      <selection activeCell="D6" sqref="D6"/>
    </sheetView>
  </sheetViews>
  <sheetFormatPr defaultRowHeight="15" x14ac:dyDescent="0.25"/>
  <cols>
    <col min="1" max="1" width="18.7109375" style="25" customWidth="1"/>
    <col min="2" max="2" width="9.140625" style="25"/>
    <col min="3" max="3" width="14.42578125" style="25" customWidth="1"/>
    <col min="4" max="4" width="9.140625" style="25" customWidth="1"/>
    <col min="5" max="16384" width="9.140625" style="25"/>
  </cols>
  <sheetData>
    <row r="1" spans="1:3" ht="36.75" customHeight="1" x14ac:dyDescent="0.25">
      <c r="A1" s="879" t="s">
        <v>527</v>
      </c>
      <c r="B1" s="879"/>
      <c r="C1" s="879"/>
    </row>
    <row r="2" spans="1:3" ht="24" x14ac:dyDescent="0.25">
      <c r="A2" s="709" t="s">
        <v>523</v>
      </c>
      <c r="B2" s="710" t="s">
        <v>154</v>
      </c>
      <c r="C2" s="710" t="s">
        <v>155</v>
      </c>
    </row>
    <row r="3" spans="1:3" x14ac:dyDescent="0.25">
      <c r="A3" s="63" t="s">
        <v>163</v>
      </c>
      <c r="B3" s="248">
        <v>21.545882981017598</v>
      </c>
      <c r="C3" s="248">
        <v>16</v>
      </c>
    </row>
    <row r="4" spans="1:3" x14ac:dyDescent="0.25">
      <c r="A4" s="707"/>
      <c r="B4" s="708"/>
      <c r="C4" s="708"/>
    </row>
    <row r="5" spans="1:3" ht="13.5" customHeight="1" x14ac:dyDescent="0.25">
      <c r="A5" s="63" t="s">
        <v>156</v>
      </c>
      <c r="B5" s="64"/>
      <c r="C5" s="64"/>
    </row>
    <row r="6" spans="1:3" x14ac:dyDescent="0.25">
      <c r="A6" s="23" t="s">
        <v>4</v>
      </c>
      <c r="B6" s="24">
        <v>22.065983938171172</v>
      </c>
      <c r="C6" s="24">
        <v>18</v>
      </c>
    </row>
    <row r="7" spans="1:3" x14ac:dyDescent="0.25">
      <c r="A7" s="23" t="s">
        <v>5</v>
      </c>
      <c r="B7" s="24">
        <v>21.213571913270563</v>
      </c>
      <c r="C7" s="24">
        <v>15</v>
      </c>
    </row>
    <row r="8" spans="1:3" x14ac:dyDescent="0.25">
      <c r="A8" s="63" t="s">
        <v>157</v>
      </c>
      <c r="B8" s="61"/>
      <c r="C8" s="61"/>
    </row>
    <row r="9" spans="1:3" x14ac:dyDescent="0.25">
      <c r="A9" s="23" t="s">
        <v>1</v>
      </c>
      <c r="B9" s="24">
        <v>20.987049047525751</v>
      </c>
      <c r="C9" s="24">
        <v>16</v>
      </c>
    </row>
    <row r="10" spans="1:3" x14ac:dyDescent="0.25">
      <c r="A10" s="23" t="s">
        <v>2</v>
      </c>
      <c r="B10" s="24">
        <v>22.070365230628699</v>
      </c>
      <c r="C10" s="24">
        <v>17</v>
      </c>
    </row>
    <row r="11" spans="1:3" ht="15.75" customHeight="1" x14ac:dyDescent="0.25">
      <c r="A11" s="78" t="s">
        <v>518</v>
      </c>
      <c r="B11" s="60"/>
      <c r="C11" s="60"/>
    </row>
    <row r="12" spans="1:3" x14ac:dyDescent="0.25">
      <c r="A12" s="35" t="s">
        <v>6</v>
      </c>
      <c r="B12" s="22">
        <v>22.405160141485389</v>
      </c>
      <c r="C12" s="22">
        <v>16</v>
      </c>
    </row>
    <row r="13" spans="1:3" x14ac:dyDescent="0.25">
      <c r="A13" s="15" t="s">
        <v>6</v>
      </c>
      <c r="B13" s="24">
        <v>22.418907539435601</v>
      </c>
      <c r="C13" s="24">
        <v>16</v>
      </c>
    </row>
    <row r="14" spans="1:3" x14ac:dyDescent="0.25">
      <c r="A14" s="15" t="s">
        <v>158</v>
      </c>
      <c r="B14" s="24">
        <v>21.828613585172594</v>
      </c>
      <c r="C14" s="24">
        <v>16</v>
      </c>
    </row>
    <row r="15" spans="1:3" x14ac:dyDescent="0.25">
      <c r="A15" s="15" t="s">
        <v>159</v>
      </c>
      <c r="B15" s="24">
        <v>22.75476451820747</v>
      </c>
      <c r="C15" s="24">
        <v>16</v>
      </c>
    </row>
    <row r="16" spans="1:3" x14ac:dyDescent="0.25">
      <c r="A16" s="15" t="s">
        <v>160</v>
      </c>
      <c r="B16" s="24">
        <v>22.71012888647186</v>
      </c>
      <c r="C16" s="24">
        <v>16</v>
      </c>
    </row>
    <row r="17" spans="1:3" x14ac:dyDescent="0.25">
      <c r="A17" s="35" t="s">
        <v>7</v>
      </c>
      <c r="B17" s="22">
        <v>20.32976033086937</v>
      </c>
      <c r="C17" s="22">
        <v>15</v>
      </c>
    </row>
    <row r="18" spans="1:3" x14ac:dyDescent="0.25">
      <c r="A18" s="15" t="s">
        <v>161</v>
      </c>
      <c r="B18" s="24">
        <v>20.164349733009978</v>
      </c>
      <c r="C18" s="24">
        <v>15</v>
      </c>
    </row>
    <row r="19" spans="1:3" ht="15" customHeight="1" x14ac:dyDescent="0.25">
      <c r="A19" s="15" t="s">
        <v>162</v>
      </c>
      <c r="B19" s="24">
        <v>20.475934566011507</v>
      </c>
      <c r="C19" s="24">
        <v>15</v>
      </c>
    </row>
    <row r="20" spans="1:3" x14ac:dyDescent="0.25">
      <c r="A20" s="35" t="s">
        <v>8</v>
      </c>
      <c r="B20" s="22">
        <v>20.356088831172002</v>
      </c>
      <c r="C20" s="22">
        <v>15</v>
      </c>
    </row>
    <row r="21" spans="1:3" x14ac:dyDescent="0.25">
      <c r="A21" s="15" t="s">
        <v>8</v>
      </c>
      <c r="B21" s="24">
        <v>20.356088831172002</v>
      </c>
      <c r="C21" s="24">
        <v>15</v>
      </c>
    </row>
    <row r="22" spans="1:3" x14ac:dyDescent="0.25">
      <c r="A22" s="35" t="s">
        <v>9</v>
      </c>
      <c r="B22" s="22">
        <v>22.574297400057713</v>
      </c>
      <c r="C22" s="22">
        <v>18</v>
      </c>
    </row>
    <row r="23" spans="1:3" x14ac:dyDescent="0.25">
      <c r="A23" s="15" t="s">
        <v>9</v>
      </c>
      <c r="B23" s="24">
        <v>22.663556151730639</v>
      </c>
      <c r="C23" s="24">
        <v>19</v>
      </c>
    </row>
    <row r="24" spans="1:3" x14ac:dyDescent="0.25">
      <c r="A24" s="15" t="s">
        <v>163</v>
      </c>
      <c r="B24" s="24">
        <v>21.119730721034504</v>
      </c>
      <c r="C24" s="24">
        <v>16</v>
      </c>
    </row>
    <row r="25" spans="1:3" x14ac:dyDescent="0.25">
      <c r="A25" s="35" t="s">
        <v>10</v>
      </c>
      <c r="B25" s="22">
        <v>21.92649403519178</v>
      </c>
      <c r="C25" s="22">
        <v>17</v>
      </c>
    </row>
    <row r="26" spans="1:3" x14ac:dyDescent="0.25">
      <c r="A26" s="15" t="s">
        <v>10</v>
      </c>
      <c r="B26" s="24">
        <v>21.92649403519178</v>
      </c>
      <c r="C26" s="24">
        <v>17</v>
      </c>
    </row>
    <row r="27" spans="1:3" x14ac:dyDescent="0.25">
      <c r="A27" s="36" t="s">
        <v>11</v>
      </c>
      <c r="B27" s="22">
        <v>21.386839332142376</v>
      </c>
      <c r="C27" s="22">
        <v>16</v>
      </c>
    </row>
    <row r="28" spans="1:3" x14ac:dyDescent="0.25">
      <c r="A28" s="15" t="s">
        <v>11</v>
      </c>
      <c r="B28" s="24">
        <v>21.386839332142376</v>
      </c>
      <c r="C28" s="24">
        <v>16</v>
      </c>
    </row>
    <row r="29" spans="1:3" x14ac:dyDescent="0.25">
      <c r="A29" s="35" t="s">
        <v>12</v>
      </c>
      <c r="B29" s="22">
        <v>21.015199319376926</v>
      </c>
      <c r="C29" s="22">
        <v>16</v>
      </c>
    </row>
    <row r="30" spans="1:3" x14ac:dyDescent="0.25">
      <c r="A30" s="15" t="s">
        <v>12</v>
      </c>
      <c r="B30" s="24">
        <v>21.35083756742517</v>
      </c>
      <c r="C30" s="24">
        <v>16</v>
      </c>
    </row>
    <row r="31" spans="1:3" x14ac:dyDescent="0.25">
      <c r="A31" s="15" t="s">
        <v>164</v>
      </c>
      <c r="B31" s="24">
        <v>20.171055350367933</v>
      </c>
      <c r="C31" s="24">
        <v>15</v>
      </c>
    </row>
    <row r="32" spans="1:3" x14ac:dyDescent="0.25">
      <c r="A32" s="35" t="s">
        <v>13</v>
      </c>
      <c r="B32" s="22">
        <v>20.855551875707892</v>
      </c>
      <c r="C32" s="22">
        <v>15</v>
      </c>
    </row>
    <row r="33" spans="1:3" x14ac:dyDescent="0.25">
      <c r="A33" s="37" t="s">
        <v>13</v>
      </c>
      <c r="B33" s="41">
        <v>21.288496932349652</v>
      </c>
      <c r="C33" s="41">
        <v>16</v>
      </c>
    </row>
    <row r="34" spans="1:3" x14ac:dyDescent="0.25">
      <c r="A34" s="37" t="s">
        <v>165</v>
      </c>
      <c r="B34" s="41">
        <v>19.964707135229848</v>
      </c>
      <c r="C34" s="41">
        <v>14</v>
      </c>
    </row>
    <row r="35" spans="1:3" x14ac:dyDescent="0.25">
      <c r="A35" s="37" t="s">
        <v>166</v>
      </c>
      <c r="B35" s="41">
        <v>20.965852789003058</v>
      </c>
      <c r="C35" s="41">
        <v>15</v>
      </c>
    </row>
    <row r="36" spans="1:3" x14ac:dyDescent="0.25">
      <c r="A36" s="591" t="s">
        <v>14</v>
      </c>
      <c r="B36" s="79">
        <v>21.127727780924634</v>
      </c>
      <c r="C36" s="79">
        <v>16</v>
      </c>
    </row>
    <row r="37" spans="1:3" x14ac:dyDescent="0.25">
      <c r="A37" s="37" t="s">
        <v>14</v>
      </c>
      <c r="B37" s="41">
        <v>21.127148833950194</v>
      </c>
      <c r="C37" s="41">
        <v>16</v>
      </c>
    </row>
    <row r="38" spans="1:3" x14ac:dyDescent="0.25">
      <c r="A38" s="37" t="s">
        <v>167</v>
      </c>
      <c r="B38" s="41">
        <v>20.503994403247393</v>
      </c>
      <c r="C38" s="41">
        <v>15</v>
      </c>
    </row>
    <row r="39" spans="1:3" x14ac:dyDescent="0.25">
      <c r="A39" s="37" t="s">
        <v>168</v>
      </c>
      <c r="B39" s="41">
        <v>21.477929534387624</v>
      </c>
      <c r="C39" s="41">
        <v>16</v>
      </c>
    </row>
    <row r="40" spans="1:3" x14ac:dyDescent="0.25">
      <c r="A40" s="591" t="s">
        <v>15</v>
      </c>
      <c r="B40" s="79">
        <v>21.202888868801001</v>
      </c>
      <c r="C40" s="79">
        <v>16</v>
      </c>
    </row>
    <row r="41" spans="1:3" x14ac:dyDescent="0.25">
      <c r="A41" s="37" t="s">
        <v>15</v>
      </c>
      <c r="B41" s="41">
        <v>21.202888868801001</v>
      </c>
      <c r="C41" s="41">
        <v>16</v>
      </c>
    </row>
    <row r="42" spans="1:3" x14ac:dyDescent="0.25">
      <c r="A42" s="591" t="s">
        <v>169</v>
      </c>
      <c r="B42" s="79">
        <v>21.119000573112817</v>
      </c>
      <c r="C42" s="79">
        <v>16</v>
      </c>
    </row>
    <row r="43" spans="1:3" x14ac:dyDescent="0.25">
      <c r="A43" s="37" t="s">
        <v>169</v>
      </c>
      <c r="B43" s="41">
        <v>22.043983837706708</v>
      </c>
      <c r="C43" s="41">
        <v>18</v>
      </c>
    </row>
    <row r="44" spans="1:3" x14ac:dyDescent="0.25">
      <c r="A44" s="37" t="s">
        <v>170</v>
      </c>
      <c r="B44" s="41">
        <v>20.178056336004609</v>
      </c>
      <c r="C44" s="41">
        <v>15</v>
      </c>
    </row>
    <row r="45" spans="1:3" x14ac:dyDescent="0.25">
      <c r="A45" s="591" t="s">
        <v>16</v>
      </c>
      <c r="B45" s="79">
        <v>20.879027915178391</v>
      </c>
      <c r="C45" s="79">
        <v>16</v>
      </c>
    </row>
    <row r="46" spans="1:3" x14ac:dyDescent="0.25">
      <c r="A46" s="37" t="s">
        <v>16</v>
      </c>
      <c r="B46" s="41">
        <v>20.945164318749221</v>
      </c>
      <c r="C46" s="41">
        <v>16</v>
      </c>
    </row>
    <row r="47" spans="1:3" x14ac:dyDescent="0.25">
      <c r="A47" s="37" t="s">
        <v>171</v>
      </c>
      <c r="B47" s="41">
        <v>20.653194986249069</v>
      </c>
      <c r="C47" s="41">
        <v>15</v>
      </c>
    </row>
    <row r="48" spans="1:3" x14ac:dyDescent="0.25">
      <c r="A48" s="591" t="s">
        <v>17</v>
      </c>
      <c r="B48" s="79">
        <v>22.245854224754652</v>
      </c>
      <c r="C48" s="79">
        <v>16</v>
      </c>
    </row>
    <row r="49" spans="1:3" x14ac:dyDescent="0.25">
      <c r="A49" s="37" t="s">
        <v>17</v>
      </c>
      <c r="B49" s="41">
        <v>22.145193889685405</v>
      </c>
      <c r="C49" s="41">
        <v>16</v>
      </c>
    </row>
    <row r="50" spans="1:3" x14ac:dyDescent="0.25">
      <c r="A50" s="37" t="s">
        <v>172</v>
      </c>
      <c r="B50" s="41">
        <v>22.412972472183281</v>
      </c>
      <c r="C50" s="41">
        <v>17</v>
      </c>
    </row>
    <row r="51" spans="1:3" x14ac:dyDescent="0.25">
      <c r="A51" s="591" t="s">
        <v>18</v>
      </c>
      <c r="B51" s="79">
        <v>20.49432085787079</v>
      </c>
      <c r="C51" s="79">
        <v>15</v>
      </c>
    </row>
    <row r="52" spans="1:3" x14ac:dyDescent="0.25">
      <c r="A52" s="37" t="s">
        <v>18</v>
      </c>
      <c r="B52" s="41">
        <v>20.503228660986032</v>
      </c>
      <c r="C52" s="41">
        <v>15</v>
      </c>
    </row>
    <row r="53" spans="1:3" x14ac:dyDescent="0.25">
      <c r="A53" s="37" t="s">
        <v>173</v>
      </c>
      <c r="B53" s="41">
        <v>20.479245343763239</v>
      </c>
      <c r="C53" s="41">
        <v>15</v>
      </c>
    </row>
    <row r="54" spans="1:3" x14ac:dyDescent="0.25">
      <c r="A54" s="591" t="s">
        <v>174</v>
      </c>
      <c r="B54" s="79">
        <v>21.289935310444871</v>
      </c>
      <c r="C54" s="79">
        <v>16</v>
      </c>
    </row>
    <row r="55" spans="1:3" x14ac:dyDescent="0.25">
      <c r="A55" s="37" t="s">
        <v>174</v>
      </c>
      <c r="B55" s="41">
        <v>21.289935310444871</v>
      </c>
      <c r="C55" s="41">
        <v>16</v>
      </c>
    </row>
    <row r="56" spans="1:3" x14ac:dyDescent="0.25">
      <c r="A56" s="591" t="s">
        <v>175</v>
      </c>
      <c r="B56" s="79">
        <v>23.150203150818506</v>
      </c>
      <c r="C56" s="79">
        <v>19</v>
      </c>
    </row>
    <row r="57" spans="1:3" x14ac:dyDescent="0.25">
      <c r="A57" s="37" t="s">
        <v>175</v>
      </c>
      <c r="B57" s="41">
        <v>23.150203150818506</v>
      </c>
      <c r="C57" s="41">
        <v>19</v>
      </c>
    </row>
    <row r="58" spans="1:3" x14ac:dyDescent="0.25">
      <c r="A58" s="591" t="s">
        <v>176</v>
      </c>
      <c r="B58" s="79">
        <v>21.350375521396209</v>
      </c>
      <c r="C58" s="79">
        <v>16</v>
      </c>
    </row>
    <row r="59" spans="1:3" x14ac:dyDescent="0.25">
      <c r="A59" s="37" t="s">
        <v>176</v>
      </c>
      <c r="B59" s="41">
        <v>21.336580935381686</v>
      </c>
      <c r="C59" s="41">
        <v>16</v>
      </c>
    </row>
    <row r="60" spans="1:3" x14ac:dyDescent="0.25">
      <c r="A60" s="37" t="s">
        <v>177</v>
      </c>
      <c r="B60" s="41">
        <v>21.36957438459784</v>
      </c>
      <c r="C60" s="41">
        <v>16</v>
      </c>
    </row>
    <row r="61" spans="1:3" x14ac:dyDescent="0.25">
      <c r="A61" s="591" t="s">
        <v>178</v>
      </c>
      <c r="B61" s="79">
        <v>19.839829891719223</v>
      </c>
      <c r="C61" s="79">
        <v>14</v>
      </c>
    </row>
    <row r="62" spans="1:3" x14ac:dyDescent="0.25">
      <c r="A62" s="37" t="s">
        <v>178</v>
      </c>
      <c r="B62" s="41">
        <v>19.345876041299736</v>
      </c>
      <c r="C62" s="41">
        <v>14</v>
      </c>
    </row>
    <row r="63" spans="1:3" x14ac:dyDescent="0.25">
      <c r="A63" s="37" t="s">
        <v>179</v>
      </c>
      <c r="B63" s="41">
        <v>21.139359530040359</v>
      </c>
      <c r="C63" s="41">
        <v>15</v>
      </c>
    </row>
    <row r="64" spans="1:3" x14ac:dyDescent="0.25">
      <c r="A64" s="591" t="s">
        <v>180</v>
      </c>
      <c r="B64" s="79">
        <v>21.293901504249114</v>
      </c>
      <c r="C64" s="79">
        <v>15</v>
      </c>
    </row>
    <row r="65" spans="1:3" x14ac:dyDescent="0.25">
      <c r="A65" s="37" t="s">
        <v>180</v>
      </c>
      <c r="B65" s="41">
        <v>21.293901504249114</v>
      </c>
      <c r="C65" s="41">
        <v>15</v>
      </c>
    </row>
    <row r="66" spans="1:3" x14ac:dyDescent="0.25">
      <c r="A66" s="591" t="s">
        <v>181</v>
      </c>
      <c r="B66" s="79">
        <v>20.704992769243244</v>
      </c>
      <c r="C66" s="79">
        <v>15</v>
      </c>
    </row>
    <row r="67" spans="1:3" x14ac:dyDescent="0.25">
      <c r="A67" s="37" t="s">
        <v>181</v>
      </c>
      <c r="B67" s="41">
        <v>20.704992769243244</v>
      </c>
      <c r="C67" s="41">
        <v>15</v>
      </c>
    </row>
    <row r="68" spans="1:3" x14ac:dyDescent="0.25">
      <c r="A68" s="591" t="s">
        <v>182</v>
      </c>
      <c r="B68" s="79">
        <v>20.075579881658403</v>
      </c>
      <c r="C68" s="79">
        <v>15</v>
      </c>
    </row>
    <row r="69" spans="1:3" x14ac:dyDescent="0.25">
      <c r="A69" s="37" t="s">
        <v>182</v>
      </c>
      <c r="B69" s="41">
        <v>20.075579881658403</v>
      </c>
      <c r="C69" s="41">
        <v>15</v>
      </c>
    </row>
    <row r="70" spans="1:3" x14ac:dyDescent="0.25">
      <c r="A70" s="591" t="s">
        <v>183</v>
      </c>
      <c r="B70" s="79">
        <v>21.314408094397621</v>
      </c>
      <c r="C70" s="79">
        <v>16</v>
      </c>
    </row>
    <row r="71" spans="1:3" x14ac:dyDescent="0.25">
      <c r="A71" s="37" t="s">
        <v>183</v>
      </c>
      <c r="B71" s="41">
        <v>21.314408094397621</v>
      </c>
      <c r="C71" s="41">
        <v>16</v>
      </c>
    </row>
    <row r="72" spans="1:3" x14ac:dyDescent="0.25">
      <c r="A72" s="591" t="s">
        <v>184</v>
      </c>
      <c r="B72" s="79">
        <v>20.51096831304357</v>
      </c>
      <c r="C72" s="79">
        <v>16</v>
      </c>
    </row>
    <row r="73" spans="1:3" x14ac:dyDescent="0.25">
      <c r="A73" s="37" t="s">
        <v>184</v>
      </c>
      <c r="B73" s="41">
        <v>20.51096831304357</v>
      </c>
      <c r="C73" s="41">
        <v>16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A7046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25"/>
  </cols>
  <sheetData>
    <row r="1" spans="1:1" x14ac:dyDescent="0.25">
      <c r="A1" s="318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1"/>
  <sheetViews>
    <sheetView workbookViewId="0">
      <selection activeCell="A2" sqref="A2:A3"/>
    </sheetView>
  </sheetViews>
  <sheetFormatPr defaultRowHeight="15" x14ac:dyDescent="0.25"/>
  <cols>
    <col min="1" max="1" width="16.7109375" style="25" customWidth="1"/>
    <col min="2" max="2" width="14.85546875" style="25" customWidth="1"/>
    <col min="3" max="3" width="9.140625" style="25"/>
    <col min="4" max="4" width="17.140625" style="25" customWidth="1"/>
    <col min="5" max="5" width="10.42578125" style="25" customWidth="1"/>
    <col min="6" max="6" width="11.5703125" style="25" customWidth="1"/>
    <col min="7" max="16384" width="9.140625" style="25"/>
  </cols>
  <sheetData>
    <row r="1" spans="1:8" ht="15" customHeight="1" x14ac:dyDescent="0.25">
      <c r="A1" s="889" t="s">
        <v>533</v>
      </c>
      <c r="B1" s="889"/>
      <c r="C1" s="889"/>
      <c r="D1" s="889"/>
      <c r="E1" s="889"/>
      <c r="F1" s="889"/>
      <c r="G1" s="889"/>
      <c r="H1" s="889"/>
    </row>
    <row r="2" spans="1:8" x14ac:dyDescent="0.25">
      <c r="A2" s="890" t="s">
        <v>523</v>
      </c>
      <c r="B2" s="890" t="s">
        <v>186</v>
      </c>
      <c r="C2" s="891" t="s">
        <v>187</v>
      </c>
      <c r="D2" s="891"/>
      <c r="E2" s="891"/>
      <c r="F2" s="891"/>
      <c r="G2" s="891"/>
      <c r="H2" s="891"/>
    </row>
    <row r="3" spans="1:8" ht="29.25" customHeight="1" x14ac:dyDescent="0.25">
      <c r="A3" s="890"/>
      <c r="B3" s="890"/>
      <c r="C3" s="714" t="s">
        <v>188</v>
      </c>
      <c r="D3" s="714" t="s">
        <v>189</v>
      </c>
      <c r="E3" s="714" t="s">
        <v>190</v>
      </c>
      <c r="F3" s="714" t="s">
        <v>191</v>
      </c>
      <c r="G3" s="714" t="s">
        <v>192</v>
      </c>
      <c r="H3" s="714" t="s">
        <v>193</v>
      </c>
    </row>
    <row r="4" spans="1:8" x14ac:dyDescent="0.25">
      <c r="A4" s="88" t="s">
        <v>163</v>
      </c>
      <c r="B4" s="89">
        <v>2085950.5900111729</v>
      </c>
      <c r="C4" s="89">
        <v>1124487.2174373493</v>
      </c>
      <c r="D4" s="89">
        <v>823051.81644746475</v>
      </c>
      <c r="E4" s="89">
        <v>30862.845504041703</v>
      </c>
      <c r="F4" s="89">
        <v>4352.9982853497686</v>
      </c>
      <c r="G4" s="89">
        <v>54859.859328536433</v>
      </c>
      <c r="H4" s="89">
        <v>48335.853010823201</v>
      </c>
    </row>
    <row r="5" spans="1:8" x14ac:dyDescent="0.25">
      <c r="A5" s="711"/>
      <c r="B5" s="243"/>
      <c r="C5" s="243"/>
      <c r="D5" s="243"/>
      <c r="E5" s="243"/>
      <c r="F5" s="243"/>
      <c r="G5" s="243"/>
      <c r="H5" s="243"/>
    </row>
    <row r="6" spans="1:8" ht="11.25" customHeight="1" x14ac:dyDescent="0.25">
      <c r="A6" s="88" t="s">
        <v>3</v>
      </c>
      <c r="B6" s="89"/>
      <c r="C6" s="89"/>
      <c r="D6" s="89"/>
      <c r="E6" s="89"/>
      <c r="F6" s="89"/>
      <c r="G6" s="89"/>
      <c r="H6" s="89"/>
    </row>
    <row r="7" spans="1:8" x14ac:dyDescent="0.25">
      <c r="A7" s="712" t="s">
        <v>194</v>
      </c>
      <c r="B7" s="713">
        <v>864629.36357749882</v>
      </c>
      <c r="C7" s="713">
        <v>514919.80755364371</v>
      </c>
      <c r="D7" s="713">
        <v>292758.6107071382</v>
      </c>
      <c r="E7" s="713">
        <v>11001.391005676391</v>
      </c>
      <c r="F7" s="713">
        <v>1955.5142951264672</v>
      </c>
      <c r="G7" s="713">
        <v>20470.75682977599</v>
      </c>
      <c r="H7" s="713">
        <v>23523.283187859019</v>
      </c>
    </row>
    <row r="8" spans="1:8" x14ac:dyDescent="0.25">
      <c r="A8" s="712" t="s">
        <v>5</v>
      </c>
      <c r="B8" s="713">
        <v>1221321.2264328988</v>
      </c>
      <c r="C8" s="713">
        <v>609567.40988078131</v>
      </c>
      <c r="D8" s="713">
        <v>530293.20574520563</v>
      </c>
      <c r="E8" s="713">
        <v>19861.454498367377</v>
      </c>
      <c r="F8" s="713">
        <v>2397.4839902233666</v>
      </c>
      <c r="G8" s="713">
        <v>34389.102498757537</v>
      </c>
      <c r="H8" s="713">
        <v>24812.569822961563</v>
      </c>
    </row>
    <row r="9" spans="1:8" ht="15.75" customHeight="1" x14ac:dyDescent="0.25">
      <c r="A9" s="54" t="s">
        <v>518</v>
      </c>
      <c r="B9" s="85"/>
      <c r="C9" s="85"/>
      <c r="D9" s="85"/>
      <c r="E9" s="85"/>
      <c r="F9" s="85"/>
      <c r="G9" s="85"/>
      <c r="H9" s="85"/>
    </row>
    <row r="10" spans="1:8" x14ac:dyDescent="0.25">
      <c r="A10" s="35" t="s">
        <v>6</v>
      </c>
      <c r="B10" s="86">
        <f>B11+B12+B13+B14</f>
        <v>142536.93744428086</v>
      </c>
      <c r="C10" s="86">
        <f t="shared" ref="C10:H10" si="0">C11+C12+C13+C14</f>
        <v>66586.862251649567</v>
      </c>
      <c r="D10" s="86">
        <f t="shared" si="0"/>
        <v>66713.834197557109</v>
      </c>
      <c r="E10" s="86">
        <f t="shared" si="0"/>
        <v>2132.1499499044171</v>
      </c>
      <c r="F10" s="86">
        <f t="shared" si="0"/>
        <v>405.91133142397416</v>
      </c>
      <c r="G10" s="86">
        <f t="shared" si="0"/>
        <v>5541.6030218119013</v>
      </c>
      <c r="H10" s="86">
        <f t="shared" si="0"/>
        <v>1156.5766919450632</v>
      </c>
    </row>
    <row r="11" spans="1:8" x14ac:dyDescent="0.25">
      <c r="A11" s="15" t="s">
        <v>6</v>
      </c>
      <c r="B11" s="87">
        <v>45003.53333611109</v>
      </c>
      <c r="C11" s="87">
        <v>23012.648669832248</v>
      </c>
      <c r="D11" s="87">
        <v>18974.389793259907</v>
      </c>
      <c r="E11" s="87">
        <v>694.2450537192575</v>
      </c>
      <c r="F11" s="87">
        <v>129.62140967832343</v>
      </c>
      <c r="G11" s="87">
        <v>1630.2848764554233</v>
      </c>
      <c r="H11" s="87">
        <v>562.34353316782529</v>
      </c>
    </row>
    <row r="12" spans="1:8" x14ac:dyDescent="0.25">
      <c r="A12" s="15" t="s">
        <v>158</v>
      </c>
      <c r="B12" s="87">
        <v>35418.904190882102</v>
      </c>
      <c r="C12" s="87">
        <v>16412.148641098356</v>
      </c>
      <c r="D12" s="87">
        <v>16469.828953490247</v>
      </c>
      <c r="E12" s="87">
        <v>621.28284286275812</v>
      </c>
      <c r="F12" s="87">
        <v>122.44103094963421</v>
      </c>
      <c r="G12" s="87">
        <v>1588.6810662119747</v>
      </c>
      <c r="H12" s="87">
        <v>204.52165627268732</v>
      </c>
    </row>
    <row r="13" spans="1:8" x14ac:dyDescent="0.25">
      <c r="A13" s="15" t="s">
        <v>159</v>
      </c>
      <c r="B13" s="87">
        <v>26861.174589652026</v>
      </c>
      <c r="C13" s="87">
        <v>11262.768009035874</v>
      </c>
      <c r="D13" s="87">
        <v>14136.74474387983</v>
      </c>
      <c r="E13" s="87">
        <v>276.310243890327</v>
      </c>
      <c r="F13" s="87">
        <v>59.135468658861924</v>
      </c>
      <c r="G13" s="87">
        <v>932.00640079874654</v>
      </c>
      <c r="H13" s="87">
        <v>194.20972339048996</v>
      </c>
    </row>
    <row r="14" spans="1:8" x14ac:dyDescent="0.25">
      <c r="A14" s="15" t="s">
        <v>160</v>
      </c>
      <c r="B14" s="87">
        <v>35253.325327635641</v>
      </c>
      <c r="C14" s="87">
        <v>15899.296931683086</v>
      </c>
      <c r="D14" s="87">
        <v>17132.870706927133</v>
      </c>
      <c r="E14" s="87">
        <v>540.31180943207448</v>
      </c>
      <c r="F14" s="87">
        <v>94.713422137154538</v>
      </c>
      <c r="G14" s="87">
        <v>1390.6306783457571</v>
      </c>
      <c r="H14" s="87">
        <v>195.50177911406064</v>
      </c>
    </row>
    <row r="15" spans="1:8" x14ac:dyDescent="0.25">
      <c r="A15" s="35" t="s">
        <v>7</v>
      </c>
      <c r="B15" s="86">
        <f>B16+B17</f>
        <v>64542.261314109739</v>
      </c>
      <c r="C15" s="86">
        <f t="shared" ref="C15:H15" si="1">C16+C17</f>
        <v>39324.161873589444</v>
      </c>
      <c r="D15" s="86">
        <f t="shared" si="1"/>
        <v>21710.2757255334</v>
      </c>
      <c r="E15" s="86">
        <f t="shared" si="1"/>
        <v>1301.0679953507345</v>
      </c>
      <c r="F15" s="86">
        <f t="shared" si="1"/>
        <v>102.54444764407032</v>
      </c>
      <c r="G15" s="86">
        <f t="shared" si="1"/>
        <v>1616.5200096280892</v>
      </c>
      <c r="H15" s="86">
        <f t="shared" si="1"/>
        <v>487.69126236779209</v>
      </c>
    </row>
    <row r="16" spans="1:8" x14ac:dyDescent="0.25">
      <c r="A16" s="15" t="s">
        <v>161</v>
      </c>
      <c r="B16" s="87">
        <v>30186.922581140228</v>
      </c>
      <c r="C16" s="87">
        <v>18395.966398421664</v>
      </c>
      <c r="D16" s="87">
        <v>10042.613954992345</v>
      </c>
      <c r="E16" s="87">
        <v>698.56760072105533</v>
      </c>
      <c r="F16" s="87">
        <v>58.68697149625855</v>
      </c>
      <c r="G16" s="87">
        <v>758.12992725890933</v>
      </c>
      <c r="H16" s="87">
        <v>232.95772825213425</v>
      </c>
    </row>
    <row r="17" spans="1:8" ht="17.25" customHeight="1" x14ac:dyDescent="0.25">
      <c r="A17" s="15" t="s">
        <v>162</v>
      </c>
      <c r="B17" s="87">
        <v>34355.338732969511</v>
      </c>
      <c r="C17" s="87">
        <v>20928.19547516778</v>
      </c>
      <c r="D17" s="87">
        <v>11667.661770541054</v>
      </c>
      <c r="E17" s="87">
        <v>602.50039462967914</v>
      </c>
      <c r="F17" s="87">
        <v>43.857476147811759</v>
      </c>
      <c r="G17" s="87">
        <v>858.39008236917971</v>
      </c>
      <c r="H17" s="87">
        <v>254.73353411565785</v>
      </c>
    </row>
    <row r="18" spans="1:8" x14ac:dyDescent="0.25">
      <c r="A18" s="35" t="s">
        <v>8</v>
      </c>
      <c r="B18" s="86">
        <f>B19</f>
        <v>69120.880440559064</v>
      </c>
      <c r="C18" s="86">
        <f t="shared" ref="C18:H18" si="2">C19</f>
        <v>41151.759744102092</v>
      </c>
      <c r="D18" s="86">
        <f t="shared" si="2"/>
        <v>24124.849570028015</v>
      </c>
      <c r="E18" s="86">
        <f t="shared" si="2"/>
        <v>916.7604180749272</v>
      </c>
      <c r="F18" s="86">
        <f t="shared" si="2"/>
        <v>110.31533252030421</v>
      </c>
      <c r="G18" s="86">
        <f t="shared" si="2"/>
        <v>2286.5353279117785</v>
      </c>
      <c r="H18" s="86">
        <f t="shared" si="2"/>
        <v>530.6600479165844</v>
      </c>
    </row>
    <row r="19" spans="1:8" x14ac:dyDescent="0.25">
      <c r="A19" s="15" t="s">
        <v>8</v>
      </c>
      <c r="B19" s="87">
        <v>69120.880440559064</v>
      </c>
      <c r="C19" s="87">
        <v>41151.759744102092</v>
      </c>
      <c r="D19" s="87">
        <v>24124.849570028015</v>
      </c>
      <c r="E19" s="87">
        <v>916.7604180749272</v>
      </c>
      <c r="F19" s="87">
        <v>110.31533252030421</v>
      </c>
      <c r="G19" s="87">
        <v>2286.5353279117785</v>
      </c>
      <c r="H19" s="87">
        <v>530.6600479165844</v>
      </c>
    </row>
    <row r="20" spans="1:8" x14ac:dyDescent="0.25">
      <c r="A20" s="35" t="s">
        <v>9</v>
      </c>
      <c r="B20" s="86">
        <f>B21+B22</f>
        <v>608644.01176499191</v>
      </c>
      <c r="C20" s="86">
        <f t="shared" ref="C20:H20" si="3">C21+C22</f>
        <v>363207.64629834116</v>
      </c>
      <c r="D20" s="86">
        <f t="shared" si="3"/>
        <v>205615.13750482543</v>
      </c>
      <c r="E20" s="86">
        <f t="shared" si="3"/>
        <v>7592.1095774547539</v>
      </c>
      <c r="F20" s="86">
        <f t="shared" si="3"/>
        <v>1258.8267736748478</v>
      </c>
      <c r="G20" s="86">
        <f t="shared" si="3"/>
        <v>14906.801449446741</v>
      </c>
      <c r="H20" s="86">
        <f t="shared" si="3"/>
        <v>16063.490161635596</v>
      </c>
    </row>
    <row r="21" spans="1:8" x14ac:dyDescent="0.25">
      <c r="A21" s="15" t="s">
        <v>9</v>
      </c>
      <c r="B21" s="87">
        <v>577037.03657263599</v>
      </c>
      <c r="C21" s="87">
        <v>346536.91488055704</v>
      </c>
      <c r="D21" s="87">
        <v>192954.99053210265</v>
      </c>
      <c r="E21" s="87">
        <v>7056.9382499535168</v>
      </c>
      <c r="F21" s="87">
        <v>1212.3966639706368</v>
      </c>
      <c r="G21" s="87">
        <v>13732.77039706006</v>
      </c>
      <c r="H21" s="87">
        <v>15543.025849377163</v>
      </c>
    </row>
    <row r="22" spans="1:8" x14ac:dyDescent="0.25">
      <c r="A22" s="15" t="s">
        <v>163</v>
      </c>
      <c r="B22" s="87">
        <v>31606.975192355891</v>
      </c>
      <c r="C22" s="87">
        <v>16670.731417784107</v>
      </c>
      <c r="D22" s="87">
        <v>12660.146972722772</v>
      </c>
      <c r="E22" s="87">
        <v>535.1713275012371</v>
      </c>
      <c r="F22" s="87">
        <v>46.430109704210871</v>
      </c>
      <c r="G22" s="87">
        <v>1174.0310523866817</v>
      </c>
      <c r="H22" s="87">
        <v>520.46431225843321</v>
      </c>
    </row>
    <row r="23" spans="1:8" x14ac:dyDescent="0.25">
      <c r="A23" s="35" t="s">
        <v>10</v>
      </c>
      <c r="B23" s="86">
        <f>B24</f>
        <v>24362.981065653305</v>
      </c>
      <c r="C23" s="86">
        <f t="shared" ref="C23:H23" si="4">C24</f>
        <v>11513.848125462961</v>
      </c>
      <c r="D23" s="86">
        <f t="shared" si="4"/>
        <v>11181.177497043871</v>
      </c>
      <c r="E23" s="86">
        <f t="shared" si="4"/>
        <v>406.3197741222167</v>
      </c>
      <c r="F23" s="86">
        <f t="shared" si="4"/>
        <v>26.637679660122807</v>
      </c>
      <c r="G23" s="86">
        <f t="shared" si="4"/>
        <v>674.73290062805233</v>
      </c>
      <c r="H23" s="86">
        <f t="shared" si="4"/>
        <v>560.26508873751175</v>
      </c>
    </row>
    <row r="24" spans="1:8" x14ac:dyDescent="0.25">
      <c r="A24" s="15" t="s">
        <v>10</v>
      </c>
      <c r="B24" s="87">
        <v>24362.981065653305</v>
      </c>
      <c r="C24" s="87">
        <v>11513.848125462961</v>
      </c>
      <c r="D24" s="87">
        <v>11181.177497043871</v>
      </c>
      <c r="E24" s="87">
        <v>406.3197741222167</v>
      </c>
      <c r="F24" s="87">
        <v>26.637679660122807</v>
      </c>
      <c r="G24" s="87">
        <v>674.73290062805233</v>
      </c>
      <c r="H24" s="87">
        <v>560.26508873751175</v>
      </c>
    </row>
    <row r="25" spans="1:8" x14ac:dyDescent="0.25">
      <c r="A25" s="36" t="s">
        <v>11</v>
      </c>
      <c r="B25" s="86">
        <v>104613.40268259073</v>
      </c>
      <c r="C25" s="86">
        <v>56104.601293235748</v>
      </c>
      <c r="D25" s="86">
        <v>42460.556294580863</v>
      </c>
      <c r="E25" s="86">
        <v>1990.6359411583528</v>
      </c>
      <c r="F25" s="86">
        <v>236.18026322944888</v>
      </c>
      <c r="G25" s="86">
        <v>2124.7458242111165</v>
      </c>
      <c r="H25" s="86">
        <v>1696.6830661822823</v>
      </c>
    </row>
    <row r="26" spans="1:8" x14ac:dyDescent="0.25">
      <c r="A26" s="15" t="s">
        <v>11</v>
      </c>
      <c r="B26" s="87">
        <v>104613.40268259073</v>
      </c>
      <c r="C26" s="87">
        <v>56104.601293235748</v>
      </c>
      <c r="D26" s="87">
        <v>42460.556294580863</v>
      </c>
      <c r="E26" s="87">
        <v>1990.6359411583528</v>
      </c>
      <c r="F26" s="87">
        <v>236.18026322944888</v>
      </c>
      <c r="G26" s="87">
        <v>2124.7458242111165</v>
      </c>
      <c r="H26" s="87">
        <v>1696.6830661822823</v>
      </c>
    </row>
    <row r="27" spans="1:8" x14ac:dyDescent="0.25">
      <c r="A27" s="35" t="s">
        <v>12</v>
      </c>
      <c r="B27" s="86">
        <f>B28+B29</f>
        <v>84441.368472989983</v>
      </c>
      <c r="C27" s="86">
        <f t="shared" ref="C27:H27" si="5">C28+C29</f>
        <v>44711.35978428954</v>
      </c>
      <c r="D27" s="86">
        <f t="shared" si="5"/>
        <v>29579.993461920421</v>
      </c>
      <c r="E27" s="86">
        <f t="shared" si="5"/>
        <v>1283.0394625114238</v>
      </c>
      <c r="F27" s="86">
        <f t="shared" si="5"/>
        <v>163.43181751898965</v>
      </c>
      <c r="G27" s="86">
        <f t="shared" si="5"/>
        <v>2541.668096786449</v>
      </c>
      <c r="H27" s="86">
        <f t="shared" si="5"/>
        <v>6161.8758499571322</v>
      </c>
    </row>
    <row r="28" spans="1:8" x14ac:dyDescent="0.25">
      <c r="A28" s="15" t="s">
        <v>12</v>
      </c>
      <c r="B28" s="87">
        <v>61389.654629515579</v>
      </c>
      <c r="C28" s="87">
        <v>31306.43804018843</v>
      </c>
      <c r="D28" s="87">
        <v>21224.741783409063</v>
      </c>
      <c r="E28" s="87">
        <v>882.84724122844807</v>
      </c>
      <c r="F28" s="87">
        <v>132.65454423619377</v>
      </c>
      <c r="G28" s="87">
        <v>1799.5500653494478</v>
      </c>
      <c r="H28" s="87">
        <v>6043.4229550971168</v>
      </c>
    </row>
    <row r="29" spans="1:8" x14ac:dyDescent="0.25">
      <c r="A29" s="15" t="s">
        <v>164</v>
      </c>
      <c r="B29" s="87">
        <v>23051.713843474408</v>
      </c>
      <c r="C29" s="87">
        <v>13404.92174410111</v>
      </c>
      <c r="D29" s="87">
        <v>8355.2516785113567</v>
      </c>
      <c r="E29" s="87">
        <v>400.19222128297577</v>
      </c>
      <c r="F29" s="87">
        <v>30.777273282795889</v>
      </c>
      <c r="G29" s="87">
        <v>742.11803143700126</v>
      </c>
      <c r="H29" s="87">
        <v>118.45289486001521</v>
      </c>
    </row>
    <row r="30" spans="1:8" x14ac:dyDescent="0.25">
      <c r="A30" s="35" t="s">
        <v>13</v>
      </c>
      <c r="B30" s="86">
        <f>B31+B32+B33</f>
        <v>79475.86018024871</v>
      </c>
      <c r="C30" s="86">
        <f t="shared" ref="C30:H30" si="6">C31+C32+C33</f>
        <v>47698.903472507576</v>
      </c>
      <c r="D30" s="86">
        <f t="shared" si="6"/>
        <v>27198.616102769869</v>
      </c>
      <c r="E30" s="86">
        <f t="shared" si="6"/>
        <v>970.23474623973755</v>
      </c>
      <c r="F30" s="86">
        <f t="shared" si="6"/>
        <v>146.0449227493865</v>
      </c>
      <c r="G30" s="86">
        <f t="shared" si="6"/>
        <v>1211.4374637774231</v>
      </c>
      <c r="H30" s="86">
        <f t="shared" si="6"/>
        <v>2250.6234722049262</v>
      </c>
    </row>
    <row r="31" spans="1:8" x14ac:dyDescent="0.25">
      <c r="A31" s="37" t="s">
        <v>13</v>
      </c>
      <c r="B31" s="38">
        <v>44675.617973816465</v>
      </c>
      <c r="C31" s="38">
        <v>27094.273097872534</v>
      </c>
      <c r="D31" s="38">
        <v>14305.715468164237</v>
      </c>
      <c r="E31" s="38">
        <v>569.87502458496533</v>
      </c>
      <c r="F31" s="38">
        <v>54.165936385495435</v>
      </c>
      <c r="G31" s="38">
        <v>772.7409028932567</v>
      </c>
      <c r="H31" s="38">
        <v>1878.8475439153228</v>
      </c>
    </row>
    <row r="32" spans="1:8" x14ac:dyDescent="0.25">
      <c r="A32" s="37" t="s">
        <v>165</v>
      </c>
      <c r="B32" s="38">
        <v>21458.987863667619</v>
      </c>
      <c r="C32" s="38">
        <v>12618.87661248581</v>
      </c>
      <c r="D32" s="38">
        <v>8111.9209658861264</v>
      </c>
      <c r="E32" s="38">
        <v>187.67154393379627</v>
      </c>
      <c r="F32" s="38">
        <v>58.34221758397846</v>
      </c>
      <c r="G32" s="38">
        <v>273.41375117420426</v>
      </c>
      <c r="H32" s="38">
        <v>208.7627726046243</v>
      </c>
    </row>
    <row r="33" spans="1:8" x14ac:dyDescent="0.25">
      <c r="A33" s="37" t="s">
        <v>166</v>
      </c>
      <c r="B33" s="38">
        <v>13341.254342764623</v>
      </c>
      <c r="C33" s="38">
        <v>7985.753762149232</v>
      </c>
      <c r="D33" s="38">
        <v>4780.9796687195067</v>
      </c>
      <c r="E33" s="38">
        <v>212.68817772097592</v>
      </c>
      <c r="F33" s="38">
        <v>33.53676877991262</v>
      </c>
      <c r="G33" s="38">
        <v>165.28280970996209</v>
      </c>
      <c r="H33" s="38">
        <v>163.01315568497901</v>
      </c>
    </row>
    <row r="34" spans="1:8" x14ac:dyDescent="0.25">
      <c r="A34" s="68" t="s">
        <v>14</v>
      </c>
      <c r="B34" s="51">
        <f>B35+B36+B37</f>
        <v>164427.24786173829</v>
      </c>
      <c r="C34" s="51">
        <f t="shared" ref="C34:H34" si="7">C35+C36+C37</f>
        <v>87017.023597743217</v>
      </c>
      <c r="D34" s="51">
        <f t="shared" si="7"/>
        <v>66380.837986005703</v>
      </c>
      <c r="E34" s="51">
        <f t="shared" si="7"/>
        <v>3020.6413864789947</v>
      </c>
      <c r="F34" s="51">
        <f t="shared" si="7"/>
        <v>413.97694347170579</v>
      </c>
      <c r="G34" s="51">
        <f t="shared" si="7"/>
        <v>5795.2877429427235</v>
      </c>
      <c r="H34" s="51">
        <f t="shared" si="7"/>
        <v>1799.4802051003853</v>
      </c>
    </row>
    <row r="35" spans="1:8" x14ac:dyDescent="0.25">
      <c r="A35" s="37" t="s">
        <v>14</v>
      </c>
      <c r="B35" s="38">
        <v>87088.289365755452</v>
      </c>
      <c r="C35" s="38">
        <v>49702.0251860567</v>
      </c>
      <c r="D35" s="38">
        <v>31939.53991396723</v>
      </c>
      <c r="E35" s="38">
        <v>1540.4508086252506</v>
      </c>
      <c r="F35" s="38">
        <v>197.63465312121207</v>
      </c>
      <c r="G35" s="38">
        <v>3322.0811029071679</v>
      </c>
      <c r="H35" s="38">
        <v>386.55770108044635</v>
      </c>
    </row>
    <row r="36" spans="1:8" x14ac:dyDescent="0.25">
      <c r="A36" s="37" t="s">
        <v>167</v>
      </c>
      <c r="B36" s="38">
        <v>27349.702030105393</v>
      </c>
      <c r="C36" s="38">
        <v>13450.607766495465</v>
      </c>
      <c r="D36" s="38">
        <v>12317.656722147991</v>
      </c>
      <c r="E36" s="38">
        <v>514.24748221814502</v>
      </c>
      <c r="F36" s="38">
        <v>62.164003347922417</v>
      </c>
      <c r="G36" s="38">
        <v>876.782913441647</v>
      </c>
      <c r="H36" s="38">
        <v>128.24314245661586</v>
      </c>
    </row>
    <row r="37" spans="1:8" x14ac:dyDescent="0.25">
      <c r="A37" s="37" t="s">
        <v>168</v>
      </c>
      <c r="B37" s="38">
        <v>49989.256465877443</v>
      </c>
      <c r="C37" s="38">
        <v>23864.390645191059</v>
      </c>
      <c r="D37" s="38">
        <v>22123.641349890484</v>
      </c>
      <c r="E37" s="38">
        <v>965.94309563559887</v>
      </c>
      <c r="F37" s="38">
        <v>154.17828700257135</v>
      </c>
      <c r="G37" s="38">
        <v>1596.4237265939089</v>
      </c>
      <c r="H37" s="38">
        <v>1284.6793615633233</v>
      </c>
    </row>
    <row r="38" spans="1:8" x14ac:dyDescent="0.25">
      <c r="A38" s="68" t="s">
        <v>15</v>
      </c>
      <c r="B38" s="51">
        <f>B39</f>
        <v>147748.75242581349</v>
      </c>
      <c r="C38" s="51">
        <f t="shared" ref="C38:H38" si="8">C39</f>
        <v>80763.532941573925</v>
      </c>
      <c r="D38" s="51">
        <f t="shared" si="8"/>
        <v>58156.418589849127</v>
      </c>
      <c r="E38" s="51">
        <f t="shared" si="8"/>
        <v>2100.9290306523039</v>
      </c>
      <c r="F38" s="51">
        <f t="shared" si="8"/>
        <v>338.01799543450545</v>
      </c>
      <c r="G38" s="51">
        <f t="shared" si="8"/>
        <v>3181.5606289745006</v>
      </c>
      <c r="H38" s="51">
        <f t="shared" si="8"/>
        <v>3208.2932393637029</v>
      </c>
    </row>
    <row r="39" spans="1:8" x14ac:dyDescent="0.25">
      <c r="A39" s="37" t="s">
        <v>15</v>
      </c>
      <c r="B39" s="38">
        <v>147748.75242581349</v>
      </c>
      <c r="C39" s="38">
        <v>80763.532941573925</v>
      </c>
      <c r="D39" s="38">
        <v>58156.418589849127</v>
      </c>
      <c r="E39" s="38">
        <v>2100.9290306523039</v>
      </c>
      <c r="F39" s="38">
        <v>338.01799543450545</v>
      </c>
      <c r="G39" s="38">
        <v>3181.5606289745006</v>
      </c>
      <c r="H39" s="38">
        <v>3208.2932393637029</v>
      </c>
    </row>
    <row r="40" spans="1:8" x14ac:dyDescent="0.25">
      <c r="A40" s="68" t="s">
        <v>169</v>
      </c>
      <c r="B40" s="51">
        <f>B41+B42</f>
        <v>47073.798360241955</v>
      </c>
      <c r="C40" s="51">
        <f t="shared" ref="C40:H40" si="9">C41+C42</f>
        <v>21540.39435488866</v>
      </c>
      <c r="D40" s="51">
        <f t="shared" si="9"/>
        <v>23167.340144282483</v>
      </c>
      <c r="E40" s="51">
        <f t="shared" si="9"/>
        <v>628.11711816549644</v>
      </c>
      <c r="F40" s="51">
        <f t="shared" si="9"/>
        <v>68.592944394474188</v>
      </c>
      <c r="G40" s="51">
        <f t="shared" si="9"/>
        <v>1109.7858044684108</v>
      </c>
      <c r="H40" s="51">
        <f t="shared" si="9"/>
        <v>559.56799404520245</v>
      </c>
    </row>
    <row r="41" spans="1:8" x14ac:dyDescent="0.25">
      <c r="A41" s="37" t="s">
        <v>169</v>
      </c>
      <c r="B41" s="38">
        <v>24953.288450331522</v>
      </c>
      <c r="C41" s="38">
        <v>12310.076317844998</v>
      </c>
      <c r="D41" s="38">
        <v>11197.156230383067</v>
      </c>
      <c r="E41" s="38">
        <v>305.6775811200456</v>
      </c>
      <c r="F41" s="38">
        <v>47.599027677987017</v>
      </c>
      <c r="G41" s="38">
        <v>655.33374983967224</v>
      </c>
      <c r="H41" s="38">
        <v>437.44554346717655</v>
      </c>
    </row>
    <row r="42" spans="1:8" x14ac:dyDescent="0.25">
      <c r="A42" s="37" t="s">
        <v>170</v>
      </c>
      <c r="B42" s="38">
        <v>22120.50990991043</v>
      </c>
      <c r="C42" s="38">
        <v>9230.3180370436621</v>
      </c>
      <c r="D42" s="38">
        <v>11970.183913899415</v>
      </c>
      <c r="E42" s="38">
        <v>322.43953704545083</v>
      </c>
      <c r="F42" s="38">
        <v>20.993916716487178</v>
      </c>
      <c r="G42" s="38">
        <v>454.45205462873844</v>
      </c>
      <c r="H42" s="38">
        <v>122.12245057802586</v>
      </c>
    </row>
    <row r="43" spans="1:8" x14ac:dyDescent="0.25">
      <c r="A43" s="68" t="s">
        <v>16</v>
      </c>
      <c r="B43" s="51">
        <f>B44+B45</f>
        <v>63727.331522462453</v>
      </c>
      <c r="C43" s="51">
        <f t="shared" ref="C43:H43" si="10">C44+C45</f>
        <v>28364.792449356326</v>
      </c>
      <c r="D43" s="51">
        <f t="shared" si="10"/>
        <v>27270.337599988161</v>
      </c>
      <c r="E43" s="51">
        <f t="shared" si="10"/>
        <v>731.1801586226843</v>
      </c>
      <c r="F43" s="51">
        <f t="shared" si="10"/>
        <v>85.580876830384227</v>
      </c>
      <c r="G43" s="51">
        <f t="shared" si="10"/>
        <v>1737.7491324124348</v>
      </c>
      <c r="H43" s="51">
        <f t="shared" si="10"/>
        <v>5537.6913052534019</v>
      </c>
    </row>
    <row r="44" spans="1:8" x14ac:dyDescent="0.25">
      <c r="A44" s="37" t="s">
        <v>16</v>
      </c>
      <c r="B44" s="38">
        <v>49640.354217311527</v>
      </c>
      <c r="C44" s="38">
        <v>22355.849731260998</v>
      </c>
      <c r="D44" s="38">
        <v>19766.583789156288</v>
      </c>
      <c r="E44" s="38">
        <v>546.04870433247208</v>
      </c>
      <c r="F44" s="38">
        <v>68.231586289951309</v>
      </c>
      <c r="G44" s="38">
        <v>1416.6661541052435</v>
      </c>
      <c r="H44" s="38">
        <v>5486.9742521676799</v>
      </c>
    </row>
    <row r="45" spans="1:8" x14ac:dyDescent="0.25">
      <c r="A45" s="37" t="s">
        <v>171</v>
      </c>
      <c r="B45" s="38">
        <v>14086.977305150924</v>
      </c>
      <c r="C45" s="38">
        <v>6008.9427180953298</v>
      </c>
      <c r="D45" s="38">
        <v>7503.7538108318731</v>
      </c>
      <c r="E45" s="38">
        <v>185.13145429021228</v>
      </c>
      <c r="F45" s="38">
        <v>17.349290540432925</v>
      </c>
      <c r="G45" s="38">
        <v>321.08297830719135</v>
      </c>
      <c r="H45" s="38">
        <v>50.717053085721815</v>
      </c>
    </row>
    <row r="46" spans="1:8" x14ac:dyDescent="0.25">
      <c r="A46" s="68" t="s">
        <v>17</v>
      </c>
      <c r="B46" s="51">
        <f>B47+B48</f>
        <v>98855.522992997867</v>
      </c>
      <c r="C46" s="51">
        <f t="shared" ref="C46:H46" si="11">C47+C48</f>
        <v>41240.285955326013</v>
      </c>
      <c r="D46" s="51">
        <f t="shared" si="11"/>
        <v>50252.354465960525</v>
      </c>
      <c r="E46" s="51">
        <f t="shared" si="11"/>
        <v>1557.3111390839804</v>
      </c>
      <c r="F46" s="51">
        <f t="shared" si="11"/>
        <v>245.76803968531149</v>
      </c>
      <c r="G46" s="51">
        <f t="shared" si="11"/>
        <v>2609.2168524510716</v>
      </c>
      <c r="H46" s="51">
        <f t="shared" si="11"/>
        <v>2950.5865404906876</v>
      </c>
    </row>
    <row r="47" spans="1:8" x14ac:dyDescent="0.25">
      <c r="A47" s="37" t="s">
        <v>17</v>
      </c>
      <c r="B47" s="38">
        <v>61626.082748162364</v>
      </c>
      <c r="C47" s="38">
        <v>26340.241166258918</v>
      </c>
      <c r="D47" s="38">
        <v>31491.713629221253</v>
      </c>
      <c r="E47" s="38">
        <v>946.19128766767506</v>
      </c>
      <c r="F47" s="38">
        <v>131.86784751059591</v>
      </c>
      <c r="G47" s="38">
        <v>1600.0135419267303</v>
      </c>
      <c r="H47" s="38">
        <v>1116.0552755745418</v>
      </c>
    </row>
    <row r="48" spans="1:8" x14ac:dyDescent="0.25">
      <c r="A48" s="37" t="s">
        <v>172</v>
      </c>
      <c r="B48" s="38">
        <v>37229.440244835503</v>
      </c>
      <c r="C48" s="38">
        <v>14900.044789067095</v>
      </c>
      <c r="D48" s="38">
        <v>18760.640836739276</v>
      </c>
      <c r="E48" s="38">
        <v>611.11985141630544</v>
      </c>
      <c r="F48" s="38">
        <v>113.90019217471558</v>
      </c>
      <c r="G48" s="38">
        <v>1009.2033105243414</v>
      </c>
      <c r="H48" s="38">
        <v>1834.5312649161458</v>
      </c>
    </row>
    <row r="49" spans="1:8" x14ac:dyDescent="0.25">
      <c r="A49" s="68" t="s">
        <v>18</v>
      </c>
      <c r="B49" s="51">
        <f>B50+B51</f>
        <v>46481.71946094677</v>
      </c>
      <c r="C49" s="51">
        <f t="shared" ref="C49:H49" si="12">C50+C51</f>
        <v>24646.998785941258</v>
      </c>
      <c r="D49" s="51">
        <f t="shared" si="12"/>
        <v>19343.020730279812</v>
      </c>
      <c r="E49" s="51">
        <f t="shared" si="12"/>
        <v>871.92033911409999</v>
      </c>
      <c r="F49" s="51">
        <f t="shared" si="12"/>
        <v>98.57054449776129</v>
      </c>
      <c r="G49" s="51">
        <f t="shared" si="12"/>
        <v>1047.3576809861268</v>
      </c>
      <c r="H49" s="51">
        <f t="shared" si="12"/>
        <v>473.85138013096906</v>
      </c>
    </row>
    <row r="50" spans="1:8" x14ac:dyDescent="0.25">
      <c r="A50" s="37" t="s">
        <v>18</v>
      </c>
      <c r="B50" s="38">
        <v>29482.942503182239</v>
      </c>
      <c r="C50" s="38">
        <v>16246.78314364952</v>
      </c>
      <c r="D50" s="38">
        <v>11845.22353388372</v>
      </c>
      <c r="E50" s="38">
        <v>513.45517586917026</v>
      </c>
      <c r="F50" s="38">
        <v>25.102988253838358</v>
      </c>
      <c r="G50" s="38">
        <v>691.2207611444436</v>
      </c>
      <c r="H50" s="38">
        <v>161.15690038485565</v>
      </c>
    </row>
    <row r="51" spans="1:8" x14ac:dyDescent="0.25">
      <c r="A51" s="37" t="s">
        <v>173</v>
      </c>
      <c r="B51" s="38">
        <v>16998.776957764534</v>
      </c>
      <c r="C51" s="38">
        <v>8400.2156422917378</v>
      </c>
      <c r="D51" s="38">
        <v>7497.7971963960917</v>
      </c>
      <c r="E51" s="38">
        <v>358.46516324492967</v>
      </c>
      <c r="F51" s="38">
        <v>73.467556243922928</v>
      </c>
      <c r="G51" s="38">
        <v>356.13691984168321</v>
      </c>
      <c r="H51" s="38">
        <v>312.69447974611342</v>
      </c>
    </row>
    <row r="52" spans="1:8" x14ac:dyDescent="0.25">
      <c r="A52" s="68" t="s">
        <v>174</v>
      </c>
      <c r="B52" s="51">
        <f>B53</f>
        <v>34894.780245327973</v>
      </c>
      <c r="C52" s="51">
        <f t="shared" ref="C52:H52" si="13">C53</f>
        <v>15602.88695804843</v>
      </c>
      <c r="D52" s="51">
        <f t="shared" si="13"/>
        <v>17058.505256073244</v>
      </c>
      <c r="E52" s="51">
        <f t="shared" si="13"/>
        <v>506.80934435664813</v>
      </c>
      <c r="F52" s="51">
        <f t="shared" si="13"/>
        <v>49.036458305977504</v>
      </c>
      <c r="G52" s="51">
        <f t="shared" si="13"/>
        <v>1291.0899166545316</v>
      </c>
      <c r="H52" s="51">
        <f t="shared" si="13"/>
        <v>386.45231189232339</v>
      </c>
    </row>
    <row r="53" spans="1:8" x14ac:dyDescent="0.25">
      <c r="A53" s="37" t="s">
        <v>174</v>
      </c>
      <c r="B53" s="38">
        <v>34894.780245327973</v>
      </c>
      <c r="C53" s="38">
        <v>15602.88695804843</v>
      </c>
      <c r="D53" s="38">
        <v>17058.505256073244</v>
      </c>
      <c r="E53" s="38">
        <v>506.80934435664813</v>
      </c>
      <c r="F53" s="38">
        <v>49.036458305977504</v>
      </c>
      <c r="G53" s="38">
        <v>1291.0899166545316</v>
      </c>
      <c r="H53" s="38">
        <v>386.45231189232339</v>
      </c>
    </row>
    <row r="54" spans="1:8" x14ac:dyDescent="0.25">
      <c r="A54" s="68" t="s">
        <v>175</v>
      </c>
      <c r="B54" s="51">
        <f>B55</f>
        <v>32310.643778070193</v>
      </c>
      <c r="C54" s="51">
        <f t="shared" ref="C54:H54" si="14">C55</f>
        <v>13603.632370160061</v>
      </c>
      <c r="D54" s="51">
        <f t="shared" si="14"/>
        <v>17181.572475441008</v>
      </c>
      <c r="E54" s="51">
        <f t="shared" si="14"/>
        <v>354.34961887805179</v>
      </c>
      <c r="F54" s="51">
        <f t="shared" si="14"/>
        <v>107.34552422074734</v>
      </c>
      <c r="G54" s="51">
        <f t="shared" si="14"/>
        <v>761.12445117051652</v>
      </c>
      <c r="H54" s="51">
        <f t="shared" si="14"/>
        <v>302.61933820178683</v>
      </c>
    </row>
    <row r="55" spans="1:8" x14ac:dyDescent="0.25">
      <c r="A55" s="37" t="s">
        <v>175</v>
      </c>
      <c r="B55" s="38">
        <v>32310.643778070193</v>
      </c>
      <c r="C55" s="38">
        <v>13603.632370160061</v>
      </c>
      <c r="D55" s="38">
        <v>17181.572475441008</v>
      </c>
      <c r="E55" s="38">
        <v>354.34961887805179</v>
      </c>
      <c r="F55" s="38">
        <v>107.34552422074734</v>
      </c>
      <c r="G55" s="38">
        <v>761.12445117051652</v>
      </c>
      <c r="H55" s="38">
        <v>302.61933820178683</v>
      </c>
    </row>
    <row r="56" spans="1:8" x14ac:dyDescent="0.25">
      <c r="A56" s="68" t="s">
        <v>176</v>
      </c>
      <c r="B56" s="51">
        <f>B57+B58</f>
        <v>46774.122877697606</v>
      </c>
      <c r="C56" s="51">
        <f t="shared" ref="C56:H56" si="15">C57+C58</f>
        <v>23393.075567817988</v>
      </c>
      <c r="D56" s="51">
        <f t="shared" si="15"/>
        <v>20936.307427725136</v>
      </c>
      <c r="E56" s="51">
        <f t="shared" si="15"/>
        <v>682.16179687202043</v>
      </c>
      <c r="F56" s="51">
        <f t="shared" si="15"/>
        <v>100.34438488563904</v>
      </c>
      <c r="G56" s="51">
        <f t="shared" si="15"/>
        <v>1031.0743068332245</v>
      </c>
      <c r="H56" s="51">
        <f t="shared" si="15"/>
        <v>631.15939356600575</v>
      </c>
    </row>
    <row r="57" spans="1:8" x14ac:dyDescent="0.25">
      <c r="A57" s="37" t="s">
        <v>176</v>
      </c>
      <c r="B57" s="38">
        <v>27196.007784413749</v>
      </c>
      <c r="C57" s="38">
        <v>13586.463913334464</v>
      </c>
      <c r="D57" s="38">
        <v>11970.514178774749</v>
      </c>
      <c r="E57" s="38">
        <v>339.81457354363641</v>
      </c>
      <c r="F57" s="38">
        <v>80.289280731773019</v>
      </c>
      <c r="G57" s="38">
        <v>712.72229964674341</v>
      </c>
      <c r="H57" s="38">
        <v>506.20353838422602</v>
      </c>
    </row>
    <row r="58" spans="1:8" x14ac:dyDescent="0.25">
      <c r="A58" s="37" t="s">
        <v>177</v>
      </c>
      <c r="B58" s="38">
        <v>19578.115093283854</v>
      </c>
      <c r="C58" s="38">
        <v>9806.611654483524</v>
      </c>
      <c r="D58" s="38">
        <v>8965.7932489503874</v>
      </c>
      <c r="E58" s="38">
        <v>342.34722332838396</v>
      </c>
      <c r="F58" s="38">
        <v>20.055104153866029</v>
      </c>
      <c r="G58" s="38">
        <v>318.35200718648105</v>
      </c>
      <c r="H58" s="38">
        <v>124.95585518177971</v>
      </c>
    </row>
    <row r="59" spans="1:8" x14ac:dyDescent="0.25">
      <c r="A59" s="68" t="s">
        <v>178</v>
      </c>
      <c r="B59" s="51">
        <f>B60+B61</f>
        <v>68284.890678853233</v>
      </c>
      <c r="C59" s="51">
        <f t="shared" ref="C59:H59" si="16">C60+C61</f>
        <v>35086.44520997275</v>
      </c>
      <c r="D59" s="51">
        <f t="shared" si="16"/>
        <v>29127.37240011034</v>
      </c>
      <c r="E59" s="51">
        <f t="shared" si="16"/>
        <v>1217.1235980855524</v>
      </c>
      <c r="F59" s="51">
        <f t="shared" si="16"/>
        <v>129.5579219175072</v>
      </c>
      <c r="G59" s="51">
        <f t="shared" si="16"/>
        <v>1655.1866729527535</v>
      </c>
      <c r="H59" s="51">
        <f t="shared" si="16"/>
        <v>1069.2048758117066</v>
      </c>
    </row>
    <row r="60" spans="1:8" x14ac:dyDescent="0.25">
      <c r="A60" s="37" t="s">
        <v>178</v>
      </c>
      <c r="B60" s="38">
        <v>48623.009043014303</v>
      </c>
      <c r="C60" s="38">
        <v>24770.950386862791</v>
      </c>
      <c r="D60" s="38">
        <v>21214.875694783746</v>
      </c>
      <c r="E60" s="38">
        <v>743.7710466625922</v>
      </c>
      <c r="F60" s="38">
        <v>65.108599160235883</v>
      </c>
      <c r="G60" s="38">
        <v>1081.9841387951367</v>
      </c>
      <c r="H60" s="38">
        <v>746.31917674672741</v>
      </c>
    </row>
    <row r="61" spans="1:8" x14ac:dyDescent="0.25">
      <c r="A61" s="37" t="s">
        <v>179</v>
      </c>
      <c r="B61" s="38">
        <v>19661.88163583893</v>
      </c>
      <c r="C61" s="38">
        <v>10315.494823109957</v>
      </c>
      <c r="D61" s="38">
        <v>7912.4967053265918</v>
      </c>
      <c r="E61" s="38">
        <v>473.35255142296023</v>
      </c>
      <c r="F61" s="38">
        <v>64.449322757271332</v>
      </c>
      <c r="G61" s="38">
        <v>573.20253415761681</v>
      </c>
      <c r="H61" s="38">
        <v>322.88569906497935</v>
      </c>
    </row>
    <row r="62" spans="1:8" x14ac:dyDescent="0.25">
      <c r="A62" s="68" t="s">
        <v>180</v>
      </c>
      <c r="B62" s="51">
        <f>B63</f>
        <v>19753.525582430615</v>
      </c>
      <c r="C62" s="51">
        <f t="shared" ref="C62:H62" si="17">C63</f>
        <v>12147.389364863444</v>
      </c>
      <c r="D62" s="51">
        <f t="shared" si="17"/>
        <v>6982.4766353009709</v>
      </c>
      <c r="E62" s="51">
        <f t="shared" si="17"/>
        <v>241.13651613655688</v>
      </c>
      <c r="F62" s="51">
        <f t="shared" si="17"/>
        <v>21.282927276985838</v>
      </c>
      <c r="G62" s="51">
        <f t="shared" si="17"/>
        <v>307.78718061096566</v>
      </c>
      <c r="H62" s="51">
        <f t="shared" si="17"/>
        <v>53.452958242581467</v>
      </c>
    </row>
    <row r="63" spans="1:8" x14ac:dyDescent="0.25">
      <c r="A63" s="37" t="s">
        <v>180</v>
      </c>
      <c r="B63" s="38">
        <v>19753.525582430615</v>
      </c>
      <c r="C63" s="38">
        <v>12147.389364863444</v>
      </c>
      <c r="D63" s="38">
        <v>6982.4766353009709</v>
      </c>
      <c r="E63" s="38">
        <v>241.13651613655688</v>
      </c>
      <c r="F63" s="38">
        <v>21.282927276985838</v>
      </c>
      <c r="G63" s="38">
        <v>307.78718061096566</v>
      </c>
      <c r="H63" s="38">
        <v>53.452958242581467</v>
      </c>
    </row>
    <row r="64" spans="1:8" x14ac:dyDescent="0.25">
      <c r="A64" s="68" t="s">
        <v>181</v>
      </c>
      <c r="B64" s="51">
        <f>B65</f>
        <v>40153.124257682714</v>
      </c>
      <c r="C64" s="51">
        <f t="shared" ref="C64:H64" si="18">C65</f>
        <v>18292.436861802573</v>
      </c>
      <c r="D64" s="51">
        <f t="shared" si="18"/>
        <v>19600.131929999628</v>
      </c>
      <c r="E64" s="51">
        <f t="shared" si="18"/>
        <v>845.09627043145451</v>
      </c>
      <c r="F64" s="51">
        <f t="shared" si="18"/>
        <v>87.03839507833284</v>
      </c>
      <c r="G64" s="51">
        <f t="shared" si="18"/>
        <v>1111.2764802262552</v>
      </c>
      <c r="H64" s="51">
        <f t="shared" si="18"/>
        <v>217.14432014605981</v>
      </c>
    </row>
    <row r="65" spans="1:8" x14ac:dyDescent="0.25">
      <c r="A65" s="37" t="s">
        <v>181</v>
      </c>
      <c r="B65" s="38">
        <v>40153.124257682714</v>
      </c>
      <c r="C65" s="38">
        <v>18292.436861802573</v>
      </c>
      <c r="D65" s="38">
        <v>19600.131929999628</v>
      </c>
      <c r="E65" s="38">
        <v>845.09627043145451</v>
      </c>
      <c r="F65" s="38">
        <v>87.03839507833284</v>
      </c>
      <c r="G65" s="38">
        <v>1111.2764802262552</v>
      </c>
      <c r="H65" s="38">
        <v>217.14432014605981</v>
      </c>
    </row>
    <row r="66" spans="1:8" x14ac:dyDescent="0.25">
      <c r="A66" s="68" t="s">
        <v>182</v>
      </c>
      <c r="B66" s="51">
        <f>B67</f>
        <v>51158.839803946605</v>
      </c>
      <c r="C66" s="51">
        <f t="shared" ref="C66:H66" si="19">C67</f>
        <v>28064.146010763194</v>
      </c>
      <c r="D66" s="51">
        <f t="shared" si="19"/>
        <v>20246.946614593791</v>
      </c>
      <c r="E66" s="51">
        <f t="shared" si="19"/>
        <v>755.77533338071214</v>
      </c>
      <c r="F66" s="51">
        <f t="shared" si="19"/>
        <v>63.784135945948933</v>
      </c>
      <c r="G66" s="51">
        <f t="shared" si="19"/>
        <v>1109.4114340086132</v>
      </c>
      <c r="H66" s="51">
        <f t="shared" si="19"/>
        <v>918.77627525101934</v>
      </c>
    </row>
    <row r="67" spans="1:8" x14ac:dyDescent="0.25">
      <c r="A67" s="37" t="s">
        <v>182</v>
      </c>
      <c r="B67" s="38">
        <v>51158.839803946605</v>
      </c>
      <c r="C67" s="38">
        <v>28064.146010763194</v>
      </c>
      <c r="D67" s="38">
        <v>20246.946614593791</v>
      </c>
      <c r="E67" s="38">
        <v>755.77533338071214</v>
      </c>
      <c r="F67" s="38">
        <v>63.784135945948933</v>
      </c>
      <c r="G67" s="38">
        <v>1109.4114340086132</v>
      </c>
      <c r="H67" s="38">
        <v>918.77627525101934</v>
      </c>
    </row>
    <row r="68" spans="1:8" x14ac:dyDescent="0.25">
      <c r="A68" s="68" t="s">
        <v>183</v>
      </c>
      <c r="B68" s="51">
        <v>20040.111077287267</v>
      </c>
      <c r="C68" s="51">
        <v>9041.4050672818212</v>
      </c>
      <c r="D68" s="51">
        <v>9198.2315554520264</v>
      </c>
      <c r="E68" s="51">
        <v>395.1940779936017</v>
      </c>
      <c r="F68" s="51">
        <v>43.950538950374572</v>
      </c>
      <c r="G68" s="51">
        <v>439.23070601119963</v>
      </c>
      <c r="H68" s="51">
        <v>922.09913159879693</v>
      </c>
    </row>
    <row r="69" spans="1:8" x14ac:dyDescent="0.25">
      <c r="A69" s="37" t="s">
        <v>183</v>
      </c>
      <c r="B69" s="38">
        <v>20040.111077287267</v>
      </c>
      <c r="C69" s="38">
        <v>9041.4050672818212</v>
      </c>
      <c r="D69" s="38">
        <v>9198.2315554520264</v>
      </c>
      <c r="E69" s="38">
        <v>395.1940779936017</v>
      </c>
      <c r="F69" s="38">
        <v>43.950538950374572</v>
      </c>
      <c r="G69" s="38">
        <v>439.23070601119963</v>
      </c>
      <c r="H69" s="38">
        <v>922.09913159879693</v>
      </c>
    </row>
    <row r="70" spans="1:8" x14ac:dyDescent="0.25">
      <c r="A70" s="68" t="s">
        <v>184</v>
      </c>
      <c r="B70" s="51">
        <f>B71</f>
        <v>26528.475723781579</v>
      </c>
      <c r="C70" s="51">
        <f t="shared" ref="C70:H70" si="20">C71</f>
        <v>15383.62909418985</v>
      </c>
      <c r="D70" s="51">
        <f t="shared" si="20"/>
        <v>9565.522288169328</v>
      </c>
      <c r="E70" s="51">
        <f t="shared" si="20"/>
        <v>362.7819109756029</v>
      </c>
      <c r="F70" s="51">
        <f t="shared" si="20"/>
        <v>50.258086032959255</v>
      </c>
      <c r="G70" s="51">
        <f t="shared" si="20"/>
        <v>768.67624363375739</v>
      </c>
      <c r="H70" s="51">
        <f t="shared" si="20"/>
        <v>397.60810078194248</v>
      </c>
    </row>
    <row r="71" spans="1:8" x14ac:dyDescent="0.25">
      <c r="A71" s="37" t="s">
        <v>184</v>
      </c>
      <c r="B71" s="38">
        <v>26528.475723781579</v>
      </c>
      <c r="C71" s="38">
        <v>15383.62909418985</v>
      </c>
      <c r="D71" s="38">
        <v>9565.522288169328</v>
      </c>
      <c r="E71" s="38">
        <v>362.7819109756029</v>
      </c>
      <c r="F71" s="38">
        <v>50.258086032959255</v>
      </c>
      <c r="G71" s="38">
        <v>768.67624363375739</v>
      </c>
      <c r="H71" s="38">
        <v>397.60810078194248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A7046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25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2"/>
  <sheetViews>
    <sheetView workbookViewId="0">
      <selection activeCell="G10" sqref="G10"/>
    </sheetView>
  </sheetViews>
  <sheetFormatPr defaultRowHeight="15" x14ac:dyDescent="0.25"/>
  <cols>
    <col min="1" max="1" width="17.5703125" style="25" customWidth="1"/>
    <col min="2" max="2" width="9.140625" style="25"/>
    <col min="3" max="3" width="10.42578125" style="25" customWidth="1"/>
    <col min="4" max="16384" width="9.140625" style="25"/>
  </cols>
  <sheetData>
    <row r="1" spans="1:5" ht="37.5" customHeight="1" x14ac:dyDescent="0.25">
      <c r="A1" s="879" t="s">
        <v>534</v>
      </c>
      <c r="B1" s="879"/>
      <c r="C1" s="879"/>
      <c r="D1" s="879"/>
      <c r="E1" s="879"/>
    </row>
    <row r="2" spans="1:5" ht="8.25" customHeight="1" x14ac:dyDescent="0.25">
      <c r="A2" s="895" t="s">
        <v>523</v>
      </c>
      <c r="B2" s="715"/>
      <c r="C2" s="893" t="s">
        <v>196</v>
      </c>
      <c r="D2" s="893"/>
      <c r="E2" s="893"/>
    </row>
    <row r="3" spans="1:5" ht="9.75" customHeight="1" x14ac:dyDescent="0.25">
      <c r="A3" s="896"/>
      <c r="B3" s="892" t="s">
        <v>225</v>
      </c>
      <c r="C3" s="894"/>
      <c r="D3" s="894"/>
      <c r="E3" s="894"/>
    </row>
    <row r="4" spans="1:5" ht="23.25" customHeight="1" x14ac:dyDescent="0.25">
      <c r="A4" s="896"/>
      <c r="B4" s="892"/>
      <c r="C4" s="663" t="s">
        <v>0</v>
      </c>
      <c r="D4" s="664" t="s">
        <v>1</v>
      </c>
      <c r="E4" s="664" t="s">
        <v>2</v>
      </c>
    </row>
    <row r="5" spans="1:5" ht="15.75" customHeight="1" x14ac:dyDescent="0.25">
      <c r="A5" s="54" t="s">
        <v>163</v>
      </c>
      <c r="B5" s="98">
        <v>3302865.8154931185</v>
      </c>
      <c r="C5" s="98">
        <v>1556141.3831621823</v>
      </c>
      <c r="D5" s="98">
        <v>766170.49339529546</v>
      </c>
      <c r="E5" s="98">
        <v>789970.88976254268</v>
      </c>
    </row>
    <row r="6" spans="1:5" ht="9.75" customHeight="1" x14ac:dyDescent="0.25">
      <c r="A6" s="717"/>
      <c r="B6" s="244"/>
      <c r="C6" s="244"/>
      <c r="D6" s="244"/>
      <c r="E6" s="244"/>
    </row>
    <row r="7" spans="1:5" ht="14.25" customHeight="1" x14ac:dyDescent="0.25">
      <c r="A7" s="54" t="s">
        <v>3</v>
      </c>
      <c r="B7" s="98"/>
      <c r="C7" s="98"/>
      <c r="D7" s="98"/>
      <c r="E7" s="98"/>
    </row>
    <row r="8" spans="1:5" x14ac:dyDescent="0.25">
      <c r="A8" s="718" t="s">
        <v>4</v>
      </c>
      <c r="B8" s="96">
        <v>1287615.418890126</v>
      </c>
      <c r="C8" s="96">
        <v>896219.141931816</v>
      </c>
      <c r="D8" s="96">
        <v>430931.25121340546</v>
      </c>
      <c r="E8" s="96">
        <v>465287.89071927074</v>
      </c>
    </row>
    <row r="9" spans="1:5" x14ac:dyDescent="0.25">
      <c r="A9" s="719" t="s">
        <v>5</v>
      </c>
      <c r="B9" s="97">
        <v>2015250.3965726346</v>
      </c>
      <c r="C9" s="97">
        <v>659922.24122627499</v>
      </c>
      <c r="D9" s="97">
        <v>335239.24218280474</v>
      </c>
      <c r="E9" s="97">
        <v>324682.99904435006</v>
      </c>
    </row>
    <row r="10" spans="1:5" ht="12" customHeight="1" x14ac:dyDescent="0.25">
      <c r="A10" s="54" t="s">
        <v>518</v>
      </c>
      <c r="B10" s="94"/>
      <c r="C10" s="94"/>
      <c r="D10" s="94"/>
      <c r="E10" s="94"/>
    </row>
    <row r="11" spans="1:5" x14ac:dyDescent="0.25">
      <c r="A11" s="35" t="s">
        <v>6</v>
      </c>
      <c r="B11" s="95">
        <f>B12+B13+B14+B15</f>
        <v>226236.11941106152</v>
      </c>
      <c r="C11" s="95">
        <f>C12+C13+C14+C15</f>
        <v>80044.907441196206</v>
      </c>
      <c r="D11" s="95">
        <f t="shared" ref="D11:E11" si="0">D12+D13+D14+D15</f>
        <v>40834.919992795927</v>
      </c>
      <c r="E11" s="95">
        <f t="shared" si="0"/>
        <v>39209.987448401902</v>
      </c>
    </row>
    <row r="12" spans="1:5" x14ac:dyDescent="0.25">
      <c r="A12" s="15" t="s">
        <v>6</v>
      </c>
      <c r="B12" s="96">
        <v>70460.67133108023</v>
      </c>
      <c r="C12" s="96">
        <v>33420.666179830172</v>
      </c>
      <c r="D12" s="96">
        <v>16408.034913748845</v>
      </c>
      <c r="E12" s="96">
        <v>17012.631266082299</v>
      </c>
    </row>
    <row r="13" spans="1:5" x14ac:dyDescent="0.25">
      <c r="A13" s="15" t="s">
        <v>158</v>
      </c>
      <c r="B13" s="96">
        <v>57169.212788085344</v>
      </c>
      <c r="C13" s="96">
        <v>14347.912514551155</v>
      </c>
      <c r="D13" s="96">
        <v>7666.8787523813708</v>
      </c>
      <c r="E13" s="96">
        <v>6681.0337621699537</v>
      </c>
    </row>
    <row r="14" spans="1:5" x14ac:dyDescent="0.25">
      <c r="A14" s="15" t="s">
        <v>159</v>
      </c>
      <c r="B14" s="96">
        <v>43020.384836471261</v>
      </c>
      <c r="C14" s="96">
        <v>12575.049303809741</v>
      </c>
      <c r="D14" s="96">
        <v>6538.6905417477919</v>
      </c>
      <c r="E14" s="96">
        <v>6036.358762062082</v>
      </c>
    </row>
    <row r="15" spans="1:5" x14ac:dyDescent="0.25">
      <c r="A15" s="15" t="s">
        <v>160</v>
      </c>
      <c r="B15" s="96">
        <v>55585.850455424697</v>
      </c>
      <c r="C15" s="96">
        <v>19701.279443005133</v>
      </c>
      <c r="D15" s="96">
        <v>10221.315784917922</v>
      </c>
      <c r="E15" s="96">
        <v>9479.9636580875649</v>
      </c>
    </row>
    <row r="16" spans="1:5" x14ac:dyDescent="0.25">
      <c r="A16" s="35" t="s">
        <v>7</v>
      </c>
      <c r="B16" s="95">
        <f>B17+B18</f>
        <v>109738.41097717869</v>
      </c>
      <c r="C16" s="95">
        <f t="shared" ref="C16:E16" si="1">C17+C18</f>
        <v>33992.181176426202</v>
      </c>
      <c r="D16" s="95">
        <f t="shared" si="1"/>
        <v>16243.005095376478</v>
      </c>
      <c r="E16" s="95">
        <f t="shared" si="1"/>
        <v>17749.176081050398</v>
      </c>
    </row>
    <row r="17" spans="1:5" x14ac:dyDescent="0.25">
      <c r="A17" s="15" t="s">
        <v>161</v>
      </c>
      <c r="B17" s="96">
        <v>51481.736567363529</v>
      </c>
      <c r="C17" s="96">
        <v>17252.019921497013</v>
      </c>
      <c r="D17" s="96">
        <v>7975.30085007056</v>
      </c>
      <c r="E17" s="96">
        <v>9276.7190714266708</v>
      </c>
    </row>
    <row r="18" spans="1:5" ht="17.25" customHeight="1" x14ac:dyDescent="0.25">
      <c r="A18" s="15" t="s">
        <v>162</v>
      </c>
      <c r="B18" s="96">
        <v>58256.674409815168</v>
      </c>
      <c r="C18" s="96">
        <v>16740.161254929189</v>
      </c>
      <c r="D18" s="96">
        <v>8267.7042453059184</v>
      </c>
      <c r="E18" s="96">
        <v>8472.4570096237276</v>
      </c>
    </row>
    <row r="19" spans="1:5" x14ac:dyDescent="0.25">
      <c r="A19" s="35" t="s">
        <v>8</v>
      </c>
      <c r="B19" s="95">
        <f>B20</f>
        <v>114051.274630735</v>
      </c>
      <c r="C19" s="95">
        <f t="shared" ref="C19:E19" si="2">C20</f>
        <v>58559.382057416507</v>
      </c>
      <c r="D19" s="95">
        <f t="shared" si="2"/>
        <v>27955.098468429587</v>
      </c>
      <c r="E19" s="95">
        <f t="shared" si="2"/>
        <v>30604.283588984901</v>
      </c>
    </row>
    <row r="20" spans="1:5" x14ac:dyDescent="0.25">
      <c r="A20" s="15" t="s">
        <v>8</v>
      </c>
      <c r="B20" s="96">
        <v>114051.274630735</v>
      </c>
      <c r="C20" s="96">
        <v>58559.382057416507</v>
      </c>
      <c r="D20" s="96">
        <v>27955.098468429587</v>
      </c>
      <c r="E20" s="96">
        <v>30604.283588984901</v>
      </c>
    </row>
    <row r="21" spans="1:5" x14ac:dyDescent="0.25">
      <c r="A21" s="35" t="s">
        <v>9</v>
      </c>
      <c r="B21" s="95">
        <f>B22+B23</f>
        <v>890384.38773550978</v>
      </c>
      <c r="C21" s="95">
        <f t="shared" ref="C21:E21" si="3">C22+C23</f>
        <v>638063.2179820037</v>
      </c>
      <c r="D21" s="95">
        <f t="shared" si="3"/>
        <v>307183.50145356945</v>
      </c>
      <c r="E21" s="95">
        <f t="shared" si="3"/>
        <v>330879.71652891627</v>
      </c>
    </row>
    <row r="22" spans="1:5" x14ac:dyDescent="0.25">
      <c r="A22" s="15" t="s">
        <v>9</v>
      </c>
      <c r="B22" s="96">
        <v>838905.38150616875</v>
      </c>
      <c r="C22" s="96">
        <v>620520.36282468704</v>
      </c>
      <c r="D22" s="96">
        <v>298397.55220085778</v>
      </c>
      <c r="E22" s="96">
        <v>322122.81062431098</v>
      </c>
    </row>
    <row r="23" spans="1:5" x14ac:dyDescent="0.25">
      <c r="A23" s="15" t="s">
        <v>163</v>
      </c>
      <c r="B23" s="96">
        <v>51479.006229340986</v>
      </c>
      <c r="C23" s="96">
        <v>17542.855157316659</v>
      </c>
      <c r="D23" s="96">
        <v>8785.9492527116872</v>
      </c>
      <c r="E23" s="96">
        <v>8756.9059046052753</v>
      </c>
    </row>
    <row r="24" spans="1:5" x14ac:dyDescent="0.25">
      <c r="A24" s="35" t="s">
        <v>10</v>
      </c>
      <c r="B24" s="95">
        <f>B25</f>
        <v>38416.336856257389</v>
      </c>
      <c r="C24" s="95">
        <f t="shared" ref="C24:E24" si="4">C25</f>
        <v>17689.200227652393</v>
      </c>
      <c r="D24" s="95">
        <f t="shared" si="4"/>
        <v>9032.1753951876108</v>
      </c>
      <c r="E24" s="95">
        <f t="shared" si="4"/>
        <v>8657.0248324652039</v>
      </c>
    </row>
    <row r="25" spans="1:5" x14ac:dyDescent="0.25">
      <c r="A25" s="15" t="s">
        <v>10</v>
      </c>
      <c r="B25" s="96">
        <v>38416.336856257389</v>
      </c>
      <c r="C25" s="96">
        <v>17689.200227652393</v>
      </c>
      <c r="D25" s="96">
        <v>9032.1753951876108</v>
      </c>
      <c r="E25" s="96">
        <v>8657.0248324652039</v>
      </c>
    </row>
    <row r="26" spans="1:5" x14ac:dyDescent="0.25">
      <c r="A26" s="36" t="s">
        <v>11</v>
      </c>
      <c r="B26" s="95">
        <v>171978.77069394191</v>
      </c>
      <c r="C26" s="95">
        <v>64339.819467084097</v>
      </c>
      <c r="D26" s="95">
        <v>31846.769992341091</v>
      </c>
      <c r="E26" s="95">
        <v>32493.049474756845</v>
      </c>
    </row>
    <row r="27" spans="1:5" x14ac:dyDescent="0.25">
      <c r="A27" s="15" t="s">
        <v>11</v>
      </c>
      <c r="B27" s="96">
        <v>171978.77069394191</v>
      </c>
      <c r="C27" s="96">
        <v>64339.819467084097</v>
      </c>
      <c r="D27" s="96">
        <v>31846.769992341091</v>
      </c>
      <c r="E27" s="96">
        <v>32493.049474756845</v>
      </c>
    </row>
    <row r="28" spans="1:5" x14ac:dyDescent="0.25">
      <c r="A28" s="35" t="s">
        <v>12</v>
      </c>
      <c r="B28" s="95">
        <f>B29+B30</f>
        <v>136328.02798467001</v>
      </c>
      <c r="C28" s="95">
        <f t="shared" ref="C28:E28" si="5">C29+C30</f>
        <v>33544.933567104912</v>
      </c>
      <c r="D28" s="95">
        <f t="shared" si="5"/>
        <v>16461.607262397429</v>
      </c>
      <c r="E28" s="95">
        <f t="shared" si="5"/>
        <v>17083.326304708597</v>
      </c>
    </row>
    <row r="29" spans="1:5" x14ac:dyDescent="0.25">
      <c r="A29" s="15" t="s">
        <v>12</v>
      </c>
      <c r="B29" s="96">
        <v>97543.835604892418</v>
      </c>
      <c r="C29" s="96">
        <v>26455.981228248838</v>
      </c>
      <c r="D29" s="96">
        <v>13014.690508538806</v>
      </c>
      <c r="E29" s="96">
        <v>13441.290719711254</v>
      </c>
    </row>
    <row r="30" spans="1:5" x14ac:dyDescent="0.25">
      <c r="A30" s="15" t="s">
        <v>164</v>
      </c>
      <c r="B30" s="96">
        <v>38784.192379777611</v>
      </c>
      <c r="C30" s="96">
        <v>7088.9523388560756</v>
      </c>
      <c r="D30" s="96">
        <v>3446.9167538586239</v>
      </c>
      <c r="E30" s="96">
        <v>3642.0355849973434</v>
      </c>
    </row>
    <row r="31" spans="1:5" x14ac:dyDescent="0.25">
      <c r="A31" s="35" t="s">
        <v>13</v>
      </c>
      <c r="B31" s="95">
        <f>B32+B33+B34</f>
        <v>133264.46072470493</v>
      </c>
      <c r="C31" s="95">
        <f t="shared" ref="C31:E31" si="6">C32+C33+C34</f>
        <v>59368.096111542283</v>
      </c>
      <c r="D31" s="95">
        <f t="shared" si="6"/>
        <v>29017.013831417218</v>
      </c>
      <c r="E31" s="95">
        <f t="shared" si="6"/>
        <v>30351.082280126644</v>
      </c>
    </row>
    <row r="32" spans="1:5" x14ac:dyDescent="0.25">
      <c r="A32" s="37" t="s">
        <v>13</v>
      </c>
      <c r="B32" s="96">
        <v>72458.352055548967</v>
      </c>
      <c r="C32" s="97">
        <v>35267.876742572909</v>
      </c>
      <c r="D32" s="97">
        <v>17078.097433646195</v>
      </c>
      <c r="E32" s="97">
        <v>18189.779308928042</v>
      </c>
    </row>
    <row r="33" spans="1:5" x14ac:dyDescent="0.25">
      <c r="A33" s="37" t="s">
        <v>165</v>
      </c>
      <c r="B33" s="96">
        <v>38033.880996370273</v>
      </c>
      <c r="C33" s="96">
        <v>13807.350854011103</v>
      </c>
      <c r="D33" s="96">
        <v>6842.8080520603207</v>
      </c>
      <c r="E33" s="96">
        <v>6964.5428019510991</v>
      </c>
    </row>
    <row r="34" spans="1:5" x14ac:dyDescent="0.25">
      <c r="A34" s="37" t="s">
        <v>166</v>
      </c>
      <c r="B34" s="96">
        <v>22772.227672785684</v>
      </c>
      <c r="C34" s="96">
        <v>10292.868514958278</v>
      </c>
      <c r="D34" s="96">
        <v>5096.1083457107015</v>
      </c>
      <c r="E34" s="96">
        <v>5196.7601692475046</v>
      </c>
    </row>
    <row r="35" spans="1:5" x14ac:dyDescent="0.25">
      <c r="A35" s="68" t="s">
        <v>14</v>
      </c>
      <c r="B35" s="95">
        <f>B36+B37+B38</f>
        <v>266371.97778167226</v>
      </c>
      <c r="C35" s="95">
        <f t="shared" ref="C35:E35" si="7">C36+C37+C38</f>
        <v>105456.76856323631</v>
      </c>
      <c r="D35" s="95">
        <f t="shared" si="7"/>
        <v>52629.613327812753</v>
      </c>
      <c r="E35" s="95">
        <f t="shared" si="7"/>
        <v>52827.155235427592</v>
      </c>
    </row>
    <row r="36" spans="1:5" x14ac:dyDescent="0.25">
      <c r="A36" s="37" t="s">
        <v>14</v>
      </c>
      <c r="B36" s="96">
        <v>138787.53181940122</v>
      </c>
      <c r="C36" s="96">
        <v>64749.154449704649</v>
      </c>
      <c r="D36" s="96">
        <v>31898.888907830395</v>
      </c>
      <c r="E36" s="96">
        <v>32850.265541877779</v>
      </c>
    </row>
    <row r="37" spans="1:5" x14ac:dyDescent="0.25">
      <c r="A37" s="37" t="s">
        <v>167</v>
      </c>
      <c r="B37" s="96">
        <v>45793.548904209805</v>
      </c>
      <c r="C37" s="96">
        <v>14956.014033068734</v>
      </c>
      <c r="D37" s="96">
        <v>7630.5794937561895</v>
      </c>
      <c r="E37" s="96">
        <v>7325.4345393127169</v>
      </c>
    </row>
    <row r="38" spans="1:5" x14ac:dyDescent="0.25">
      <c r="A38" s="37" t="s">
        <v>168</v>
      </c>
      <c r="B38" s="96">
        <v>81790.897058061266</v>
      </c>
      <c r="C38" s="96">
        <v>25751.600080462922</v>
      </c>
      <c r="D38" s="96">
        <v>13100.144926226169</v>
      </c>
      <c r="E38" s="96">
        <v>12651.455154237097</v>
      </c>
    </row>
    <row r="39" spans="1:5" x14ac:dyDescent="0.25">
      <c r="A39" s="68" t="s">
        <v>15</v>
      </c>
      <c r="B39" s="95">
        <f>B40</f>
        <v>233398.53581207755</v>
      </c>
      <c r="C39" s="95">
        <f t="shared" ref="C39:E39" si="8">C40</f>
        <v>132046.38536141525</v>
      </c>
      <c r="D39" s="95">
        <f t="shared" si="8"/>
        <v>64079.758877526969</v>
      </c>
      <c r="E39" s="95">
        <f t="shared" si="8"/>
        <v>67966.626483913846</v>
      </c>
    </row>
    <row r="40" spans="1:5" x14ac:dyDescent="0.25">
      <c r="A40" s="37" t="s">
        <v>15</v>
      </c>
      <c r="B40" s="96">
        <v>233398.53581207755</v>
      </c>
      <c r="C40" s="96">
        <v>132046.38536141525</v>
      </c>
      <c r="D40" s="96">
        <v>64079.758877526969</v>
      </c>
      <c r="E40" s="96">
        <v>67966.626483913846</v>
      </c>
    </row>
    <row r="41" spans="1:5" x14ac:dyDescent="0.25">
      <c r="A41" s="68" t="s">
        <v>169</v>
      </c>
      <c r="B41" s="95">
        <f>B42+B43</f>
        <v>76485.25737358669</v>
      </c>
      <c r="C41" s="95">
        <f t="shared" ref="C41:E41" si="9">C42+C43</f>
        <v>29857.582597860746</v>
      </c>
      <c r="D41" s="95">
        <f t="shared" si="9"/>
        <v>15306.471213810884</v>
      </c>
      <c r="E41" s="95">
        <f t="shared" si="9"/>
        <v>14551.111384050313</v>
      </c>
    </row>
    <row r="42" spans="1:5" x14ac:dyDescent="0.25">
      <c r="A42" s="37" t="s">
        <v>169</v>
      </c>
      <c r="B42" s="96">
        <v>38569.75262083608</v>
      </c>
      <c r="C42" s="96">
        <v>18391.732126860832</v>
      </c>
      <c r="D42" s="96">
        <v>9178.4732354642274</v>
      </c>
      <c r="E42" s="96">
        <v>9213.2588913969976</v>
      </c>
    </row>
    <row r="43" spans="1:5" x14ac:dyDescent="0.25">
      <c r="A43" s="37" t="s">
        <v>170</v>
      </c>
      <c r="B43" s="96">
        <v>37915.50475275061</v>
      </c>
      <c r="C43" s="96">
        <v>11465.850470999912</v>
      </c>
      <c r="D43" s="96">
        <v>6127.9979783466561</v>
      </c>
      <c r="E43" s="96">
        <v>5337.8524926533164</v>
      </c>
    </row>
    <row r="44" spans="1:5" x14ac:dyDescent="0.25">
      <c r="A44" s="68" t="s">
        <v>16</v>
      </c>
      <c r="B44" s="95">
        <f>B45+B46</f>
        <v>103481.57114310135</v>
      </c>
      <c r="C44" s="95">
        <f t="shared" ref="C44:E44" si="10">C45+C46</f>
        <v>39671.054082199036</v>
      </c>
      <c r="D44" s="95">
        <f t="shared" si="10"/>
        <v>20510.89961834074</v>
      </c>
      <c r="E44" s="95">
        <f t="shared" si="10"/>
        <v>19160.154463859129</v>
      </c>
    </row>
    <row r="45" spans="1:5" x14ac:dyDescent="0.25">
      <c r="A45" s="37" t="s">
        <v>16</v>
      </c>
      <c r="B45" s="96">
        <v>80041.099183059225</v>
      </c>
      <c r="C45" s="96">
        <v>33705.689838448881</v>
      </c>
      <c r="D45" s="96">
        <v>17274.377669212507</v>
      </c>
      <c r="E45" s="96">
        <v>16431.312169237266</v>
      </c>
    </row>
    <row r="46" spans="1:5" x14ac:dyDescent="0.25">
      <c r="A46" s="37" t="s">
        <v>171</v>
      </c>
      <c r="B46" s="96">
        <v>23440.471960042116</v>
      </c>
      <c r="C46" s="96">
        <v>5965.364243750153</v>
      </c>
      <c r="D46" s="96">
        <v>3236.5219491282332</v>
      </c>
      <c r="E46" s="96">
        <v>2728.8422946218616</v>
      </c>
    </row>
    <row r="47" spans="1:5" x14ac:dyDescent="0.25">
      <c r="A47" s="68" t="s">
        <v>17</v>
      </c>
      <c r="B47" s="95">
        <f>B48+B49</f>
        <v>158723.5252031195</v>
      </c>
      <c r="C47" s="95">
        <f t="shared" ref="C47:E47" si="11">C48+C49</f>
        <v>60700.995284407531</v>
      </c>
      <c r="D47" s="95">
        <f t="shared" si="11"/>
        <v>31520.532847611874</v>
      </c>
      <c r="E47" s="95">
        <f t="shared" si="11"/>
        <v>29180.462436797287</v>
      </c>
    </row>
    <row r="48" spans="1:5" x14ac:dyDescent="0.25">
      <c r="A48" s="37" t="s">
        <v>17</v>
      </c>
      <c r="B48" s="96">
        <v>99057.949699115969</v>
      </c>
      <c r="C48" s="96">
        <v>41363.260507591825</v>
      </c>
      <c r="D48" s="96">
        <v>21226.184419624555</v>
      </c>
      <c r="E48" s="96">
        <v>20137.076087968395</v>
      </c>
    </row>
    <row r="49" spans="1:5" x14ac:dyDescent="0.25">
      <c r="A49" s="37" t="s">
        <v>172</v>
      </c>
      <c r="B49" s="96">
        <v>59665.575504003544</v>
      </c>
      <c r="C49" s="96">
        <v>19337.734776815701</v>
      </c>
      <c r="D49" s="96">
        <v>10294.348427987317</v>
      </c>
      <c r="E49" s="96">
        <v>9043.3863488288898</v>
      </c>
    </row>
    <row r="50" spans="1:5" x14ac:dyDescent="0.25">
      <c r="A50" s="68" t="s">
        <v>18</v>
      </c>
      <c r="B50" s="95">
        <f>B51+B52</f>
        <v>78498.075990893092</v>
      </c>
      <c r="C50" s="95">
        <f t="shared" ref="C50:E50" si="12">C51+C52</f>
        <v>33779.448673321232</v>
      </c>
      <c r="D50" s="95">
        <f t="shared" si="12"/>
        <v>16820.779182940845</v>
      </c>
      <c r="E50" s="95">
        <f t="shared" si="12"/>
        <v>16958.66949038118</v>
      </c>
    </row>
    <row r="51" spans="1:5" x14ac:dyDescent="0.25">
      <c r="A51" s="37" t="s">
        <v>18</v>
      </c>
      <c r="B51" s="96">
        <v>49342.58429177737</v>
      </c>
      <c r="C51" s="96">
        <v>23088.437267488291</v>
      </c>
      <c r="D51" s="96">
        <v>11430.50094474184</v>
      </c>
      <c r="E51" s="96">
        <v>11657.936322747251</v>
      </c>
    </row>
    <row r="52" spans="1:5" x14ac:dyDescent="0.25">
      <c r="A52" s="37" t="s">
        <v>173</v>
      </c>
      <c r="B52" s="96">
        <v>29155.491699115722</v>
      </c>
      <c r="C52" s="96">
        <v>10691.011405832944</v>
      </c>
      <c r="D52" s="96">
        <v>5390.2782381990037</v>
      </c>
      <c r="E52" s="96">
        <v>5300.7331676339272</v>
      </c>
    </row>
    <row r="53" spans="1:5" x14ac:dyDescent="0.25">
      <c r="A53" s="68" t="s">
        <v>174</v>
      </c>
      <c r="B53" s="95">
        <f>B54</f>
        <v>56565.437498981621</v>
      </c>
      <c r="C53" s="95">
        <f t="shared" ref="C53:E53" si="13">C54</f>
        <v>13887.760813390269</v>
      </c>
      <c r="D53" s="95">
        <f t="shared" si="13"/>
        <v>7460.401679284897</v>
      </c>
      <c r="E53" s="95">
        <f t="shared" si="13"/>
        <v>6427.3591341055826</v>
      </c>
    </row>
    <row r="54" spans="1:5" x14ac:dyDescent="0.25">
      <c r="A54" s="37" t="s">
        <v>174</v>
      </c>
      <c r="B54" s="96">
        <v>56565.437498981621</v>
      </c>
      <c r="C54" s="97">
        <v>13887.760813390269</v>
      </c>
      <c r="D54" s="97">
        <v>7460.401679284897</v>
      </c>
      <c r="E54" s="97">
        <v>6427.3591341055826</v>
      </c>
    </row>
    <row r="55" spans="1:5" x14ac:dyDescent="0.25">
      <c r="A55" s="68" t="s">
        <v>175</v>
      </c>
      <c r="B55" s="95">
        <f>B56</f>
        <v>48647.443416480142</v>
      </c>
      <c r="C55" s="95">
        <f t="shared" ref="C55:E55" si="14">C56</f>
        <v>12979.811021491505</v>
      </c>
      <c r="D55" s="95">
        <f t="shared" si="14"/>
        <v>6886.5769555530924</v>
      </c>
      <c r="E55" s="95">
        <f t="shared" si="14"/>
        <v>6093.2340659387746</v>
      </c>
    </row>
    <row r="56" spans="1:5" x14ac:dyDescent="0.25">
      <c r="A56" s="37" t="s">
        <v>175</v>
      </c>
      <c r="B56" s="96">
        <v>48647.443416480142</v>
      </c>
      <c r="C56" s="96">
        <v>12979.811021491505</v>
      </c>
      <c r="D56" s="96">
        <v>6886.5769555530924</v>
      </c>
      <c r="E56" s="96">
        <v>6093.2340659387746</v>
      </c>
    </row>
    <row r="57" spans="1:5" x14ac:dyDescent="0.25">
      <c r="A57" s="68" t="s">
        <v>176</v>
      </c>
      <c r="B57" s="95">
        <f>B58+B59</f>
        <v>77215.195925176755</v>
      </c>
      <c r="C57" s="95">
        <f t="shared" ref="C57:E57" si="15">C58+C59</f>
        <v>26949.124161866872</v>
      </c>
      <c r="D57" s="95">
        <f t="shared" si="15"/>
        <v>13778.248926206234</v>
      </c>
      <c r="E57" s="95">
        <f t="shared" si="15"/>
        <v>13170.875235661049</v>
      </c>
    </row>
    <row r="58" spans="1:5" x14ac:dyDescent="0.25">
      <c r="A58" s="37" t="s">
        <v>176</v>
      </c>
      <c r="B58" s="96">
        <v>44931.46425089355</v>
      </c>
      <c r="C58" s="96">
        <v>17947.079099318129</v>
      </c>
      <c r="D58" s="96">
        <v>8966.0841564051352</v>
      </c>
      <c r="E58" s="96">
        <v>8980.9949429134776</v>
      </c>
    </row>
    <row r="59" spans="1:5" x14ac:dyDescent="0.25">
      <c r="A59" s="37" t="s">
        <v>177</v>
      </c>
      <c r="B59" s="96">
        <v>32283.731674283208</v>
      </c>
      <c r="C59" s="96">
        <v>9002.045062548741</v>
      </c>
      <c r="D59" s="96">
        <v>4812.1647698010993</v>
      </c>
      <c r="E59" s="96">
        <v>4189.8802927475726</v>
      </c>
    </row>
    <row r="60" spans="1:5" x14ac:dyDescent="0.25">
      <c r="A60" s="68" t="s">
        <v>178</v>
      </c>
      <c r="B60" s="95">
        <f>B61+B62</f>
        <v>118391.79957507769</v>
      </c>
      <c r="C60" s="95">
        <f t="shared" ref="C60:E60" si="16">C61+C62</f>
        <v>18532.503422383063</v>
      </c>
      <c r="D60" s="95">
        <f t="shared" si="16"/>
        <v>9808.3169281148166</v>
      </c>
      <c r="E60" s="95">
        <f t="shared" si="16"/>
        <v>8724.1864942685861</v>
      </c>
    </row>
    <row r="61" spans="1:5" x14ac:dyDescent="0.25">
      <c r="A61" s="37" t="s">
        <v>178</v>
      </c>
      <c r="B61" s="96">
        <v>85784.816781624657</v>
      </c>
      <c r="C61" s="96">
        <v>13750.73083474196</v>
      </c>
      <c r="D61" s="96">
        <v>7253.2222970402154</v>
      </c>
      <c r="E61" s="96">
        <v>6497.5085377020696</v>
      </c>
    </row>
    <row r="62" spans="1:5" x14ac:dyDescent="0.25">
      <c r="A62" s="37" t="s">
        <v>179</v>
      </c>
      <c r="B62" s="96">
        <v>32606.98279345304</v>
      </c>
      <c r="C62" s="96">
        <v>4781.7725876411014</v>
      </c>
      <c r="D62" s="96">
        <v>2555.0946310746012</v>
      </c>
      <c r="E62" s="96">
        <v>2226.6779565665156</v>
      </c>
    </row>
    <row r="63" spans="1:5" x14ac:dyDescent="0.25">
      <c r="A63" s="68" t="s">
        <v>180</v>
      </c>
      <c r="B63" s="95">
        <f>B64</f>
        <v>33106.102200384834</v>
      </c>
      <c r="C63" s="95">
        <f t="shared" ref="C63:E63" si="17">C64</f>
        <v>14790.063664574418</v>
      </c>
      <c r="D63" s="95">
        <f t="shared" si="17"/>
        <v>7270.3680653734846</v>
      </c>
      <c r="E63" s="95">
        <f t="shared" si="17"/>
        <v>7519.6955992010571</v>
      </c>
    </row>
    <row r="64" spans="1:5" x14ac:dyDescent="0.25">
      <c r="A64" s="37" t="s">
        <v>180</v>
      </c>
      <c r="B64" s="96">
        <v>33106.102200384834</v>
      </c>
      <c r="C64" s="96">
        <v>14790.063664574418</v>
      </c>
      <c r="D64" s="96">
        <v>7270.3680653734846</v>
      </c>
      <c r="E64" s="96">
        <v>7519.6955992010571</v>
      </c>
    </row>
    <row r="65" spans="1:5" x14ac:dyDescent="0.25">
      <c r="A65" s="68" t="s">
        <v>181</v>
      </c>
      <c r="B65" s="95">
        <f>B66</f>
        <v>68334.133179610042</v>
      </c>
      <c r="C65" s="95">
        <f t="shared" ref="C65:E65" si="18">C66</f>
        <v>24002.571852861907</v>
      </c>
      <c r="D65" s="95">
        <f t="shared" si="18"/>
        <v>12394.170983069755</v>
      </c>
      <c r="E65" s="95">
        <f t="shared" si="18"/>
        <v>11608.400869792975</v>
      </c>
    </row>
    <row r="66" spans="1:5" x14ac:dyDescent="0.25">
      <c r="A66" s="37" t="s">
        <v>181</v>
      </c>
      <c r="B66" s="96">
        <v>68334.133179610042</v>
      </c>
      <c r="C66" s="96">
        <v>24002.571852861907</v>
      </c>
      <c r="D66" s="96">
        <v>12394.170983069755</v>
      </c>
      <c r="E66" s="96">
        <v>11608.400869792975</v>
      </c>
    </row>
    <row r="67" spans="1:5" x14ac:dyDescent="0.25">
      <c r="A67" s="68" t="s">
        <v>182</v>
      </c>
      <c r="B67" s="95">
        <f>B68</f>
        <v>86834.852131324718</v>
      </c>
      <c r="C67" s="95">
        <f t="shared" ref="C67:E67" si="19">C68</f>
        <v>26882.338182190168</v>
      </c>
      <c r="D67" s="95">
        <f t="shared" si="19"/>
        <v>13897.187409047983</v>
      </c>
      <c r="E67" s="95">
        <f t="shared" si="19"/>
        <v>12985.150773142923</v>
      </c>
    </row>
    <row r="68" spans="1:5" x14ac:dyDescent="0.25">
      <c r="A68" s="37" t="s">
        <v>182</v>
      </c>
      <c r="B68" s="96">
        <v>86834.852131324718</v>
      </c>
      <c r="C68" s="96">
        <v>26882.338182190168</v>
      </c>
      <c r="D68" s="96">
        <v>13897.187409047983</v>
      </c>
      <c r="E68" s="96">
        <v>12985.150773142923</v>
      </c>
    </row>
    <row r="69" spans="1:5" x14ac:dyDescent="0.25">
      <c r="A69" s="68" t="s">
        <v>183</v>
      </c>
      <c r="B69" s="95">
        <v>33298.63450113107</v>
      </c>
      <c r="C69" s="95">
        <v>10284.399492537428</v>
      </c>
      <c r="D69" s="95">
        <v>5170.0725242123963</v>
      </c>
      <c r="E69" s="95">
        <v>5114.3269683255448</v>
      </c>
    </row>
    <row r="70" spans="1:5" x14ac:dyDescent="0.25">
      <c r="A70" s="37" t="s">
        <v>183</v>
      </c>
      <c r="B70" s="96">
        <v>33298.63450113107</v>
      </c>
      <c r="C70" s="96">
        <v>10284.399492537428</v>
      </c>
      <c r="D70" s="96">
        <v>5170.0725242123963</v>
      </c>
      <c r="E70" s="96">
        <v>5114.3269683255448</v>
      </c>
    </row>
    <row r="71" spans="1:5" x14ac:dyDescent="0.25">
      <c r="A71" s="68" t="s">
        <v>184</v>
      </c>
      <c r="B71" s="95">
        <f>B72</f>
        <v>43115.484697858214</v>
      </c>
      <c r="C71" s="95">
        <f t="shared" ref="C71:E71" si="20">C72</f>
        <v>20718.83795492171</v>
      </c>
      <c r="D71" s="95">
        <f t="shared" si="20"/>
        <v>10063.003365685747</v>
      </c>
      <c r="E71" s="95">
        <f t="shared" si="20"/>
        <v>10655.834589236207</v>
      </c>
    </row>
    <row r="72" spans="1:5" x14ac:dyDescent="0.25">
      <c r="A72" s="37" t="s">
        <v>184</v>
      </c>
      <c r="B72" s="96">
        <v>43115.484697858214</v>
      </c>
      <c r="C72" s="96">
        <v>20718.83795492171</v>
      </c>
      <c r="D72" s="96">
        <v>10063.003365685747</v>
      </c>
      <c r="E72" s="96">
        <v>10655.834589236207</v>
      </c>
    </row>
  </sheetData>
  <mergeCells count="4">
    <mergeCell ref="A1:E1"/>
    <mergeCell ref="B3:B4"/>
    <mergeCell ref="C2:E3"/>
    <mergeCell ref="A2:A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3"/>
  <sheetViews>
    <sheetView workbookViewId="0">
      <selection activeCell="C28" sqref="C28"/>
    </sheetView>
  </sheetViews>
  <sheetFormatPr defaultRowHeight="15" x14ac:dyDescent="0.25"/>
  <cols>
    <col min="1" max="1" width="16.7109375" style="25" customWidth="1"/>
    <col min="2" max="2" width="9.140625" style="25"/>
    <col min="3" max="3" width="19" style="25" customWidth="1"/>
    <col min="4" max="16384" width="9.140625" style="25"/>
  </cols>
  <sheetData>
    <row r="1" spans="1:5" ht="39.75" customHeight="1" x14ac:dyDescent="0.25">
      <c r="A1" s="897" t="s">
        <v>536</v>
      </c>
      <c r="B1" s="897"/>
      <c r="C1" s="897"/>
      <c r="D1" s="897"/>
      <c r="E1" s="897"/>
    </row>
    <row r="2" spans="1:5" ht="21" customHeight="1" x14ac:dyDescent="0.25">
      <c r="A2" s="895" t="s">
        <v>535</v>
      </c>
      <c r="B2" s="900" t="s">
        <v>225</v>
      </c>
      <c r="C2" s="898" t="s">
        <v>196</v>
      </c>
      <c r="D2" s="885"/>
      <c r="E2" s="885"/>
    </row>
    <row r="3" spans="1:5" ht="16.5" customHeight="1" x14ac:dyDescent="0.25">
      <c r="A3" s="899"/>
      <c r="B3" s="901"/>
      <c r="C3" s="721" t="s">
        <v>0</v>
      </c>
      <c r="D3" s="720" t="s">
        <v>1</v>
      </c>
      <c r="E3" s="720" t="s">
        <v>2</v>
      </c>
    </row>
    <row r="4" spans="1:5" ht="12" customHeight="1" x14ac:dyDescent="0.25">
      <c r="A4" s="69" t="s">
        <v>163</v>
      </c>
      <c r="B4" s="93">
        <v>3302865.8154931185</v>
      </c>
      <c r="C4" s="93">
        <v>1556141.3831621823</v>
      </c>
      <c r="D4" s="93">
        <v>766170.49339529546</v>
      </c>
      <c r="E4" s="93">
        <v>789970.88976254268</v>
      </c>
    </row>
    <row r="5" spans="1:5" ht="12" customHeight="1" x14ac:dyDescent="0.25">
      <c r="A5" s="699"/>
      <c r="B5" s="249"/>
      <c r="C5" s="249"/>
      <c r="D5" s="249"/>
      <c r="E5" s="249"/>
    </row>
    <row r="6" spans="1:5" ht="12" customHeight="1" x14ac:dyDescent="0.25">
      <c r="A6" s="69" t="s">
        <v>3</v>
      </c>
      <c r="B6" s="93"/>
      <c r="C6" s="93"/>
      <c r="D6" s="93"/>
      <c r="E6" s="93"/>
    </row>
    <row r="7" spans="1:5" ht="12" customHeight="1" x14ac:dyDescent="0.25">
      <c r="A7" s="706" t="s">
        <v>4</v>
      </c>
      <c r="B7" s="91">
        <v>1287615.418890126</v>
      </c>
      <c r="C7" s="91">
        <v>896219.141931816</v>
      </c>
      <c r="D7" s="91">
        <v>430931.25121340546</v>
      </c>
      <c r="E7" s="91">
        <v>465287.89071927074</v>
      </c>
    </row>
    <row r="8" spans="1:5" ht="12" customHeight="1" x14ac:dyDescent="0.25">
      <c r="A8" s="706" t="s">
        <v>5</v>
      </c>
      <c r="B8" s="722">
        <v>2015250.3965726346</v>
      </c>
      <c r="C8" s="722">
        <v>659922.24122627499</v>
      </c>
      <c r="D8" s="722">
        <v>335239.24218280474</v>
      </c>
      <c r="E8" s="722">
        <v>324682.99904435006</v>
      </c>
    </row>
    <row r="9" spans="1:5" ht="12" customHeight="1" x14ac:dyDescent="0.25">
      <c r="A9" s="92" t="s">
        <v>197</v>
      </c>
      <c r="B9" s="90"/>
      <c r="C9" s="90"/>
      <c r="D9" s="90"/>
      <c r="E9" s="90"/>
    </row>
    <row r="10" spans="1:5" ht="12" customHeight="1" x14ac:dyDescent="0.25">
      <c r="A10" s="15" t="s">
        <v>121</v>
      </c>
      <c r="B10" s="91">
        <v>531176.86836513644</v>
      </c>
      <c r="C10" s="91">
        <v>137995.7125291058</v>
      </c>
      <c r="D10" s="91">
        <v>69552.819472635965</v>
      </c>
      <c r="E10" s="91">
        <v>68442.893056465648</v>
      </c>
    </row>
    <row r="11" spans="1:5" ht="12" customHeight="1" x14ac:dyDescent="0.25">
      <c r="A11" s="15" t="s">
        <v>122</v>
      </c>
      <c r="B11" s="91">
        <v>499414.57014018577</v>
      </c>
      <c r="C11" s="91">
        <v>194120.8623869587</v>
      </c>
      <c r="D11" s="91">
        <v>97335.674440635543</v>
      </c>
      <c r="E11" s="91">
        <v>96785.187945601516</v>
      </c>
    </row>
    <row r="12" spans="1:5" ht="12" customHeight="1" x14ac:dyDescent="0.25">
      <c r="A12" s="15" t="s">
        <v>123</v>
      </c>
      <c r="B12" s="91">
        <v>460178.74055693939</v>
      </c>
      <c r="C12" s="91">
        <v>203536.34271552376</v>
      </c>
      <c r="D12" s="91">
        <v>100876.33238213616</v>
      </c>
      <c r="E12" s="91">
        <v>102660.01033255819</v>
      </c>
    </row>
    <row r="13" spans="1:5" ht="12" customHeight="1" x14ac:dyDescent="0.25">
      <c r="A13" s="15" t="s">
        <v>124</v>
      </c>
      <c r="B13" s="91">
        <v>392189.22927465657</v>
      </c>
      <c r="C13" s="91">
        <v>197756.72662968474</v>
      </c>
      <c r="D13" s="91">
        <v>96426.844236840989</v>
      </c>
      <c r="E13" s="91">
        <v>101329.88239286558</v>
      </c>
    </row>
    <row r="14" spans="1:5" ht="12" customHeight="1" x14ac:dyDescent="0.25">
      <c r="A14" s="15" t="s">
        <v>125</v>
      </c>
      <c r="B14" s="91">
        <v>311608.88308995776</v>
      </c>
      <c r="C14" s="91">
        <v>167438.10679245589</v>
      </c>
      <c r="D14" s="91">
        <v>79988.57627080672</v>
      </c>
      <c r="E14" s="91">
        <v>87449.530521585722</v>
      </c>
    </row>
    <row r="15" spans="1:5" ht="12" customHeight="1" x14ac:dyDescent="0.25">
      <c r="A15" s="15" t="s">
        <v>126</v>
      </c>
      <c r="B15" s="91">
        <v>223821.02465021319</v>
      </c>
      <c r="C15" s="91">
        <v>127963.98199240044</v>
      </c>
      <c r="D15" s="91">
        <v>62215.589803154115</v>
      </c>
      <c r="E15" s="91">
        <v>65748.392189581442</v>
      </c>
    </row>
    <row r="16" spans="1:5" ht="12" customHeight="1" x14ac:dyDescent="0.25">
      <c r="A16" s="15" t="s">
        <v>127</v>
      </c>
      <c r="B16" s="91">
        <v>190669.19005978643</v>
      </c>
      <c r="C16" s="91">
        <v>112428.50672161614</v>
      </c>
      <c r="D16" s="91">
        <v>55757.390058670848</v>
      </c>
      <c r="E16" s="91">
        <v>56671.11666287735</v>
      </c>
    </row>
    <row r="17" spans="1:5" ht="12" customHeight="1" x14ac:dyDescent="0.25">
      <c r="A17" s="15" t="s">
        <v>128</v>
      </c>
      <c r="B17" s="91">
        <v>150882.61727969011</v>
      </c>
      <c r="C17" s="91">
        <v>91477.009871721515</v>
      </c>
      <c r="D17" s="91">
        <v>44411.39396749172</v>
      </c>
      <c r="E17" s="91">
        <v>47065.615904161852</v>
      </c>
    </row>
    <row r="18" spans="1:5" ht="12" customHeight="1" x14ac:dyDescent="0.25">
      <c r="A18" s="15" t="s">
        <v>129</v>
      </c>
      <c r="B18" s="91">
        <v>116824.56180422605</v>
      </c>
      <c r="C18" s="91">
        <v>70116.142098126758</v>
      </c>
      <c r="D18" s="91">
        <v>34273.443445270823</v>
      </c>
      <c r="E18" s="91">
        <v>35842.698652787993</v>
      </c>
    </row>
    <row r="19" spans="1:5" ht="12" customHeight="1" x14ac:dyDescent="0.25">
      <c r="A19" s="15" t="s">
        <v>130</v>
      </c>
      <c r="B19" s="91">
        <v>107948.05217319375</v>
      </c>
      <c r="C19" s="91">
        <v>65484.861191297037</v>
      </c>
      <c r="D19" s="91">
        <v>31749.193718149141</v>
      </c>
      <c r="E19" s="91">
        <v>33735.667473235211</v>
      </c>
    </row>
    <row r="20" spans="1:5" ht="12" customHeight="1" x14ac:dyDescent="0.25">
      <c r="A20" s="15" t="s">
        <v>131</v>
      </c>
      <c r="B20" s="91">
        <v>81504.938818098337</v>
      </c>
      <c r="C20" s="91">
        <v>50422.311526421334</v>
      </c>
      <c r="D20" s="91">
        <v>25176.108123747686</v>
      </c>
      <c r="E20" s="91">
        <v>25246.203402722189</v>
      </c>
    </row>
    <row r="21" spans="1:5" ht="12" customHeight="1" x14ac:dyDescent="0.25">
      <c r="A21" s="15" t="s">
        <v>132</v>
      </c>
      <c r="B21" s="91">
        <v>63996.989703634805</v>
      </c>
      <c r="C21" s="91">
        <v>39921.245204609666</v>
      </c>
      <c r="D21" s="91">
        <v>19761.578461075744</v>
      </c>
      <c r="E21" s="91">
        <v>20159.666743553578</v>
      </c>
    </row>
    <row r="22" spans="1:5" ht="12" customHeight="1" x14ac:dyDescent="0.25">
      <c r="A22" s="15" t="s">
        <v>133</v>
      </c>
      <c r="B22" s="91">
        <v>54519.578965334753</v>
      </c>
      <c r="C22" s="91">
        <v>33026.77936889125</v>
      </c>
      <c r="D22" s="91">
        <v>16842.705240382784</v>
      </c>
      <c r="E22" s="91">
        <v>16184.074128509157</v>
      </c>
    </row>
    <row r="23" spans="1:5" ht="12" customHeight="1" x14ac:dyDescent="0.25">
      <c r="A23" s="723" t="s">
        <v>152</v>
      </c>
      <c r="B23" s="91">
        <v>118130.57056769036</v>
      </c>
      <c r="C23" s="91">
        <v>64452.794131518749</v>
      </c>
      <c r="D23" s="91">
        <v>31802.84377478946</v>
      </c>
      <c r="E23" s="91">
        <v>32649.950356652786</v>
      </c>
    </row>
  </sheetData>
  <mergeCells count="4">
    <mergeCell ref="A1:E1"/>
    <mergeCell ref="C2:E2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selection sqref="A1:E1"/>
    </sheetView>
  </sheetViews>
  <sheetFormatPr defaultRowHeight="15" x14ac:dyDescent="0.25"/>
  <cols>
    <col min="1" max="1" width="20.140625" style="99" customWidth="1"/>
    <col min="2" max="2" width="9.140625" style="99"/>
    <col min="3" max="3" width="10.28515625" style="99" customWidth="1"/>
    <col min="4" max="4" width="9.5703125" style="99" customWidth="1"/>
    <col min="5" max="5" width="10.85546875" style="99" customWidth="1"/>
    <col min="6" max="6" width="9.140625" style="99"/>
    <col min="7" max="7" width="9.5703125" style="99" bestFit="1" customWidth="1"/>
    <col min="8" max="16384" width="9.140625" style="99"/>
  </cols>
  <sheetData>
    <row r="1" spans="1:7" ht="34.5" customHeight="1" x14ac:dyDescent="0.25">
      <c r="A1" s="902" t="s">
        <v>537</v>
      </c>
      <c r="B1" s="902"/>
      <c r="C1" s="902"/>
      <c r="D1" s="902"/>
      <c r="E1" s="902"/>
    </row>
    <row r="2" spans="1:7" ht="12.75" customHeight="1" x14ac:dyDescent="0.25">
      <c r="A2" s="903" t="s">
        <v>535</v>
      </c>
      <c r="B2" s="904" t="s">
        <v>306</v>
      </c>
      <c r="C2" s="905" t="s">
        <v>198</v>
      </c>
      <c r="D2" s="905"/>
      <c r="E2" s="905"/>
    </row>
    <row r="3" spans="1:7" ht="19.5" customHeight="1" x14ac:dyDescent="0.25">
      <c r="A3" s="903"/>
      <c r="B3" s="904"/>
      <c r="C3" s="663" t="s">
        <v>0</v>
      </c>
      <c r="D3" s="716" t="s">
        <v>1</v>
      </c>
      <c r="E3" s="716" t="s">
        <v>2</v>
      </c>
    </row>
    <row r="4" spans="1:7" x14ac:dyDescent="0.25">
      <c r="A4" s="100" t="s">
        <v>199</v>
      </c>
      <c r="B4" s="250">
        <v>2771688.9471046967</v>
      </c>
      <c r="C4" s="250">
        <v>889178.88676224218</v>
      </c>
      <c r="D4" s="250">
        <v>452467.3801675096</v>
      </c>
      <c r="E4" s="250">
        <v>436711.50659700495</v>
      </c>
    </row>
    <row r="5" spans="1:7" x14ac:dyDescent="0.25">
      <c r="A5" s="725"/>
      <c r="B5" s="726"/>
      <c r="C5" s="726"/>
      <c r="D5" s="726"/>
      <c r="E5" s="726"/>
    </row>
    <row r="6" spans="1:7" ht="14.25" customHeight="1" x14ac:dyDescent="0.25">
      <c r="A6" s="100" t="s">
        <v>3</v>
      </c>
      <c r="B6" s="724"/>
      <c r="C6" s="724"/>
      <c r="D6" s="724"/>
      <c r="E6" s="724"/>
    </row>
    <row r="7" spans="1:7" x14ac:dyDescent="0.25">
      <c r="A7" s="719" t="s">
        <v>4</v>
      </c>
      <c r="B7" s="97">
        <v>1110851.9292931608</v>
      </c>
      <c r="C7" s="97">
        <v>597748.28121556109</v>
      </c>
      <c r="D7" s="97">
        <v>290990.26353762322</v>
      </c>
      <c r="E7" s="97">
        <v>306758.01767788536</v>
      </c>
    </row>
    <row r="8" spans="1:7" x14ac:dyDescent="0.25">
      <c r="A8" s="719" t="s">
        <v>5</v>
      </c>
      <c r="B8" s="97">
        <v>1660837.0178033886</v>
      </c>
      <c r="C8" s="97">
        <v>291430.60554903583</v>
      </c>
      <c r="D8" s="97">
        <v>161477.11663012989</v>
      </c>
      <c r="E8" s="97">
        <v>129953.48891924527</v>
      </c>
      <c r="G8" s="585"/>
    </row>
    <row r="9" spans="1:7" x14ac:dyDescent="0.25">
      <c r="A9" s="100" t="s">
        <v>200</v>
      </c>
      <c r="B9" s="94"/>
      <c r="C9" s="94"/>
      <c r="D9" s="94"/>
      <c r="E9" s="94"/>
    </row>
    <row r="10" spans="1:7" x14ac:dyDescent="0.25">
      <c r="A10" s="719" t="s">
        <v>122</v>
      </c>
      <c r="B10" s="97">
        <v>499414.57014018577</v>
      </c>
      <c r="C10" s="97">
        <v>50282.42809489795</v>
      </c>
      <c r="D10" s="97">
        <v>24934.622695386563</v>
      </c>
      <c r="E10" s="97">
        <v>25347.80539951141</v>
      </c>
      <c r="G10" s="585"/>
    </row>
    <row r="11" spans="1:7" x14ac:dyDescent="0.25">
      <c r="A11" s="719" t="s">
        <v>123</v>
      </c>
      <c r="B11" s="97">
        <v>460178.74055693939</v>
      </c>
      <c r="C11" s="97">
        <v>83089.134802410816</v>
      </c>
      <c r="D11" s="97">
        <v>40584.712196238463</v>
      </c>
      <c r="E11" s="97">
        <v>42504.422606172368</v>
      </c>
    </row>
    <row r="12" spans="1:7" x14ac:dyDescent="0.25">
      <c r="A12" s="719" t="s">
        <v>124</v>
      </c>
      <c r="B12" s="97">
        <v>392189.22927465657</v>
      </c>
      <c r="C12" s="97">
        <v>120744.68324591641</v>
      </c>
      <c r="D12" s="97">
        <v>59008.179543228347</v>
      </c>
      <c r="E12" s="97">
        <v>61736.503702709881</v>
      </c>
    </row>
    <row r="13" spans="1:7" x14ac:dyDescent="0.25">
      <c r="A13" s="719" t="s">
        <v>125</v>
      </c>
      <c r="B13" s="97">
        <v>311608.88308995776</v>
      </c>
      <c r="C13" s="97">
        <v>122336.58766024868</v>
      </c>
      <c r="D13" s="97">
        <v>60393.434196380709</v>
      </c>
      <c r="E13" s="97">
        <v>61943.153464171999</v>
      </c>
    </row>
    <row r="14" spans="1:7" x14ac:dyDescent="0.25">
      <c r="A14" s="719" t="s">
        <v>126</v>
      </c>
      <c r="B14" s="97">
        <v>223821.02465021319</v>
      </c>
      <c r="C14" s="97">
        <v>99681.288568931122</v>
      </c>
      <c r="D14" s="97">
        <v>50727.646318447791</v>
      </c>
      <c r="E14" s="97">
        <v>48953.642250657271</v>
      </c>
    </row>
    <row r="15" spans="1:7" x14ac:dyDescent="0.25">
      <c r="A15" s="719" t="s">
        <v>127</v>
      </c>
      <c r="B15" s="97">
        <v>190669.19005978643</v>
      </c>
      <c r="C15" s="97">
        <v>88610.075592344452</v>
      </c>
      <c r="D15" s="97">
        <v>46343.196627043973</v>
      </c>
      <c r="E15" s="97">
        <v>42266.878965232536</v>
      </c>
    </row>
    <row r="16" spans="1:7" x14ac:dyDescent="0.25">
      <c r="A16" s="719" t="s">
        <v>128</v>
      </c>
      <c r="B16" s="97">
        <v>150882.61727969011</v>
      </c>
      <c r="C16" s="97">
        <v>71990.41877820481</v>
      </c>
      <c r="D16" s="97">
        <v>37209.944025407385</v>
      </c>
      <c r="E16" s="97">
        <v>34780.474752729482</v>
      </c>
    </row>
    <row r="17" spans="1:5" x14ac:dyDescent="0.25">
      <c r="A17" s="719" t="s">
        <v>129</v>
      </c>
      <c r="B17" s="97">
        <v>116824.56180422605</v>
      </c>
      <c r="C17" s="97">
        <v>54545.331049284185</v>
      </c>
      <c r="D17" s="97">
        <v>28500.778295720116</v>
      </c>
      <c r="E17" s="97">
        <v>26044.552753526008</v>
      </c>
    </row>
    <row r="18" spans="1:5" x14ac:dyDescent="0.25">
      <c r="A18" s="719" t="s">
        <v>130</v>
      </c>
      <c r="B18" s="97">
        <v>107948.05217319375</v>
      </c>
      <c r="C18" s="97">
        <v>50385.280058283963</v>
      </c>
      <c r="D18" s="97">
        <v>26035.767205510452</v>
      </c>
      <c r="E18" s="97">
        <v>24349.51285282195</v>
      </c>
    </row>
    <row r="19" spans="1:5" x14ac:dyDescent="0.25">
      <c r="A19" s="719" t="s">
        <v>131</v>
      </c>
      <c r="B19" s="97">
        <v>81504.938818098337</v>
      </c>
      <c r="C19" s="97">
        <v>39906.697127841413</v>
      </c>
      <c r="D19" s="97">
        <v>21174.064460033642</v>
      </c>
      <c r="E19" s="97">
        <v>18732.632667827387</v>
      </c>
    </row>
    <row r="20" spans="1:5" x14ac:dyDescent="0.25">
      <c r="A20" s="719" t="s">
        <v>132</v>
      </c>
      <c r="B20" s="97">
        <v>63996.989703634805</v>
      </c>
      <c r="C20" s="97">
        <v>31868.223437162447</v>
      </c>
      <c r="D20" s="97">
        <v>16933.961358292985</v>
      </c>
      <c r="E20" s="97">
        <v>14934.262078869444</v>
      </c>
    </row>
    <row r="21" spans="1:5" x14ac:dyDescent="0.25">
      <c r="A21" s="719" t="s">
        <v>133</v>
      </c>
      <c r="B21" s="97">
        <v>54519.578965334753</v>
      </c>
      <c r="C21" s="97">
        <v>26416.662306353031</v>
      </c>
      <c r="D21" s="97">
        <v>14417.144077378303</v>
      </c>
      <c r="E21" s="97">
        <v>11999.51822897471</v>
      </c>
    </row>
    <row r="22" spans="1:5" ht="12.75" customHeight="1" x14ac:dyDescent="0.25">
      <c r="A22" s="719" t="s">
        <v>152</v>
      </c>
      <c r="B22" s="97">
        <v>118130.57056769036</v>
      </c>
      <c r="C22" s="97">
        <v>49322.076043173322</v>
      </c>
      <c r="D22" s="97">
        <v>26203.929168918727</v>
      </c>
      <c r="E22" s="97">
        <v>23118.146874215196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71"/>
  <sheetViews>
    <sheetView zoomScale="124" zoomScaleNormal="124" workbookViewId="0">
      <selection activeCell="E5" sqref="E5"/>
    </sheetView>
  </sheetViews>
  <sheetFormatPr defaultRowHeight="15" x14ac:dyDescent="0.25"/>
  <cols>
    <col min="1" max="1" width="17.140625" style="99" customWidth="1"/>
    <col min="2" max="2" width="9.140625" style="99"/>
    <col min="3" max="3" width="8.28515625" style="99" customWidth="1"/>
    <col min="4" max="4" width="8.42578125" style="99" customWidth="1"/>
    <col min="5" max="5" width="11.140625" style="99" customWidth="1"/>
    <col min="6" max="16384" width="9.140625" style="99"/>
  </cols>
  <sheetData>
    <row r="1" spans="1:5" ht="37.5" customHeight="1" x14ac:dyDescent="0.25">
      <c r="A1" s="906" t="s">
        <v>538</v>
      </c>
      <c r="B1" s="906"/>
      <c r="C1" s="906"/>
      <c r="D1" s="906"/>
      <c r="E1" s="906"/>
    </row>
    <row r="2" spans="1:5" ht="19.5" customHeight="1" x14ac:dyDescent="0.25">
      <c r="A2" s="907" t="s">
        <v>523</v>
      </c>
      <c r="B2" s="892" t="s">
        <v>306</v>
      </c>
      <c r="C2" s="905" t="s">
        <v>202</v>
      </c>
      <c r="D2" s="905"/>
      <c r="E2" s="905"/>
    </row>
    <row r="3" spans="1:5" ht="17.25" customHeight="1" x14ac:dyDescent="0.25">
      <c r="A3" s="907"/>
      <c r="B3" s="892"/>
      <c r="C3" s="663" t="s">
        <v>201</v>
      </c>
      <c r="D3" s="663" t="s">
        <v>1</v>
      </c>
      <c r="E3" s="663" t="s">
        <v>2</v>
      </c>
    </row>
    <row r="4" spans="1:5" x14ac:dyDescent="0.25">
      <c r="A4" s="103" t="s">
        <v>163</v>
      </c>
      <c r="B4" s="104">
        <v>2771688.9471046967</v>
      </c>
      <c r="C4" s="105">
        <v>889178.88676224218</v>
      </c>
      <c r="D4" s="105">
        <v>452467.3801675096</v>
      </c>
      <c r="E4" s="105">
        <v>436711.50659700495</v>
      </c>
    </row>
    <row r="5" spans="1:5" ht="9.75" customHeight="1" x14ac:dyDescent="0.25">
      <c r="A5" s="727"/>
      <c r="B5" s="251"/>
      <c r="C5" s="252"/>
      <c r="D5" s="252"/>
      <c r="E5" s="252"/>
    </row>
    <row r="6" spans="1:5" ht="13.5" customHeight="1" x14ac:dyDescent="0.25">
      <c r="A6" s="103" t="s">
        <v>3</v>
      </c>
      <c r="B6" s="104"/>
      <c r="C6" s="105"/>
      <c r="D6" s="105"/>
      <c r="E6" s="105"/>
    </row>
    <row r="7" spans="1:5" ht="13.5" customHeight="1" x14ac:dyDescent="0.25">
      <c r="A7" s="728" t="s">
        <v>4</v>
      </c>
      <c r="B7" s="729">
        <v>1110851.9292931608</v>
      </c>
      <c r="C7" s="730">
        <v>597748.28121556109</v>
      </c>
      <c r="D7" s="730">
        <v>290990.26353762322</v>
      </c>
      <c r="E7" s="730">
        <v>306758.01767788536</v>
      </c>
    </row>
    <row r="8" spans="1:5" ht="13.5" customHeight="1" x14ac:dyDescent="0.25">
      <c r="A8" s="728" t="s">
        <v>5</v>
      </c>
      <c r="B8" s="729">
        <v>1660837.0178033886</v>
      </c>
      <c r="C8" s="730">
        <v>291430.60554903583</v>
      </c>
      <c r="D8" s="730">
        <v>161477.11663012989</v>
      </c>
      <c r="E8" s="730">
        <v>129953.48891924527</v>
      </c>
    </row>
    <row r="9" spans="1:5" ht="13.5" customHeight="1" x14ac:dyDescent="0.25">
      <c r="A9" s="103" t="s">
        <v>518</v>
      </c>
      <c r="B9" s="101"/>
      <c r="C9" s="102"/>
      <c r="D9" s="102"/>
      <c r="E9" s="102"/>
    </row>
    <row r="10" spans="1:5" ht="13.5" customHeight="1" x14ac:dyDescent="0.25">
      <c r="A10" s="65" t="s">
        <v>6</v>
      </c>
      <c r="B10" s="95">
        <v>190781.42130962995</v>
      </c>
      <c r="C10" s="95">
        <v>34564.608761918942</v>
      </c>
      <c r="D10" s="95">
        <v>19192.892522109243</v>
      </c>
      <c r="E10" s="95">
        <v>15371.716239811147</v>
      </c>
    </row>
    <row r="11" spans="1:5" ht="13.5" customHeight="1" x14ac:dyDescent="0.25">
      <c r="A11" s="15" t="s">
        <v>6</v>
      </c>
      <c r="B11" s="96">
        <v>59904.808643951357</v>
      </c>
      <c r="C11" s="96">
        <v>17560.701561863698</v>
      </c>
      <c r="D11" s="96">
        <v>8979.7030101879373</v>
      </c>
      <c r="E11" s="96">
        <v>8580.9985516757606</v>
      </c>
    </row>
    <row r="12" spans="1:5" ht="13.5" customHeight="1" x14ac:dyDescent="0.25">
      <c r="A12" s="15" t="s">
        <v>158</v>
      </c>
      <c r="B12" s="96">
        <v>47927.533808988737</v>
      </c>
      <c r="C12" s="96">
        <v>5458.4305169351728</v>
      </c>
      <c r="D12" s="96">
        <v>3356.8980303958251</v>
      </c>
      <c r="E12" s="96">
        <v>2101.5324865394005</v>
      </c>
    </row>
    <row r="13" spans="1:5" ht="13.5" customHeight="1" x14ac:dyDescent="0.25">
      <c r="A13" s="15" t="s">
        <v>159</v>
      </c>
      <c r="B13" s="96">
        <v>35844.402243024866</v>
      </c>
      <c r="C13" s="96">
        <v>4612.7091054968141</v>
      </c>
      <c r="D13" s="96">
        <v>2765.7122477375774</v>
      </c>
      <c r="E13" s="96">
        <v>1846.9968577592806</v>
      </c>
    </row>
    <row r="14" spans="1:5" ht="13.5" customHeight="1" x14ac:dyDescent="0.25">
      <c r="A14" s="15" t="s">
        <v>160</v>
      </c>
      <c r="B14" s="96">
        <v>47104.676613334101</v>
      </c>
      <c r="C14" s="96">
        <v>6932.7675776251599</v>
      </c>
      <c r="D14" s="96">
        <v>4090.5792337884191</v>
      </c>
      <c r="E14" s="96">
        <v>2842.188343836795</v>
      </c>
    </row>
    <row r="15" spans="1:5" ht="13.5" customHeight="1" x14ac:dyDescent="0.25">
      <c r="A15" s="65" t="s">
        <v>7</v>
      </c>
      <c r="B15" s="95">
        <v>90436.739214472123</v>
      </c>
      <c r="C15" s="95">
        <v>20040.447744055964</v>
      </c>
      <c r="D15" s="95">
        <v>9836.8313952581975</v>
      </c>
      <c r="E15" s="95">
        <v>10203.616348798088</v>
      </c>
    </row>
    <row r="16" spans="1:5" ht="13.5" customHeight="1" x14ac:dyDescent="0.25">
      <c r="A16" s="15" t="s">
        <v>161</v>
      </c>
      <c r="B16" s="96">
        <v>42520.108466417965</v>
      </c>
      <c r="C16" s="96">
        <v>10690.454284959633</v>
      </c>
      <c r="D16" s="96">
        <v>4956.9172385153888</v>
      </c>
      <c r="E16" s="96">
        <v>5733.5370464442503</v>
      </c>
    </row>
    <row r="17" spans="1:5" ht="13.5" customHeight="1" x14ac:dyDescent="0.25">
      <c r="A17" s="15" t="s">
        <v>162</v>
      </c>
      <c r="B17" s="96">
        <v>47916.63074804721</v>
      </c>
      <c r="C17" s="96">
        <v>9349.9934590966623</v>
      </c>
      <c r="D17" s="96">
        <v>4879.9141567427951</v>
      </c>
      <c r="E17" s="96">
        <v>4470.079302353889</v>
      </c>
    </row>
    <row r="18" spans="1:5" ht="13.5" customHeight="1" x14ac:dyDescent="0.25">
      <c r="A18" s="65" t="s">
        <v>8</v>
      </c>
      <c r="B18" s="95">
        <v>94631.416258927042</v>
      </c>
      <c r="C18" s="95">
        <v>37766.954106031124</v>
      </c>
      <c r="D18" s="95">
        <v>18018.086894015134</v>
      </c>
      <c r="E18" s="95">
        <v>19748.867212016943</v>
      </c>
    </row>
    <row r="19" spans="1:5" ht="13.5" customHeight="1" x14ac:dyDescent="0.25">
      <c r="A19" s="15" t="s">
        <v>8</v>
      </c>
      <c r="B19" s="96">
        <v>94631.416258927042</v>
      </c>
      <c r="C19" s="96">
        <v>37766.954106031124</v>
      </c>
      <c r="D19" s="96">
        <v>18018.086894015134</v>
      </c>
      <c r="E19" s="96">
        <v>19748.867212016943</v>
      </c>
    </row>
    <row r="20" spans="1:5" ht="13.5" customHeight="1" x14ac:dyDescent="0.25">
      <c r="A20" s="65" t="s">
        <v>9</v>
      </c>
      <c r="B20" s="95">
        <v>774330.27612098376</v>
      </c>
      <c r="C20" s="95">
        <v>439450.63015533437</v>
      </c>
      <c r="D20" s="95">
        <v>213141.58195723084</v>
      </c>
      <c r="E20" s="95">
        <v>226309.04819812527</v>
      </c>
    </row>
    <row r="21" spans="1:5" ht="13.5" customHeight="1" x14ac:dyDescent="0.25">
      <c r="A21" s="15" t="s">
        <v>9</v>
      </c>
      <c r="B21" s="96">
        <v>731183.42583552806</v>
      </c>
      <c r="C21" s="96">
        <v>429588.95025934855</v>
      </c>
      <c r="D21" s="96">
        <v>207923.02363192601</v>
      </c>
      <c r="E21" s="96">
        <v>221665.92662744402</v>
      </c>
    </row>
    <row r="22" spans="1:5" ht="13.5" customHeight="1" x14ac:dyDescent="0.25">
      <c r="A22" s="15" t="s">
        <v>163</v>
      </c>
      <c r="B22" s="96">
        <v>43146.850285714572</v>
      </c>
      <c r="C22" s="96">
        <v>9861.6798959934695</v>
      </c>
      <c r="D22" s="96">
        <v>5218.558325311601</v>
      </c>
      <c r="E22" s="96">
        <v>4643.1215706817911</v>
      </c>
    </row>
    <row r="23" spans="1:5" ht="13.5" customHeight="1" x14ac:dyDescent="0.25">
      <c r="A23" s="65" t="s">
        <v>10</v>
      </c>
      <c r="B23" s="95">
        <v>31782.471100337796</v>
      </c>
      <c r="C23" s="95">
        <v>8414.4907703834961</v>
      </c>
      <c r="D23" s="95">
        <v>4702.365348911535</v>
      </c>
      <c r="E23" s="95">
        <v>3712.1254214719638</v>
      </c>
    </row>
    <row r="24" spans="1:5" ht="13.5" customHeight="1" x14ac:dyDescent="0.25">
      <c r="A24" s="15" t="s">
        <v>10</v>
      </c>
      <c r="B24" s="96">
        <v>31782.471100337796</v>
      </c>
      <c r="C24" s="96">
        <v>8414.4907703834961</v>
      </c>
      <c r="D24" s="96">
        <v>4702.365348911535</v>
      </c>
      <c r="E24" s="96">
        <v>3712.1254214719638</v>
      </c>
    </row>
    <row r="25" spans="1:5" ht="13.5" customHeight="1" x14ac:dyDescent="0.25">
      <c r="A25" s="66" t="s">
        <v>11</v>
      </c>
      <c r="B25" s="95">
        <v>141409.54731493074</v>
      </c>
      <c r="C25" s="95">
        <v>31942.946171485757</v>
      </c>
      <c r="D25" s="95">
        <v>16913.391577681712</v>
      </c>
      <c r="E25" s="95">
        <v>15029.554593806466</v>
      </c>
    </row>
    <row r="26" spans="1:5" ht="13.5" customHeight="1" x14ac:dyDescent="0.25">
      <c r="A26" s="15" t="s">
        <v>11</v>
      </c>
      <c r="B26" s="96">
        <v>141409.54731493074</v>
      </c>
      <c r="C26" s="96">
        <v>31942.946171485757</v>
      </c>
      <c r="D26" s="96">
        <v>16913.391577681712</v>
      </c>
      <c r="E26" s="96">
        <v>15029.554593806466</v>
      </c>
    </row>
    <row r="27" spans="1:5" ht="13.5" customHeight="1" x14ac:dyDescent="0.25">
      <c r="A27" s="65" t="s">
        <v>12</v>
      </c>
      <c r="B27" s="95">
        <f>B28+B29</f>
        <v>115479.65320684476</v>
      </c>
      <c r="C27" s="95">
        <f t="shared" ref="C27:E27" si="0">C28+C29</f>
        <v>21714.555095500269</v>
      </c>
      <c r="D27" s="95">
        <f t="shared" si="0"/>
        <v>11080.044489557393</v>
      </c>
      <c r="E27" s="95">
        <f t="shared" si="0"/>
        <v>10634.510605942991</v>
      </c>
    </row>
    <row r="28" spans="1:5" ht="13.5" customHeight="1" x14ac:dyDescent="0.25">
      <c r="A28" s="15" t="s">
        <v>12</v>
      </c>
      <c r="B28" s="96">
        <v>83299.779930704841</v>
      </c>
      <c r="C28" s="96">
        <v>18489.737323702706</v>
      </c>
      <c r="D28" s="96">
        <v>9376.0542905534512</v>
      </c>
      <c r="E28" s="96">
        <v>9113.6830331493657</v>
      </c>
    </row>
    <row r="29" spans="1:5" ht="13.5" customHeight="1" x14ac:dyDescent="0.25">
      <c r="A29" s="15" t="s">
        <v>164</v>
      </c>
      <c r="B29" s="96">
        <v>32179.873276139911</v>
      </c>
      <c r="C29" s="96">
        <v>3224.8177717975632</v>
      </c>
      <c r="D29" s="96">
        <v>1703.9901990039425</v>
      </c>
      <c r="E29" s="96">
        <v>1520.8275727936254</v>
      </c>
    </row>
    <row r="30" spans="1:5" ht="13.5" customHeight="1" x14ac:dyDescent="0.25">
      <c r="A30" s="65" t="s">
        <v>13</v>
      </c>
      <c r="B30" s="95">
        <f>B31+B32+B33</f>
        <v>109099.15306890543</v>
      </c>
      <c r="C30" s="95">
        <f t="shared" ref="C30:E30" si="1">C31+C32+C33</f>
        <v>27112.565094077043</v>
      </c>
      <c r="D30" s="95">
        <f t="shared" si="1"/>
        <v>13905.678268112353</v>
      </c>
      <c r="E30" s="95">
        <f t="shared" si="1"/>
        <v>13206.886825965008</v>
      </c>
    </row>
    <row r="31" spans="1:5" ht="13.5" customHeight="1" x14ac:dyDescent="0.25">
      <c r="A31" s="37" t="s">
        <v>13</v>
      </c>
      <c r="B31" s="96">
        <v>60274.854218777669</v>
      </c>
      <c r="C31" s="97">
        <v>18965.59575573837</v>
      </c>
      <c r="D31" s="97">
        <v>9358.2120696192796</v>
      </c>
      <c r="E31" s="97">
        <v>9607.3836861193449</v>
      </c>
    </row>
    <row r="32" spans="1:5" ht="13.5" customHeight="1" x14ac:dyDescent="0.25">
      <c r="A32" s="37" t="s">
        <v>165</v>
      </c>
      <c r="B32" s="96">
        <v>30371.020958790843</v>
      </c>
      <c r="C32" s="96">
        <v>4814.9628015126391</v>
      </c>
      <c r="D32" s="96">
        <v>2752.7091385856725</v>
      </c>
      <c r="E32" s="96">
        <v>2062.253662927018</v>
      </c>
    </row>
    <row r="33" spans="1:5" ht="13.5" customHeight="1" x14ac:dyDescent="0.25">
      <c r="A33" s="37" t="s">
        <v>166</v>
      </c>
      <c r="B33" s="96">
        <v>18453.277891336922</v>
      </c>
      <c r="C33" s="96">
        <v>3332.0065368260325</v>
      </c>
      <c r="D33" s="96">
        <v>1794.7570599074004</v>
      </c>
      <c r="E33" s="96">
        <v>1537.2494769186451</v>
      </c>
    </row>
    <row r="34" spans="1:5" ht="13.5" customHeight="1" x14ac:dyDescent="0.25">
      <c r="A34" s="67" t="s">
        <v>14</v>
      </c>
      <c r="B34" s="95">
        <f>B35+B36+B37</f>
        <v>221769.3792058861</v>
      </c>
      <c r="C34" s="95">
        <f t="shared" ref="C34:E34" si="2">C35+C36+C37</f>
        <v>45874.739674060707</v>
      </c>
      <c r="D34" s="95">
        <f t="shared" si="2"/>
        <v>24274.201085599627</v>
      </c>
      <c r="E34" s="95">
        <f t="shared" si="2"/>
        <v>21600.538588463551</v>
      </c>
    </row>
    <row r="35" spans="1:5" ht="13.5" customHeight="1" x14ac:dyDescent="0.25">
      <c r="A35" s="37" t="s">
        <v>14</v>
      </c>
      <c r="B35" s="96">
        <v>116885.75465584389</v>
      </c>
      <c r="C35" s="96">
        <v>31843.044874256397</v>
      </c>
      <c r="D35" s="96">
        <v>16355.153192810047</v>
      </c>
      <c r="E35" s="96">
        <v>15487.891681448717</v>
      </c>
    </row>
    <row r="36" spans="1:5" ht="13.5" customHeight="1" x14ac:dyDescent="0.25">
      <c r="A36" s="37" t="s">
        <v>167</v>
      </c>
      <c r="B36" s="96">
        <v>37507.639894590175</v>
      </c>
      <c r="C36" s="96">
        <v>4454.4677921979728</v>
      </c>
      <c r="D36" s="96">
        <v>2537.8304919519528</v>
      </c>
      <c r="E36" s="96">
        <v>1916.6373002460705</v>
      </c>
    </row>
    <row r="37" spans="1:5" ht="13.5" customHeight="1" x14ac:dyDescent="0.25">
      <c r="A37" s="37" t="s">
        <v>168</v>
      </c>
      <c r="B37" s="96">
        <v>67375.984655452005</v>
      </c>
      <c r="C37" s="96">
        <v>9577.2270076063342</v>
      </c>
      <c r="D37" s="96">
        <v>5381.2174008376287</v>
      </c>
      <c r="E37" s="96">
        <v>4196.0096067687618</v>
      </c>
    </row>
    <row r="38" spans="1:5" ht="13.5" customHeight="1" x14ac:dyDescent="0.25">
      <c r="A38" s="67" t="s">
        <v>15</v>
      </c>
      <c r="B38" s="95">
        <f>B39</f>
        <v>195329.60130177479</v>
      </c>
      <c r="C38" s="95">
        <f t="shared" ref="C38:E38" si="3">C39</f>
        <v>69424.642132003297</v>
      </c>
      <c r="D38" s="95">
        <f t="shared" si="3"/>
        <v>35657.454876651762</v>
      </c>
      <c r="E38" s="95">
        <f t="shared" si="3"/>
        <v>33767.187255341982</v>
      </c>
    </row>
    <row r="39" spans="1:5" ht="13.5" customHeight="1" x14ac:dyDescent="0.25">
      <c r="A39" s="37" t="s">
        <v>15</v>
      </c>
      <c r="B39" s="96">
        <v>195329.60130177479</v>
      </c>
      <c r="C39" s="96">
        <v>69424.642132003297</v>
      </c>
      <c r="D39" s="96">
        <v>35657.454876651762</v>
      </c>
      <c r="E39" s="96">
        <v>33767.187255341982</v>
      </c>
    </row>
    <row r="40" spans="1:5" ht="13.5" customHeight="1" x14ac:dyDescent="0.25">
      <c r="A40" s="67" t="s">
        <v>169</v>
      </c>
      <c r="B40" s="95">
        <f>B41+B42</f>
        <v>62323.418470941848</v>
      </c>
      <c r="C40" s="95">
        <f t="shared" ref="C40:E40" si="4">C41+C42</f>
        <v>15880.508007069733</v>
      </c>
      <c r="D40" s="95">
        <f t="shared" si="4"/>
        <v>8752.274080126972</v>
      </c>
      <c r="E40" s="95">
        <f t="shared" si="4"/>
        <v>7128.2339269427048</v>
      </c>
    </row>
    <row r="41" spans="1:5" ht="13.5" customHeight="1" x14ac:dyDescent="0.25">
      <c r="A41" s="37" t="s">
        <v>169</v>
      </c>
      <c r="B41" s="96">
        <v>32015.534362372855</v>
      </c>
      <c r="C41" s="96">
        <v>11070.330343320036</v>
      </c>
      <c r="D41" s="96">
        <v>5719.1175373129463</v>
      </c>
      <c r="E41" s="96">
        <v>5351.2128060070054</v>
      </c>
    </row>
    <row r="42" spans="1:5" ht="13.5" customHeight="1" x14ac:dyDescent="0.25">
      <c r="A42" s="37" t="s">
        <v>170</v>
      </c>
      <c r="B42" s="96">
        <v>30307.884108568996</v>
      </c>
      <c r="C42" s="96">
        <v>4810.177663749696</v>
      </c>
      <c r="D42" s="96">
        <v>3033.1565428140252</v>
      </c>
      <c r="E42" s="96">
        <v>1777.0211209356992</v>
      </c>
    </row>
    <row r="43" spans="1:5" ht="13.5" customHeight="1" x14ac:dyDescent="0.25">
      <c r="A43" s="67" t="s">
        <v>16</v>
      </c>
      <c r="B43" s="95">
        <f>B44+B45</f>
        <v>85589.14623055936</v>
      </c>
      <c r="C43" s="95">
        <f t="shared" ref="C43:E43" si="5">C44+C45</f>
        <v>15130.213423160014</v>
      </c>
      <c r="D43" s="95">
        <f t="shared" si="5"/>
        <v>9030.547160589842</v>
      </c>
      <c r="E43" s="95">
        <f t="shared" si="5"/>
        <v>6099.6662625700847</v>
      </c>
    </row>
    <row r="44" spans="1:5" ht="13.5" customHeight="1" x14ac:dyDescent="0.25">
      <c r="A44" s="37" t="s">
        <v>16</v>
      </c>
      <c r="B44" s="96">
        <v>66597.372394597201</v>
      </c>
      <c r="C44" s="96">
        <v>13650.811737568058</v>
      </c>
      <c r="D44" s="96">
        <v>8022.6342185245812</v>
      </c>
      <c r="E44" s="96">
        <v>5628.1775190434018</v>
      </c>
    </row>
    <row r="45" spans="1:5" ht="13.5" customHeight="1" x14ac:dyDescent="0.25">
      <c r="A45" s="37" t="s">
        <v>171</v>
      </c>
      <c r="B45" s="96">
        <v>18991.773835962165</v>
      </c>
      <c r="C45" s="96">
        <v>1479.4016855919563</v>
      </c>
      <c r="D45" s="96">
        <v>1007.9129420652614</v>
      </c>
      <c r="E45" s="96">
        <v>471.48874352668309</v>
      </c>
    </row>
    <row r="46" spans="1:5" ht="13.5" customHeight="1" x14ac:dyDescent="0.25">
      <c r="A46" s="67" t="s">
        <v>17</v>
      </c>
      <c r="B46" s="95">
        <f>B47+B48</f>
        <v>131008.76536229774</v>
      </c>
      <c r="C46" s="95">
        <f t="shared" ref="C46:E46" si="6">C47+C48</f>
        <v>24175.742493429574</v>
      </c>
      <c r="D46" s="95">
        <f t="shared" si="6"/>
        <v>14004.514405038641</v>
      </c>
      <c r="E46" s="95">
        <f t="shared" si="6"/>
        <v>10171.22808839119</v>
      </c>
    </row>
    <row r="47" spans="1:5" ht="13.5" customHeight="1" x14ac:dyDescent="0.25">
      <c r="A47" s="37" t="s">
        <v>17</v>
      </c>
      <c r="B47" s="96">
        <v>81868.221256089979</v>
      </c>
      <c r="C47" s="96">
        <v>17778.850168368735</v>
      </c>
      <c r="D47" s="96">
        <v>10075.828684318218</v>
      </c>
      <c r="E47" s="96">
        <v>7703.0214840507033</v>
      </c>
    </row>
    <row r="48" spans="1:5" ht="13.5" customHeight="1" x14ac:dyDescent="0.25">
      <c r="A48" s="37" t="s">
        <v>172</v>
      </c>
      <c r="B48" s="96">
        <v>49140.544106207759</v>
      </c>
      <c r="C48" s="96">
        <v>6396.8923250608386</v>
      </c>
      <c r="D48" s="96">
        <v>3928.6857207204234</v>
      </c>
      <c r="E48" s="96">
        <v>2468.206604340487</v>
      </c>
    </row>
    <row r="49" spans="1:5" ht="13.5" customHeight="1" x14ac:dyDescent="0.25">
      <c r="A49" s="67" t="s">
        <v>18</v>
      </c>
      <c r="B49" s="95">
        <f>B50+B51</f>
        <v>64219.335116176691</v>
      </c>
      <c r="C49" s="95">
        <f t="shared" ref="C49:E49" si="7">C50+C51</f>
        <v>17936.622761279257</v>
      </c>
      <c r="D49" s="95">
        <f t="shared" si="7"/>
        <v>9598.4275974111806</v>
      </c>
      <c r="E49" s="95">
        <f t="shared" si="7"/>
        <v>8338.1951638680766</v>
      </c>
    </row>
    <row r="50" spans="1:5" ht="13.5" customHeight="1" x14ac:dyDescent="0.25">
      <c r="A50" s="37" t="s">
        <v>18</v>
      </c>
      <c r="B50" s="96">
        <v>40610.90622381233</v>
      </c>
      <c r="C50" s="96">
        <v>13034.670443902618</v>
      </c>
      <c r="D50" s="96">
        <v>6845.4205037859856</v>
      </c>
      <c r="E50" s="96">
        <v>6189.2499401165715</v>
      </c>
    </row>
    <row r="51" spans="1:5" ht="13.5" customHeight="1" x14ac:dyDescent="0.25">
      <c r="A51" s="37" t="s">
        <v>173</v>
      </c>
      <c r="B51" s="96">
        <v>23608.428892364362</v>
      </c>
      <c r="C51" s="96">
        <v>4901.9523173766402</v>
      </c>
      <c r="D51" s="96">
        <v>2753.007093625195</v>
      </c>
      <c r="E51" s="96">
        <v>2148.9452237515052</v>
      </c>
    </row>
    <row r="52" spans="1:5" ht="13.5" customHeight="1" x14ac:dyDescent="0.25">
      <c r="A52" s="67" t="s">
        <v>174</v>
      </c>
      <c r="B52" s="95">
        <f>B53</f>
        <v>46667.308984393647</v>
      </c>
      <c r="C52" s="95">
        <f t="shared" ref="C52:E52" si="8">C53</f>
        <v>5684.0430200993815</v>
      </c>
      <c r="D52" s="95">
        <f t="shared" si="8"/>
        <v>3525.6295756262816</v>
      </c>
      <c r="E52" s="95">
        <f t="shared" si="8"/>
        <v>2158.4134444731426</v>
      </c>
    </row>
    <row r="53" spans="1:5" ht="13.5" customHeight="1" x14ac:dyDescent="0.25">
      <c r="A53" s="37" t="s">
        <v>174</v>
      </c>
      <c r="B53" s="96">
        <v>46667.308984393647</v>
      </c>
      <c r="C53" s="97">
        <v>5684.0430200993815</v>
      </c>
      <c r="D53" s="97">
        <v>3525.6295756262816</v>
      </c>
      <c r="E53" s="97">
        <v>2158.4134444731426</v>
      </c>
    </row>
    <row r="54" spans="1:5" ht="13.5" customHeight="1" x14ac:dyDescent="0.25">
      <c r="A54" s="67" t="s">
        <v>175</v>
      </c>
      <c r="B54" s="95">
        <f>B55</f>
        <v>40650.577744406342</v>
      </c>
      <c r="C54" s="95">
        <f t="shared" ref="C54:E54" si="9">C55</f>
        <v>6682.1652990657094</v>
      </c>
      <c r="D54" s="95">
        <f t="shared" si="9"/>
        <v>3863.1585441477355</v>
      </c>
      <c r="E54" s="95">
        <f t="shared" si="9"/>
        <v>2819.0067549180508</v>
      </c>
    </row>
    <row r="55" spans="1:5" ht="13.5" customHeight="1" x14ac:dyDescent="0.25">
      <c r="A55" s="37" t="s">
        <v>175</v>
      </c>
      <c r="B55" s="96">
        <v>40650.577744406342</v>
      </c>
      <c r="C55" s="96">
        <v>6682.1652990657094</v>
      </c>
      <c r="D55" s="96">
        <v>3863.1585441477355</v>
      </c>
      <c r="E55" s="96">
        <v>2819.0067549180508</v>
      </c>
    </row>
    <row r="56" spans="1:5" ht="13.5" customHeight="1" x14ac:dyDescent="0.25">
      <c r="A56" s="67" t="s">
        <v>176</v>
      </c>
      <c r="B56" s="95">
        <f>B57+B58</f>
        <v>63437.463502203391</v>
      </c>
      <c r="C56" s="95">
        <f t="shared" ref="C56:E56" si="10">C57+C58</f>
        <v>11535.38834964532</v>
      </c>
      <c r="D56" s="95">
        <f t="shared" si="10"/>
        <v>6415.6155496275123</v>
      </c>
      <c r="E56" s="95">
        <f t="shared" si="10"/>
        <v>5119.7728000179268</v>
      </c>
    </row>
    <row r="57" spans="1:5" ht="13.5" customHeight="1" x14ac:dyDescent="0.25">
      <c r="A57" s="37" t="s">
        <v>176</v>
      </c>
      <c r="B57" s="96">
        <v>36793.288502686235</v>
      </c>
      <c r="C57" s="96">
        <v>7599.5490704591493</v>
      </c>
      <c r="D57" s="96">
        <v>4040.5100883805176</v>
      </c>
      <c r="E57" s="96">
        <v>3559.0389820787141</v>
      </c>
    </row>
    <row r="58" spans="1:5" ht="13.5" customHeight="1" x14ac:dyDescent="0.25">
      <c r="A58" s="37" t="s">
        <v>177</v>
      </c>
      <c r="B58" s="96">
        <v>26644.174999517152</v>
      </c>
      <c r="C58" s="96">
        <v>3935.8392791861702</v>
      </c>
      <c r="D58" s="96">
        <v>2375.1054612469948</v>
      </c>
      <c r="E58" s="96">
        <v>1560.7338179392132</v>
      </c>
    </row>
    <row r="59" spans="1:5" ht="13.5" customHeight="1" x14ac:dyDescent="0.25">
      <c r="A59" s="67" t="s">
        <v>178</v>
      </c>
      <c r="B59" s="95">
        <f>B60+B61</f>
        <v>96305.034675504983</v>
      </c>
      <c r="C59" s="95">
        <f t="shared" ref="C59:E59" si="11">C60+C61</f>
        <v>8762.1724216660405</v>
      </c>
      <c r="D59" s="95">
        <f t="shared" si="11"/>
        <v>5242.4569147029233</v>
      </c>
      <c r="E59" s="95">
        <f t="shared" si="11"/>
        <v>3519.7155069631631</v>
      </c>
    </row>
    <row r="60" spans="1:5" ht="13.5" customHeight="1" x14ac:dyDescent="0.25">
      <c r="A60" s="37" t="s">
        <v>178</v>
      </c>
      <c r="B60" s="96">
        <v>69015.164655823144</v>
      </c>
      <c r="C60" s="96">
        <v>5880.1487848297957</v>
      </c>
      <c r="D60" s="96">
        <v>3553.3802831488797</v>
      </c>
      <c r="E60" s="96">
        <v>2326.7685016809692</v>
      </c>
    </row>
    <row r="61" spans="1:5" ht="13.5" customHeight="1" x14ac:dyDescent="0.25">
      <c r="A61" s="37" t="s">
        <v>179</v>
      </c>
      <c r="B61" s="96">
        <v>27289.870019681846</v>
      </c>
      <c r="C61" s="96">
        <v>2882.0236368362448</v>
      </c>
      <c r="D61" s="96">
        <v>1689.0766315540432</v>
      </c>
      <c r="E61" s="96">
        <v>1192.9470052821939</v>
      </c>
    </row>
    <row r="62" spans="1:5" ht="13.5" customHeight="1" x14ac:dyDescent="0.25">
      <c r="A62" s="67" t="s">
        <v>180</v>
      </c>
      <c r="B62" s="95">
        <f>B63</f>
        <v>27235.310855583361</v>
      </c>
      <c r="C62" s="95">
        <f t="shared" ref="C62:E62" si="12">C63</f>
        <v>8250.7500827619297</v>
      </c>
      <c r="D62" s="95">
        <f t="shared" si="12"/>
        <v>4247.1716513065421</v>
      </c>
      <c r="E62" s="95">
        <f t="shared" si="12"/>
        <v>4003.5784314553453</v>
      </c>
    </row>
    <row r="63" spans="1:5" ht="13.5" customHeight="1" x14ac:dyDescent="0.25">
      <c r="A63" s="37" t="s">
        <v>180</v>
      </c>
      <c r="B63" s="96">
        <v>27235.310855583361</v>
      </c>
      <c r="C63" s="96">
        <v>8250.7500827619297</v>
      </c>
      <c r="D63" s="96">
        <v>4247.1716513065421</v>
      </c>
      <c r="E63" s="96">
        <v>4003.5784314553453</v>
      </c>
    </row>
    <row r="64" spans="1:5" ht="13.5" customHeight="1" x14ac:dyDescent="0.25">
      <c r="A64" s="67" t="s">
        <v>181</v>
      </c>
      <c r="B64" s="95">
        <f>B65</f>
        <v>55257.812589090696</v>
      </c>
      <c r="C64" s="95">
        <f t="shared" ref="C64:E64" si="13">C65</f>
        <v>10390.319556606679</v>
      </c>
      <c r="D64" s="95">
        <f t="shared" si="13"/>
        <v>5968.4699120310706</v>
      </c>
      <c r="E64" s="95">
        <f t="shared" si="13"/>
        <v>4421.8496445756537</v>
      </c>
    </row>
    <row r="65" spans="1:6" ht="13.5" customHeight="1" x14ac:dyDescent="0.25">
      <c r="A65" s="37" t="s">
        <v>181</v>
      </c>
      <c r="B65" s="96">
        <v>55257.812589090696</v>
      </c>
      <c r="C65" s="96">
        <v>10390.319556606679</v>
      </c>
      <c r="D65" s="96">
        <v>5968.4699120310706</v>
      </c>
      <c r="E65" s="96">
        <v>4421.8496445756537</v>
      </c>
    </row>
    <row r="66" spans="1:6" ht="13.5" customHeight="1" x14ac:dyDescent="0.25">
      <c r="A66" s="67" t="s">
        <v>182</v>
      </c>
      <c r="B66" s="95">
        <f>B67</f>
        <v>71009.408241504163</v>
      </c>
      <c r="C66" s="95">
        <f t="shared" ref="C66:E66" si="14">C67</f>
        <v>9383.6171235299516</v>
      </c>
      <c r="D66" s="95">
        <f t="shared" si="14"/>
        <v>5504.0745269620693</v>
      </c>
      <c r="E66" s="95">
        <f t="shared" si="14"/>
        <v>3879.5425965678796</v>
      </c>
    </row>
    <row r="67" spans="1:6" ht="13.5" customHeight="1" x14ac:dyDescent="0.25">
      <c r="A67" s="37" t="s">
        <v>182</v>
      </c>
      <c r="B67" s="96">
        <v>71009.408241504163</v>
      </c>
      <c r="C67" s="96">
        <v>9383.6171235299516</v>
      </c>
      <c r="D67" s="96">
        <v>5504.0745269620693</v>
      </c>
      <c r="E67" s="96">
        <v>3879.5425965678796</v>
      </c>
    </row>
    <row r="68" spans="1:6" ht="13.5" customHeight="1" x14ac:dyDescent="0.25">
      <c r="A68" s="67" t="s">
        <v>183</v>
      </c>
      <c r="B68" s="95">
        <v>27179.908204564501</v>
      </c>
      <c r="C68" s="95">
        <v>5204.7807197357133</v>
      </c>
      <c r="D68" s="95">
        <v>2810.7478936354423</v>
      </c>
      <c r="E68" s="95">
        <v>2394.0328261003501</v>
      </c>
      <c r="F68" s="668"/>
    </row>
    <row r="69" spans="1:6" ht="13.5" customHeight="1" x14ac:dyDescent="0.25">
      <c r="A69" s="37" t="s">
        <v>183</v>
      </c>
      <c r="B69" s="96">
        <v>27179.908204564505</v>
      </c>
      <c r="C69" s="96">
        <v>5204.7807197357133</v>
      </c>
      <c r="D69" s="96">
        <v>2810.7478936354423</v>
      </c>
      <c r="E69" s="96">
        <v>2394.0328261003501</v>
      </c>
    </row>
    <row r="70" spans="1:6" ht="13.5" customHeight="1" x14ac:dyDescent="0.25">
      <c r="A70" s="67" t="s">
        <v>184</v>
      </c>
      <c r="B70" s="95">
        <f>B71</f>
        <v>35755.799005436944</v>
      </c>
      <c r="C70" s="95">
        <f t="shared" ref="C70:E70" si="15">C71</f>
        <v>13855.983802236391</v>
      </c>
      <c r="D70" s="95">
        <f t="shared" si="15"/>
        <v>6781.7639414839959</v>
      </c>
      <c r="E70" s="95">
        <f t="shared" si="15"/>
        <v>7074.2198607523405</v>
      </c>
    </row>
    <row r="71" spans="1:6" ht="13.5" customHeight="1" x14ac:dyDescent="0.25">
      <c r="A71" s="37" t="s">
        <v>184</v>
      </c>
      <c r="B71" s="96">
        <v>35755.799005436944</v>
      </c>
      <c r="C71" s="96">
        <v>13855.983802236391</v>
      </c>
      <c r="D71" s="96">
        <v>6781.7639414839959</v>
      </c>
      <c r="E71" s="96">
        <v>7074.2198607523405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A7046"/>
  </sheetPr>
  <dimension ref="A1"/>
  <sheetViews>
    <sheetView workbookViewId="0">
      <selection activeCell="Q35" sqref="Q35"/>
    </sheetView>
  </sheetViews>
  <sheetFormatPr defaultRowHeight="15" x14ac:dyDescent="0.25"/>
  <cols>
    <col min="1" max="16384" width="9.140625" style="25"/>
  </cols>
  <sheetData>
    <row r="1" spans="1:1" x14ac:dyDescent="0.25">
      <c r="A1" s="673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4"/>
  <sheetViews>
    <sheetView tabSelected="1" workbookViewId="0">
      <selection activeCell="B2" sqref="B2:B3"/>
    </sheetView>
  </sheetViews>
  <sheetFormatPr defaultRowHeight="15" x14ac:dyDescent="0.25"/>
  <cols>
    <col min="1" max="1" width="29.5703125" style="99" customWidth="1"/>
    <col min="2" max="2" width="26.85546875" style="99" customWidth="1"/>
    <col min="3" max="3" width="10.7109375" style="99" customWidth="1"/>
    <col min="4" max="4" width="13.7109375" style="99" customWidth="1"/>
    <col min="5" max="16384" width="9.140625" style="99"/>
  </cols>
  <sheetData>
    <row r="1" spans="1:4" ht="36" customHeight="1" x14ac:dyDescent="0.25">
      <c r="A1" s="911" t="s">
        <v>539</v>
      </c>
      <c r="B1" s="911"/>
      <c r="C1" s="911"/>
      <c r="D1" s="911"/>
    </row>
    <row r="2" spans="1:4" x14ac:dyDescent="0.25">
      <c r="A2" s="912" t="s">
        <v>203</v>
      </c>
      <c r="B2" s="914" t="s">
        <v>204</v>
      </c>
      <c r="C2" s="916">
        <v>2024</v>
      </c>
      <c r="D2" s="916"/>
    </row>
    <row r="3" spans="1:4" x14ac:dyDescent="0.25">
      <c r="A3" s="913"/>
      <c r="B3" s="915"/>
      <c r="C3" s="106" t="s">
        <v>205</v>
      </c>
      <c r="D3" s="106" t="s">
        <v>206</v>
      </c>
    </row>
    <row r="4" spans="1:4" x14ac:dyDescent="0.25">
      <c r="A4" s="908" t="s">
        <v>207</v>
      </c>
      <c r="B4" s="107" t="s">
        <v>208</v>
      </c>
      <c r="C4" s="115">
        <v>2707384.6936606797</v>
      </c>
      <c r="D4" s="108">
        <f>+C4/$C$8*100</f>
        <v>97.679961399925958</v>
      </c>
    </row>
    <row r="5" spans="1:4" x14ac:dyDescent="0.25">
      <c r="A5" s="909"/>
      <c r="B5" s="107" t="s">
        <v>209</v>
      </c>
      <c r="C5" s="115">
        <v>57577.072177145899</v>
      </c>
      <c r="D5" s="108">
        <f>+C5/$C$8*100</f>
        <v>2.0773280579421205</v>
      </c>
    </row>
    <row r="6" spans="1:4" x14ac:dyDescent="0.25">
      <c r="A6" s="909"/>
      <c r="B6" s="107" t="s">
        <v>210</v>
      </c>
      <c r="C6" s="115">
        <v>5946.2427176937572</v>
      </c>
      <c r="D6" s="108">
        <f>+C6/$C$8*100</f>
        <v>0.21453499404754822</v>
      </c>
    </row>
    <row r="7" spans="1:4" ht="24" x14ac:dyDescent="0.25">
      <c r="A7" s="909"/>
      <c r="B7" s="107" t="s">
        <v>211</v>
      </c>
      <c r="C7" s="115">
        <v>780.93855128292773</v>
      </c>
      <c r="D7" s="108">
        <f>+C7/$C$8*100</f>
        <v>2.8175548057002873E-2</v>
      </c>
    </row>
    <row r="8" spans="1:4" x14ac:dyDescent="0.25">
      <c r="A8" s="910"/>
      <c r="B8" s="109" t="s">
        <v>212</v>
      </c>
      <c r="C8" s="116">
        <v>2771688.9471075609</v>
      </c>
      <c r="D8" s="110">
        <f>SUM(D4:D7)</f>
        <v>99.999999999972644</v>
      </c>
    </row>
    <row r="9" spans="1:4" x14ac:dyDescent="0.25">
      <c r="A9" s="118"/>
      <c r="B9" s="119"/>
      <c r="C9" s="120"/>
      <c r="D9" s="121"/>
    </row>
    <row r="10" spans="1:4" x14ac:dyDescent="0.25">
      <c r="A10" s="908" t="s">
        <v>213</v>
      </c>
      <c r="B10" s="107" t="s">
        <v>208</v>
      </c>
      <c r="C10" s="115">
        <v>2753233.1233407166</v>
      </c>
      <c r="D10" s="108">
        <f>+C10/$C$14*100</f>
        <v>99.334130773003793</v>
      </c>
    </row>
    <row r="11" spans="1:4" x14ac:dyDescent="0.25">
      <c r="A11" s="909"/>
      <c r="B11" s="107" t="s">
        <v>209</v>
      </c>
      <c r="C11" s="115">
        <v>15561.913163308698</v>
      </c>
      <c r="D11" s="108">
        <f>+C11/$C$14*100</f>
        <v>0.5614595815143173</v>
      </c>
    </row>
    <row r="12" spans="1:4" x14ac:dyDescent="0.25">
      <c r="A12" s="909"/>
      <c r="B12" s="107" t="s">
        <v>210</v>
      </c>
      <c r="C12" s="115">
        <v>2201.0191875480464</v>
      </c>
      <c r="D12" s="108">
        <f>+C12/$C$14*100</f>
        <v>7.9410757467750989E-2</v>
      </c>
    </row>
    <row r="13" spans="1:4" ht="24" x14ac:dyDescent="0.25">
      <c r="A13" s="909"/>
      <c r="B13" s="107" t="s">
        <v>214</v>
      </c>
      <c r="C13" s="115">
        <v>692.89141584227912</v>
      </c>
      <c r="D13" s="108">
        <f>+C13/$C$14*100</f>
        <v>2.49988880088928E-2</v>
      </c>
    </row>
    <row r="14" spans="1:4" x14ac:dyDescent="0.25">
      <c r="A14" s="910"/>
      <c r="B14" s="109" t="s">
        <v>0</v>
      </c>
      <c r="C14" s="117">
        <v>2771688.9471075609</v>
      </c>
      <c r="D14" s="110">
        <f>SUM(D10:D13)</f>
        <v>99.999999999994756</v>
      </c>
    </row>
    <row r="15" spans="1:4" x14ac:dyDescent="0.25">
      <c r="A15" s="122"/>
      <c r="B15" s="123"/>
      <c r="C15" s="124"/>
      <c r="D15" s="121"/>
    </row>
    <row r="16" spans="1:4" x14ac:dyDescent="0.25">
      <c r="A16" s="908" t="s">
        <v>215</v>
      </c>
      <c r="B16" s="107" t="s">
        <v>208</v>
      </c>
      <c r="C16" s="115">
        <v>2740023.3977672472</v>
      </c>
      <c r="D16" s="108">
        <f>+C16/$C$20*100</f>
        <v>98.857535966531927</v>
      </c>
    </row>
    <row r="17" spans="1:4" x14ac:dyDescent="0.25">
      <c r="A17" s="909"/>
      <c r="B17" s="107" t="s">
        <v>209</v>
      </c>
      <c r="C17" s="115">
        <v>24661.726014945998</v>
      </c>
      <c r="D17" s="108">
        <f>+C17/$C$20*100</f>
        <v>0.88977249920782508</v>
      </c>
    </row>
    <row r="18" spans="1:4" x14ac:dyDescent="0.25">
      <c r="A18" s="909"/>
      <c r="B18" s="107" t="s">
        <v>210</v>
      </c>
      <c r="C18" s="115">
        <v>5779.7552453098215</v>
      </c>
      <c r="D18" s="108">
        <f>+C18/$C$20*100</f>
        <v>0.20852827844702326</v>
      </c>
    </row>
    <row r="19" spans="1:4" x14ac:dyDescent="0.25">
      <c r="A19" s="909"/>
      <c r="B19" s="111" t="s">
        <v>216</v>
      </c>
      <c r="C19" s="115">
        <v>1224.0680797670034</v>
      </c>
      <c r="D19" s="108">
        <f>+C19/$C$20*100</f>
        <v>4.4163255802726301E-2</v>
      </c>
    </row>
    <row r="20" spans="1:4" x14ac:dyDescent="0.25">
      <c r="A20" s="910"/>
      <c r="B20" s="109" t="s">
        <v>0</v>
      </c>
      <c r="C20" s="116">
        <v>2771688.9471075609</v>
      </c>
      <c r="D20" s="112">
        <f>SUM(D16:D19)</f>
        <v>99.999999999989498</v>
      </c>
    </row>
    <row r="21" spans="1:4" x14ac:dyDescent="0.25">
      <c r="A21" s="118"/>
      <c r="B21" s="125"/>
      <c r="C21" s="126"/>
      <c r="D21" s="121"/>
    </row>
    <row r="22" spans="1:4" x14ac:dyDescent="0.25">
      <c r="A22" s="908" t="s">
        <v>217</v>
      </c>
      <c r="B22" s="107" t="s">
        <v>208</v>
      </c>
      <c r="C22" s="115">
        <v>2762161.880286532</v>
      </c>
      <c r="D22" s="108">
        <f>+C22/$C$26*100</f>
        <v>99.656272150200294</v>
      </c>
    </row>
    <row r="23" spans="1:4" x14ac:dyDescent="0.25">
      <c r="A23" s="909"/>
      <c r="B23" s="107" t="s">
        <v>209</v>
      </c>
      <c r="C23" s="115">
        <v>7251.580437631419</v>
      </c>
      <c r="D23" s="108">
        <f>+C23/$C$26*100</f>
        <v>0.26163038407318107</v>
      </c>
    </row>
    <row r="24" spans="1:4" x14ac:dyDescent="0.25">
      <c r="A24" s="909"/>
      <c r="B24" s="107" t="s">
        <v>210</v>
      </c>
      <c r="C24" s="115">
        <v>1666.0457762986675</v>
      </c>
      <c r="D24" s="108">
        <f>+C24/$C$26*100</f>
        <v>6.0109406505996839E-2</v>
      </c>
    </row>
    <row r="25" spans="1:4" ht="36" x14ac:dyDescent="0.25">
      <c r="A25" s="909"/>
      <c r="B25" s="107" t="s">
        <v>218</v>
      </c>
      <c r="C25" s="115">
        <v>609.44060701819058</v>
      </c>
      <c r="D25" s="108">
        <f>+C25/$C$26*100</f>
        <v>2.1988059217618261E-2</v>
      </c>
    </row>
    <row r="26" spans="1:4" x14ac:dyDescent="0.25">
      <c r="A26" s="910"/>
      <c r="B26" s="109" t="s">
        <v>0</v>
      </c>
      <c r="C26" s="116">
        <v>2771688.9471075609</v>
      </c>
      <c r="D26" s="113">
        <f>SUM(D22:D25)</f>
        <v>99.999999999997101</v>
      </c>
    </row>
    <row r="27" spans="1:4" x14ac:dyDescent="0.25">
      <c r="A27" s="122"/>
      <c r="B27" s="123"/>
      <c r="C27" s="120"/>
      <c r="D27" s="127"/>
    </row>
    <row r="28" spans="1:4" x14ac:dyDescent="0.25">
      <c r="A28" s="908" t="s">
        <v>219</v>
      </c>
      <c r="B28" s="107" t="s">
        <v>208</v>
      </c>
      <c r="C28" s="115">
        <v>2754283.2370409216</v>
      </c>
      <c r="D28" s="108">
        <f>+C28/$C$32*100</f>
        <v>99.372017914030238</v>
      </c>
    </row>
    <row r="29" spans="1:4" x14ac:dyDescent="0.25">
      <c r="A29" s="909"/>
      <c r="B29" s="107" t="s">
        <v>209</v>
      </c>
      <c r="C29" s="115">
        <v>14479.624052879401</v>
      </c>
      <c r="D29" s="108">
        <f>+C29/$C$32*100</f>
        <v>0.52241158114043917</v>
      </c>
    </row>
    <row r="30" spans="1:4" x14ac:dyDescent="0.25">
      <c r="A30" s="909"/>
      <c r="B30" s="107" t="s">
        <v>210</v>
      </c>
      <c r="C30" s="115">
        <v>2419.4060463024839</v>
      </c>
      <c r="D30" s="108">
        <f>+C30/$C$32*100</f>
        <v>8.7289955419683457E-2</v>
      </c>
    </row>
    <row r="31" spans="1:4" ht="22.5" customHeight="1" x14ac:dyDescent="0.25">
      <c r="A31" s="909"/>
      <c r="B31" s="107" t="s">
        <v>220</v>
      </c>
      <c r="C31" s="115">
        <v>506.67996732802317</v>
      </c>
      <c r="D31" s="108">
        <f>+C31/$C$32*100</f>
        <v>1.828054940496757E-2</v>
      </c>
    </row>
    <row r="32" spans="1:4" x14ac:dyDescent="0.25">
      <c r="A32" s="910"/>
      <c r="B32" s="109" t="s">
        <v>0</v>
      </c>
      <c r="C32" s="116">
        <v>2771688.9471075609</v>
      </c>
      <c r="D32" s="112">
        <f>SUM(D28:D31)</f>
        <v>99.999999999995325</v>
      </c>
    </row>
    <row r="33" spans="1:4" x14ac:dyDescent="0.25">
      <c r="A33" s="122"/>
      <c r="B33" s="123"/>
      <c r="C33" s="120"/>
      <c r="D33" s="127"/>
    </row>
    <row r="34" spans="1:4" x14ac:dyDescent="0.25">
      <c r="A34" s="908" t="s">
        <v>221</v>
      </c>
      <c r="B34" s="107" t="s">
        <v>208</v>
      </c>
      <c r="C34" s="115">
        <v>2761697.3282684949</v>
      </c>
      <c r="D34" s="108">
        <f>+C34/$C$38*100</f>
        <v>99.639511538641699</v>
      </c>
    </row>
    <row r="35" spans="1:4" x14ac:dyDescent="0.25">
      <c r="A35" s="909"/>
      <c r="B35" s="107" t="s">
        <v>209</v>
      </c>
      <c r="C35" s="115">
        <v>8017.5893224214315</v>
      </c>
      <c r="D35" s="108">
        <f>+C35/$C$38*100</f>
        <v>0.28926728342977703</v>
      </c>
    </row>
    <row r="36" spans="1:4" x14ac:dyDescent="0.25">
      <c r="A36" s="909"/>
      <c r="B36" s="107" t="s">
        <v>210</v>
      </c>
      <c r="C36" s="115">
        <v>1634.3581296770403</v>
      </c>
      <c r="D36" s="108">
        <f>+C36/$C$38*100</f>
        <v>5.8966145222846884E-2</v>
      </c>
    </row>
    <row r="37" spans="1:4" ht="24" x14ac:dyDescent="0.25">
      <c r="A37" s="909"/>
      <c r="B37" s="107" t="s">
        <v>222</v>
      </c>
      <c r="C37" s="115">
        <v>339.67138683252739</v>
      </c>
      <c r="D37" s="108">
        <f>+C37/$C$38*100</f>
        <v>1.2255032700801319E-2</v>
      </c>
    </row>
    <row r="38" spans="1:4" x14ac:dyDescent="0.25">
      <c r="A38" s="910"/>
      <c r="B38" s="109" t="s">
        <v>0</v>
      </c>
      <c r="C38" s="116">
        <v>2771688.9471075609</v>
      </c>
      <c r="D38" s="114">
        <f>SUM(D34:D37)</f>
        <v>99.999999999995126</v>
      </c>
    </row>
    <row r="39" spans="1:4" x14ac:dyDescent="0.25">
      <c r="A39" s="122"/>
      <c r="B39" s="123"/>
      <c r="C39" s="120"/>
      <c r="D39" s="121"/>
    </row>
    <row r="40" spans="1:4" x14ac:dyDescent="0.25">
      <c r="A40" s="908" t="s">
        <v>223</v>
      </c>
      <c r="B40" s="107" t="s">
        <v>208</v>
      </c>
      <c r="C40" s="115">
        <v>2761203.9610977704</v>
      </c>
      <c r="D40" s="108">
        <f>+C40/$C$44*100</f>
        <v>99.621711302751621</v>
      </c>
    </row>
    <row r="41" spans="1:4" x14ac:dyDescent="0.25">
      <c r="A41" s="909"/>
      <c r="B41" s="107" t="s">
        <v>209</v>
      </c>
      <c r="C41" s="115">
        <v>7977.112640010324</v>
      </c>
      <c r="D41" s="108">
        <f>+C41/$C$44*100</f>
        <v>0.28780692178085004</v>
      </c>
    </row>
    <row r="42" spans="1:4" x14ac:dyDescent="0.25">
      <c r="A42" s="909"/>
      <c r="B42" s="107" t="s">
        <v>210</v>
      </c>
      <c r="C42" s="115">
        <v>2105.7003286532895</v>
      </c>
      <c r="D42" s="108">
        <f>+C42/$C$44*100</f>
        <v>7.5971740293972231E-2</v>
      </c>
    </row>
    <row r="43" spans="1:4" ht="24" x14ac:dyDescent="0.25">
      <c r="A43" s="909"/>
      <c r="B43" s="107" t="s">
        <v>224</v>
      </c>
      <c r="C43" s="115">
        <v>402.17304103178293</v>
      </c>
      <c r="D43" s="108">
        <f>+C43/$C$44*100</f>
        <v>1.4510035170125309E-2</v>
      </c>
    </row>
    <row r="44" spans="1:4" x14ac:dyDescent="0.25">
      <c r="A44" s="910"/>
      <c r="B44" s="109" t="s">
        <v>0</v>
      </c>
      <c r="C44" s="116">
        <v>2771688.9471075609</v>
      </c>
      <c r="D44" s="110">
        <f>SUM(D40:D43)</f>
        <v>99.999999999996561</v>
      </c>
    </row>
  </sheetData>
  <mergeCells count="11">
    <mergeCell ref="A16:A20"/>
    <mergeCell ref="A22:A26"/>
    <mergeCell ref="A28:A32"/>
    <mergeCell ref="A34:A38"/>
    <mergeCell ref="A40:A44"/>
    <mergeCell ref="A10:A14"/>
    <mergeCell ref="A1:D1"/>
    <mergeCell ref="A2:A3"/>
    <mergeCell ref="B2:B3"/>
    <mergeCell ref="C2:D2"/>
    <mergeCell ref="A4:A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2"/>
  <sheetViews>
    <sheetView workbookViewId="0">
      <selection activeCell="A7" sqref="A7:E8"/>
    </sheetView>
  </sheetViews>
  <sheetFormatPr defaultRowHeight="15" x14ac:dyDescent="0.25"/>
  <cols>
    <col min="1" max="1" width="17.140625" style="25" customWidth="1"/>
    <col min="2" max="16384" width="9.140625" style="25"/>
  </cols>
  <sheetData>
    <row r="1" spans="1:5" ht="31.5" customHeight="1" x14ac:dyDescent="0.25">
      <c r="A1" s="917" t="s">
        <v>540</v>
      </c>
      <c r="B1" s="917"/>
      <c r="C1" s="917"/>
      <c r="D1" s="917"/>
      <c r="E1" s="917"/>
    </row>
    <row r="2" spans="1:5" x14ac:dyDescent="0.25">
      <c r="A2" s="918" t="s">
        <v>523</v>
      </c>
      <c r="B2" s="920" t="s">
        <v>225</v>
      </c>
      <c r="C2" s="922" t="s">
        <v>226</v>
      </c>
      <c r="D2" s="922"/>
      <c r="E2" s="922"/>
    </row>
    <row r="3" spans="1:5" ht="30.75" customHeight="1" x14ac:dyDescent="0.25">
      <c r="A3" s="919"/>
      <c r="B3" s="921"/>
      <c r="C3" s="128" t="s">
        <v>0</v>
      </c>
      <c r="D3" s="129" t="s">
        <v>1</v>
      </c>
      <c r="E3" s="129" t="s">
        <v>2</v>
      </c>
    </row>
    <row r="4" spans="1:5" x14ac:dyDescent="0.25">
      <c r="A4" s="133" t="s">
        <v>163</v>
      </c>
      <c r="B4" s="134">
        <v>3302865.8154931185</v>
      </c>
      <c r="C4" s="134">
        <f>+D4+E4</f>
        <v>41020.357466442307</v>
      </c>
      <c r="D4" s="134">
        <v>20623.88760321611</v>
      </c>
      <c r="E4" s="134">
        <v>20396.469863226201</v>
      </c>
    </row>
    <row r="5" spans="1:5" x14ac:dyDescent="0.25">
      <c r="A5" s="732"/>
      <c r="B5" s="733"/>
      <c r="C5" s="733"/>
      <c r="D5" s="733"/>
      <c r="E5" s="733"/>
    </row>
    <row r="6" spans="1:5" x14ac:dyDescent="0.25">
      <c r="A6" s="133" t="s">
        <v>3</v>
      </c>
      <c r="B6" s="731"/>
      <c r="C6" s="731"/>
      <c r="D6" s="731"/>
      <c r="E6" s="731"/>
    </row>
    <row r="7" spans="1:5" x14ac:dyDescent="0.25">
      <c r="A7" s="253" t="s">
        <v>4</v>
      </c>
      <c r="B7" s="131">
        <v>1287615.418890126</v>
      </c>
      <c r="C7" s="131">
        <v>17960.424928129512</v>
      </c>
      <c r="D7" s="131">
        <v>8836.4097860231541</v>
      </c>
      <c r="E7" s="131">
        <v>9124.0151421063565</v>
      </c>
    </row>
    <row r="8" spans="1:5" x14ac:dyDescent="0.25">
      <c r="A8" s="253" t="s">
        <v>5</v>
      </c>
      <c r="B8" s="131">
        <v>2015250.3965726346</v>
      </c>
      <c r="C8" s="131">
        <v>23059.932538312889</v>
      </c>
      <c r="D8" s="131">
        <v>11787.477817193036</v>
      </c>
      <c r="E8" s="131">
        <v>11272.454721119853</v>
      </c>
    </row>
    <row r="9" spans="1:5" x14ac:dyDescent="0.25">
      <c r="A9" s="133" t="s">
        <v>518</v>
      </c>
      <c r="B9" s="135"/>
      <c r="C9" s="135"/>
      <c r="D9" s="135"/>
      <c r="E9" s="135"/>
    </row>
    <row r="10" spans="1:5" x14ac:dyDescent="0.25">
      <c r="A10" s="132" t="s">
        <v>6</v>
      </c>
      <c r="B10" s="130">
        <v>226236.11941106152</v>
      </c>
      <c r="C10" s="130">
        <v>2972.6347137070306</v>
      </c>
      <c r="D10" s="130">
        <v>1495.9159575484202</v>
      </c>
      <c r="E10" s="130">
        <v>1476.7187561586104</v>
      </c>
    </row>
    <row r="11" spans="1:5" x14ac:dyDescent="0.25">
      <c r="A11" s="253" t="s">
        <v>6</v>
      </c>
      <c r="B11" s="131">
        <v>70460.67133108023</v>
      </c>
      <c r="C11" s="131">
        <v>904.33800662478495</v>
      </c>
      <c r="D11" s="131">
        <v>447.90997835411474</v>
      </c>
      <c r="E11" s="131">
        <v>456.42802827067021</v>
      </c>
    </row>
    <row r="12" spans="1:5" x14ac:dyDescent="0.25">
      <c r="A12" s="253" t="s">
        <v>158</v>
      </c>
      <c r="B12" s="131">
        <v>57169.212788085344</v>
      </c>
      <c r="C12" s="131">
        <v>374.68079753095299</v>
      </c>
      <c r="D12" s="131">
        <v>214.68422078613582</v>
      </c>
      <c r="E12" s="131">
        <v>159.99657674481719</v>
      </c>
    </row>
    <row r="13" spans="1:5" x14ac:dyDescent="0.25">
      <c r="A13" s="253" t="s">
        <v>159</v>
      </c>
      <c r="B13" s="131">
        <v>43020.384836471261</v>
      </c>
      <c r="C13" s="131">
        <v>922.49773444555399</v>
      </c>
      <c r="D13" s="131">
        <v>456.60915001347314</v>
      </c>
      <c r="E13" s="131">
        <v>465.88858443208079</v>
      </c>
    </row>
    <row r="14" spans="1:5" x14ac:dyDescent="0.25">
      <c r="A14" s="253" t="s">
        <v>160</v>
      </c>
      <c r="B14" s="131">
        <v>55585.850455424697</v>
      </c>
      <c r="C14" s="131">
        <v>771.11817510573883</v>
      </c>
      <c r="D14" s="131">
        <v>376.71260839469664</v>
      </c>
      <c r="E14" s="131">
        <v>394.40556671104213</v>
      </c>
    </row>
    <row r="15" spans="1:5" x14ac:dyDescent="0.25">
      <c r="A15" s="132" t="s">
        <v>7</v>
      </c>
      <c r="B15" s="130">
        <v>109738.41097717869</v>
      </c>
      <c r="C15" s="130">
        <v>1622.963892612159</v>
      </c>
      <c r="D15" s="130">
        <v>799.08584068311768</v>
      </c>
      <c r="E15" s="130">
        <v>823.87805192904136</v>
      </c>
    </row>
    <row r="16" spans="1:5" x14ac:dyDescent="0.25">
      <c r="A16" s="253" t="s">
        <v>161</v>
      </c>
      <c r="B16" s="131">
        <v>51481.736567363529</v>
      </c>
      <c r="C16" s="131">
        <v>748.35786054562573</v>
      </c>
      <c r="D16" s="131">
        <v>339.9248840210463</v>
      </c>
      <c r="E16" s="131">
        <v>408.43297652457949</v>
      </c>
    </row>
    <row r="17" spans="1:5" x14ac:dyDescent="0.25">
      <c r="A17" s="253" t="s">
        <v>162</v>
      </c>
      <c r="B17" s="131">
        <v>58256.674409815168</v>
      </c>
      <c r="C17" s="131">
        <v>874.60603206653332</v>
      </c>
      <c r="D17" s="131">
        <v>459.16095666207138</v>
      </c>
      <c r="E17" s="131">
        <v>415.44507540446187</v>
      </c>
    </row>
    <row r="18" spans="1:5" x14ac:dyDescent="0.25">
      <c r="A18" s="132" t="s">
        <v>8</v>
      </c>
      <c r="B18" s="130">
        <v>114051.274630735</v>
      </c>
      <c r="C18" s="130">
        <v>925.72253845618434</v>
      </c>
      <c r="D18" s="130">
        <v>468.54519214720705</v>
      </c>
      <c r="E18" s="130">
        <v>457.17734630897723</v>
      </c>
    </row>
    <row r="19" spans="1:5" x14ac:dyDescent="0.25">
      <c r="A19" s="253" t="s">
        <v>8</v>
      </c>
      <c r="B19" s="131">
        <v>114051.274630735</v>
      </c>
      <c r="C19" s="131">
        <v>925.72253845618434</v>
      </c>
      <c r="D19" s="131">
        <v>468.54519214720705</v>
      </c>
      <c r="E19" s="131">
        <v>457.17734630897723</v>
      </c>
    </row>
    <row r="20" spans="1:5" x14ac:dyDescent="0.25">
      <c r="A20" s="132" t="s">
        <v>9</v>
      </c>
      <c r="B20" s="130">
        <v>890384.38773550978</v>
      </c>
      <c r="C20" s="130">
        <v>11371.798588915295</v>
      </c>
      <c r="D20" s="130">
        <v>5646.299815043023</v>
      </c>
      <c r="E20" s="130">
        <v>5725.4987738722721</v>
      </c>
    </row>
    <row r="21" spans="1:5" x14ac:dyDescent="0.25">
      <c r="A21" s="253" t="s">
        <v>9</v>
      </c>
      <c r="B21" s="131">
        <v>838905.38150616875</v>
      </c>
      <c r="C21" s="131">
        <v>10793.685883076287</v>
      </c>
      <c r="D21" s="131">
        <v>5353.1484480037898</v>
      </c>
      <c r="E21" s="131">
        <v>5440.5374350724969</v>
      </c>
    </row>
    <row r="22" spans="1:5" x14ac:dyDescent="0.25">
      <c r="A22" s="253" t="s">
        <v>163</v>
      </c>
      <c r="B22" s="131">
        <v>51479.006229340986</v>
      </c>
      <c r="C22" s="131">
        <v>578.11270583900819</v>
      </c>
      <c r="D22" s="131">
        <v>293.15136703923292</v>
      </c>
      <c r="E22" s="131">
        <v>284.96133879977526</v>
      </c>
    </row>
    <row r="23" spans="1:5" x14ac:dyDescent="0.25">
      <c r="A23" s="132" t="s">
        <v>10</v>
      </c>
      <c r="B23" s="130">
        <v>38416.336856257389</v>
      </c>
      <c r="C23" s="130">
        <v>412.16299626793506</v>
      </c>
      <c r="D23" s="130">
        <v>203.35128261244418</v>
      </c>
      <c r="E23" s="130">
        <v>208.81171365549088</v>
      </c>
    </row>
    <row r="24" spans="1:5" x14ac:dyDescent="0.25">
      <c r="A24" s="253" t="s">
        <v>10</v>
      </c>
      <c r="B24" s="131">
        <v>38416.336856257389</v>
      </c>
      <c r="C24" s="131">
        <v>412.16299626793506</v>
      </c>
      <c r="D24" s="131">
        <v>203.35128261244418</v>
      </c>
      <c r="E24" s="131">
        <v>208.81171365549088</v>
      </c>
    </row>
    <row r="25" spans="1:5" x14ac:dyDescent="0.25">
      <c r="A25" s="132" t="s">
        <v>11</v>
      </c>
      <c r="B25" s="130">
        <v>171978.77069394191</v>
      </c>
      <c r="C25" s="130">
        <v>2345.2951945541754</v>
      </c>
      <c r="D25" s="130">
        <v>1174.3496453908963</v>
      </c>
      <c r="E25" s="130">
        <v>1170.9455491632791</v>
      </c>
    </row>
    <row r="26" spans="1:5" x14ac:dyDescent="0.25">
      <c r="A26" s="253" t="s">
        <v>11</v>
      </c>
      <c r="B26" s="131">
        <v>171978.77069394191</v>
      </c>
      <c r="C26" s="131">
        <v>2345.2951945541754</v>
      </c>
      <c r="D26" s="131">
        <v>1174.3496453908963</v>
      </c>
      <c r="E26" s="131">
        <v>1170.9455491632791</v>
      </c>
    </row>
    <row r="27" spans="1:5" x14ac:dyDescent="0.25">
      <c r="A27" s="132" t="s">
        <v>12</v>
      </c>
      <c r="B27" s="130">
        <v>136328.02798467001</v>
      </c>
      <c r="C27" s="130">
        <v>1097.590098071702</v>
      </c>
      <c r="D27" s="130">
        <v>531.37150616389965</v>
      </c>
      <c r="E27" s="130">
        <v>566.21859190780219</v>
      </c>
    </row>
    <row r="28" spans="1:5" x14ac:dyDescent="0.25">
      <c r="A28" s="253" t="s">
        <v>12</v>
      </c>
      <c r="B28" s="131">
        <v>97543.835604892418</v>
      </c>
      <c r="C28" s="131">
        <v>894.58366146399214</v>
      </c>
      <c r="D28" s="131">
        <v>436.55848354448472</v>
      </c>
      <c r="E28" s="131">
        <v>458.02517791950743</v>
      </c>
    </row>
    <row r="29" spans="1:5" x14ac:dyDescent="0.25">
      <c r="A29" s="253" t="s">
        <v>164</v>
      </c>
      <c r="B29" s="131">
        <v>38784.192379777611</v>
      </c>
      <c r="C29" s="131">
        <v>203.0064366077097</v>
      </c>
      <c r="D29" s="131">
        <v>94.813022619414951</v>
      </c>
      <c r="E29" s="131">
        <v>108.19341398829474</v>
      </c>
    </row>
    <row r="30" spans="1:5" x14ac:dyDescent="0.25">
      <c r="A30" s="132" t="s">
        <v>13</v>
      </c>
      <c r="B30" s="130">
        <v>133264.46072470493</v>
      </c>
      <c r="C30" s="130">
        <v>1175.7314871011913</v>
      </c>
      <c r="D30" s="130">
        <v>593.16726566855618</v>
      </c>
      <c r="E30" s="130">
        <v>582.56422143263512</v>
      </c>
    </row>
    <row r="31" spans="1:5" x14ac:dyDescent="0.25">
      <c r="A31" s="253" t="s">
        <v>13</v>
      </c>
      <c r="B31" s="131">
        <v>72458.352055548967</v>
      </c>
      <c r="C31" s="131">
        <v>611.36895010919704</v>
      </c>
      <c r="D31" s="131">
        <v>305.5433140624263</v>
      </c>
      <c r="E31" s="131">
        <v>305.82563604677074</v>
      </c>
    </row>
    <row r="32" spans="1:5" x14ac:dyDescent="0.25">
      <c r="A32" s="253" t="s">
        <v>165</v>
      </c>
      <c r="B32" s="131">
        <v>38033.880996370273</v>
      </c>
      <c r="C32" s="131">
        <v>396.65555467356569</v>
      </c>
      <c r="D32" s="131">
        <v>194.37880303557552</v>
      </c>
      <c r="E32" s="131">
        <v>202.2767516379902</v>
      </c>
    </row>
    <row r="33" spans="1:5" x14ac:dyDescent="0.25">
      <c r="A33" s="253" t="s">
        <v>166</v>
      </c>
      <c r="B33" s="131">
        <v>22772.227672785684</v>
      </c>
      <c r="C33" s="131">
        <v>167.7069823184286</v>
      </c>
      <c r="D33" s="131">
        <v>93.245148570554392</v>
      </c>
      <c r="E33" s="131">
        <v>74.461833747874209</v>
      </c>
    </row>
    <row r="34" spans="1:5" x14ac:dyDescent="0.25">
      <c r="A34" s="132" t="s">
        <v>14</v>
      </c>
      <c r="B34" s="130">
        <v>266371.97778167226</v>
      </c>
      <c r="C34" s="130">
        <v>3356.6371772352281</v>
      </c>
      <c r="D34" s="130">
        <v>1698.3633322509049</v>
      </c>
      <c r="E34" s="130">
        <v>1658.2738449843232</v>
      </c>
    </row>
    <row r="35" spans="1:5" x14ac:dyDescent="0.25">
      <c r="A35" s="253" t="s">
        <v>14</v>
      </c>
      <c r="B35" s="131">
        <v>138787.53181940122</v>
      </c>
      <c r="C35" s="131">
        <v>1536.7471450712469</v>
      </c>
      <c r="D35" s="131">
        <v>766.24064893327545</v>
      </c>
      <c r="E35" s="131">
        <v>770.50649613797145</v>
      </c>
    </row>
    <row r="36" spans="1:5" x14ac:dyDescent="0.25">
      <c r="A36" s="253" t="s">
        <v>167</v>
      </c>
      <c r="B36" s="131">
        <v>45793.548904209805</v>
      </c>
      <c r="C36" s="131">
        <v>436.78193673543183</v>
      </c>
      <c r="D36" s="131">
        <v>220.70431445726413</v>
      </c>
      <c r="E36" s="131">
        <v>216.07762227816772</v>
      </c>
    </row>
    <row r="37" spans="1:5" x14ac:dyDescent="0.25">
      <c r="A37" s="253" t="s">
        <v>168</v>
      </c>
      <c r="B37" s="131">
        <v>81790.897058061266</v>
      </c>
      <c r="C37" s="131">
        <v>1383.1080954285494</v>
      </c>
      <c r="D37" s="131">
        <v>711.41836886036538</v>
      </c>
      <c r="E37" s="131">
        <v>671.68972656818403</v>
      </c>
    </row>
    <row r="38" spans="1:5" x14ac:dyDescent="0.25">
      <c r="A38" s="132" t="s">
        <v>15</v>
      </c>
      <c r="B38" s="130">
        <v>233398.53581207755</v>
      </c>
      <c r="C38" s="130">
        <v>4144.4835163879879</v>
      </c>
      <c r="D38" s="130">
        <v>2023.5117752493973</v>
      </c>
      <c r="E38" s="130">
        <v>2120.9717411385909</v>
      </c>
    </row>
    <row r="39" spans="1:5" x14ac:dyDescent="0.25">
      <c r="A39" s="253" t="s">
        <v>15</v>
      </c>
      <c r="B39" s="131">
        <v>233398.53581207755</v>
      </c>
      <c r="C39" s="131">
        <v>4144.4835163879879</v>
      </c>
      <c r="D39" s="131">
        <v>2023.5117752493973</v>
      </c>
      <c r="E39" s="131">
        <v>2120.9717411385909</v>
      </c>
    </row>
    <row r="40" spans="1:5" x14ac:dyDescent="0.25">
      <c r="A40" s="132" t="s">
        <v>169</v>
      </c>
      <c r="B40" s="130">
        <v>76485.25737358669</v>
      </c>
      <c r="C40" s="130">
        <v>967.29388253452498</v>
      </c>
      <c r="D40" s="130">
        <v>491.64685971314748</v>
      </c>
      <c r="E40" s="130">
        <v>475.6470228213775</v>
      </c>
    </row>
    <row r="41" spans="1:5" x14ac:dyDescent="0.25">
      <c r="A41" s="253" t="s">
        <v>169</v>
      </c>
      <c r="B41" s="131">
        <v>38569.75262083608</v>
      </c>
      <c r="C41" s="131">
        <v>720.88817111628111</v>
      </c>
      <c r="D41" s="131">
        <v>358.81543733789147</v>
      </c>
      <c r="E41" s="131">
        <v>362.07273377838965</v>
      </c>
    </row>
    <row r="42" spans="1:5" x14ac:dyDescent="0.25">
      <c r="A42" s="253" t="s">
        <v>170</v>
      </c>
      <c r="B42" s="131">
        <v>37915.50475275061</v>
      </c>
      <c r="C42" s="131">
        <v>246.40571141824387</v>
      </c>
      <c r="D42" s="131">
        <v>132.83142237525604</v>
      </c>
      <c r="E42" s="131">
        <v>113.57428904298783</v>
      </c>
    </row>
    <row r="43" spans="1:5" x14ac:dyDescent="0.25">
      <c r="A43" s="132" t="s">
        <v>16</v>
      </c>
      <c r="B43" s="130">
        <v>103481.57114310135</v>
      </c>
      <c r="C43" s="130">
        <v>1607.0210377905696</v>
      </c>
      <c r="D43" s="130">
        <v>808.97949404221117</v>
      </c>
      <c r="E43" s="130">
        <v>798.04154374835832</v>
      </c>
    </row>
    <row r="44" spans="1:5" x14ac:dyDescent="0.25">
      <c r="A44" s="253" t="s">
        <v>16</v>
      </c>
      <c r="B44" s="131">
        <v>80041.099183059225</v>
      </c>
      <c r="C44" s="131">
        <v>867.8392145996346</v>
      </c>
      <c r="D44" s="131">
        <v>445.20364311094448</v>
      </c>
      <c r="E44" s="131">
        <v>422.63557148869012</v>
      </c>
    </row>
    <row r="45" spans="1:5" x14ac:dyDescent="0.25">
      <c r="A45" s="253" t="s">
        <v>171</v>
      </c>
      <c r="B45" s="131">
        <v>23440.471960042116</v>
      </c>
      <c r="C45" s="131">
        <v>739.18182319093489</v>
      </c>
      <c r="D45" s="131">
        <v>363.77585093126663</v>
      </c>
      <c r="E45" s="131">
        <v>375.4059722596682</v>
      </c>
    </row>
    <row r="46" spans="1:5" x14ac:dyDescent="0.25">
      <c r="A46" s="132" t="s">
        <v>17</v>
      </c>
      <c r="B46" s="130">
        <v>158723.5252031195</v>
      </c>
      <c r="C46" s="130">
        <v>1995.0408367526391</v>
      </c>
      <c r="D46" s="130">
        <v>1078.0999517579921</v>
      </c>
      <c r="E46" s="130">
        <v>916.94088499464692</v>
      </c>
    </row>
    <row r="47" spans="1:5" x14ac:dyDescent="0.25">
      <c r="A47" s="253" t="s">
        <v>17</v>
      </c>
      <c r="B47" s="131">
        <v>99057.949699115969</v>
      </c>
      <c r="C47" s="131">
        <v>1172.9356650196009</v>
      </c>
      <c r="D47" s="131">
        <v>602.4068610761675</v>
      </c>
      <c r="E47" s="131">
        <v>570.52880394343356</v>
      </c>
    </row>
    <row r="48" spans="1:5" x14ac:dyDescent="0.25">
      <c r="A48" s="253" t="s">
        <v>172</v>
      </c>
      <c r="B48" s="131">
        <v>59665.575504003544</v>
      </c>
      <c r="C48" s="131">
        <v>822.10517173303799</v>
      </c>
      <c r="D48" s="131">
        <v>475.69309068182469</v>
      </c>
      <c r="E48" s="131">
        <v>346.41208105121331</v>
      </c>
    </row>
    <row r="49" spans="1:5" x14ac:dyDescent="0.25">
      <c r="A49" s="132" t="s">
        <v>18</v>
      </c>
      <c r="B49" s="130">
        <v>78498.075990893092</v>
      </c>
      <c r="C49" s="130">
        <v>552.80603453556967</v>
      </c>
      <c r="D49" s="130">
        <v>278.82080441908545</v>
      </c>
      <c r="E49" s="130">
        <v>273.98523011648422</v>
      </c>
    </row>
    <row r="50" spans="1:5" x14ac:dyDescent="0.25">
      <c r="A50" s="253" t="s">
        <v>18</v>
      </c>
      <c r="B50" s="131">
        <v>49342.58429177737</v>
      </c>
      <c r="C50" s="131">
        <v>380.22438839137561</v>
      </c>
      <c r="D50" s="131">
        <v>190.61090961516106</v>
      </c>
      <c r="E50" s="131">
        <v>189.61347877621455</v>
      </c>
    </row>
    <row r="51" spans="1:5" x14ac:dyDescent="0.25">
      <c r="A51" s="253" t="s">
        <v>173</v>
      </c>
      <c r="B51" s="131">
        <v>29155.491699115722</v>
      </c>
      <c r="C51" s="131">
        <v>172.581646144194</v>
      </c>
      <c r="D51" s="131">
        <v>88.209894803924357</v>
      </c>
      <c r="E51" s="131">
        <v>84.37175134026964</v>
      </c>
    </row>
    <row r="52" spans="1:5" x14ac:dyDescent="0.25">
      <c r="A52" s="132" t="s">
        <v>174</v>
      </c>
      <c r="B52" s="130">
        <v>56565.437498981621</v>
      </c>
      <c r="C52" s="131">
        <v>405.9963671136403</v>
      </c>
      <c r="D52" s="130">
        <v>198.87990152245638</v>
      </c>
      <c r="E52" s="130">
        <v>207.11646559118392</v>
      </c>
    </row>
    <row r="53" spans="1:5" x14ac:dyDescent="0.25">
      <c r="A53" s="253" t="s">
        <v>174</v>
      </c>
      <c r="B53" s="131">
        <v>56565.437498981621</v>
      </c>
      <c r="C53" s="131">
        <v>405.9963671136403</v>
      </c>
      <c r="D53" s="131">
        <v>198.87990152245638</v>
      </c>
      <c r="E53" s="131">
        <v>207.11646559118392</v>
      </c>
    </row>
    <row r="54" spans="1:5" x14ac:dyDescent="0.25">
      <c r="A54" s="132" t="s">
        <v>175</v>
      </c>
      <c r="B54" s="130">
        <v>48647.443416480142</v>
      </c>
      <c r="C54" s="130">
        <v>929.52757528125596</v>
      </c>
      <c r="D54" s="130">
        <v>516.98973384925273</v>
      </c>
      <c r="E54" s="130">
        <v>412.53784143200323</v>
      </c>
    </row>
    <row r="55" spans="1:5" x14ac:dyDescent="0.25">
      <c r="A55" s="253" t="s">
        <v>175</v>
      </c>
      <c r="B55" s="131">
        <v>48647.443416480142</v>
      </c>
      <c r="C55" s="131">
        <v>929.52757528125596</v>
      </c>
      <c r="D55" s="131">
        <v>516.98973384925273</v>
      </c>
      <c r="E55" s="131">
        <v>412.53784143200323</v>
      </c>
    </row>
    <row r="56" spans="1:5" x14ac:dyDescent="0.25">
      <c r="A56" s="132" t="s">
        <v>176</v>
      </c>
      <c r="B56" s="130">
        <v>77215.195925176755</v>
      </c>
      <c r="C56" s="130">
        <v>1042.6353102184817</v>
      </c>
      <c r="D56" s="130">
        <v>552.60824560320884</v>
      </c>
      <c r="E56" s="130">
        <v>490.02706461527282</v>
      </c>
    </row>
    <row r="57" spans="1:5" x14ac:dyDescent="0.25">
      <c r="A57" s="253" t="s">
        <v>176</v>
      </c>
      <c r="B57" s="131">
        <v>44931.46425089355</v>
      </c>
      <c r="C57" s="131">
        <v>693.82011445097271</v>
      </c>
      <c r="D57" s="131">
        <v>385.87030843227416</v>
      </c>
      <c r="E57" s="131">
        <v>307.94980601869855</v>
      </c>
    </row>
    <row r="58" spans="1:5" x14ac:dyDescent="0.25">
      <c r="A58" s="253" t="s">
        <v>177</v>
      </c>
      <c r="B58" s="131">
        <v>32283.731674283208</v>
      </c>
      <c r="C58" s="131">
        <v>348.81519576750895</v>
      </c>
      <c r="D58" s="131">
        <v>166.73793717093469</v>
      </c>
      <c r="E58" s="131">
        <v>182.07725859657427</v>
      </c>
    </row>
    <row r="59" spans="1:5" x14ac:dyDescent="0.25">
      <c r="A59" s="132" t="s">
        <v>178</v>
      </c>
      <c r="B59" s="130">
        <v>118391.79957507769</v>
      </c>
      <c r="C59" s="130">
        <v>1529.1478074415163</v>
      </c>
      <c r="D59" s="130">
        <v>772.93535249770707</v>
      </c>
      <c r="E59" s="130">
        <v>756.21245494380912</v>
      </c>
    </row>
    <row r="60" spans="1:5" ht="24" x14ac:dyDescent="0.25">
      <c r="A60" s="253" t="s">
        <v>178</v>
      </c>
      <c r="B60" s="131">
        <v>85784.816781624657</v>
      </c>
      <c r="C60" s="131">
        <v>1333.7398344999308</v>
      </c>
      <c r="D60" s="131">
        <v>683.47255027546532</v>
      </c>
      <c r="E60" s="131">
        <v>650.26728422446547</v>
      </c>
    </row>
    <row r="61" spans="1:5" x14ac:dyDescent="0.25">
      <c r="A61" s="253" t="s">
        <v>179</v>
      </c>
      <c r="B61" s="131">
        <v>32606.98279345304</v>
      </c>
      <c r="C61" s="131">
        <v>195.4079729415854</v>
      </c>
      <c r="D61" s="131">
        <v>89.462802222241777</v>
      </c>
      <c r="E61" s="131">
        <v>105.94517071934364</v>
      </c>
    </row>
    <row r="62" spans="1:5" x14ac:dyDescent="0.25">
      <c r="A62" s="132" t="s">
        <v>180</v>
      </c>
      <c r="B62" s="130">
        <v>33106.102200384834</v>
      </c>
      <c r="C62" s="130">
        <v>366.17270681639195</v>
      </c>
      <c r="D62" s="130">
        <v>171.99597305417009</v>
      </c>
      <c r="E62" s="130">
        <v>194.17673376222183</v>
      </c>
    </row>
    <row r="63" spans="1:5" x14ac:dyDescent="0.25">
      <c r="A63" s="253" t="s">
        <v>180</v>
      </c>
      <c r="B63" s="131">
        <v>33106.102200384834</v>
      </c>
      <c r="C63" s="131">
        <v>366.17270681639195</v>
      </c>
      <c r="D63" s="131">
        <v>171.99597305417009</v>
      </c>
      <c r="E63" s="131">
        <v>194.17673376222183</v>
      </c>
    </row>
    <row r="64" spans="1:5" x14ac:dyDescent="0.25">
      <c r="A64" s="132" t="s">
        <v>181</v>
      </c>
      <c r="B64" s="130">
        <v>68334.133179610042</v>
      </c>
      <c r="C64" s="130">
        <v>418.66011892343056</v>
      </c>
      <c r="D64" s="130">
        <v>207.59979229596613</v>
      </c>
      <c r="E64" s="130">
        <v>211.06032662746443</v>
      </c>
    </row>
    <row r="65" spans="1:5" x14ac:dyDescent="0.25">
      <c r="A65" s="253" t="s">
        <v>181</v>
      </c>
      <c r="B65" s="131">
        <v>68334.133179610042</v>
      </c>
      <c r="C65" s="131">
        <v>418.66011892343056</v>
      </c>
      <c r="D65" s="131">
        <v>207.59979229596613</v>
      </c>
      <c r="E65" s="131">
        <v>211.06032662746443</v>
      </c>
    </row>
    <row r="66" spans="1:5" x14ac:dyDescent="0.25">
      <c r="A66" s="132" t="s">
        <v>182</v>
      </c>
      <c r="B66" s="130">
        <v>86834.852131324718</v>
      </c>
      <c r="C66" s="131">
        <v>954.81089596704282</v>
      </c>
      <c r="D66" s="130">
        <v>516.9541870859407</v>
      </c>
      <c r="E66" s="130">
        <v>437.85670888110207</v>
      </c>
    </row>
    <row r="67" spans="1:5" x14ac:dyDescent="0.25">
      <c r="A67" s="253" t="s">
        <v>182</v>
      </c>
      <c r="B67" s="131">
        <v>86834.852131324718</v>
      </c>
      <c r="C67" s="131">
        <v>954.81089596704282</v>
      </c>
      <c r="D67" s="131">
        <v>516.9541870859407</v>
      </c>
      <c r="E67" s="131">
        <v>437.85670888110207</v>
      </c>
    </row>
    <row r="68" spans="1:5" x14ac:dyDescent="0.25">
      <c r="A68" s="132" t="s">
        <v>183</v>
      </c>
      <c r="B68" s="130">
        <v>33298.63450113107</v>
      </c>
      <c r="C68" s="130">
        <v>442.17579500407027</v>
      </c>
      <c r="D68" s="130">
        <v>200.65451135276021</v>
      </c>
      <c r="E68" s="130">
        <v>241.52128365131006</v>
      </c>
    </row>
    <row r="69" spans="1:5" x14ac:dyDescent="0.25">
      <c r="A69" s="253" t="s">
        <v>183</v>
      </c>
      <c r="B69" s="131">
        <v>33298.63450113107</v>
      </c>
      <c r="C69" s="131">
        <v>442.17579500407027</v>
      </c>
      <c r="D69" s="131">
        <v>200.65451135276021</v>
      </c>
      <c r="E69" s="131">
        <v>241.52128365131006</v>
      </c>
    </row>
    <row r="70" spans="1:5" x14ac:dyDescent="0.25">
      <c r="A70" s="132" t="s">
        <v>184</v>
      </c>
      <c r="B70" s="130">
        <v>43115.484697858214</v>
      </c>
      <c r="C70" s="130">
        <v>384.04889475466769</v>
      </c>
      <c r="D70" s="130">
        <v>193.76118326457566</v>
      </c>
      <c r="E70" s="130">
        <v>190.28771149009205</v>
      </c>
    </row>
    <row r="71" spans="1:5" x14ac:dyDescent="0.25">
      <c r="A71" s="256" t="s">
        <v>184</v>
      </c>
      <c r="B71" s="131">
        <v>43115.484697858214</v>
      </c>
      <c r="C71" s="131">
        <v>384.04889475466769</v>
      </c>
      <c r="D71" s="131">
        <v>193.76118326457566</v>
      </c>
      <c r="E71" s="131">
        <v>190.28771149009205</v>
      </c>
    </row>
    <row r="72" spans="1:5" x14ac:dyDescent="0.25">
      <c r="A72" s="13"/>
      <c r="B72" s="13"/>
      <c r="C72" s="13"/>
      <c r="D72" s="13"/>
      <c r="E72" s="13"/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1"/>
  <sheetViews>
    <sheetView workbookViewId="0">
      <selection activeCell="M10" sqref="M10"/>
    </sheetView>
  </sheetViews>
  <sheetFormatPr defaultRowHeight="15" x14ac:dyDescent="0.25"/>
  <cols>
    <col min="1" max="1" width="17.28515625" style="25" customWidth="1"/>
    <col min="2" max="2" width="9.140625" style="25"/>
    <col min="3" max="3" width="9.85546875" style="25" customWidth="1"/>
    <col min="4" max="16384" width="9.140625" style="25"/>
  </cols>
  <sheetData>
    <row r="1" spans="1:7" ht="30" customHeight="1" x14ac:dyDescent="0.25">
      <c r="A1" s="923" t="s">
        <v>542</v>
      </c>
      <c r="B1" s="923"/>
      <c r="C1" s="923"/>
      <c r="D1" s="923"/>
      <c r="E1" s="923"/>
      <c r="F1" s="923"/>
      <c r="G1" s="923"/>
    </row>
    <row r="2" spans="1:7" x14ac:dyDescent="0.25">
      <c r="A2" s="924" t="s">
        <v>523</v>
      </c>
      <c r="B2" s="926" t="s">
        <v>225</v>
      </c>
      <c r="C2" s="929" t="s">
        <v>541</v>
      </c>
      <c r="D2" s="928" t="s">
        <v>149</v>
      </c>
      <c r="E2" s="928"/>
      <c r="F2" s="928"/>
      <c r="G2" s="928"/>
    </row>
    <row r="3" spans="1:7" ht="28.5" customHeight="1" x14ac:dyDescent="0.25">
      <c r="A3" s="925"/>
      <c r="B3" s="927"/>
      <c r="C3" s="927"/>
      <c r="D3" s="737" t="s">
        <v>121</v>
      </c>
      <c r="E3" s="737" t="s">
        <v>227</v>
      </c>
      <c r="F3" s="737" t="s">
        <v>228</v>
      </c>
      <c r="G3" s="737" t="s">
        <v>229</v>
      </c>
    </row>
    <row r="4" spans="1:7" x14ac:dyDescent="0.25">
      <c r="A4" s="257" t="s">
        <v>230</v>
      </c>
      <c r="B4" s="258">
        <v>3302865.8154931185</v>
      </c>
      <c r="C4" s="258">
        <v>41020.357466442867</v>
      </c>
      <c r="D4" s="258">
        <v>8059.8128878082716</v>
      </c>
      <c r="E4" s="258">
        <v>11286.880145293537</v>
      </c>
      <c r="F4" s="258">
        <v>20572.870941672507</v>
      </c>
      <c r="G4" s="258">
        <v>1100.7934916685535</v>
      </c>
    </row>
    <row r="5" spans="1:7" x14ac:dyDescent="0.25">
      <c r="A5" s="734"/>
      <c r="B5" s="735"/>
      <c r="C5" s="735"/>
      <c r="D5" s="735"/>
      <c r="E5" s="735"/>
      <c r="F5" s="735"/>
      <c r="G5" s="735"/>
    </row>
    <row r="6" spans="1:7" ht="13.5" customHeight="1" x14ac:dyDescent="0.25">
      <c r="A6" s="254" t="s">
        <v>3</v>
      </c>
      <c r="B6" s="736"/>
      <c r="C6" s="736"/>
      <c r="D6" s="736"/>
      <c r="E6" s="736"/>
      <c r="F6" s="736"/>
      <c r="G6" s="736"/>
    </row>
    <row r="7" spans="1:7" x14ac:dyDescent="0.25">
      <c r="A7" s="259" t="s">
        <v>4</v>
      </c>
      <c r="B7" s="137">
        <v>1287615.418890126</v>
      </c>
      <c r="C7" s="137">
        <v>17960.424928129381</v>
      </c>
      <c r="D7" s="137">
        <v>2926.4032130100632</v>
      </c>
      <c r="E7" s="137">
        <v>4859.0286005082235</v>
      </c>
      <c r="F7" s="137">
        <v>9818.941311375982</v>
      </c>
      <c r="G7" s="137">
        <v>356.05180323511433</v>
      </c>
    </row>
    <row r="8" spans="1:7" x14ac:dyDescent="0.25">
      <c r="A8" s="259" t="s">
        <v>5</v>
      </c>
      <c r="B8" s="137">
        <v>2015250.3965726346</v>
      </c>
      <c r="C8" s="137">
        <v>23059.932538313431</v>
      </c>
      <c r="D8" s="137">
        <v>5133.4096747974454</v>
      </c>
      <c r="E8" s="137">
        <v>6427.8515447853351</v>
      </c>
      <c r="F8" s="137">
        <v>10753.929630297209</v>
      </c>
      <c r="G8" s="137">
        <v>744.74168843344296</v>
      </c>
    </row>
    <row r="9" spans="1:7" x14ac:dyDescent="0.25">
      <c r="A9" s="254" t="s">
        <v>518</v>
      </c>
      <c r="B9" s="255"/>
      <c r="C9" s="255"/>
      <c r="D9" s="255"/>
      <c r="E9" s="255"/>
      <c r="F9" s="255"/>
      <c r="G9" s="255"/>
    </row>
    <row r="10" spans="1:7" x14ac:dyDescent="0.25">
      <c r="A10" s="136" t="s">
        <v>6</v>
      </c>
      <c r="B10" s="138">
        <v>226236.11941106152</v>
      </c>
      <c r="C10" s="138">
        <v>2972.6347137070306</v>
      </c>
      <c r="D10" s="138">
        <v>592.21768270309121</v>
      </c>
      <c r="E10" s="138">
        <v>889.93197811509037</v>
      </c>
      <c r="F10" s="138">
        <v>1397.0214545396323</v>
      </c>
      <c r="G10" s="138">
        <v>93.463598349217236</v>
      </c>
    </row>
    <row r="11" spans="1:7" x14ac:dyDescent="0.25">
      <c r="A11" s="259" t="s">
        <v>6</v>
      </c>
      <c r="B11" s="137">
        <v>70460.67133108023</v>
      </c>
      <c r="C11" s="137">
        <v>904.33800662478518</v>
      </c>
      <c r="D11" s="137">
        <v>159.29499491362975</v>
      </c>
      <c r="E11" s="137">
        <v>291.13488998336561</v>
      </c>
      <c r="F11" s="137">
        <v>430.17133484544888</v>
      </c>
      <c r="G11" s="137">
        <v>23.736786882340887</v>
      </c>
    </row>
    <row r="12" spans="1:7" x14ac:dyDescent="0.25">
      <c r="A12" s="259" t="s">
        <v>158</v>
      </c>
      <c r="B12" s="137">
        <v>57169.212788085344</v>
      </c>
      <c r="C12" s="137">
        <v>374.6807975309527</v>
      </c>
      <c r="D12" s="137">
        <v>92.493868014365717</v>
      </c>
      <c r="E12" s="137">
        <v>122.04781414149765</v>
      </c>
      <c r="F12" s="137">
        <v>146.78717275377255</v>
      </c>
      <c r="G12" s="137">
        <v>13.351942621316752</v>
      </c>
    </row>
    <row r="13" spans="1:7" x14ac:dyDescent="0.25">
      <c r="A13" s="259" t="s">
        <v>159</v>
      </c>
      <c r="B13" s="137">
        <v>43020.384836471261</v>
      </c>
      <c r="C13" s="137">
        <v>922.49773444555444</v>
      </c>
      <c r="D13" s="137">
        <v>184.98773602873115</v>
      </c>
      <c r="E13" s="137">
        <v>256.80894225606909</v>
      </c>
      <c r="F13" s="137">
        <v>449.54652337768175</v>
      </c>
      <c r="G13" s="137">
        <v>31.154532783072412</v>
      </c>
    </row>
    <row r="14" spans="1:7" x14ac:dyDescent="0.25">
      <c r="A14" s="259" t="s">
        <v>160</v>
      </c>
      <c r="B14" s="137">
        <v>55585.850455424697</v>
      </c>
      <c r="C14" s="137">
        <v>771.11817510573894</v>
      </c>
      <c r="D14" s="137">
        <v>155.44108374636454</v>
      </c>
      <c r="E14" s="137">
        <v>219.94033173415804</v>
      </c>
      <c r="F14" s="137">
        <v>370.51642356272919</v>
      </c>
      <c r="G14" s="137">
        <v>25.220336062487192</v>
      </c>
    </row>
    <row r="15" spans="1:7" x14ac:dyDescent="0.25">
      <c r="A15" s="136" t="s">
        <v>7</v>
      </c>
      <c r="B15" s="138">
        <v>109738.41097717869</v>
      </c>
      <c r="C15" s="138">
        <v>1622.9638926121595</v>
      </c>
      <c r="D15" s="138">
        <v>307.02825632546387</v>
      </c>
      <c r="E15" s="138">
        <v>405.55471574101955</v>
      </c>
      <c r="F15" s="138">
        <v>855.48960088026297</v>
      </c>
      <c r="G15" s="138">
        <v>54.891319665413299</v>
      </c>
    </row>
    <row r="16" spans="1:7" x14ac:dyDescent="0.25">
      <c r="A16" s="259" t="s">
        <v>161</v>
      </c>
      <c r="B16" s="137">
        <v>51481.736567363529</v>
      </c>
      <c r="C16" s="137">
        <v>748.35786054562618</v>
      </c>
      <c r="D16" s="137">
        <v>158.01035785787468</v>
      </c>
      <c r="E16" s="137">
        <v>199.59902937724158</v>
      </c>
      <c r="F16" s="137">
        <v>359.59394052743738</v>
      </c>
      <c r="G16" s="137">
        <v>31.154532783072412</v>
      </c>
    </row>
    <row r="17" spans="1:7" x14ac:dyDescent="0.25">
      <c r="A17" s="259" t="s">
        <v>162</v>
      </c>
      <c r="B17" s="137">
        <v>58256.674409815168</v>
      </c>
      <c r="C17" s="137">
        <v>874.60603206653366</v>
      </c>
      <c r="D17" s="137">
        <v>149.01789846758919</v>
      </c>
      <c r="E17" s="137">
        <v>205.95568636377797</v>
      </c>
      <c r="F17" s="137">
        <v>495.89566035282564</v>
      </c>
      <c r="G17" s="137">
        <v>23.736786882340887</v>
      </c>
    </row>
    <row r="18" spans="1:7" x14ac:dyDescent="0.25">
      <c r="A18" s="136" t="s">
        <v>8</v>
      </c>
      <c r="B18" s="138">
        <v>114051.274630735</v>
      </c>
      <c r="C18" s="138">
        <v>925.722538456184</v>
      </c>
      <c r="D18" s="138">
        <v>191.4109213075065</v>
      </c>
      <c r="E18" s="138">
        <v>280.96423880490738</v>
      </c>
      <c r="F18" s="138">
        <v>429.61059146142918</v>
      </c>
      <c r="G18" s="138">
        <v>23.736786882340887</v>
      </c>
    </row>
    <row r="19" spans="1:7" x14ac:dyDescent="0.25">
      <c r="A19" s="259" t="s">
        <v>8</v>
      </c>
      <c r="B19" s="137">
        <v>114051.274630735</v>
      </c>
      <c r="C19" s="137">
        <v>925.722538456184</v>
      </c>
      <c r="D19" s="137">
        <v>191.4109213075065</v>
      </c>
      <c r="E19" s="137">
        <v>280.96423880490738</v>
      </c>
      <c r="F19" s="137">
        <v>429.61059146142918</v>
      </c>
      <c r="G19" s="137">
        <v>23.736786882340887</v>
      </c>
    </row>
    <row r="20" spans="1:7" x14ac:dyDescent="0.25">
      <c r="A20" s="136" t="s">
        <v>9</v>
      </c>
      <c r="B20" s="138">
        <v>890384.38773550978</v>
      </c>
      <c r="C20" s="138">
        <v>11371.798588915304</v>
      </c>
      <c r="D20" s="138">
        <v>1757.3834922729932</v>
      </c>
      <c r="E20" s="138">
        <v>3104.5912722242629</v>
      </c>
      <c r="F20" s="138">
        <v>6288.7749965762496</v>
      </c>
      <c r="G20" s="138">
        <v>221.04882784179944</v>
      </c>
    </row>
    <row r="21" spans="1:7" x14ac:dyDescent="0.25">
      <c r="A21" s="259" t="s">
        <v>9</v>
      </c>
      <c r="B21" s="137">
        <v>838905.38150616875</v>
      </c>
      <c r="C21" s="137">
        <v>10793.685883076298</v>
      </c>
      <c r="D21" s="137">
        <v>1653.3278907568317</v>
      </c>
      <c r="E21" s="137">
        <v>2958.3881615339269</v>
      </c>
      <c r="F21" s="137">
        <v>5983.1742406459334</v>
      </c>
      <c r="G21" s="137">
        <v>198.79559013960485</v>
      </c>
    </row>
    <row r="22" spans="1:7" x14ac:dyDescent="0.25">
      <c r="A22" s="259" t="s">
        <v>163</v>
      </c>
      <c r="B22" s="137">
        <v>51479.006229340986</v>
      </c>
      <c r="C22" s="137">
        <v>578.11270583900841</v>
      </c>
      <c r="D22" s="137">
        <v>104.05560151616147</v>
      </c>
      <c r="E22" s="137">
        <v>146.20311069033588</v>
      </c>
      <c r="F22" s="137">
        <v>305.60075593031638</v>
      </c>
      <c r="G22" s="137">
        <v>22.253237702194582</v>
      </c>
    </row>
    <row r="23" spans="1:7" x14ac:dyDescent="0.25">
      <c r="A23" s="136" t="s">
        <v>10</v>
      </c>
      <c r="B23" s="138">
        <v>38416.336856257389</v>
      </c>
      <c r="C23" s="138">
        <v>412.16299626793511</v>
      </c>
      <c r="D23" s="138">
        <v>129.74834263126314</v>
      </c>
      <c r="E23" s="138">
        <v>101.70651178458142</v>
      </c>
      <c r="F23" s="138">
        <v>170.32329759106645</v>
      </c>
      <c r="G23" s="138">
        <v>10.384844261024142</v>
      </c>
    </row>
    <row r="24" spans="1:7" x14ac:dyDescent="0.25">
      <c r="A24" s="259" t="s">
        <v>10</v>
      </c>
      <c r="B24" s="137">
        <v>38416.336856257389</v>
      </c>
      <c r="C24" s="137">
        <v>412.16299626793511</v>
      </c>
      <c r="D24" s="137">
        <v>129.74834263126314</v>
      </c>
      <c r="E24" s="137">
        <v>101.70651178458142</v>
      </c>
      <c r="F24" s="137">
        <v>170.32329759106645</v>
      </c>
      <c r="G24" s="137">
        <v>10.384844261024142</v>
      </c>
    </row>
    <row r="25" spans="1:7" x14ac:dyDescent="0.25">
      <c r="A25" s="136" t="s">
        <v>11</v>
      </c>
      <c r="B25" s="138">
        <v>171978.77069394191</v>
      </c>
      <c r="C25" s="138">
        <v>2345.2951945541677</v>
      </c>
      <c r="D25" s="138">
        <v>652.59562432357666</v>
      </c>
      <c r="E25" s="138">
        <v>602.61108232364484</v>
      </c>
      <c r="F25" s="138">
        <v>1027.7794223408011</v>
      </c>
      <c r="G25" s="138">
        <v>62.309065566144817</v>
      </c>
    </row>
    <row r="26" spans="1:7" x14ac:dyDescent="0.25">
      <c r="A26" s="259" t="s">
        <v>11</v>
      </c>
      <c r="B26" s="137">
        <v>171978.77069394191</v>
      </c>
      <c r="C26" s="137">
        <v>2345.2951945541677</v>
      </c>
      <c r="D26" s="137">
        <v>652.59562432357666</v>
      </c>
      <c r="E26" s="137">
        <v>602.61108232364484</v>
      </c>
      <c r="F26" s="137">
        <v>1027.7794223408011</v>
      </c>
      <c r="G26" s="137">
        <v>62.309065566144817</v>
      </c>
    </row>
    <row r="27" spans="1:7" x14ac:dyDescent="0.25">
      <c r="A27" s="136" t="s">
        <v>12</v>
      </c>
      <c r="B27" s="138">
        <v>136328.02798467001</v>
      </c>
      <c r="C27" s="138">
        <v>1097.5900980717017</v>
      </c>
      <c r="D27" s="138">
        <v>177.27991369420096</v>
      </c>
      <c r="E27" s="138">
        <v>312.74752373758895</v>
      </c>
      <c r="F27" s="138">
        <v>555.6384393347912</v>
      </c>
      <c r="G27" s="138">
        <v>51.924221305120689</v>
      </c>
    </row>
    <row r="28" spans="1:7" x14ac:dyDescent="0.25">
      <c r="A28" s="259" t="s">
        <v>12</v>
      </c>
      <c r="B28" s="137">
        <v>97543.835604892418</v>
      </c>
      <c r="C28" s="137">
        <v>894.58366146399203</v>
      </c>
      <c r="D28" s="137">
        <v>134.88689085428342</v>
      </c>
      <c r="E28" s="137">
        <v>249.18095387222544</v>
      </c>
      <c r="F28" s="137">
        <v>466.00934133309408</v>
      </c>
      <c r="G28" s="137">
        <v>44.506475404389157</v>
      </c>
    </row>
    <row r="29" spans="1:7" x14ac:dyDescent="0.25">
      <c r="A29" s="259" t="s">
        <v>164</v>
      </c>
      <c r="B29" s="137">
        <v>38784.192379777611</v>
      </c>
      <c r="C29" s="137">
        <v>203.0064366077097</v>
      </c>
      <c r="D29" s="137">
        <v>42.393022839917549</v>
      </c>
      <c r="E29" s="137">
        <v>63.566569865363491</v>
      </c>
      <c r="F29" s="137">
        <v>89.62909800169713</v>
      </c>
      <c r="G29" s="137">
        <v>7.4177459007315294</v>
      </c>
    </row>
    <row r="30" spans="1:7" x14ac:dyDescent="0.25">
      <c r="A30" s="136" t="s">
        <v>13</v>
      </c>
      <c r="B30" s="138">
        <v>133264.46072470493</v>
      </c>
      <c r="C30" s="138">
        <v>1175.7314871011915</v>
      </c>
      <c r="D30" s="138">
        <v>309.59753043697424</v>
      </c>
      <c r="E30" s="138">
        <v>355.97279124603551</v>
      </c>
      <c r="F30" s="138">
        <v>481.97373099540181</v>
      </c>
      <c r="G30" s="138">
        <v>28.187434422779809</v>
      </c>
    </row>
    <row r="31" spans="1:7" x14ac:dyDescent="0.25">
      <c r="A31" s="259" t="s">
        <v>13</v>
      </c>
      <c r="B31" s="137">
        <v>72458.352055548967</v>
      </c>
      <c r="C31" s="137">
        <v>611.36895010919716</v>
      </c>
      <c r="D31" s="137">
        <v>134.88689085428342</v>
      </c>
      <c r="E31" s="137">
        <v>197.05636658262702</v>
      </c>
      <c r="F31" s="137">
        <v>261.623102510531</v>
      </c>
      <c r="G31" s="137">
        <v>17.802590161755667</v>
      </c>
    </row>
    <row r="32" spans="1:7" x14ac:dyDescent="0.25">
      <c r="A32" s="259" t="s">
        <v>165</v>
      </c>
      <c r="B32" s="137">
        <v>38033.880996370273</v>
      </c>
      <c r="C32" s="137">
        <v>396.65555467356575</v>
      </c>
      <c r="D32" s="137">
        <v>118.1866091294674</v>
      </c>
      <c r="E32" s="137">
        <v>108.06316877111774</v>
      </c>
      <c r="F32" s="137">
        <v>164.47158005239532</v>
      </c>
      <c r="G32" s="137">
        <v>5.9341967205852235</v>
      </c>
    </row>
    <row r="33" spans="1:7" x14ac:dyDescent="0.25">
      <c r="A33" s="259" t="s">
        <v>166</v>
      </c>
      <c r="B33" s="137">
        <v>22772.227672785684</v>
      </c>
      <c r="C33" s="137">
        <v>167.70698231842857</v>
      </c>
      <c r="D33" s="137">
        <v>56.524030453223396</v>
      </c>
      <c r="E33" s="137">
        <v>50.853255892290775</v>
      </c>
      <c r="F33" s="137">
        <v>55.879048432475471</v>
      </c>
      <c r="G33" s="137">
        <v>4.4506475404389176</v>
      </c>
    </row>
    <row r="34" spans="1:7" x14ac:dyDescent="0.25">
      <c r="A34" s="136" t="s">
        <v>14</v>
      </c>
      <c r="B34" s="138">
        <v>266371.97778167226</v>
      </c>
      <c r="C34" s="138">
        <v>3356.6371772352422</v>
      </c>
      <c r="D34" s="138">
        <v>688.56546188472066</v>
      </c>
      <c r="E34" s="138">
        <v>1023.4217748323558</v>
      </c>
      <c r="F34" s="138">
        <v>1528.9331044667538</v>
      </c>
      <c r="G34" s="138">
        <v>115.7168360514118</v>
      </c>
    </row>
    <row r="35" spans="1:7" x14ac:dyDescent="0.25">
      <c r="A35" s="259" t="s">
        <v>14</v>
      </c>
      <c r="B35" s="137">
        <v>138787.53181940122</v>
      </c>
      <c r="C35" s="137">
        <v>1536.7471450712562</v>
      </c>
      <c r="D35" s="137">
        <v>328.86708627329898</v>
      </c>
      <c r="E35" s="137">
        <v>479.29193678484285</v>
      </c>
      <c r="F35" s="137">
        <v>673.69680234770124</v>
      </c>
      <c r="G35" s="137">
        <v>54.891319665413292</v>
      </c>
    </row>
    <row r="36" spans="1:7" x14ac:dyDescent="0.25">
      <c r="A36" s="259" t="s">
        <v>167</v>
      </c>
      <c r="B36" s="137">
        <v>45793.548904209805</v>
      </c>
      <c r="C36" s="137">
        <v>436.78193673543188</v>
      </c>
      <c r="D36" s="137">
        <v>119.47124618522248</v>
      </c>
      <c r="E36" s="137">
        <v>139.84645370379948</v>
      </c>
      <c r="F36" s="137">
        <v>170.04649094567841</v>
      </c>
      <c r="G36" s="137">
        <v>7.4177459007315294</v>
      </c>
    </row>
    <row r="37" spans="1:7" x14ac:dyDescent="0.25">
      <c r="A37" s="259" t="s">
        <v>168</v>
      </c>
      <c r="B37" s="137">
        <v>81790.897058061266</v>
      </c>
      <c r="C37" s="137">
        <v>1383.1080954285537</v>
      </c>
      <c r="D37" s="137">
        <v>240.22712942619916</v>
      </c>
      <c r="E37" s="137">
        <v>404.28338434371341</v>
      </c>
      <c r="F37" s="137">
        <v>685.1898111733741</v>
      </c>
      <c r="G37" s="137">
        <v>53.407770485266987</v>
      </c>
    </row>
    <row r="38" spans="1:7" x14ac:dyDescent="0.25">
      <c r="A38" s="136" t="s">
        <v>15</v>
      </c>
      <c r="B38" s="138">
        <v>233398.53581207755</v>
      </c>
      <c r="C38" s="138">
        <v>4144.4835163879625</v>
      </c>
      <c r="D38" s="138">
        <v>612.77187559516949</v>
      </c>
      <c r="E38" s="138">
        <v>1010.708460859263</v>
      </c>
      <c r="F38" s="138">
        <v>2433.4737783048977</v>
      </c>
      <c r="G38" s="138">
        <v>87.529401628632115</v>
      </c>
    </row>
    <row r="39" spans="1:7" x14ac:dyDescent="0.25">
      <c r="A39" s="259" t="s">
        <v>15</v>
      </c>
      <c r="B39" s="137">
        <v>233398.53581207755</v>
      </c>
      <c r="C39" s="137">
        <v>4144.4835163879625</v>
      </c>
      <c r="D39" s="137">
        <v>612.77187559516949</v>
      </c>
      <c r="E39" s="137">
        <v>1010.708460859263</v>
      </c>
      <c r="F39" s="137">
        <v>2433.4737783048977</v>
      </c>
      <c r="G39" s="137">
        <v>87.529401628632115</v>
      </c>
    </row>
    <row r="40" spans="1:7" x14ac:dyDescent="0.25">
      <c r="A40" s="136" t="s">
        <v>169</v>
      </c>
      <c r="B40" s="138">
        <v>76485.25737358669</v>
      </c>
      <c r="C40" s="138">
        <v>967.29388253452521</v>
      </c>
      <c r="D40" s="138">
        <v>240.22712942619967</v>
      </c>
      <c r="E40" s="138">
        <v>240.2816340910741</v>
      </c>
      <c r="F40" s="138">
        <v>480.85092229666623</v>
      </c>
      <c r="G40" s="138">
        <v>5.9341967205852235</v>
      </c>
    </row>
    <row r="41" spans="1:7" x14ac:dyDescent="0.25">
      <c r="A41" s="259" t="s">
        <v>169</v>
      </c>
      <c r="B41" s="137">
        <v>38569.75262083608</v>
      </c>
      <c r="C41" s="137">
        <v>720.88817111628134</v>
      </c>
      <c r="D41" s="137">
        <v>164.43354313665003</v>
      </c>
      <c r="E41" s="137">
        <v>184.34305260955423</v>
      </c>
      <c r="F41" s="137">
        <v>366.17737864949191</v>
      </c>
      <c r="G41" s="137">
        <v>5.9341967205852235</v>
      </c>
    </row>
    <row r="42" spans="1:7" x14ac:dyDescent="0.25">
      <c r="A42" s="259" t="s">
        <v>170</v>
      </c>
      <c r="B42" s="137">
        <v>37915.50475275061</v>
      </c>
      <c r="C42" s="137">
        <v>246.40571141824381</v>
      </c>
      <c r="D42" s="137">
        <v>75.793586289549623</v>
      </c>
      <c r="E42" s="137">
        <v>55.938581481519861</v>
      </c>
      <c r="F42" s="137">
        <v>114.67354364717433</v>
      </c>
      <c r="G42" s="137">
        <v>0</v>
      </c>
    </row>
    <row r="43" spans="1:7" x14ac:dyDescent="0.25">
      <c r="A43" s="136" t="s">
        <v>16</v>
      </c>
      <c r="B43" s="138">
        <v>103481.57114310135</v>
      </c>
      <c r="C43" s="138">
        <v>1607.0210377905698</v>
      </c>
      <c r="D43" s="138">
        <v>350.70591622113625</v>
      </c>
      <c r="E43" s="138">
        <v>423.35335530332145</v>
      </c>
      <c r="F43" s="138">
        <v>776.58689742055253</v>
      </c>
      <c r="G43" s="138">
        <v>56.374868845559604</v>
      </c>
    </row>
    <row r="44" spans="1:7" x14ac:dyDescent="0.25">
      <c r="A44" s="259" t="s">
        <v>16</v>
      </c>
      <c r="B44" s="137">
        <v>80041.099183059225</v>
      </c>
      <c r="C44" s="137">
        <v>867.83921459963437</v>
      </c>
      <c r="D44" s="137">
        <v>224.81148475713832</v>
      </c>
      <c r="E44" s="137">
        <v>254.26627946145456</v>
      </c>
      <c r="F44" s="137">
        <v>373.92595857957855</v>
      </c>
      <c r="G44" s="137">
        <v>14.835491801463057</v>
      </c>
    </row>
    <row r="45" spans="1:7" x14ac:dyDescent="0.25">
      <c r="A45" s="259" t="s">
        <v>171</v>
      </c>
      <c r="B45" s="137">
        <v>23440.471960042116</v>
      </c>
      <c r="C45" s="137">
        <v>739.18182319093523</v>
      </c>
      <c r="D45" s="137">
        <v>125.8944314639979</v>
      </c>
      <c r="E45" s="137">
        <v>169.08707584186689</v>
      </c>
      <c r="F45" s="137">
        <v>402.66093884097393</v>
      </c>
      <c r="G45" s="137">
        <v>41.539377044096547</v>
      </c>
    </row>
    <row r="46" spans="1:7" x14ac:dyDescent="0.25">
      <c r="A46" s="136" t="s">
        <v>17</v>
      </c>
      <c r="B46" s="138">
        <v>158723.5252031195</v>
      </c>
      <c r="C46" s="138">
        <v>1995.0408367526431</v>
      </c>
      <c r="D46" s="138">
        <v>475.31571062937803</v>
      </c>
      <c r="E46" s="138">
        <v>558.11448341789298</v>
      </c>
      <c r="F46" s="138">
        <v>888.91673287820311</v>
      </c>
      <c r="G46" s="138">
        <v>72.693909827168966</v>
      </c>
    </row>
    <row r="47" spans="1:7" x14ac:dyDescent="0.25">
      <c r="A47" s="259" t="s">
        <v>17</v>
      </c>
      <c r="B47" s="137">
        <v>99057.949699115969</v>
      </c>
      <c r="C47" s="137">
        <v>1172.935665019605</v>
      </c>
      <c r="D47" s="137">
        <v>278.76624109885125</v>
      </c>
      <c r="E47" s="137">
        <v>349.61613425950043</v>
      </c>
      <c r="F47" s="137">
        <v>508.94810933774198</v>
      </c>
      <c r="G47" s="137">
        <v>35.605180323511327</v>
      </c>
    </row>
    <row r="48" spans="1:7" x14ac:dyDescent="0.25">
      <c r="A48" s="259" t="s">
        <v>172</v>
      </c>
      <c r="B48" s="137">
        <v>59665.575504003544</v>
      </c>
      <c r="C48" s="137">
        <v>822.10517173303799</v>
      </c>
      <c r="D48" s="137">
        <v>196.54946953052678</v>
      </c>
      <c r="E48" s="137">
        <v>208.49834915839253</v>
      </c>
      <c r="F48" s="137">
        <v>379.96862354046112</v>
      </c>
      <c r="G48" s="137">
        <v>37.088729503657632</v>
      </c>
    </row>
    <row r="49" spans="1:7" x14ac:dyDescent="0.25">
      <c r="A49" s="136" t="s">
        <v>18</v>
      </c>
      <c r="B49" s="138">
        <v>78498.075990893092</v>
      </c>
      <c r="C49" s="138">
        <v>552.80603453556944</v>
      </c>
      <c r="D49" s="138">
        <v>134.88689085428325</v>
      </c>
      <c r="E49" s="138">
        <v>171.62973863648114</v>
      </c>
      <c r="F49" s="138">
        <v>234.42101160363455</v>
      </c>
      <c r="G49" s="138">
        <v>11.868393441170447</v>
      </c>
    </row>
    <row r="50" spans="1:7" x14ac:dyDescent="0.25">
      <c r="A50" s="259" t="s">
        <v>18</v>
      </c>
      <c r="B50" s="137">
        <v>49342.58429177737</v>
      </c>
      <c r="C50" s="137">
        <v>380.22438839137544</v>
      </c>
      <c r="D50" s="137">
        <v>91.209230958610632</v>
      </c>
      <c r="E50" s="137">
        <v>129.67580252534125</v>
      </c>
      <c r="F50" s="137">
        <v>154.88870736698465</v>
      </c>
      <c r="G50" s="137">
        <v>4.4506475404389176</v>
      </c>
    </row>
    <row r="51" spans="1:7" x14ac:dyDescent="0.25">
      <c r="A51" s="259" t="s">
        <v>173</v>
      </c>
      <c r="B51" s="137">
        <v>29155.491699115722</v>
      </c>
      <c r="C51" s="137">
        <v>172.58164614419394</v>
      </c>
      <c r="D51" s="137">
        <v>43.677659895672626</v>
      </c>
      <c r="E51" s="137">
        <v>41.953936111139875</v>
      </c>
      <c r="F51" s="137">
        <v>79.532304236649921</v>
      </c>
      <c r="G51" s="137">
        <v>7.4177459007315294</v>
      </c>
    </row>
    <row r="52" spans="1:7" x14ac:dyDescent="0.25">
      <c r="A52" s="136" t="s">
        <v>174</v>
      </c>
      <c r="B52" s="138">
        <v>56565.437498981621</v>
      </c>
      <c r="C52" s="138">
        <v>405.99636711364013</v>
      </c>
      <c r="D52" s="138">
        <v>98.917053293141137</v>
      </c>
      <c r="E52" s="138">
        <v>110.60583156573227</v>
      </c>
      <c r="F52" s="138">
        <v>187.57218717388889</v>
      </c>
      <c r="G52" s="138">
        <v>8.9012950808778353</v>
      </c>
    </row>
    <row r="53" spans="1:7" x14ac:dyDescent="0.25">
      <c r="A53" s="259" t="s">
        <v>174</v>
      </c>
      <c r="B53" s="137">
        <v>56565.437498981621</v>
      </c>
      <c r="C53" s="137">
        <v>405.99636711364013</v>
      </c>
      <c r="D53" s="137">
        <v>98.917053293141137</v>
      </c>
      <c r="E53" s="137">
        <v>110.60583156573227</v>
      </c>
      <c r="F53" s="137">
        <v>187.57218717388889</v>
      </c>
      <c r="G53" s="137">
        <v>8.9012950808778353</v>
      </c>
    </row>
    <row r="54" spans="1:7" x14ac:dyDescent="0.25">
      <c r="A54" s="136" t="s">
        <v>175</v>
      </c>
      <c r="B54" s="138">
        <v>48647.443416480142</v>
      </c>
      <c r="C54" s="138">
        <v>929.5275752812563</v>
      </c>
      <c r="D54" s="138">
        <v>174.71063958269059</v>
      </c>
      <c r="E54" s="138">
        <v>203.41302356916341</v>
      </c>
      <c r="F54" s="138">
        <v>521.73292852647626</v>
      </c>
      <c r="G54" s="138">
        <v>29.670983602926107</v>
      </c>
    </row>
    <row r="55" spans="1:7" x14ac:dyDescent="0.25">
      <c r="A55" s="259" t="s">
        <v>175</v>
      </c>
      <c r="B55" s="137">
        <v>48647.443416480142</v>
      </c>
      <c r="C55" s="137">
        <v>929.5275752812563</v>
      </c>
      <c r="D55" s="137">
        <v>174.71063958269059</v>
      </c>
      <c r="E55" s="137">
        <v>203.41302356916341</v>
      </c>
      <c r="F55" s="137">
        <v>521.73292852647626</v>
      </c>
      <c r="G55" s="137">
        <v>29.670983602926107</v>
      </c>
    </row>
    <row r="56" spans="1:7" x14ac:dyDescent="0.25">
      <c r="A56" s="136" t="s">
        <v>176</v>
      </c>
      <c r="B56" s="138">
        <v>77215.195925176755</v>
      </c>
      <c r="C56" s="138">
        <v>1042.6353102184817</v>
      </c>
      <c r="D56" s="138">
        <v>227.38075886864897</v>
      </c>
      <c r="E56" s="138">
        <v>288.59222718875026</v>
      </c>
      <c r="F56" s="138">
        <v>492.54069301771744</v>
      </c>
      <c r="G56" s="138">
        <v>34.121631143365029</v>
      </c>
    </row>
    <row r="57" spans="1:7" x14ac:dyDescent="0.25">
      <c r="A57" s="259" t="s">
        <v>176</v>
      </c>
      <c r="B57" s="137">
        <v>44931.46425089355</v>
      </c>
      <c r="C57" s="137">
        <v>693.82011445097294</v>
      </c>
      <c r="D57" s="137">
        <v>150.30253552334426</v>
      </c>
      <c r="E57" s="137">
        <v>191.97104099339791</v>
      </c>
      <c r="F57" s="137">
        <v>333.74394777247505</v>
      </c>
      <c r="G57" s="137">
        <v>17.802590161755667</v>
      </c>
    </row>
    <row r="58" spans="1:7" x14ac:dyDescent="0.25">
      <c r="A58" s="259" t="s">
        <v>177</v>
      </c>
      <c r="B58" s="137">
        <v>32283.731674283208</v>
      </c>
      <c r="C58" s="137">
        <v>348.81519576750884</v>
      </c>
      <c r="D58" s="137">
        <v>77.078223345304707</v>
      </c>
      <c r="E58" s="137">
        <v>96.621186195352365</v>
      </c>
      <c r="F58" s="137">
        <v>158.79674524524239</v>
      </c>
      <c r="G58" s="137">
        <v>16.319040981609362</v>
      </c>
    </row>
    <row r="59" spans="1:7" x14ac:dyDescent="0.25">
      <c r="A59" s="136" t="s">
        <v>178</v>
      </c>
      <c r="B59" s="138">
        <v>118391.79957507769</v>
      </c>
      <c r="C59" s="138">
        <v>1529.1478074415224</v>
      </c>
      <c r="D59" s="138">
        <v>331.43636038480929</v>
      </c>
      <c r="E59" s="138">
        <v>458.95063442792605</v>
      </c>
      <c r="F59" s="138">
        <v>701.67208312512957</v>
      </c>
      <c r="G59" s="138">
        <v>37.088729503657632</v>
      </c>
    </row>
    <row r="60" spans="1:7" x14ac:dyDescent="0.25">
      <c r="A60" s="259" t="s">
        <v>178</v>
      </c>
      <c r="B60" s="137">
        <v>85784.816781624657</v>
      </c>
      <c r="C60" s="137">
        <v>1333.7398344999372</v>
      </c>
      <c r="D60" s="137">
        <v>300.60507104668744</v>
      </c>
      <c r="E60" s="137">
        <v>411.91137272755708</v>
      </c>
      <c r="F60" s="137">
        <v>587.10175958232765</v>
      </c>
      <c r="G60" s="137">
        <v>34.121631143365022</v>
      </c>
    </row>
    <row r="61" spans="1:7" x14ac:dyDescent="0.25">
      <c r="A61" s="259" t="s">
        <v>179</v>
      </c>
      <c r="B61" s="137">
        <v>32606.98279345304</v>
      </c>
      <c r="C61" s="137">
        <v>195.4079729415854</v>
      </c>
      <c r="D61" s="137">
        <v>30.831289338121856</v>
      </c>
      <c r="E61" s="137">
        <v>47.039261700368961</v>
      </c>
      <c r="F61" s="137">
        <v>114.57032354280196</v>
      </c>
      <c r="G61" s="137">
        <v>2.9670983602926118</v>
      </c>
    </row>
    <row r="62" spans="1:7" x14ac:dyDescent="0.25">
      <c r="A62" s="136" t="s">
        <v>180</v>
      </c>
      <c r="B62" s="138">
        <v>33106.102200384834</v>
      </c>
      <c r="C62" s="138">
        <v>366.17270681639144</v>
      </c>
      <c r="D62" s="138">
        <v>91.209230958610632</v>
      </c>
      <c r="E62" s="138">
        <v>128.40447112803398</v>
      </c>
      <c r="F62" s="138">
        <v>128.75641456799116</v>
      </c>
      <c r="G62" s="138">
        <v>17.802590161755667</v>
      </c>
    </row>
    <row r="63" spans="1:7" x14ac:dyDescent="0.25">
      <c r="A63" s="259" t="s">
        <v>180</v>
      </c>
      <c r="B63" s="137">
        <v>33106.102200384834</v>
      </c>
      <c r="C63" s="137">
        <v>366.17270681639144</v>
      </c>
      <c r="D63" s="137">
        <v>91.209230958610632</v>
      </c>
      <c r="E63" s="137">
        <v>128.40447112803398</v>
      </c>
      <c r="F63" s="137">
        <v>128.75641456799116</v>
      </c>
      <c r="G63" s="137">
        <v>17.802590161755667</v>
      </c>
    </row>
    <row r="64" spans="1:7" x14ac:dyDescent="0.25">
      <c r="A64" s="136" t="s">
        <v>181</v>
      </c>
      <c r="B64" s="138">
        <v>68334.133179610042</v>
      </c>
      <c r="C64" s="138">
        <v>418.66011892343045</v>
      </c>
      <c r="D64" s="138">
        <v>125.8944314639979</v>
      </c>
      <c r="E64" s="138">
        <v>106.79183737381048</v>
      </c>
      <c r="F64" s="138">
        <v>163.72061238342752</v>
      </c>
      <c r="G64" s="138">
        <v>22.253237702194582</v>
      </c>
    </row>
    <row r="65" spans="1:7" x14ac:dyDescent="0.25">
      <c r="A65" s="259" t="s">
        <v>181</v>
      </c>
      <c r="B65" s="137">
        <v>68334.133179610042</v>
      </c>
      <c r="C65" s="137">
        <v>418.66011892343045</v>
      </c>
      <c r="D65" s="137">
        <v>125.8944314639979</v>
      </c>
      <c r="E65" s="137">
        <v>106.79183737381048</v>
      </c>
      <c r="F65" s="137">
        <v>163.72061238342752</v>
      </c>
      <c r="G65" s="137">
        <v>22.253237702194582</v>
      </c>
    </row>
    <row r="66" spans="1:7" x14ac:dyDescent="0.25">
      <c r="A66" s="136" t="s">
        <v>182</v>
      </c>
      <c r="B66" s="138">
        <v>86834.852131324718</v>
      </c>
      <c r="C66" s="138">
        <v>954.81089596704226</v>
      </c>
      <c r="D66" s="138">
        <v>226.09612181289339</v>
      </c>
      <c r="E66" s="138">
        <v>294.94888417528745</v>
      </c>
      <c r="F66" s="138">
        <v>401.1278080156427</v>
      </c>
      <c r="G66" s="138">
        <v>32.638081963218717</v>
      </c>
    </row>
    <row r="67" spans="1:7" x14ac:dyDescent="0.25">
      <c r="A67" s="259" t="s">
        <v>182</v>
      </c>
      <c r="B67" s="137">
        <v>86834.852131324718</v>
      </c>
      <c r="C67" s="137">
        <v>954.81089596704226</v>
      </c>
      <c r="D67" s="137">
        <v>226.09612181289339</v>
      </c>
      <c r="E67" s="137">
        <v>294.94888417528745</v>
      </c>
      <c r="F67" s="137">
        <v>401.1278080156427</v>
      </c>
      <c r="G67" s="137">
        <v>32.638081963218717</v>
      </c>
    </row>
    <row r="68" spans="1:7" x14ac:dyDescent="0.25">
      <c r="A68" s="136" t="s">
        <v>183</v>
      </c>
      <c r="B68" s="138">
        <v>33298.634501131099</v>
      </c>
      <c r="C68" s="138">
        <v>442.17579500407078</v>
      </c>
      <c r="D68" s="138">
        <v>96.347779181630969</v>
      </c>
      <c r="E68" s="138">
        <v>91.535860606123308</v>
      </c>
      <c r="F68" s="138">
        <v>239.45666341485344</v>
      </c>
      <c r="G68" s="138">
        <v>14.835491801463057</v>
      </c>
    </row>
    <row r="69" spans="1:7" x14ac:dyDescent="0.25">
      <c r="A69" s="259" t="s">
        <v>183</v>
      </c>
      <c r="B69" s="137">
        <v>33298.634501131099</v>
      </c>
      <c r="C69" s="137">
        <v>442.17579500407078</v>
      </c>
      <c r="D69" s="137">
        <v>96.347779181630969</v>
      </c>
      <c r="E69" s="137">
        <v>91.535860606123308</v>
      </c>
      <c r="F69" s="137">
        <v>239.45666341485344</v>
      </c>
      <c r="G69" s="137">
        <v>14.835491801463057</v>
      </c>
    </row>
    <row r="70" spans="1:7" x14ac:dyDescent="0.25">
      <c r="A70" s="136" t="s">
        <v>184</v>
      </c>
      <c r="B70" s="138">
        <v>43115.484697858214</v>
      </c>
      <c r="C70" s="138">
        <v>384.04889475466746</v>
      </c>
      <c r="D70" s="138">
        <v>68.085763955019118</v>
      </c>
      <c r="E70" s="138">
        <v>122.04781414149765</v>
      </c>
      <c r="F70" s="138">
        <v>186.49757075741917</v>
      </c>
      <c r="G70" s="138">
        <v>7.4177459007315294</v>
      </c>
    </row>
    <row r="71" spans="1:7" x14ac:dyDescent="0.25">
      <c r="A71" s="260" t="s">
        <v>184</v>
      </c>
      <c r="B71" s="139">
        <v>43115.484697858214</v>
      </c>
      <c r="C71" s="139">
        <v>384.04889475466746</v>
      </c>
      <c r="D71" s="139">
        <v>68.085763955019118</v>
      </c>
      <c r="E71" s="139">
        <v>122.04781414149765</v>
      </c>
      <c r="F71" s="139">
        <v>186.49757075741917</v>
      </c>
      <c r="G71" s="139">
        <v>7.4177459007315294</v>
      </c>
    </row>
  </sheetData>
  <mergeCells count="5">
    <mergeCell ref="A1:G1"/>
    <mergeCell ref="A2:A3"/>
    <mergeCell ref="B2:B3"/>
    <mergeCell ref="D2:G2"/>
    <mergeCell ref="C2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A7046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25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74"/>
  <sheetViews>
    <sheetView topLeftCell="A28" workbookViewId="0">
      <selection activeCell="E16" sqref="E16"/>
    </sheetView>
  </sheetViews>
  <sheetFormatPr defaultRowHeight="15" x14ac:dyDescent="0.25"/>
  <cols>
    <col min="1" max="1" width="17.28515625" style="25" customWidth="1"/>
    <col min="2" max="2" width="15.28515625" style="25" customWidth="1"/>
    <col min="3" max="3" width="16.42578125" style="25" customWidth="1"/>
    <col min="4" max="5" width="9.140625" style="25"/>
    <col min="6" max="6" width="13.5703125" style="25" customWidth="1"/>
    <col min="7" max="7" width="2.42578125" style="25" customWidth="1"/>
    <col min="8" max="8" width="8.140625" style="25" customWidth="1"/>
    <col min="9" max="9" width="9.140625" style="25"/>
    <col min="10" max="10" width="13.28515625" style="25" customWidth="1"/>
    <col min="11" max="11" width="2.42578125" style="25" customWidth="1"/>
    <col min="12" max="12" width="6.42578125" style="25" customWidth="1"/>
    <col min="13" max="16384" width="9.140625" style="25"/>
  </cols>
  <sheetData>
    <row r="1" spans="1:14" x14ac:dyDescent="0.25">
      <c r="A1" s="930" t="s">
        <v>543</v>
      </c>
      <c r="B1" s="930"/>
      <c r="C1" s="930"/>
      <c r="D1" s="930"/>
      <c r="E1" s="930"/>
      <c r="F1" s="930"/>
      <c r="G1" s="930"/>
      <c r="H1" s="930"/>
      <c r="I1" s="930"/>
      <c r="J1" s="930"/>
      <c r="K1" s="930"/>
      <c r="L1" s="930"/>
      <c r="M1" s="930"/>
      <c r="N1" s="930"/>
    </row>
    <row r="2" spans="1:14" ht="11.25" customHeight="1" x14ac:dyDescent="0.25">
      <c r="A2" s="931"/>
      <c r="B2" s="931"/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</row>
    <row r="3" spans="1:14" ht="9.75" customHeight="1" x14ac:dyDescent="0.25">
      <c r="A3" s="934" t="s">
        <v>523</v>
      </c>
      <c r="B3" s="932" t="s">
        <v>231</v>
      </c>
      <c r="C3" s="933" t="s">
        <v>544</v>
      </c>
      <c r="D3" s="738"/>
      <c r="E3" s="934" t="s">
        <v>232</v>
      </c>
      <c r="F3" s="934"/>
      <c r="G3" s="140"/>
      <c r="H3" s="665"/>
      <c r="I3" s="934" t="s">
        <v>233</v>
      </c>
      <c r="J3" s="934"/>
      <c r="K3" s="140"/>
      <c r="L3" s="665"/>
      <c r="M3" s="934" t="s">
        <v>234</v>
      </c>
      <c r="N3" s="934"/>
    </row>
    <row r="4" spans="1:14" ht="9.75" customHeight="1" x14ac:dyDescent="0.25">
      <c r="A4" s="937"/>
      <c r="B4" s="932"/>
      <c r="C4" s="932"/>
      <c r="D4" s="739"/>
      <c r="E4" s="935"/>
      <c r="F4" s="935"/>
      <c r="G4" s="140"/>
      <c r="H4" s="666"/>
      <c r="I4" s="935"/>
      <c r="J4" s="935"/>
      <c r="K4" s="140"/>
      <c r="L4" s="666"/>
      <c r="M4" s="935"/>
      <c r="N4" s="935"/>
    </row>
    <row r="5" spans="1:14" ht="5.25" customHeight="1" x14ac:dyDescent="0.25">
      <c r="A5" s="937"/>
      <c r="B5" s="932"/>
      <c r="C5" s="932"/>
      <c r="D5" s="740"/>
      <c r="E5" s="936"/>
      <c r="F5" s="936"/>
      <c r="G5" s="140"/>
      <c r="H5" s="667"/>
      <c r="I5" s="936"/>
      <c r="J5" s="936"/>
      <c r="K5" s="140"/>
      <c r="L5" s="667"/>
      <c r="M5" s="936"/>
      <c r="N5" s="936"/>
    </row>
    <row r="6" spans="1:14" x14ac:dyDescent="0.25">
      <c r="A6" s="937"/>
      <c r="B6" s="932"/>
      <c r="C6" s="932"/>
      <c r="D6" s="261" t="s">
        <v>0</v>
      </c>
      <c r="E6" s="262" t="s">
        <v>235</v>
      </c>
      <c r="F6" s="261" t="s">
        <v>236</v>
      </c>
      <c r="G6" s="261"/>
      <c r="H6" s="262" t="s">
        <v>0</v>
      </c>
      <c r="I6" s="261" t="s">
        <v>235</v>
      </c>
      <c r="J6" s="261" t="s">
        <v>236</v>
      </c>
      <c r="K6" s="141"/>
      <c r="L6" s="262" t="s">
        <v>0</v>
      </c>
      <c r="M6" s="261" t="s">
        <v>235</v>
      </c>
      <c r="N6" s="261" t="s">
        <v>236</v>
      </c>
    </row>
    <row r="7" spans="1:14" x14ac:dyDescent="0.25">
      <c r="A7" s="142" t="s">
        <v>163</v>
      </c>
      <c r="B7" s="143">
        <v>1734463.7342011998</v>
      </c>
      <c r="C7" s="143">
        <f>D7+H7+L7</f>
        <v>616435.59602825949</v>
      </c>
      <c r="D7" s="143">
        <f>E7+F7</f>
        <v>82456.914227436064</v>
      </c>
      <c r="E7" s="143">
        <v>40256.490484116133</v>
      </c>
      <c r="F7" s="143">
        <v>42200.423743319938</v>
      </c>
      <c r="G7" s="143"/>
      <c r="H7" s="143">
        <f>I7+J7</f>
        <v>479208.22452542465</v>
      </c>
      <c r="I7" s="143">
        <v>232359.70724299882</v>
      </c>
      <c r="J7" s="143">
        <v>246848.51728242586</v>
      </c>
      <c r="K7" s="143"/>
      <c r="L7" s="143">
        <f>M7+N7</f>
        <v>54770.457275398745</v>
      </c>
      <c r="M7" s="143">
        <v>26108.443564422167</v>
      </c>
      <c r="N7" s="143">
        <v>28662.013710976582</v>
      </c>
    </row>
    <row r="8" spans="1:14" x14ac:dyDescent="0.25">
      <c r="A8" s="743"/>
      <c r="B8" s="744"/>
      <c r="C8" s="744"/>
      <c r="D8" s="744"/>
      <c r="E8" s="744"/>
      <c r="F8" s="744"/>
      <c r="G8" s="744"/>
      <c r="H8" s="744"/>
      <c r="I8" s="744"/>
      <c r="J8" s="744"/>
      <c r="K8" s="744"/>
      <c r="L8" s="744"/>
      <c r="M8" s="744"/>
      <c r="N8" s="744"/>
    </row>
    <row r="9" spans="1:14" ht="15" customHeight="1" x14ac:dyDescent="0.25">
      <c r="A9" s="142" t="s">
        <v>3</v>
      </c>
      <c r="B9" s="741"/>
      <c r="C9" s="143"/>
      <c r="D9" s="143"/>
      <c r="E9" s="742"/>
      <c r="F9" s="742"/>
      <c r="G9" s="742"/>
      <c r="H9" s="143"/>
      <c r="I9" s="143"/>
      <c r="J9" s="143"/>
      <c r="K9" s="143"/>
      <c r="L9" s="143"/>
      <c r="M9" s="143"/>
      <c r="N9" s="143"/>
    </row>
    <row r="10" spans="1:14" x14ac:dyDescent="0.25">
      <c r="A10" s="148" t="s">
        <v>4</v>
      </c>
      <c r="B10" s="144">
        <v>634628.5415724779</v>
      </c>
      <c r="C10" s="144">
        <f>D10+H10+L10</f>
        <v>248468.31020435301</v>
      </c>
      <c r="D10" s="144">
        <f t="shared" ref="D10:D73" si="0">E10+F10</f>
        <v>31983.787041601187</v>
      </c>
      <c r="E10" s="144">
        <v>15283.433271731454</v>
      </c>
      <c r="F10" s="144">
        <v>16700.353769869733</v>
      </c>
      <c r="G10" s="144"/>
      <c r="H10" s="144">
        <f t="shared" ref="H10:H73" si="1">I10+J10</f>
        <v>195494.31194855331</v>
      </c>
      <c r="I10" s="144">
        <v>92815.483897428043</v>
      </c>
      <c r="J10" s="144">
        <v>102678.82805112527</v>
      </c>
      <c r="K10" s="144"/>
      <c r="L10" s="144">
        <f t="shared" ref="L10:L73" si="2">M10+N10</f>
        <v>20990.211214198509</v>
      </c>
      <c r="M10" s="144">
        <v>9820.2767491518043</v>
      </c>
      <c r="N10" s="144">
        <v>11169.934465046705</v>
      </c>
    </row>
    <row r="11" spans="1:14" x14ac:dyDescent="0.25">
      <c r="A11" s="148" t="s">
        <v>5</v>
      </c>
      <c r="B11" s="144">
        <v>1099835.1925946255</v>
      </c>
      <c r="C11" s="144">
        <f>D11+H11+L11</f>
        <v>367967.28582171694</v>
      </c>
      <c r="D11" s="144">
        <f t="shared" si="0"/>
        <v>50473.127185849851</v>
      </c>
      <c r="E11" s="144">
        <v>24973.057212390384</v>
      </c>
      <c r="F11" s="144">
        <v>25500.069973459464</v>
      </c>
      <c r="G11" s="144"/>
      <c r="H11" s="144">
        <f t="shared" si="1"/>
        <v>283713.9125746736</v>
      </c>
      <c r="I11" s="144">
        <v>139544.22334452771</v>
      </c>
      <c r="J11" s="144">
        <v>144169.68923014589</v>
      </c>
      <c r="K11" s="144"/>
      <c r="L11" s="144">
        <f t="shared" si="2"/>
        <v>33780.246061193488</v>
      </c>
      <c r="M11" s="144">
        <v>16288.166815266955</v>
      </c>
      <c r="N11" s="144">
        <v>17492.079245926532</v>
      </c>
    </row>
    <row r="12" spans="1:14" x14ac:dyDescent="0.25">
      <c r="A12" s="142" t="s">
        <v>185</v>
      </c>
      <c r="B12" s="146"/>
      <c r="C12" s="147"/>
      <c r="D12" s="147"/>
      <c r="E12" s="152"/>
      <c r="F12" s="147"/>
      <c r="G12" s="147"/>
      <c r="H12" s="147"/>
      <c r="I12" s="147"/>
      <c r="J12" s="147"/>
      <c r="K12" s="147"/>
      <c r="L12" s="147"/>
      <c r="M12" s="147"/>
      <c r="N12" s="147"/>
    </row>
    <row r="13" spans="1:14" x14ac:dyDescent="0.25">
      <c r="A13" s="153" t="s">
        <v>6</v>
      </c>
      <c r="B13" s="145">
        <f>B14+B15+B16+B17</f>
        <v>120610.11265721214</v>
      </c>
      <c r="C13" s="145">
        <f t="shared" ref="C13:C74" si="3">D13+H13+L13</f>
        <v>26533.906120210646</v>
      </c>
      <c r="D13" s="145">
        <f t="shared" si="0"/>
        <v>3242.2908524096565</v>
      </c>
      <c r="E13" s="145">
        <f t="shared" ref="E13:N13" si="4">E14+E15+E16+E17</f>
        <v>1607.4755780034586</v>
      </c>
      <c r="F13" s="145">
        <f t="shared" si="4"/>
        <v>1634.8152744061977</v>
      </c>
      <c r="G13" s="145"/>
      <c r="H13" s="145">
        <f t="shared" si="1"/>
        <v>21288.176914629254</v>
      </c>
      <c r="I13" s="145">
        <f t="shared" si="4"/>
        <v>10696.187003656723</v>
      </c>
      <c r="J13" s="145">
        <f t="shared" si="4"/>
        <v>10591.98991097253</v>
      </c>
      <c r="K13" s="145"/>
      <c r="L13" s="145">
        <f t="shared" si="2"/>
        <v>2003.4383531717376</v>
      </c>
      <c r="M13" s="145">
        <f t="shared" si="4"/>
        <v>968.35817467783909</v>
      </c>
      <c r="N13" s="145">
        <f t="shared" si="4"/>
        <v>1035.0801784938985</v>
      </c>
    </row>
    <row r="14" spans="1:14" x14ac:dyDescent="0.25">
      <c r="A14" s="148" t="s">
        <v>6</v>
      </c>
      <c r="B14" s="144">
        <v>37362.915502956326</v>
      </c>
      <c r="C14" s="145">
        <f t="shared" si="3"/>
        <v>10437.286207875015</v>
      </c>
      <c r="D14" s="145">
        <f t="shared" si="0"/>
        <v>1353.5477233194508</v>
      </c>
      <c r="E14" s="144">
        <v>660.73861136728306</v>
      </c>
      <c r="F14" s="144">
        <v>692.80911195216777</v>
      </c>
      <c r="G14" s="144"/>
      <c r="H14" s="145">
        <f t="shared" si="1"/>
        <v>8144.9324265969644</v>
      </c>
      <c r="I14" s="144">
        <v>4045.1425214750502</v>
      </c>
      <c r="J14" s="144">
        <v>4099.7899051219138</v>
      </c>
      <c r="K14" s="144"/>
      <c r="L14" s="145">
        <f t="shared" si="2"/>
        <v>938.80605795859924</v>
      </c>
      <c r="M14" s="144">
        <v>451.50774012678403</v>
      </c>
      <c r="N14" s="144">
        <v>487.29831783181521</v>
      </c>
    </row>
    <row r="15" spans="1:14" x14ac:dyDescent="0.25">
      <c r="A15" s="148" t="s">
        <v>158</v>
      </c>
      <c r="B15" s="144">
        <v>31275.093085514978</v>
      </c>
      <c r="C15" s="145">
        <f t="shared" si="3"/>
        <v>6153.2582655743117</v>
      </c>
      <c r="D15" s="145">
        <f t="shared" si="0"/>
        <v>677.43969275313111</v>
      </c>
      <c r="E15" s="144">
        <v>340.51375647491335</v>
      </c>
      <c r="F15" s="144">
        <v>336.9259362782177</v>
      </c>
      <c r="G15" s="144"/>
      <c r="H15" s="145">
        <f t="shared" si="1"/>
        <v>5113.4675857204866</v>
      </c>
      <c r="I15" s="144">
        <v>2595.4643966980207</v>
      </c>
      <c r="J15" s="144">
        <v>2518.0031890224659</v>
      </c>
      <c r="K15" s="144"/>
      <c r="L15" s="145">
        <f t="shared" si="2"/>
        <v>362.35098710069326</v>
      </c>
      <c r="M15" s="144">
        <v>177.26523879953177</v>
      </c>
      <c r="N15" s="144">
        <v>185.08574830116146</v>
      </c>
    </row>
    <row r="16" spans="1:14" x14ac:dyDescent="0.25">
      <c r="A16" s="148" t="s">
        <v>159</v>
      </c>
      <c r="B16" s="144">
        <v>22678.076020314795</v>
      </c>
      <c r="C16" s="145">
        <f t="shared" si="3"/>
        <v>4611.561100594733</v>
      </c>
      <c r="D16" s="145">
        <f t="shared" si="0"/>
        <v>652.42080884786014</v>
      </c>
      <c r="E16" s="144">
        <v>324.23219206149588</v>
      </c>
      <c r="F16" s="144">
        <v>328.18861678636421</v>
      </c>
      <c r="G16" s="144"/>
      <c r="H16" s="145">
        <f t="shared" si="1"/>
        <v>3538.9392096333481</v>
      </c>
      <c r="I16" s="144">
        <v>1763.0194416880693</v>
      </c>
      <c r="J16" s="144">
        <v>1775.9197679452789</v>
      </c>
      <c r="K16" s="144"/>
      <c r="L16" s="145">
        <f t="shared" si="2"/>
        <v>420.20108211352482</v>
      </c>
      <c r="M16" s="144">
        <v>205.58436397314108</v>
      </c>
      <c r="N16" s="144">
        <v>214.61671814038374</v>
      </c>
    </row>
    <row r="17" spans="1:14" x14ac:dyDescent="0.25">
      <c r="A17" s="148" t="s">
        <v>160</v>
      </c>
      <c r="B17" s="144">
        <v>29294.02804842604</v>
      </c>
      <c r="C17" s="145">
        <f t="shared" si="3"/>
        <v>5331.8005461665907</v>
      </c>
      <c r="D17" s="145">
        <f t="shared" si="0"/>
        <v>558.8826274892142</v>
      </c>
      <c r="E17" s="144">
        <v>281.99101809976622</v>
      </c>
      <c r="F17" s="144">
        <v>276.89160938944798</v>
      </c>
      <c r="G17" s="144"/>
      <c r="H17" s="145">
        <f t="shared" si="1"/>
        <v>4490.8376926784558</v>
      </c>
      <c r="I17" s="144">
        <v>2292.5606437955839</v>
      </c>
      <c r="J17" s="144">
        <v>2198.2770488828719</v>
      </c>
      <c r="K17" s="144"/>
      <c r="L17" s="145">
        <f t="shared" si="2"/>
        <v>282.08022599892047</v>
      </c>
      <c r="M17" s="144">
        <v>134.00083177838223</v>
      </c>
      <c r="N17" s="144">
        <v>148.07939422053826</v>
      </c>
    </row>
    <row r="18" spans="1:14" x14ac:dyDescent="0.25">
      <c r="A18" s="153" t="s">
        <v>7</v>
      </c>
      <c r="B18" s="145">
        <f>B19+B20</f>
        <v>61951.785462229513</v>
      </c>
      <c r="C18" s="145">
        <f t="shared" si="3"/>
        <v>33535.899822712774</v>
      </c>
      <c r="D18" s="145">
        <f t="shared" si="0"/>
        <v>5279.4084114650277</v>
      </c>
      <c r="E18" s="145">
        <f t="shared" ref="E18:N18" si="5">E19+E20</f>
        <v>2433.0860130615565</v>
      </c>
      <c r="F18" s="145">
        <f t="shared" si="5"/>
        <v>2846.3223984034712</v>
      </c>
      <c r="G18" s="145"/>
      <c r="H18" s="145">
        <f t="shared" si="1"/>
        <v>24414.434682230254</v>
      </c>
      <c r="I18" s="145">
        <f t="shared" si="5"/>
        <v>11686.18975413338</v>
      </c>
      <c r="J18" s="145">
        <f t="shared" si="5"/>
        <v>12728.244928096872</v>
      </c>
      <c r="K18" s="145"/>
      <c r="L18" s="145">
        <f t="shared" si="2"/>
        <v>3842.056729017489</v>
      </c>
      <c r="M18" s="145">
        <f t="shared" si="5"/>
        <v>1758.37599538719</v>
      </c>
      <c r="N18" s="145">
        <f t="shared" si="5"/>
        <v>2083.6807336302991</v>
      </c>
    </row>
    <row r="19" spans="1:14" x14ac:dyDescent="0.25">
      <c r="A19" s="148" t="s">
        <v>161</v>
      </c>
      <c r="B19" s="144">
        <v>29270.138317149853</v>
      </c>
      <c r="C19" s="145">
        <f t="shared" si="3"/>
        <v>16941.858771603049</v>
      </c>
      <c r="D19" s="145">
        <f t="shared" si="0"/>
        <v>2769.036541072433</v>
      </c>
      <c r="E19" s="144">
        <v>1236.0892378768799</v>
      </c>
      <c r="F19" s="144">
        <v>1532.9473031955531</v>
      </c>
      <c r="G19" s="144"/>
      <c r="H19" s="145">
        <f t="shared" si="1"/>
        <v>12137.063849118307</v>
      </c>
      <c r="I19" s="144">
        <v>5656.4409706334745</v>
      </c>
      <c r="J19" s="144">
        <v>6480.6228784848327</v>
      </c>
      <c r="K19" s="144"/>
      <c r="L19" s="145">
        <f t="shared" si="2"/>
        <v>2035.7583814123093</v>
      </c>
      <c r="M19" s="144">
        <v>894.28222566200247</v>
      </c>
      <c r="N19" s="144">
        <v>1141.4761557503068</v>
      </c>
    </row>
    <row r="20" spans="1:14" x14ac:dyDescent="0.25">
      <c r="A20" s="148" t="s">
        <v>162</v>
      </c>
      <c r="B20" s="144">
        <v>32681.647145079663</v>
      </c>
      <c r="C20" s="145">
        <f t="shared" si="3"/>
        <v>16594.041051109722</v>
      </c>
      <c r="D20" s="145">
        <f t="shared" si="0"/>
        <v>2510.3718703925952</v>
      </c>
      <c r="E20" s="144">
        <v>1196.9967751846768</v>
      </c>
      <c r="F20" s="144">
        <v>1313.3750952079183</v>
      </c>
      <c r="G20" s="144"/>
      <c r="H20" s="145">
        <f t="shared" si="1"/>
        <v>12277.370833111945</v>
      </c>
      <c r="I20" s="144">
        <v>6029.7487834999056</v>
      </c>
      <c r="J20" s="144">
        <v>6247.6220496120404</v>
      </c>
      <c r="K20" s="144"/>
      <c r="L20" s="145">
        <f t="shared" si="2"/>
        <v>1806.2983476051795</v>
      </c>
      <c r="M20" s="144">
        <v>864.09376972518749</v>
      </c>
      <c r="N20" s="144">
        <v>942.20457787999214</v>
      </c>
    </row>
    <row r="21" spans="1:14" x14ac:dyDescent="0.25">
      <c r="A21" s="153" t="s">
        <v>8</v>
      </c>
      <c r="B21" s="145">
        <f>B22</f>
        <v>62412.867147598794</v>
      </c>
      <c r="C21" s="145">
        <f t="shared" si="3"/>
        <v>27106.329861441671</v>
      </c>
      <c r="D21" s="145">
        <f t="shared" si="0"/>
        <v>3258.2086102610301</v>
      </c>
      <c r="E21" s="145">
        <f t="shared" ref="E21:N21" si="6">E22</f>
        <v>1676.3967408743265</v>
      </c>
      <c r="F21" s="145">
        <f t="shared" si="6"/>
        <v>1581.8118693867038</v>
      </c>
      <c r="G21" s="145"/>
      <c r="H21" s="145">
        <f t="shared" si="1"/>
        <v>21615.620893216448</v>
      </c>
      <c r="I21" s="145">
        <f t="shared" si="6"/>
        <v>10516.050109726773</v>
      </c>
      <c r="J21" s="145">
        <f t="shared" si="6"/>
        <v>11099.570783489675</v>
      </c>
      <c r="K21" s="145"/>
      <c r="L21" s="145">
        <f t="shared" si="2"/>
        <v>2232.5003579641934</v>
      </c>
      <c r="M21" s="145">
        <f t="shared" si="6"/>
        <v>1131.5292351872133</v>
      </c>
      <c r="N21" s="145">
        <f t="shared" si="6"/>
        <v>1100.9711227769799</v>
      </c>
    </row>
    <row r="22" spans="1:14" x14ac:dyDescent="0.25">
      <c r="A22" s="148" t="s">
        <v>8</v>
      </c>
      <c r="B22" s="144">
        <v>62412.867147598794</v>
      </c>
      <c r="C22" s="145">
        <f t="shared" si="3"/>
        <v>27106.329861441671</v>
      </c>
      <c r="D22" s="145">
        <f t="shared" si="0"/>
        <v>3258.2086102610301</v>
      </c>
      <c r="E22" s="144">
        <v>1676.3967408743265</v>
      </c>
      <c r="F22" s="144">
        <v>1581.8118693867038</v>
      </c>
      <c r="G22" s="144"/>
      <c r="H22" s="145">
        <f t="shared" si="1"/>
        <v>21615.620893216448</v>
      </c>
      <c r="I22" s="144">
        <v>10516.050109726773</v>
      </c>
      <c r="J22" s="144">
        <v>11099.570783489675</v>
      </c>
      <c r="K22" s="144"/>
      <c r="L22" s="145">
        <f t="shared" si="2"/>
        <v>2232.5003579641934</v>
      </c>
      <c r="M22" s="144">
        <v>1131.5292351872133</v>
      </c>
      <c r="N22" s="144">
        <v>1100.9711227769799</v>
      </c>
    </row>
    <row r="23" spans="1:14" x14ac:dyDescent="0.25">
      <c r="A23" s="153" t="s">
        <v>9</v>
      </c>
      <c r="B23" s="145">
        <f>B24+B25</f>
        <v>424299.09463221434</v>
      </c>
      <c r="C23" s="145">
        <f t="shared" si="3"/>
        <v>152609.16176286957</v>
      </c>
      <c r="D23" s="145">
        <f t="shared" si="0"/>
        <v>18022.032592577656</v>
      </c>
      <c r="E23" s="145">
        <f t="shared" ref="E23:N23" si="7">E24+E25</f>
        <v>8560.1859308953299</v>
      </c>
      <c r="F23" s="145">
        <f t="shared" si="7"/>
        <v>9461.8466616823243</v>
      </c>
      <c r="G23" s="145"/>
      <c r="H23" s="145">
        <f t="shared" si="1"/>
        <v>123635.84326146777</v>
      </c>
      <c r="I23" s="145">
        <f t="shared" si="7"/>
        <v>58268.799993559536</v>
      </c>
      <c r="J23" s="145">
        <f t="shared" si="7"/>
        <v>65367.043267908237</v>
      </c>
      <c r="K23" s="145"/>
      <c r="L23" s="145">
        <f t="shared" si="2"/>
        <v>10951.285908824111</v>
      </c>
      <c r="M23" s="145">
        <f t="shared" si="7"/>
        <v>5036.1373712486857</v>
      </c>
      <c r="N23" s="145">
        <f t="shared" si="7"/>
        <v>5915.1485375754255</v>
      </c>
    </row>
    <row r="24" spans="1:14" x14ac:dyDescent="0.25">
      <c r="A24" s="148" t="s">
        <v>9</v>
      </c>
      <c r="B24" s="144">
        <v>396937.15460463782</v>
      </c>
      <c r="C24" s="145">
        <f t="shared" si="3"/>
        <v>143448.54944432501</v>
      </c>
      <c r="D24" s="145">
        <f t="shared" si="0"/>
        <v>16697.493423092856</v>
      </c>
      <c r="E24" s="144">
        <v>7888.3332248440838</v>
      </c>
      <c r="F24" s="144">
        <v>8809.1601982487718</v>
      </c>
      <c r="G24" s="144"/>
      <c r="H24" s="145">
        <f t="shared" si="1"/>
        <v>116563.47952539669</v>
      </c>
      <c r="I24" s="144">
        <v>54879.677096597894</v>
      </c>
      <c r="J24" s="144">
        <v>61683.802428798794</v>
      </c>
      <c r="K24" s="144"/>
      <c r="L24" s="145">
        <f t="shared" si="2"/>
        <v>10187.576495835478</v>
      </c>
      <c r="M24" s="144">
        <v>4668.9264550913467</v>
      </c>
      <c r="N24" s="144">
        <v>5518.6500407441317</v>
      </c>
    </row>
    <row r="25" spans="1:14" x14ac:dyDescent="0.25">
      <c r="A25" s="148" t="s">
        <v>163</v>
      </c>
      <c r="B25" s="144">
        <v>27361.940027576544</v>
      </c>
      <c r="C25" s="145">
        <f t="shared" si="3"/>
        <v>9160.6123185445158</v>
      </c>
      <c r="D25" s="145">
        <f t="shared" si="0"/>
        <v>1324.539169484799</v>
      </c>
      <c r="E25" s="144">
        <v>671.85270605124674</v>
      </c>
      <c r="F25" s="144">
        <v>652.68646343355238</v>
      </c>
      <c r="G25" s="144"/>
      <c r="H25" s="145">
        <f t="shared" si="1"/>
        <v>7072.3637360710854</v>
      </c>
      <c r="I25" s="144">
        <v>3389.1228969616432</v>
      </c>
      <c r="J25" s="144">
        <v>3683.2408391094423</v>
      </c>
      <c r="K25" s="144"/>
      <c r="L25" s="145">
        <f t="shared" si="2"/>
        <v>763.70941298863249</v>
      </c>
      <c r="M25" s="144">
        <v>367.21091615733854</v>
      </c>
      <c r="N25" s="144">
        <v>396.49849683129395</v>
      </c>
    </row>
    <row r="26" spans="1:14" x14ac:dyDescent="0.25">
      <c r="A26" s="153" t="s">
        <v>10</v>
      </c>
      <c r="B26" s="145">
        <f>B27</f>
        <v>19977.624327738271</v>
      </c>
      <c r="C26" s="145">
        <f t="shared" si="3"/>
        <v>7147.6597044691753</v>
      </c>
      <c r="D26" s="145">
        <f t="shared" si="0"/>
        <v>1124.0984548954061</v>
      </c>
      <c r="E26" s="145">
        <f t="shared" ref="E26:N26" si="8">E27</f>
        <v>534.58570006845753</v>
      </c>
      <c r="F26" s="145">
        <f t="shared" si="8"/>
        <v>589.51275482694859</v>
      </c>
      <c r="G26" s="145"/>
      <c r="H26" s="145">
        <f t="shared" si="1"/>
        <v>5254.2570308600716</v>
      </c>
      <c r="I26" s="145">
        <f t="shared" si="8"/>
        <v>2514.4020631673247</v>
      </c>
      <c r="J26" s="145">
        <f t="shared" si="8"/>
        <v>2739.8549676927473</v>
      </c>
      <c r="K26" s="145"/>
      <c r="L26" s="145">
        <f t="shared" si="2"/>
        <v>769.30421871369822</v>
      </c>
      <c r="M26" s="145">
        <f t="shared" si="8"/>
        <v>352.07782236463299</v>
      </c>
      <c r="N26" s="145">
        <f t="shared" si="8"/>
        <v>417.22639634906517</v>
      </c>
    </row>
    <row r="27" spans="1:14" x14ac:dyDescent="0.25">
      <c r="A27" s="148" t="s">
        <v>10</v>
      </c>
      <c r="B27" s="144">
        <v>19977.624327738271</v>
      </c>
      <c r="C27" s="145">
        <f t="shared" si="3"/>
        <v>7147.6597044691753</v>
      </c>
      <c r="D27" s="145">
        <f t="shared" si="0"/>
        <v>1124.0984548954061</v>
      </c>
      <c r="E27" s="144">
        <v>534.58570006845753</v>
      </c>
      <c r="F27" s="144">
        <v>589.51275482694859</v>
      </c>
      <c r="G27" s="144"/>
      <c r="H27" s="145">
        <f t="shared" si="1"/>
        <v>5254.2570308600716</v>
      </c>
      <c r="I27" s="144">
        <v>2514.4020631673247</v>
      </c>
      <c r="J27" s="144">
        <v>2739.8549676927473</v>
      </c>
      <c r="K27" s="144"/>
      <c r="L27" s="145">
        <f t="shared" si="2"/>
        <v>769.30421871369822</v>
      </c>
      <c r="M27" s="144">
        <v>352.07782236463299</v>
      </c>
      <c r="N27" s="144">
        <v>417.22639634906517</v>
      </c>
    </row>
    <row r="28" spans="1:14" x14ac:dyDescent="0.25">
      <c r="A28" s="153" t="s">
        <v>11</v>
      </c>
      <c r="B28" s="145">
        <v>92908.558518485646</v>
      </c>
      <c r="C28" s="145">
        <f t="shared" si="3"/>
        <v>40018.886763180461</v>
      </c>
      <c r="D28" s="145">
        <f t="shared" si="0"/>
        <v>5758.9326580777361</v>
      </c>
      <c r="E28" s="145">
        <v>2954.4076312210805</v>
      </c>
      <c r="F28" s="145">
        <v>2804.525026856656</v>
      </c>
      <c r="G28" s="145"/>
      <c r="H28" s="145">
        <f t="shared" si="1"/>
        <v>30026.796930545097</v>
      </c>
      <c r="I28" s="145">
        <v>14803.988641161966</v>
      </c>
      <c r="J28" s="145">
        <v>15222.808289383132</v>
      </c>
      <c r="K28" s="145"/>
      <c r="L28" s="145">
        <f t="shared" si="2"/>
        <v>4233.157174557633</v>
      </c>
      <c r="M28" s="145">
        <v>2128.9652017524372</v>
      </c>
      <c r="N28" s="145">
        <v>2104.1919728051962</v>
      </c>
    </row>
    <row r="29" spans="1:14" x14ac:dyDescent="0.25">
      <c r="A29" s="148" t="s">
        <v>11</v>
      </c>
      <c r="B29" s="144">
        <v>92909.558518485603</v>
      </c>
      <c r="C29" s="144">
        <f t="shared" ref="C29" si="9">D29+H29+L29</f>
        <v>40018.886763180461</v>
      </c>
      <c r="D29" s="144">
        <f t="shared" ref="D29" si="10">E29+F29</f>
        <v>5758.9326580777361</v>
      </c>
      <c r="E29" s="144">
        <v>2954.4076312210805</v>
      </c>
      <c r="F29" s="144">
        <v>2804.525026856656</v>
      </c>
      <c r="G29" s="144"/>
      <c r="H29" s="144">
        <f t="shared" ref="H29" si="11">I29+J29</f>
        <v>30026.796930545097</v>
      </c>
      <c r="I29" s="144">
        <v>14803.988641161966</v>
      </c>
      <c r="J29" s="144">
        <v>15222.808289383132</v>
      </c>
      <c r="K29" s="144"/>
      <c r="L29" s="144">
        <f t="shared" ref="L29" si="12">M29+N29</f>
        <v>4233.157174557633</v>
      </c>
      <c r="M29" s="144">
        <v>2128.9652017524372</v>
      </c>
      <c r="N29" s="144">
        <v>2104.1919728051962</v>
      </c>
    </row>
    <row r="30" spans="1:14" x14ac:dyDescent="0.25">
      <c r="A30" s="153" t="s">
        <v>12</v>
      </c>
      <c r="B30" s="145">
        <f>B31+B32</f>
        <v>72972.006478939555</v>
      </c>
      <c r="C30" s="145">
        <f t="shared" si="3"/>
        <v>24735.682773877867</v>
      </c>
      <c r="D30" s="145">
        <f t="shared" si="0"/>
        <v>3428.041210648913</v>
      </c>
      <c r="E30" s="145">
        <f t="shared" ref="E30:N30" si="13">E31+E32</f>
        <v>1666.526996481065</v>
      </c>
      <c r="F30" s="145">
        <f t="shared" si="13"/>
        <v>1761.514214167848</v>
      </c>
      <c r="G30" s="145"/>
      <c r="H30" s="145">
        <f t="shared" si="1"/>
        <v>19151.388583478092</v>
      </c>
      <c r="I30" s="145">
        <f t="shared" si="13"/>
        <v>9252.3345834575412</v>
      </c>
      <c r="J30" s="145">
        <f t="shared" si="13"/>
        <v>9899.054000020551</v>
      </c>
      <c r="K30" s="145"/>
      <c r="L30" s="145">
        <f t="shared" si="2"/>
        <v>2156.2529797508596</v>
      </c>
      <c r="M30" s="145">
        <f t="shared" si="13"/>
        <v>1019.9294997414322</v>
      </c>
      <c r="N30" s="145">
        <f t="shared" si="13"/>
        <v>1136.3234800094274</v>
      </c>
    </row>
    <row r="31" spans="1:14" x14ac:dyDescent="0.25">
      <c r="A31" s="148" t="s">
        <v>12</v>
      </c>
      <c r="B31" s="144">
        <v>51291.389709598399</v>
      </c>
      <c r="C31" s="145">
        <f t="shared" si="3"/>
        <v>17481.381659697228</v>
      </c>
      <c r="D31" s="145">
        <f t="shared" si="0"/>
        <v>2374.6946653536711</v>
      </c>
      <c r="E31" s="144">
        <v>1114.4948014726933</v>
      </c>
      <c r="F31" s="144">
        <v>1260.1998638809778</v>
      </c>
      <c r="G31" s="144"/>
      <c r="H31" s="145">
        <f t="shared" si="1"/>
        <v>13539.532827876028</v>
      </c>
      <c r="I31" s="144">
        <v>6484.1258160688431</v>
      </c>
      <c r="J31" s="144">
        <v>7055.4070118071859</v>
      </c>
      <c r="K31" s="144"/>
      <c r="L31" s="145">
        <f t="shared" si="2"/>
        <v>1567.1541664675287</v>
      </c>
      <c r="M31" s="144">
        <v>724.19407118921492</v>
      </c>
      <c r="N31" s="144">
        <v>842.9600952783137</v>
      </c>
    </row>
    <row r="32" spans="1:14" x14ac:dyDescent="0.25">
      <c r="A32" s="148" t="s">
        <v>164</v>
      </c>
      <c r="B32" s="144">
        <v>21680.616769341148</v>
      </c>
      <c r="C32" s="145">
        <f t="shared" si="3"/>
        <v>7254.3011141806373</v>
      </c>
      <c r="D32" s="145">
        <f t="shared" si="0"/>
        <v>1053.3465452952419</v>
      </c>
      <c r="E32" s="144">
        <v>552.03219500837179</v>
      </c>
      <c r="F32" s="144">
        <v>501.31435028687019</v>
      </c>
      <c r="G32" s="144"/>
      <c r="H32" s="145">
        <f t="shared" si="1"/>
        <v>5611.8557556020642</v>
      </c>
      <c r="I32" s="144">
        <v>2768.208767388699</v>
      </c>
      <c r="J32" s="144">
        <v>2843.6469882133656</v>
      </c>
      <c r="K32" s="144"/>
      <c r="L32" s="145">
        <f t="shared" si="2"/>
        <v>589.09881328333097</v>
      </c>
      <c r="M32" s="144">
        <v>295.73542855221723</v>
      </c>
      <c r="N32" s="144">
        <v>293.36338473111374</v>
      </c>
    </row>
    <row r="33" spans="1:14" x14ac:dyDescent="0.25">
      <c r="A33" s="153" t="s">
        <v>13</v>
      </c>
      <c r="B33" s="145">
        <f>B34+B35+B36</f>
        <v>74495.194340353308</v>
      </c>
      <c r="C33" s="145">
        <f t="shared" si="3"/>
        <v>35340.60173616535</v>
      </c>
      <c r="D33" s="145">
        <f t="shared" si="0"/>
        <v>4905.8117235428199</v>
      </c>
      <c r="E33" s="145">
        <f>E34+E35+E36</f>
        <v>2425.2329535380759</v>
      </c>
      <c r="F33" s="145">
        <f>F34+F35+F36</f>
        <v>2480.5787700047445</v>
      </c>
      <c r="G33" s="145"/>
      <c r="H33" s="145">
        <f t="shared" si="1"/>
        <v>27007.597114559816</v>
      </c>
      <c r="I33" s="145">
        <f>I34+I35+I36</f>
        <v>13361.895005264512</v>
      </c>
      <c r="J33" s="145">
        <f>J34+J35+J36</f>
        <v>13645.702109295302</v>
      </c>
      <c r="K33" s="145"/>
      <c r="L33" s="145">
        <f t="shared" si="2"/>
        <v>3427.1928980627144</v>
      </c>
      <c r="M33" s="145">
        <f>M34+M35+M36</f>
        <v>1627.8138371049654</v>
      </c>
      <c r="N33" s="145">
        <f>N34+N35+N36</f>
        <v>1799.3790609577493</v>
      </c>
    </row>
    <row r="34" spans="1:14" x14ac:dyDescent="0.25">
      <c r="A34" s="148" t="s">
        <v>13</v>
      </c>
      <c r="B34" s="144">
        <v>39305.382656911155</v>
      </c>
      <c r="C34" s="145">
        <f t="shared" si="3"/>
        <v>16665.73019595314</v>
      </c>
      <c r="D34" s="145">
        <f t="shared" si="0"/>
        <v>2196.1921844191543</v>
      </c>
      <c r="E34" s="144">
        <v>1084.520516513722</v>
      </c>
      <c r="F34" s="144">
        <v>1111.6716679054323</v>
      </c>
      <c r="G34" s="144"/>
      <c r="H34" s="145">
        <f t="shared" si="1"/>
        <v>13042.628188081009</v>
      </c>
      <c r="I34" s="144">
        <v>6467.7369829400768</v>
      </c>
      <c r="J34" s="144">
        <v>6574.8912051409325</v>
      </c>
      <c r="K34" s="144"/>
      <c r="L34" s="145">
        <f t="shared" si="2"/>
        <v>1426.9098234529758</v>
      </c>
      <c r="M34" s="144">
        <v>669.81248183192497</v>
      </c>
      <c r="N34" s="144">
        <v>757.09734162105087</v>
      </c>
    </row>
    <row r="35" spans="1:14" x14ac:dyDescent="0.25">
      <c r="A35" s="148" t="s">
        <v>165</v>
      </c>
      <c r="B35" s="144">
        <v>22230.594993321713</v>
      </c>
      <c r="C35" s="145">
        <f t="shared" si="3"/>
        <v>12410.449338483195</v>
      </c>
      <c r="D35" s="145">
        <f t="shared" si="0"/>
        <v>1840.7679397129386</v>
      </c>
      <c r="E35" s="144">
        <v>917.13795797619366</v>
      </c>
      <c r="F35" s="144">
        <v>923.62998173674498</v>
      </c>
      <c r="G35" s="144"/>
      <c r="H35" s="145">
        <f t="shared" si="1"/>
        <v>9177.9677886854006</v>
      </c>
      <c r="I35" s="144">
        <v>4544.9253421138701</v>
      </c>
      <c r="J35" s="144">
        <v>4633.0424465715305</v>
      </c>
      <c r="K35" s="144"/>
      <c r="L35" s="145">
        <f t="shared" si="2"/>
        <v>1391.7136100848547</v>
      </c>
      <c r="M35" s="144">
        <v>672.19005668506281</v>
      </c>
      <c r="N35" s="144">
        <v>719.52355339979204</v>
      </c>
    </row>
    <row r="36" spans="1:14" x14ac:dyDescent="0.25">
      <c r="A36" s="148" t="s">
        <v>166</v>
      </c>
      <c r="B36" s="144">
        <v>12959.216690120438</v>
      </c>
      <c r="C36" s="145">
        <f t="shared" si="3"/>
        <v>6264.4222017290158</v>
      </c>
      <c r="D36" s="145">
        <f t="shared" si="0"/>
        <v>868.85159941072777</v>
      </c>
      <c r="E36" s="144">
        <v>423.57447904816053</v>
      </c>
      <c r="F36" s="144">
        <v>445.27712036256725</v>
      </c>
      <c r="G36" s="144"/>
      <c r="H36" s="145">
        <f t="shared" si="1"/>
        <v>4787.0011377934043</v>
      </c>
      <c r="I36" s="144">
        <v>2349.2326802105658</v>
      </c>
      <c r="J36" s="144">
        <v>2437.7684575828384</v>
      </c>
      <c r="K36" s="144"/>
      <c r="L36" s="145">
        <f t="shared" si="2"/>
        <v>608.56946452488387</v>
      </c>
      <c r="M36" s="144">
        <v>285.81129858797755</v>
      </c>
      <c r="N36" s="144">
        <v>322.75816593690638</v>
      </c>
    </row>
    <row r="37" spans="1:14" x14ac:dyDescent="0.25">
      <c r="A37" s="153" t="s">
        <v>14</v>
      </c>
      <c r="B37" s="145">
        <f>B38+B39+B40</f>
        <v>146814.65204101329</v>
      </c>
      <c r="C37" s="145">
        <f t="shared" si="3"/>
        <v>46799.524211712858</v>
      </c>
      <c r="D37" s="145">
        <f t="shared" si="0"/>
        <v>5537.2026600460331</v>
      </c>
      <c r="E37" s="145">
        <f t="shared" ref="E37:N37" si="14">E38+E39+E40</f>
        <v>2785.1546758787276</v>
      </c>
      <c r="F37" s="145">
        <f t="shared" si="14"/>
        <v>2752.0479841673055</v>
      </c>
      <c r="G37" s="145"/>
      <c r="H37" s="145">
        <f t="shared" si="1"/>
        <v>37415.976127322276</v>
      </c>
      <c r="I37" s="145">
        <f t="shared" si="14"/>
        <v>18807.866323800812</v>
      </c>
      <c r="J37" s="145">
        <f t="shared" si="14"/>
        <v>18608.109803521464</v>
      </c>
      <c r="K37" s="145"/>
      <c r="L37" s="145">
        <f t="shared" si="2"/>
        <v>3846.3454243445517</v>
      </c>
      <c r="M37" s="145">
        <f t="shared" si="14"/>
        <v>1875.391165710007</v>
      </c>
      <c r="N37" s="145">
        <f t="shared" si="14"/>
        <v>1970.9542586345447</v>
      </c>
    </row>
    <row r="38" spans="1:14" x14ac:dyDescent="0.25">
      <c r="A38" s="148" t="s">
        <v>14</v>
      </c>
      <c r="B38" s="144">
        <v>76356.071550174456</v>
      </c>
      <c r="C38" s="145">
        <f t="shared" si="3"/>
        <v>26041.010271208423</v>
      </c>
      <c r="D38" s="145">
        <f t="shared" si="0"/>
        <v>3256.7379749831671</v>
      </c>
      <c r="E38" s="144">
        <v>1634.4028211926786</v>
      </c>
      <c r="F38" s="144">
        <v>1622.3351537904882</v>
      </c>
      <c r="G38" s="144"/>
      <c r="H38" s="145">
        <f t="shared" si="1"/>
        <v>20499.719040506025</v>
      </c>
      <c r="I38" s="144">
        <v>10300.912383220391</v>
      </c>
      <c r="J38" s="144">
        <v>10198.806657285633</v>
      </c>
      <c r="K38" s="144"/>
      <c r="L38" s="145">
        <f t="shared" si="2"/>
        <v>2284.55325571923</v>
      </c>
      <c r="M38" s="144">
        <v>1117.7636778547417</v>
      </c>
      <c r="N38" s="144">
        <v>1166.7895778644886</v>
      </c>
    </row>
    <row r="39" spans="1:14" x14ac:dyDescent="0.25">
      <c r="A39" s="148" t="s">
        <v>167</v>
      </c>
      <c r="B39" s="144">
        <v>25765.350790480086</v>
      </c>
      <c r="C39" s="145">
        <f t="shared" si="3"/>
        <v>7494.7900254947854</v>
      </c>
      <c r="D39" s="145">
        <f t="shared" si="0"/>
        <v>711.99885603619828</v>
      </c>
      <c r="E39" s="144">
        <v>369.91951095122988</v>
      </c>
      <c r="F39" s="144">
        <v>342.07934508496845</v>
      </c>
      <c r="G39" s="144"/>
      <c r="H39" s="145">
        <f t="shared" si="1"/>
        <v>6290.3323790610921</v>
      </c>
      <c r="I39" s="144">
        <v>3198.7628703873202</v>
      </c>
      <c r="J39" s="144">
        <v>3091.5695086737715</v>
      </c>
      <c r="K39" s="144"/>
      <c r="L39" s="145">
        <f t="shared" si="2"/>
        <v>492.45879039749548</v>
      </c>
      <c r="M39" s="144">
        <v>246.14644029830251</v>
      </c>
      <c r="N39" s="144">
        <v>246.31235009919297</v>
      </c>
    </row>
    <row r="40" spans="1:14" x14ac:dyDescent="0.25">
      <c r="A40" s="148" t="s">
        <v>168</v>
      </c>
      <c r="B40" s="144">
        <v>44693.229700358766</v>
      </c>
      <c r="C40" s="145">
        <f t="shared" si="3"/>
        <v>13263.723915009652</v>
      </c>
      <c r="D40" s="145">
        <f t="shared" si="0"/>
        <v>1568.4658290266675</v>
      </c>
      <c r="E40" s="144">
        <v>780.83234373481901</v>
      </c>
      <c r="F40" s="144">
        <v>787.63348529184861</v>
      </c>
      <c r="G40" s="144"/>
      <c r="H40" s="145">
        <f t="shared" si="1"/>
        <v>10625.924707755159</v>
      </c>
      <c r="I40" s="144">
        <v>5308.1910701931001</v>
      </c>
      <c r="J40" s="144">
        <v>5317.733637562058</v>
      </c>
      <c r="K40" s="144"/>
      <c r="L40" s="145">
        <f t="shared" si="2"/>
        <v>1069.333378227826</v>
      </c>
      <c r="M40" s="144">
        <v>511.48104755696295</v>
      </c>
      <c r="N40" s="144">
        <v>557.85233067086301</v>
      </c>
    </row>
    <row r="41" spans="1:14" x14ac:dyDescent="0.25">
      <c r="A41" s="153" t="s">
        <v>15</v>
      </c>
      <c r="B41" s="145">
        <f>B42</f>
        <v>122786.31888966254</v>
      </c>
      <c r="C41" s="145">
        <f t="shared" si="3"/>
        <v>47057.497796984142</v>
      </c>
      <c r="D41" s="145">
        <f t="shared" si="0"/>
        <v>6492.9147977935736</v>
      </c>
      <c r="E41" s="145">
        <f t="shared" ref="E41:N41" si="15">E42</f>
        <v>3101.9799301924299</v>
      </c>
      <c r="F41" s="145">
        <f t="shared" si="15"/>
        <v>3390.9348676011437</v>
      </c>
      <c r="G41" s="145"/>
      <c r="H41" s="145">
        <f t="shared" si="1"/>
        <v>36272.182535304346</v>
      </c>
      <c r="I41" s="145">
        <f t="shared" si="15"/>
        <v>17437.687135038956</v>
      </c>
      <c r="J41" s="145">
        <f t="shared" si="15"/>
        <v>18834.49540026539</v>
      </c>
      <c r="K41" s="145"/>
      <c r="L41" s="145">
        <f t="shared" si="2"/>
        <v>4292.4004638862207</v>
      </c>
      <c r="M41" s="145">
        <f t="shared" si="15"/>
        <v>2016.4604595483111</v>
      </c>
      <c r="N41" s="145">
        <f t="shared" si="15"/>
        <v>2275.9400043379092</v>
      </c>
    </row>
    <row r="42" spans="1:14" x14ac:dyDescent="0.25">
      <c r="A42" s="148" t="s">
        <v>15</v>
      </c>
      <c r="B42" s="144">
        <v>122786.31888966254</v>
      </c>
      <c r="C42" s="145">
        <f t="shared" si="3"/>
        <v>47057.497796984142</v>
      </c>
      <c r="D42" s="145">
        <f t="shared" si="0"/>
        <v>6492.9147977935736</v>
      </c>
      <c r="E42" s="144">
        <v>3101.9799301924299</v>
      </c>
      <c r="F42" s="144">
        <v>3390.9348676011437</v>
      </c>
      <c r="G42" s="144"/>
      <c r="H42" s="145">
        <f t="shared" si="1"/>
        <v>36272.182535304346</v>
      </c>
      <c r="I42" s="144">
        <v>17437.687135038956</v>
      </c>
      <c r="J42" s="144">
        <v>18834.49540026539</v>
      </c>
      <c r="K42" s="144"/>
      <c r="L42" s="145">
        <f t="shared" si="2"/>
        <v>4292.4004638862207</v>
      </c>
      <c r="M42" s="144">
        <v>2016.4604595483111</v>
      </c>
      <c r="N42" s="144">
        <v>2275.9400043379092</v>
      </c>
    </row>
    <row r="43" spans="1:14" x14ac:dyDescent="0.25">
      <c r="A43" s="153" t="s">
        <v>169</v>
      </c>
      <c r="B43" s="145">
        <f>B44+B45</f>
        <v>40156.123249048032</v>
      </c>
      <c r="C43" s="145">
        <f t="shared" si="3"/>
        <v>14478.173247858245</v>
      </c>
      <c r="D43" s="145">
        <f t="shared" si="0"/>
        <v>2327.0085275501065</v>
      </c>
      <c r="E43" s="145">
        <f t="shared" ref="E43:N43" si="16">E44+E45</f>
        <v>1111.0752456632117</v>
      </c>
      <c r="F43" s="145">
        <f t="shared" si="16"/>
        <v>1215.9332818868947</v>
      </c>
      <c r="G43" s="145"/>
      <c r="H43" s="145">
        <f t="shared" si="1"/>
        <v>10625.466804945836</v>
      </c>
      <c r="I43" s="145">
        <f t="shared" si="16"/>
        <v>5050.4505017598622</v>
      </c>
      <c r="J43" s="145">
        <f t="shared" si="16"/>
        <v>5575.0163031859738</v>
      </c>
      <c r="K43" s="145"/>
      <c r="L43" s="145">
        <f t="shared" si="2"/>
        <v>1525.6979153623033</v>
      </c>
      <c r="M43" s="145">
        <f t="shared" si="16"/>
        <v>710.3808222549934</v>
      </c>
      <c r="N43" s="145">
        <f t="shared" si="16"/>
        <v>815.3170931073098</v>
      </c>
    </row>
    <row r="44" spans="1:14" ht="16.5" customHeight="1" x14ac:dyDescent="0.25">
      <c r="A44" s="148" t="s">
        <v>169</v>
      </c>
      <c r="B44" s="144">
        <v>19104.350286677083</v>
      </c>
      <c r="C44" s="145">
        <f t="shared" si="3"/>
        <v>5945.4391048723746</v>
      </c>
      <c r="D44" s="145">
        <f t="shared" si="0"/>
        <v>927.70846757719369</v>
      </c>
      <c r="E44" s="144">
        <v>436.39812560202239</v>
      </c>
      <c r="F44" s="144">
        <v>491.31034197517124</v>
      </c>
      <c r="G44" s="144"/>
      <c r="H44" s="145">
        <f t="shared" si="1"/>
        <v>4471.4728933425249</v>
      </c>
      <c r="I44" s="144">
        <v>2121.1868891153608</v>
      </c>
      <c r="J44" s="144">
        <v>2350.2860042271636</v>
      </c>
      <c r="K44" s="144"/>
      <c r="L44" s="145">
        <f t="shared" si="2"/>
        <v>546.25774395265546</v>
      </c>
      <c r="M44" s="144">
        <v>241.18946212093087</v>
      </c>
      <c r="N44" s="144">
        <v>305.06828183172456</v>
      </c>
    </row>
    <row r="45" spans="1:14" x14ac:dyDescent="0.25">
      <c r="A45" s="148" t="s">
        <v>170</v>
      </c>
      <c r="B45" s="144">
        <v>21051.772962370946</v>
      </c>
      <c r="C45" s="145">
        <f t="shared" si="3"/>
        <v>8532.7341429858734</v>
      </c>
      <c r="D45" s="145">
        <f t="shared" si="0"/>
        <v>1399.300059972913</v>
      </c>
      <c r="E45" s="144">
        <v>674.67712006118938</v>
      </c>
      <c r="F45" s="144">
        <v>724.62293991172362</v>
      </c>
      <c r="G45" s="144"/>
      <c r="H45" s="145">
        <f t="shared" si="1"/>
        <v>6153.993911603312</v>
      </c>
      <c r="I45" s="144">
        <v>2929.2636126445013</v>
      </c>
      <c r="J45" s="144">
        <v>3224.7302989588106</v>
      </c>
      <c r="K45" s="144"/>
      <c r="L45" s="145">
        <f t="shared" si="2"/>
        <v>979.44017140964775</v>
      </c>
      <c r="M45" s="144">
        <v>469.19136013406256</v>
      </c>
      <c r="N45" s="144">
        <v>510.24881127558518</v>
      </c>
    </row>
    <row r="46" spans="1:14" x14ac:dyDescent="0.25">
      <c r="A46" s="153" t="s">
        <v>16</v>
      </c>
      <c r="B46" s="145">
        <f>B47+B48</f>
        <v>56869.023486570077</v>
      </c>
      <c r="C46" s="145">
        <f t="shared" si="3"/>
        <v>11142.384805637836</v>
      </c>
      <c r="D46" s="145">
        <f t="shared" si="0"/>
        <v>1267.7534161558679</v>
      </c>
      <c r="E46" s="145">
        <f t="shared" ref="E46:N46" si="17">E47+E48</f>
        <v>614.5864384896812</v>
      </c>
      <c r="F46" s="145">
        <f t="shared" si="17"/>
        <v>653.16697766618677</v>
      </c>
      <c r="G46" s="145"/>
      <c r="H46" s="145">
        <f t="shared" si="1"/>
        <v>9174.3539348489412</v>
      </c>
      <c r="I46" s="145">
        <f t="shared" si="17"/>
        <v>4357.2678319245733</v>
      </c>
      <c r="J46" s="145">
        <f t="shared" si="17"/>
        <v>4817.0861029243679</v>
      </c>
      <c r="K46" s="145"/>
      <c r="L46" s="145">
        <f t="shared" si="2"/>
        <v>700.2774546330279</v>
      </c>
      <c r="M46" s="145">
        <f t="shared" si="17"/>
        <v>307.34329873048631</v>
      </c>
      <c r="N46" s="145">
        <f t="shared" si="17"/>
        <v>392.93415590254153</v>
      </c>
    </row>
    <row r="47" spans="1:14" x14ac:dyDescent="0.25">
      <c r="A47" s="148" t="s">
        <v>16</v>
      </c>
      <c r="B47" s="144">
        <v>43763.774942491647</v>
      </c>
      <c r="C47" s="145">
        <f t="shared" si="3"/>
        <v>8774.3406927956912</v>
      </c>
      <c r="D47" s="145">
        <f t="shared" si="0"/>
        <v>971.84583590324416</v>
      </c>
      <c r="E47" s="144">
        <v>465.43918506175913</v>
      </c>
      <c r="F47" s="144">
        <v>506.40665084148503</v>
      </c>
      <c r="G47" s="144"/>
      <c r="H47" s="145">
        <f t="shared" si="1"/>
        <v>7271.8593396493416</v>
      </c>
      <c r="I47" s="144">
        <v>3446.8436148157552</v>
      </c>
      <c r="J47" s="144">
        <v>3825.0157248335859</v>
      </c>
      <c r="K47" s="144"/>
      <c r="L47" s="145">
        <f t="shared" si="2"/>
        <v>530.6355172431056</v>
      </c>
      <c r="M47" s="144">
        <v>230.8771578721674</v>
      </c>
      <c r="N47" s="144">
        <v>299.75835937093825</v>
      </c>
    </row>
    <row r="48" spans="1:14" x14ac:dyDescent="0.25">
      <c r="A48" s="148" t="s">
        <v>171</v>
      </c>
      <c r="B48" s="144">
        <v>13105.248544078431</v>
      </c>
      <c r="C48" s="145">
        <f t="shared" si="3"/>
        <v>2368.0441128421458</v>
      </c>
      <c r="D48" s="145">
        <f t="shared" si="0"/>
        <v>295.9075802526238</v>
      </c>
      <c r="E48" s="144">
        <v>149.14725342792207</v>
      </c>
      <c r="F48" s="144">
        <v>146.76032682470174</v>
      </c>
      <c r="G48" s="144"/>
      <c r="H48" s="145">
        <f t="shared" si="1"/>
        <v>1902.4945951996001</v>
      </c>
      <c r="I48" s="144">
        <v>910.42421710881831</v>
      </c>
      <c r="J48" s="144">
        <v>992.07037809078179</v>
      </c>
      <c r="K48" s="144"/>
      <c r="L48" s="145">
        <f t="shared" si="2"/>
        <v>169.64193738992219</v>
      </c>
      <c r="M48" s="144">
        <v>76.466140858318923</v>
      </c>
      <c r="N48" s="144">
        <v>93.175796531603254</v>
      </c>
    </row>
    <row r="49" spans="1:14" x14ac:dyDescent="0.25">
      <c r="A49" s="153" t="s">
        <v>17</v>
      </c>
      <c r="B49" s="145">
        <f>B50+B51</f>
        <v>83218.073362906303</v>
      </c>
      <c r="C49" s="145">
        <f t="shared" si="3"/>
        <v>22119.86458078288</v>
      </c>
      <c r="D49" s="145">
        <f t="shared" si="0"/>
        <v>3244.9290093996906</v>
      </c>
      <c r="E49" s="145">
        <f t="shared" ref="E49:N49" si="18">E50+E51</f>
        <v>1531.9982620628539</v>
      </c>
      <c r="F49" s="145">
        <f t="shared" si="18"/>
        <v>1712.9307473368369</v>
      </c>
      <c r="G49" s="145"/>
      <c r="H49" s="145">
        <f t="shared" si="1"/>
        <v>16652.354745202523</v>
      </c>
      <c r="I49" s="145">
        <f t="shared" si="18"/>
        <v>8006.0796179756289</v>
      </c>
      <c r="J49" s="145">
        <f t="shared" si="18"/>
        <v>8646.2751272268961</v>
      </c>
      <c r="K49" s="145"/>
      <c r="L49" s="145">
        <f t="shared" si="2"/>
        <v>2222.5808261806669</v>
      </c>
      <c r="M49" s="145">
        <f t="shared" si="18"/>
        <v>1021.5114816621167</v>
      </c>
      <c r="N49" s="145">
        <f t="shared" si="18"/>
        <v>1201.0693445185502</v>
      </c>
    </row>
    <row r="50" spans="1:14" x14ac:dyDescent="0.25">
      <c r="A50" s="148" t="s">
        <v>17</v>
      </c>
      <c r="B50" s="144">
        <v>52206.89995045212</v>
      </c>
      <c r="C50" s="145">
        <f t="shared" si="3"/>
        <v>13831.012620066078</v>
      </c>
      <c r="D50" s="145">
        <f t="shared" si="0"/>
        <v>2041.3834859819899</v>
      </c>
      <c r="E50" s="144">
        <v>974.57009094187856</v>
      </c>
      <c r="F50" s="144">
        <v>1066.8133950401113</v>
      </c>
      <c r="G50" s="144"/>
      <c r="H50" s="145">
        <f t="shared" si="1"/>
        <v>10400.413693836203</v>
      </c>
      <c r="I50" s="144">
        <v>4985.2755021475605</v>
      </c>
      <c r="J50" s="144">
        <v>5415.1381916886421</v>
      </c>
      <c r="K50" s="144"/>
      <c r="L50" s="145">
        <f t="shared" si="2"/>
        <v>1389.215440247885</v>
      </c>
      <c r="M50" s="144">
        <v>646.52310502744331</v>
      </c>
      <c r="N50" s="144">
        <v>742.69233522044181</v>
      </c>
    </row>
    <row r="51" spans="1:14" x14ac:dyDescent="0.25">
      <c r="A51" s="148" t="s">
        <v>172</v>
      </c>
      <c r="B51" s="144">
        <v>31011.17341245418</v>
      </c>
      <c r="C51" s="145">
        <f t="shared" si="3"/>
        <v>8288.8519607168055</v>
      </c>
      <c r="D51" s="145">
        <f t="shared" si="0"/>
        <v>1203.5455234177009</v>
      </c>
      <c r="E51" s="144">
        <v>557.42817112097532</v>
      </c>
      <c r="F51" s="144">
        <v>646.11735229672558</v>
      </c>
      <c r="G51" s="144"/>
      <c r="H51" s="145">
        <f t="shared" si="1"/>
        <v>6251.9410513663224</v>
      </c>
      <c r="I51" s="144">
        <v>3020.8041158280689</v>
      </c>
      <c r="J51" s="144">
        <v>3231.1369355382535</v>
      </c>
      <c r="K51" s="144"/>
      <c r="L51" s="145">
        <f t="shared" si="2"/>
        <v>833.36538593278192</v>
      </c>
      <c r="M51" s="144">
        <v>374.98837663467333</v>
      </c>
      <c r="N51" s="144">
        <v>458.37700929810853</v>
      </c>
    </row>
    <row r="52" spans="1:14" x14ac:dyDescent="0.25">
      <c r="A52" s="153" t="s">
        <v>18</v>
      </c>
      <c r="B52" s="145">
        <f>B53+B54</f>
        <v>44732.227217828462</v>
      </c>
      <c r="C52" s="145">
        <f t="shared" si="3"/>
        <v>17555.807884455397</v>
      </c>
      <c r="D52" s="145">
        <f t="shared" si="0"/>
        <v>2250.3544859530707</v>
      </c>
      <c r="E52" s="145">
        <f t="shared" ref="E52:N52" si="19">E53+E54</f>
        <v>1100.7949949698295</v>
      </c>
      <c r="F52" s="145">
        <f t="shared" si="19"/>
        <v>1149.5594909832412</v>
      </c>
      <c r="G52" s="145"/>
      <c r="H52" s="145">
        <f t="shared" si="1"/>
        <v>13740.125121785592</v>
      </c>
      <c r="I52" s="145">
        <f t="shared" si="19"/>
        <v>6686.5390176627134</v>
      </c>
      <c r="J52" s="145">
        <f t="shared" si="19"/>
        <v>7053.5861041228782</v>
      </c>
      <c r="K52" s="145"/>
      <c r="L52" s="145">
        <f t="shared" si="2"/>
        <v>1565.3282767167352</v>
      </c>
      <c r="M52" s="145">
        <f t="shared" si="19"/>
        <v>762.81372768004098</v>
      </c>
      <c r="N52" s="145">
        <f t="shared" si="19"/>
        <v>802.51454903669423</v>
      </c>
    </row>
    <row r="53" spans="1:14" x14ac:dyDescent="0.25">
      <c r="A53" s="148" t="s">
        <v>18</v>
      </c>
      <c r="B53" s="144">
        <v>28068.312310254671</v>
      </c>
      <c r="C53" s="145">
        <f t="shared" si="3"/>
        <v>11489.796435499506</v>
      </c>
      <c r="D53" s="145">
        <f t="shared" si="0"/>
        <v>1535.7996836621962</v>
      </c>
      <c r="E53" s="144">
        <v>760.09811352398503</v>
      </c>
      <c r="F53" s="144">
        <v>775.7015701382112</v>
      </c>
      <c r="G53" s="144"/>
      <c r="H53" s="145">
        <f t="shared" si="1"/>
        <v>8862.0721551421902</v>
      </c>
      <c r="I53" s="144">
        <v>4248.8542813437625</v>
      </c>
      <c r="J53" s="144">
        <v>4613.2178737984277</v>
      </c>
      <c r="K53" s="144"/>
      <c r="L53" s="145">
        <f t="shared" si="2"/>
        <v>1091.9245966951185</v>
      </c>
      <c r="M53" s="144">
        <v>552.28804577428627</v>
      </c>
      <c r="N53" s="144">
        <v>539.63655092083229</v>
      </c>
    </row>
    <row r="54" spans="1:14" x14ac:dyDescent="0.25">
      <c r="A54" s="148" t="s">
        <v>173</v>
      </c>
      <c r="B54" s="144">
        <v>16663.914907573791</v>
      </c>
      <c r="C54" s="145">
        <f t="shared" si="3"/>
        <v>6066.0114489558928</v>
      </c>
      <c r="D54" s="145">
        <f t="shared" si="0"/>
        <v>714.55480229087436</v>
      </c>
      <c r="E54" s="144">
        <v>340.6968814458445</v>
      </c>
      <c r="F54" s="144">
        <v>373.85792084502987</v>
      </c>
      <c r="G54" s="144"/>
      <c r="H54" s="145">
        <f t="shared" si="1"/>
        <v>4878.0529666434013</v>
      </c>
      <c r="I54" s="144">
        <v>2437.6847363189504</v>
      </c>
      <c r="J54" s="144">
        <v>2440.3682303244505</v>
      </c>
      <c r="K54" s="144"/>
      <c r="L54" s="145">
        <f t="shared" si="2"/>
        <v>473.40368002161676</v>
      </c>
      <c r="M54" s="144">
        <v>210.52568190575477</v>
      </c>
      <c r="N54" s="144">
        <v>262.877998115862</v>
      </c>
    </row>
    <row r="55" spans="1:14" x14ac:dyDescent="0.25">
      <c r="A55" s="153" t="s">
        <v>174</v>
      </c>
      <c r="B55" s="145">
        <f>B56</f>
        <v>30392.274941181164</v>
      </c>
      <c r="C55" s="145">
        <f t="shared" si="3"/>
        <v>5995.5802746950567</v>
      </c>
      <c r="D55" s="145">
        <f t="shared" si="0"/>
        <v>768.00241088467487</v>
      </c>
      <c r="E55" s="145">
        <f t="shared" ref="E55:N55" si="20">E56</f>
        <v>382.64928483008833</v>
      </c>
      <c r="F55" s="145">
        <f t="shared" si="20"/>
        <v>385.35312605458654</v>
      </c>
      <c r="G55" s="145"/>
      <c r="H55" s="145">
        <f t="shared" si="1"/>
        <v>4792.4917640436524</v>
      </c>
      <c r="I55" s="145">
        <f t="shared" si="20"/>
        <v>2367.3724911247282</v>
      </c>
      <c r="J55" s="145">
        <f t="shared" si="20"/>
        <v>2425.1192729189243</v>
      </c>
      <c r="K55" s="145"/>
      <c r="L55" s="145">
        <f t="shared" si="2"/>
        <v>435.08609976672938</v>
      </c>
      <c r="M55" s="145">
        <f t="shared" si="20"/>
        <v>210.43882859290989</v>
      </c>
      <c r="N55" s="145">
        <f t="shared" si="20"/>
        <v>224.64727117381946</v>
      </c>
    </row>
    <row r="56" spans="1:14" x14ac:dyDescent="0.25">
      <c r="A56" s="148" t="s">
        <v>174</v>
      </c>
      <c r="B56" s="144">
        <v>30392.274941181164</v>
      </c>
      <c r="C56" s="145">
        <f t="shared" si="3"/>
        <v>5995.5802746950567</v>
      </c>
      <c r="D56" s="145">
        <f t="shared" si="0"/>
        <v>768.00241088467487</v>
      </c>
      <c r="E56" s="144">
        <v>382.64928483008833</v>
      </c>
      <c r="F56" s="144">
        <v>385.35312605458654</v>
      </c>
      <c r="G56" s="144"/>
      <c r="H56" s="145">
        <f t="shared" si="1"/>
        <v>4792.4917640436524</v>
      </c>
      <c r="I56" s="144">
        <v>2367.3724911247282</v>
      </c>
      <c r="J56" s="144">
        <v>2425.1192729189243</v>
      </c>
      <c r="K56" s="144"/>
      <c r="L56" s="145">
        <f t="shared" si="2"/>
        <v>435.08609976672938</v>
      </c>
      <c r="M56" s="144">
        <v>210.43882859290989</v>
      </c>
      <c r="N56" s="144">
        <v>224.64727117381946</v>
      </c>
    </row>
    <row r="57" spans="1:14" x14ac:dyDescent="0.25">
      <c r="A57" s="153" t="s">
        <v>175</v>
      </c>
      <c r="B57" s="145">
        <f>B58</f>
        <v>22690.646300702509</v>
      </c>
      <c r="C57" s="145">
        <f t="shared" si="3"/>
        <v>6523.4244818404723</v>
      </c>
      <c r="D57" s="145">
        <f t="shared" si="0"/>
        <v>1203.9526231862535</v>
      </c>
      <c r="E57" s="145">
        <f t="shared" ref="E57:N57" si="21">E58</f>
        <v>635.61417064900536</v>
      </c>
      <c r="F57" s="145">
        <f t="shared" si="21"/>
        <v>568.33845253724814</v>
      </c>
      <c r="G57" s="145"/>
      <c r="H57" s="145">
        <f t="shared" si="1"/>
        <v>4479.2863834819927</v>
      </c>
      <c r="I57" s="145">
        <f t="shared" si="21"/>
        <v>2276.9772821161391</v>
      </c>
      <c r="J57" s="145">
        <f t="shared" si="21"/>
        <v>2202.3091013658532</v>
      </c>
      <c r="K57" s="145"/>
      <c r="L57" s="145">
        <f t="shared" si="2"/>
        <v>840.18547517222578</v>
      </c>
      <c r="M57" s="145">
        <f t="shared" si="21"/>
        <v>442.90354381456729</v>
      </c>
      <c r="N57" s="145">
        <f t="shared" si="21"/>
        <v>397.28193135765844</v>
      </c>
    </row>
    <row r="58" spans="1:14" x14ac:dyDescent="0.25">
      <c r="A58" s="148" t="s">
        <v>175</v>
      </c>
      <c r="B58" s="144">
        <v>22690.646300702509</v>
      </c>
      <c r="C58" s="145">
        <f t="shared" si="3"/>
        <v>6523.4244818404723</v>
      </c>
      <c r="D58" s="145">
        <f t="shared" si="0"/>
        <v>1203.9526231862535</v>
      </c>
      <c r="E58" s="144">
        <v>635.61417064900536</v>
      </c>
      <c r="F58" s="144">
        <v>568.33845253724814</v>
      </c>
      <c r="G58" s="144"/>
      <c r="H58" s="145">
        <f t="shared" si="1"/>
        <v>4479.2863834819927</v>
      </c>
      <c r="I58" s="144">
        <v>2276.9772821161391</v>
      </c>
      <c r="J58" s="144">
        <v>2202.3091013658532</v>
      </c>
      <c r="K58" s="144"/>
      <c r="L58" s="145">
        <f t="shared" si="2"/>
        <v>840.18547517222578</v>
      </c>
      <c r="M58" s="144">
        <v>442.90354381456729</v>
      </c>
      <c r="N58" s="144">
        <v>397.28193135765844</v>
      </c>
    </row>
    <row r="59" spans="1:14" x14ac:dyDescent="0.25">
      <c r="A59" s="153" t="s">
        <v>176</v>
      </c>
      <c r="B59" s="145">
        <f>B60+B61</f>
        <v>41883.179366221506</v>
      </c>
      <c r="C59" s="145">
        <f t="shared" si="3"/>
        <v>18000.335743422256</v>
      </c>
      <c r="D59" s="145">
        <f t="shared" si="0"/>
        <v>2987.8265808799606</v>
      </c>
      <c r="E59" s="145">
        <f t="shared" ref="E59:N59" si="22">E60+E61</f>
        <v>1448.7223387649065</v>
      </c>
      <c r="F59" s="145">
        <f t="shared" si="22"/>
        <v>1539.1042421150539</v>
      </c>
      <c r="G59" s="145"/>
      <c r="H59" s="145">
        <f t="shared" si="1"/>
        <v>12825.71299756008</v>
      </c>
      <c r="I59" s="145">
        <f t="shared" si="22"/>
        <v>6249.0028029369241</v>
      </c>
      <c r="J59" s="145">
        <f t="shared" si="22"/>
        <v>6576.7101946231569</v>
      </c>
      <c r="K59" s="145"/>
      <c r="L59" s="145">
        <f t="shared" si="2"/>
        <v>2186.7961649822146</v>
      </c>
      <c r="M59" s="145">
        <f t="shared" si="22"/>
        <v>1029.0072353208986</v>
      </c>
      <c r="N59" s="145">
        <f t="shared" si="22"/>
        <v>1157.7889296613157</v>
      </c>
    </row>
    <row r="60" spans="1:14" x14ac:dyDescent="0.25">
      <c r="A60" s="148" t="s">
        <v>176</v>
      </c>
      <c r="B60" s="144">
        <v>24460.918493947909</v>
      </c>
      <c r="C60" s="145">
        <f t="shared" si="3"/>
        <v>10551.402602256971</v>
      </c>
      <c r="D60" s="145">
        <f t="shared" si="0"/>
        <v>1678.4572901142583</v>
      </c>
      <c r="E60" s="144">
        <v>783.12924057946861</v>
      </c>
      <c r="F60" s="144">
        <v>895.32804953478978</v>
      </c>
      <c r="G60" s="144"/>
      <c r="H60" s="145">
        <f t="shared" si="1"/>
        <v>7600.1605482956693</v>
      </c>
      <c r="I60" s="144">
        <v>3725.3958928241877</v>
      </c>
      <c r="J60" s="144">
        <v>3874.7646554714815</v>
      </c>
      <c r="K60" s="144"/>
      <c r="L60" s="145">
        <f t="shared" si="2"/>
        <v>1272.7847638470435</v>
      </c>
      <c r="M60" s="144">
        <v>582.81645921544543</v>
      </c>
      <c r="N60" s="144">
        <v>689.96830463159802</v>
      </c>
    </row>
    <row r="61" spans="1:14" x14ac:dyDescent="0.25">
      <c r="A61" s="148" t="s">
        <v>177</v>
      </c>
      <c r="B61" s="144">
        <v>17422.260872273593</v>
      </c>
      <c r="C61" s="145">
        <f t="shared" si="3"/>
        <v>7448.9331411652856</v>
      </c>
      <c r="D61" s="145">
        <f t="shared" si="0"/>
        <v>1309.3692907657021</v>
      </c>
      <c r="E61" s="144">
        <v>665.59309818543795</v>
      </c>
      <c r="F61" s="144">
        <v>643.77619258026414</v>
      </c>
      <c r="G61" s="144"/>
      <c r="H61" s="145">
        <f t="shared" si="1"/>
        <v>5225.5524492644126</v>
      </c>
      <c r="I61" s="144">
        <v>2523.6069101127368</v>
      </c>
      <c r="J61" s="144">
        <v>2701.9455391516753</v>
      </c>
      <c r="K61" s="144"/>
      <c r="L61" s="145">
        <f t="shared" si="2"/>
        <v>914.01140113517067</v>
      </c>
      <c r="M61" s="144">
        <v>446.19077610545315</v>
      </c>
      <c r="N61" s="144">
        <v>467.82062502971758</v>
      </c>
    </row>
    <row r="62" spans="1:14" ht="18" customHeight="1" x14ac:dyDescent="0.25">
      <c r="A62" s="153" t="s">
        <v>178</v>
      </c>
      <c r="B62" s="145">
        <f>B63+B64</f>
        <v>67467.28169229973</v>
      </c>
      <c r="C62" s="145">
        <f t="shared" si="3"/>
        <v>24236.970118940037</v>
      </c>
      <c r="D62" s="145">
        <f t="shared" si="0"/>
        <v>3982.6608721869629</v>
      </c>
      <c r="E62" s="145">
        <f t="shared" ref="E62:N62" si="23">E63+E64</f>
        <v>2000.829036477408</v>
      </c>
      <c r="F62" s="145">
        <f t="shared" si="23"/>
        <v>1981.831835709555</v>
      </c>
      <c r="G62" s="145"/>
      <c r="H62" s="145">
        <f t="shared" si="1"/>
        <v>17794.249720635467</v>
      </c>
      <c r="I62" s="145">
        <f t="shared" si="23"/>
        <v>8764.6128819500773</v>
      </c>
      <c r="J62" s="145">
        <f t="shared" si="23"/>
        <v>9029.6368386853901</v>
      </c>
      <c r="K62" s="145"/>
      <c r="L62" s="145">
        <f t="shared" si="2"/>
        <v>2460.0595261176045</v>
      </c>
      <c r="M62" s="145">
        <f t="shared" si="23"/>
        <v>1194.9683682936884</v>
      </c>
      <c r="N62" s="145">
        <f t="shared" si="23"/>
        <v>1265.0911578239161</v>
      </c>
    </row>
    <row r="63" spans="1:14" ht="15.75" customHeight="1" x14ac:dyDescent="0.25">
      <c r="A63" s="148" t="s">
        <v>178</v>
      </c>
      <c r="B63" s="144">
        <v>49753.889815767492</v>
      </c>
      <c r="C63" s="145">
        <f t="shared" si="3"/>
        <v>17280.484069937807</v>
      </c>
      <c r="D63" s="145">
        <f t="shared" si="0"/>
        <v>2911.9586835697892</v>
      </c>
      <c r="E63" s="144">
        <v>1450.2027843761041</v>
      </c>
      <c r="F63" s="144">
        <v>1461.7558991936853</v>
      </c>
      <c r="G63" s="144"/>
      <c r="H63" s="145">
        <f t="shared" si="1"/>
        <v>12547.136402220847</v>
      </c>
      <c r="I63" s="144">
        <v>6144.5438395713963</v>
      </c>
      <c r="J63" s="144">
        <v>6402.5925626494518</v>
      </c>
      <c r="K63" s="144"/>
      <c r="L63" s="145">
        <f t="shared" si="2"/>
        <v>1821.3889841471723</v>
      </c>
      <c r="M63" s="144">
        <v>866.04684395067306</v>
      </c>
      <c r="N63" s="144">
        <v>955.34214019649926</v>
      </c>
    </row>
    <row r="64" spans="1:14" x14ac:dyDescent="0.25">
      <c r="A64" s="148" t="s">
        <v>179</v>
      </c>
      <c r="B64" s="144">
        <v>17713.391876532238</v>
      </c>
      <c r="C64" s="145">
        <f t="shared" si="3"/>
        <v>6956.4860490022238</v>
      </c>
      <c r="D64" s="145">
        <f t="shared" si="0"/>
        <v>1070.7021886171738</v>
      </c>
      <c r="E64" s="144">
        <v>550.62625210130398</v>
      </c>
      <c r="F64" s="144">
        <v>520.07593651586978</v>
      </c>
      <c r="G64" s="144"/>
      <c r="H64" s="145">
        <f t="shared" si="1"/>
        <v>5247.1133184146183</v>
      </c>
      <c r="I64" s="144">
        <v>2620.0690423786809</v>
      </c>
      <c r="J64" s="144">
        <v>2627.0442760359379</v>
      </c>
      <c r="K64" s="144"/>
      <c r="L64" s="145">
        <f t="shared" si="2"/>
        <v>638.6705419704324</v>
      </c>
      <c r="M64" s="144">
        <v>328.92152434301545</v>
      </c>
      <c r="N64" s="144">
        <v>309.74901762741695</v>
      </c>
    </row>
    <row r="65" spans="1:14" x14ac:dyDescent="0.25">
      <c r="A65" s="153" t="s">
        <v>180</v>
      </c>
      <c r="B65" s="145">
        <f>B66</f>
        <v>18580.520689935387</v>
      </c>
      <c r="C65" s="145">
        <f t="shared" si="3"/>
        <v>9451.0333883575186</v>
      </c>
      <c r="D65" s="145">
        <f t="shared" si="0"/>
        <v>1196.358539964071</v>
      </c>
      <c r="E65" s="145">
        <f t="shared" ref="E65:N65" si="24">E66</f>
        <v>611.00723697719695</v>
      </c>
      <c r="F65" s="145">
        <f t="shared" si="24"/>
        <v>585.3513029868742</v>
      </c>
      <c r="G65" s="145"/>
      <c r="H65" s="145">
        <f t="shared" si="1"/>
        <v>7344.1565507221685</v>
      </c>
      <c r="I65" s="145">
        <f t="shared" si="24"/>
        <v>3609.5326061672245</v>
      </c>
      <c r="J65" s="145">
        <f t="shared" si="24"/>
        <v>3734.623944554944</v>
      </c>
      <c r="K65" s="145"/>
      <c r="L65" s="145">
        <f t="shared" si="2"/>
        <v>910.51829767127856</v>
      </c>
      <c r="M65" s="145">
        <f t="shared" si="24"/>
        <v>470.60747665062667</v>
      </c>
      <c r="N65" s="145">
        <f t="shared" si="24"/>
        <v>439.91082102065184</v>
      </c>
    </row>
    <row r="66" spans="1:14" x14ac:dyDescent="0.25">
      <c r="A66" s="148" t="s">
        <v>180</v>
      </c>
      <c r="B66" s="144">
        <v>18580.520689935387</v>
      </c>
      <c r="C66" s="145">
        <f t="shared" si="3"/>
        <v>9451.0333883575186</v>
      </c>
      <c r="D66" s="145">
        <f t="shared" si="0"/>
        <v>1196.358539964071</v>
      </c>
      <c r="E66" s="144">
        <v>611.00723697719695</v>
      </c>
      <c r="F66" s="144">
        <v>585.3513029868742</v>
      </c>
      <c r="G66" s="144"/>
      <c r="H66" s="145">
        <f t="shared" si="1"/>
        <v>7344.1565507221685</v>
      </c>
      <c r="I66" s="144">
        <v>3609.5326061672245</v>
      </c>
      <c r="J66" s="144">
        <v>3734.623944554944</v>
      </c>
      <c r="K66" s="144"/>
      <c r="L66" s="145">
        <f t="shared" si="2"/>
        <v>910.51829767127856</v>
      </c>
      <c r="M66" s="144">
        <v>470.60747665062667</v>
      </c>
      <c r="N66" s="144">
        <v>439.91082102065184</v>
      </c>
    </row>
    <row r="67" spans="1:14" x14ac:dyDescent="0.25">
      <c r="A67" s="153" t="s">
        <v>181</v>
      </c>
      <c r="B67" s="145">
        <f>B68</f>
        <v>38886.729500574671</v>
      </c>
      <c r="C67" s="145">
        <f t="shared" si="3"/>
        <v>13690.609112130209</v>
      </c>
      <c r="D67" s="145">
        <f t="shared" si="0"/>
        <v>1827.3654114798303</v>
      </c>
      <c r="E67" s="145">
        <f t="shared" ref="E67:N67" si="25">E68</f>
        <v>875.44769165415414</v>
      </c>
      <c r="F67" s="145">
        <f t="shared" si="25"/>
        <v>951.91771982567616</v>
      </c>
      <c r="G67" s="145"/>
      <c r="H67" s="145">
        <f t="shared" si="1"/>
        <v>10615.249380920613</v>
      </c>
      <c r="I67" s="145">
        <f t="shared" si="25"/>
        <v>5235.5800765479535</v>
      </c>
      <c r="J67" s="145">
        <f t="shared" si="25"/>
        <v>5379.66930437266</v>
      </c>
      <c r="K67" s="145"/>
      <c r="L67" s="145">
        <f t="shared" si="2"/>
        <v>1247.9943197297653</v>
      </c>
      <c r="M67" s="145">
        <f t="shared" si="25"/>
        <v>581.81197405296302</v>
      </c>
      <c r="N67" s="145">
        <f t="shared" si="25"/>
        <v>666.18234567680213</v>
      </c>
    </row>
    <row r="68" spans="1:14" x14ac:dyDescent="0.25">
      <c r="A68" s="148" t="s">
        <v>181</v>
      </c>
      <c r="B68" s="144">
        <v>38886.729500574671</v>
      </c>
      <c r="C68" s="145">
        <f t="shared" si="3"/>
        <v>13690.609112130209</v>
      </c>
      <c r="D68" s="145">
        <f t="shared" si="0"/>
        <v>1827.3654114798303</v>
      </c>
      <c r="E68" s="144">
        <v>875.44769165415414</v>
      </c>
      <c r="F68" s="144">
        <v>951.91771982567616</v>
      </c>
      <c r="G68" s="144"/>
      <c r="H68" s="145">
        <f t="shared" si="1"/>
        <v>10615.249380920613</v>
      </c>
      <c r="I68" s="144">
        <v>5235.5800765479535</v>
      </c>
      <c r="J68" s="144">
        <v>5379.66930437266</v>
      </c>
      <c r="K68" s="144"/>
      <c r="L68" s="145">
        <f t="shared" si="2"/>
        <v>1247.9943197297653</v>
      </c>
      <c r="M68" s="144">
        <v>581.81197405296302</v>
      </c>
      <c r="N68" s="144">
        <v>666.18234567680213</v>
      </c>
    </row>
    <row r="69" spans="1:14" x14ac:dyDescent="0.25">
      <c r="A69" s="153" t="s">
        <v>182</v>
      </c>
      <c r="B69" s="145">
        <f>B70</f>
        <v>49076.347270486403</v>
      </c>
      <c r="C69" s="145">
        <f t="shared" si="3"/>
        <v>17357.261491495508</v>
      </c>
      <c r="D69" s="145">
        <f t="shared" si="0"/>
        <v>2515.8218244032432</v>
      </c>
      <c r="E69" s="145">
        <f t="shared" ref="E69:N69" si="26">E70</f>
        <v>1303.0431768060287</v>
      </c>
      <c r="F69" s="145">
        <f t="shared" si="26"/>
        <v>1212.7786475972146</v>
      </c>
      <c r="G69" s="145"/>
      <c r="H69" s="145">
        <f t="shared" si="1"/>
        <v>13250.232717633502</v>
      </c>
      <c r="I69" s="145">
        <f t="shared" si="26"/>
        <v>6587.807347031594</v>
      </c>
      <c r="J69" s="145">
        <f t="shared" si="26"/>
        <v>6662.4253706019072</v>
      </c>
      <c r="K69" s="145"/>
      <c r="L69" s="145">
        <f t="shared" si="2"/>
        <v>1591.2069494587622</v>
      </c>
      <c r="M69" s="145">
        <f t="shared" si="26"/>
        <v>810.88801756975988</v>
      </c>
      <c r="N69" s="145">
        <f t="shared" si="26"/>
        <v>780.31893188900244</v>
      </c>
    </row>
    <row r="70" spans="1:14" x14ac:dyDescent="0.25">
      <c r="A70" s="148" t="s">
        <v>182</v>
      </c>
      <c r="B70" s="144">
        <v>49076.347270486403</v>
      </c>
      <c r="C70" s="145">
        <f t="shared" si="3"/>
        <v>17357.261491495508</v>
      </c>
      <c r="D70" s="145">
        <f t="shared" si="0"/>
        <v>2515.8218244032432</v>
      </c>
      <c r="E70" s="144">
        <v>1303.0431768060287</v>
      </c>
      <c r="F70" s="144">
        <v>1212.7786475972146</v>
      </c>
      <c r="G70" s="144"/>
      <c r="H70" s="145">
        <f t="shared" si="1"/>
        <v>13250.232717633502</v>
      </c>
      <c r="I70" s="144">
        <v>6587.807347031594</v>
      </c>
      <c r="J70" s="144">
        <v>6662.4253706019072</v>
      </c>
      <c r="K70" s="144"/>
      <c r="L70" s="145">
        <f t="shared" si="2"/>
        <v>1591.2069494587622</v>
      </c>
      <c r="M70" s="144">
        <v>810.88801756975988</v>
      </c>
      <c r="N70" s="144">
        <v>780.31893188900244</v>
      </c>
    </row>
    <row r="71" spans="1:14" x14ac:dyDescent="0.25">
      <c r="A71" s="153" t="s">
        <v>183</v>
      </c>
      <c r="B71" s="145">
        <v>17940.099463683568</v>
      </c>
      <c r="C71" s="145">
        <f t="shared" si="3"/>
        <v>6697.6420280843404</v>
      </c>
      <c r="D71" s="145">
        <f t="shared" si="0"/>
        <v>881.71836158404346</v>
      </c>
      <c r="E71" s="145">
        <v>431.3754631902118</v>
      </c>
      <c r="F71" s="145">
        <v>450.34289839383166</v>
      </c>
      <c r="G71" s="145"/>
      <c r="H71" s="145">
        <f t="shared" si="1"/>
        <v>5130.6759258461843</v>
      </c>
      <c r="I71" s="145">
        <v>2547.4786704351382</v>
      </c>
      <c r="J71" s="145">
        <v>2583.1972554110462</v>
      </c>
      <c r="K71" s="145"/>
      <c r="L71" s="145">
        <f t="shared" si="2"/>
        <v>685.24774065411316</v>
      </c>
      <c r="M71" s="145">
        <v>328.00082703958503</v>
      </c>
      <c r="N71" s="145">
        <v>357.24691361452807</v>
      </c>
    </row>
    <row r="72" spans="1:14" x14ac:dyDescent="0.25">
      <c r="A72" s="148" t="s">
        <v>183</v>
      </c>
      <c r="B72" s="144">
        <v>17941.0994636836</v>
      </c>
      <c r="C72" s="144">
        <f t="shared" ref="C72" si="27">D72+H72+L72</f>
        <v>6697.6420280843404</v>
      </c>
      <c r="D72" s="144">
        <f t="shared" ref="D72" si="28">E72+F72</f>
        <v>881.71836158404346</v>
      </c>
      <c r="E72" s="144">
        <v>431.3754631902118</v>
      </c>
      <c r="F72" s="144">
        <v>450.34289839383166</v>
      </c>
      <c r="G72" s="144"/>
      <c r="H72" s="144">
        <f t="shared" ref="H72" si="29">I72+J72</f>
        <v>5130.6759258461843</v>
      </c>
      <c r="I72" s="144">
        <v>2547.4786704351382</v>
      </c>
      <c r="J72" s="144">
        <v>2583.1972554110462</v>
      </c>
      <c r="K72" s="144"/>
      <c r="L72" s="144">
        <f t="shared" ref="L72" si="30">M72+N72</f>
        <v>685.24774065411316</v>
      </c>
      <c r="M72" s="144">
        <v>328.00082703958503</v>
      </c>
      <c r="N72" s="144">
        <v>357.24691361452807</v>
      </c>
    </row>
    <row r="73" spans="1:14" x14ac:dyDescent="0.25">
      <c r="A73" s="153" t="s">
        <v>184</v>
      </c>
      <c r="B73" s="145">
        <f>B74</f>
        <v>23342.993128688238</v>
      </c>
      <c r="C73" s="145">
        <f t="shared" si="3"/>
        <v>8301.3583147576683</v>
      </c>
      <c r="D73" s="145">
        <f t="shared" si="0"/>
        <v>954.22019209914993</v>
      </c>
      <c r="E73" s="145">
        <f t="shared" ref="E73:N73" si="31">E74</f>
        <v>464.31499337001895</v>
      </c>
      <c r="F73" s="145">
        <f t="shared" si="31"/>
        <v>489.90519872913097</v>
      </c>
      <c r="G73" s="145"/>
      <c r="H73" s="145">
        <f t="shared" si="1"/>
        <v>6701.5944020051684</v>
      </c>
      <c r="I73" s="145">
        <f t="shared" si="31"/>
        <v>3275.6055013921477</v>
      </c>
      <c r="J73" s="145">
        <f t="shared" si="31"/>
        <v>3425.9889006130211</v>
      </c>
      <c r="K73" s="145"/>
      <c r="L73" s="145">
        <f t="shared" si="2"/>
        <v>645.54372065334974</v>
      </c>
      <c r="M73" s="145">
        <f t="shared" si="31"/>
        <v>322.72920003370058</v>
      </c>
      <c r="N73" s="145">
        <f t="shared" si="31"/>
        <v>322.81452061964922</v>
      </c>
    </row>
    <row r="74" spans="1:14" x14ac:dyDescent="0.25">
      <c r="A74" s="149" t="s">
        <v>184</v>
      </c>
      <c r="B74" s="150">
        <v>23342.993128688238</v>
      </c>
      <c r="C74" s="151">
        <f t="shared" si="3"/>
        <v>8301.3583147576683</v>
      </c>
      <c r="D74" s="151">
        <f t="shared" ref="D74" si="32">E74+F74</f>
        <v>954.22019209914993</v>
      </c>
      <c r="E74" s="150">
        <v>464.31499337001895</v>
      </c>
      <c r="F74" s="150">
        <v>489.90519872913097</v>
      </c>
      <c r="G74" s="150"/>
      <c r="H74" s="151">
        <f t="shared" ref="H74" si="33">I74+J74</f>
        <v>6701.5944020051684</v>
      </c>
      <c r="I74" s="150">
        <v>3275.6055013921477</v>
      </c>
      <c r="J74" s="150">
        <v>3425.9889006130211</v>
      </c>
      <c r="K74" s="150"/>
      <c r="L74" s="151">
        <f t="shared" ref="L74" si="34">M74+N74</f>
        <v>645.54372065334974</v>
      </c>
      <c r="M74" s="150">
        <v>322.72920003370058</v>
      </c>
      <c r="N74" s="150">
        <v>322.81452061964922</v>
      </c>
    </row>
  </sheetData>
  <mergeCells count="7">
    <mergeCell ref="A1:N2"/>
    <mergeCell ref="B3:B6"/>
    <mergeCell ref="C3:C6"/>
    <mergeCell ref="E3:F5"/>
    <mergeCell ref="I3:J5"/>
    <mergeCell ref="M3:N5"/>
    <mergeCell ref="A3:A6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7"/>
  <sheetViews>
    <sheetView workbookViewId="0">
      <selection activeCell="H24" sqref="H24"/>
    </sheetView>
  </sheetViews>
  <sheetFormatPr defaultRowHeight="15" x14ac:dyDescent="0.25"/>
  <cols>
    <col min="1" max="6" width="10.85546875" style="25" customWidth="1"/>
    <col min="7" max="7" width="3.42578125" style="25" customWidth="1"/>
    <col min="8" max="10" width="10.85546875" style="25" customWidth="1"/>
    <col min="11" max="11" width="3.42578125" style="25" customWidth="1"/>
    <col min="12" max="15" width="10.85546875" style="25" customWidth="1"/>
    <col min="16" max="16384" width="9.140625" style="25"/>
  </cols>
  <sheetData>
    <row r="1" spans="1:15" ht="15" customHeight="1" x14ac:dyDescent="0.25">
      <c r="A1" s="940" t="s">
        <v>610</v>
      </c>
      <c r="B1" s="940"/>
      <c r="C1" s="940"/>
      <c r="D1" s="940"/>
      <c r="E1" s="940"/>
      <c r="F1" s="940"/>
      <c r="G1" s="940"/>
      <c r="H1" s="940"/>
      <c r="I1" s="940"/>
      <c r="J1" s="940"/>
      <c r="K1" s="940"/>
      <c r="L1" s="940"/>
      <c r="M1" s="940"/>
      <c r="N1" s="940"/>
      <c r="O1" s="1140"/>
    </row>
    <row r="2" spans="1:15" x14ac:dyDescent="0.25">
      <c r="A2" s="941"/>
      <c r="B2" s="941"/>
      <c r="C2" s="941"/>
      <c r="D2" s="941"/>
      <c r="E2" s="941"/>
      <c r="F2" s="941"/>
      <c r="G2" s="941"/>
      <c r="H2" s="941"/>
      <c r="I2" s="941"/>
      <c r="J2" s="941"/>
      <c r="K2" s="941"/>
      <c r="L2" s="941"/>
      <c r="M2" s="941"/>
      <c r="N2" s="941"/>
      <c r="O2" s="1141"/>
    </row>
    <row r="3" spans="1:15" ht="5.25" customHeight="1" x14ac:dyDescent="0.25">
      <c r="A3" s="943" t="s">
        <v>545</v>
      </c>
      <c r="B3" s="942" t="s">
        <v>546</v>
      </c>
      <c r="C3" s="943" t="s">
        <v>547</v>
      </c>
      <c r="D3" s="943" t="s">
        <v>237</v>
      </c>
      <c r="E3" s="943"/>
      <c r="F3" s="943"/>
      <c r="G3" s="270"/>
      <c r="H3" s="943" t="s">
        <v>238</v>
      </c>
      <c r="I3" s="943"/>
      <c r="J3" s="943"/>
      <c r="K3" s="269"/>
      <c r="L3" s="943" t="s">
        <v>239</v>
      </c>
      <c r="M3" s="943"/>
      <c r="N3" s="943"/>
      <c r="O3" s="938" t="s">
        <v>240</v>
      </c>
    </row>
    <row r="4" spans="1:15" ht="11.25" customHeight="1" x14ac:dyDescent="0.25">
      <c r="A4" s="942"/>
      <c r="B4" s="942"/>
      <c r="C4" s="944"/>
      <c r="D4" s="942"/>
      <c r="E4" s="942"/>
      <c r="F4" s="942"/>
      <c r="G4" s="270"/>
      <c r="H4" s="942"/>
      <c r="I4" s="942"/>
      <c r="J4" s="942"/>
      <c r="K4" s="269"/>
      <c r="L4" s="942"/>
      <c r="M4" s="942"/>
      <c r="N4" s="942"/>
      <c r="O4" s="938"/>
    </row>
    <row r="5" spans="1:15" ht="12" customHeight="1" x14ac:dyDescent="0.25">
      <c r="A5" s="942"/>
      <c r="B5" s="942"/>
      <c r="C5" s="944"/>
      <c r="D5" s="945"/>
      <c r="E5" s="945"/>
      <c r="F5" s="945"/>
      <c r="G5" s="270"/>
      <c r="H5" s="945"/>
      <c r="I5" s="945"/>
      <c r="J5" s="945"/>
      <c r="K5" s="269"/>
      <c r="L5" s="945"/>
      <c r="M5" s="945"/>
      <c r="N5" s="945"/>
      <c r="O5" s="938"/>
    </row>
    <row r="6" spans="1:15" ht="10.5" customHeight="1" x14ac:dyDescent="0.25">
      <c r="A6" s="942"/>
      <c r="B6" s="942"/>
      <c r="C6" s="944"/>
      <c r="D6" s="271"/>
      <c r="E6" s="272"/>
      <c r="F6" s="272"/>
      <c r="G6" s="272"/>
      <c r="H6" s="272"/>
      <c r="I6" s="272"/>
      <c r="J6" s="272"/>
      <c r="K6" s="272"/>
      <c r="L6" s="272"/>
      <c r="M6" s="272"/>
      <c r="N6" s="272"/>
      <c r="O6" s="938"/>
    </row>
    <row r="7" spans="1:15" ht="15.75" customHeight="1" x14ac:dyDescent="0.25">
      <c r="A7" s="942"/>
      <c r="B7" s="942"/>
      <c r="C7" s="944"/>
      <c r="D7" s="273" t="s">
        <v>0</v>
      </c>
      <c r="E7" s="273" t="s">
        <v>235</v>
      </c>
      <c r="F7" s="273" t="s">
        <v>236</v>
      </c>
      <c r="G7" s="274"/>
      <c r="H7" s="275" t="s">
        <v>0</v>
      </c>
      <c r="I7" s="275" t="s">
        <v>235</v>
      </c>
      <c r="J7" s="275" t="s">
        <v>236</v>
      </c>
      <c r="K7" s="274"/>
      <c r="L7" s="275" t="s">
        <v>0</v>
      </c>
      <c r="M7" s="275" t="s">
        <v>235</v>
      </c>
      <c r="N7" s="275" t="s">
        <v>236</v>
      </c>
      <c r="O7" s="938"/>
    </row>
    <row r="8" spans="1:15" x14ac:dyDescent="0.25">
      <c r="A8" s="276" t="s">
        <v>163</v>
      </c>
      <c r="B8" s="277">
        <v>1734463.734198462</v>
      </c>
      <c r="C8" s="277">
        <f>D8+H8+L8</f>
        <v>178548.14738258807</v>
      </c>
      <c r="D8" s="277">
        <f>E8+F8</f>
        <v>27443.761137358539</v>
      </c>
      <c r="E8" s="277">
        <v>13632.281100943597</v>
      </c>
      <c r="F8" s="277">
        <v>13811.48003641494</v>
      </c>
      <c r="G8" s="277"/>
      <c r="H8" s="277">
        <f>I8+J8</f>
        <v>136229.19297369965</v>
      </c>
      <c r="I8" s="277">
        <v>67048.095942066546</v>
      </c>
      <c r="J8" s="277">
        <v>69181.097031633108</v>
      </c>
      <c r="K8" s="277"/>
      <c r="L8" s="277">
        <f>M8+N8</f>
        <v>14875.193271529875</v>
      </c>
      <c r="M8" s="277">
        <v>7243.3237895033908</v>
      </c>
      <c r="N8" s="277">
        <v>7631.8694820264855</v>
      </c>
      <c r="O8" s="154">
        <f>C8/B8*100</f>
        <v>10.294141287716203</v>
      </c>
    </row>
    <row r="9" spans="1:15" x14ac:dyDescent="0.25">
      <c r="A9" s="748"/>
      <c r="B9" s="749"/>
      <c r="C9" s="749"/>
      <c r="D9" s="749"/>
      <c r="E9" s="749"/>
      <c r="F9" s="749"/>
      <c r="G9" s="749"/>
      <c r="H9" s="749"/>
      <c r="I9" s="749"/>
      <c r="J9" s="749"/>
      <c r="K9" s="749"/>
      <c r="L9" s="749"/>
      <c r="M9" s="749"/>
      <c r="N9" s="749"/>
      <c r="O9" s="750"/>
    </row>
    <row r="10" spans="1:15" ht="15.75" customHeight="1" x14ac:dyDescent="0.25">
      <c r="A10" s="939" t="s">
        <v>3</v>
      </c>
      <c r="B10" s="939"/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747"/>
    </row>
    <row r="11" spans="1:15" x14ac:dyDescent="0.25">
      <c r="A11" s="745" t="s">
        <v>4</v>
      </c>
      <c r="B11" s="281">
        <v>634628.54157420876</v>
      </c>
      <c r="C11" s="281">
        <f t="shared" ref="C11:C17" si="0">D11+H11+L11</f>
        <v>64742.819770805494</v>
      </c>
      <c r="D11" s="281">
        <f t="shared" ref="D11:D17" si="1">E11+F11</f>
        <v>9345.2377026732684</v>
      </c>
      <c r="E11" s="281">
        <v>4544.7375625766035</v>
      </c>
      <c r="F11" s="281">
        <v>4800.5001400966639</v>
      </c>
      <c r="G11" s="281"/>
      <c r="H11" s="281">
        <f t="shared" ref="H11:H17" si="2">I11+J11</f>
        <v>50732.404137399353</v>
      </c>
      <c r="I11" s="281">
        <v>24652.788384432035</v>
      </c>
      <c r="J11" s="281">
        <v>26079.615752967318</v>
      </c>
      <c r="K11" s="281"/>
      <c r="L11" s="281">
        <f t="shared" ref="L11:L17" si="3">M11+N11</f>
        <v>4665.1779307328688</v>
      </c>
      <c r="M11" s="281">
        <v>2227.0518478868726</v>
      </c>
      <c r="N11" s="281">
        <v>2438.1260828459963</v>
      </c>
      <c r="O11" s="278">
        <f>C11/B11*100</f>
        <v>10.201687369781641</v>
      </c>
    </row>
    <row r="12" spans="1:15" x14ac:dyDescent="0.25">
      <c r="A12" s="745" t="s">
        <v>5</v>
      </c>
      <c r="B12" s="281">
        <v>1099835.1926007723</v>
      </c>
      <c r="C12" s="281">
        <f t="shared" si="0"/>
        <v>113805.32761181981</v>
      </c>
      <c r="D12" s="281">
        <f t="shared" si="1"/>
        <v>18098.523434684932</v>
      </c>
      <c r="E12" s="281">
        <v>9087.5435383668282</v>
      </c>
      <c r="F12" s="281">
        <v>9010.9798963181038</v>
      </c>
      <c r="G12" s="281"/>
      <c r="H12" s="281">
        <f t="shared" si="2"/>
        <v>85496.788836338354</v>
      </c>
      <c r="I12" s="281">
        <v>42395.307557652595</v>
      </c>
      <c r="J12" s="281">
        <v>43101.481278685758</v>
      </c>
      <c r="K12" s="281"/>
      <c r="L12" s="281">
        <f t="shared" si="3"/>
        <v>10210.015340796519</v>
      </c>
      <c r="M12" s="281">
        <v>5016.2719416163081</v>
      </c>
      <c r="N12" s="281">
        <v>5193.7433991802109</v>
      </c>
      <c r="O12" s="278">
        <f t="shared" ref="O12:O17" si="4">C12/B12*100</f>
        <v>10.347489185421061</v>
      </c>
    </row>
    <row r="13" spans="1:15" x14ac:dyDescent="0.25">
      <c r="A13" s="282" t="s">
        <v>200</v>
      </c>
      <c r="B13" s="283"/>
      <c r="C13" s="279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0"/>
    </row>
    <row r="14" spans="1:15" x14ac:dyDescent="0.25">
      <c r="A14" s="745" t="s">
        <v>121</v>
      </c>
      <c r="B14" s="281">
        <v>531176.86836513644</v>
      </c>
      <c r="C14" s="281">
        <f t="shared" si="0"/>
        <v>35980.114657583275</v>
      </c>
      <c r="D14" s="281">
        <f t="shared" si="1"/>
        <v>2759.4003957619552</v>
      </c>
      <c r="E14" s="281">
        <v>1400.2543907730605</v>
      </c>
      <c r="F14" s="281">
        <v>1359.1460049888947</v>
      </c>
      <c r="G14" s="281"/>
      <c r="H14" s="281">
        <f t="shared" si="2"/>
        <v>31717.688906587886</v>
      </c>
      <c r="I14" s="281">
        <v>15754.788851777828</v>
      </c>
      <c r="J14" s="281">
        <v>15962.900054810058</v>
      </c>
      <c r="K14" s="281"/>
      <c r="L14" s="281">
        <f t="shared" si="3"/>
        <v>1503.0253552334341</v>
      </c>
      <c r="M14" s="281">
        <v>739.95094411492141</v>
      </c>
      <c r="N14" s="281">
        <v>763.07441111851267</v>
      </c>
      <c r="O14" s="278">
        <f t="shared" si="4"/>
        <v>6.7736599239201389</v>
      </c>
    </row>
    <row r="15" spans="1:15" x14ac:dyDescent="0.25">
      <c r="A15" s="745" t="s">
        <v>122</v>
      </c>
      <c r="B15" s="281">
        <v>499414.57014018577</v>
      </c>
      <c r="C15" s="281">
        <f t="shared" si="0"/>
        <v>51897.018969478231</v>
      </c>
      <c r="D15" s="281">
        <f t="shared" si="1"/>
        <v>10009.192090999801</v>
      </c>
      <c r="E15" s="281">
        <v>5066.2556182693006</v>
      </c>
      <c r="F15" s="281">
        <v>4942.9364727305001</v>
      </c>
      <c r="G15" s="281"/>
      <c r="H15" s="281">
        <f t="shared" si="2"/>
        <v>36479.583114333465</v>
      </c>
      <c r="I15" s="281">
        <v>18037.649864994884</v>
      </c>
      <c r="J15" s="281">
        <v>18441.933249338581</v>
      </c>
      <c r="K15" s="281"/>
      <c r="L15" s="281">
        <f t="shared" si="3"/>
        <v>5408.2437641449651</v>
      </c>
      <c r="M15" s="281">
        <v>2734.6338356078559</v>
      </c>
      <c r="N15" s="281">
        <v>2673.6099285371092</v>
      </c>
      <c r="O15" s="278">
        <f t="shared" si="4"/>
        <v>10.391570865645896</v>
      </c>
    </row>
    <row r="16" spans="1:15" x14ac:dyDescent="0.25">
      <c r="A16" s="745" t="s">
        <v>123</v>
      </c>
      <c r="B16" s="281">
        <v>460178.74055693939</v>
      </c>
      <c r="C16" s="281">
        <f t="shared" si="0"/>
        <v>53561.191768553384</v>
      </c>
      <c r="D16" s="281">
        <f t="shared" si="1"/>
        <v>7124.5411505097145</v>
      </c>
      <c r="E16" s="281">
        <v>3573.7125578306222</v>
      </c>
      <c r="F16" s="281">
        <v>3550.8285926790923</v>
      </c>
      <c r="G16" s="281"/>
      <c r="H16" s="281">
        <f t="shared" si="2"/>
        <v>42514.593257350847</v>
      </c>
      <c r="I16" s="281">
        <v>21063.418590586072</v>
      </c>
      <c r="J16" s="281">
        <v>21451.174666764775</v>
      </c>
      <c r="K16" s="281"/>
      <c r="L16" s="281">
        <f t="shared" si="3"/>
        <v>3922.0573606928228</v>
      </c>
      <c r="M16" s="281">
        <v>1942.5943750854567</v>
      </c>
      <c r="N16" s="281">
        <v>1979.4629856073661</v>
      </c>
      <c r="O16" s="278">
        <f t="shared" si="4"/>
        <v>11.639214732894878</v>
      </c>
    </row>
    <row r="17" spans="1:15" x14ac:dyDescent="0.25">
      <c r="A17" s="746" t="s">
        <v>241</v>
      </c>
      <c r="B17" s="284">
        <v>243693.5551035105</v>
      </c>
      <c r="C17" s="281">
        <f t="shared" si="0"/>
        <v>37109.821987019124</v>
      </c>
      <c r="D17" s="284">
        <f t="shared" si="1"/>
        <v>7550.627500085674</v>
      </c>
      <c r="E17" s="284">
        <v>3592.0585340699508</v>
      </c>
      <c r="F17" s="284">
        <v>3958.5689660157232</v>
      </c>
      <c r="G17" s="284"/>
      <c r="H17" s="284">
        <f t="shared" si="2"/>
        <v>25517.327695475484</v>
      </c>
      <c r="I17" s="284">
        <v>12192.238634730438</v>
      </c>
      <c r="J17" s="284">
        <v>13325.089060745046</v>
      </c>
      <c r="K17" s="284"/>
      <c r="L17" s="284">
        <f t="shared" si="3"/>
        <v>4041.8667914579655</v>
      </c>
      <c r="M17" s="284">
        <v>1826.144634694866</v>
      </c>
      <c r="N17" s="284">
        <v>2215.7221567630995</v>
      </c>
      <c r="O17" s="278">
        <f t="shared" si="4"/>
        <v>15.22806869933695</v>
      </c>
    </row>
  </sheetData>
  <mergeCells count="9">
    <mergeCell ref="A10:B10"/>
    <mergeCell ref="A1:N2"/>
    <mergeCell ref="B3:B7"/>
    <mergeCell ref="C3:C7"/>
    <mergeCell ref="D3:F5"/>
    <mergeCell ref="H3:J5"/>
    <mergeCell ref="L3:N5"/>
    <mergeCell ref="A3:A7"/>
    <mergeCell ref="O3:O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A7046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25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workbookViewId="0">
      <selection activeCell="H25" sqref="H25"/>
    </sheetView>
  </sheetViews>
  <sheetFormatPr defaultRowHeight="15" x14ac:dyDescent="0.25"/>
  <cols>
    <col min="1" max="1" width="21.42578125" style="25" customWidth="1"/>
    <col min="2" max="2" width="11.5703125" style="25" customWidth="1"/>
    <col min="3" max="3" width="13.85546875" style="25" customWidth="1"/>
    <col min="4" max="4" width="14.42578125" style="25" customWidth="1"/>
    <col min="5" max="5" width="15.5703125" style="25" customWidth="1"/>
    <col min="6" max="6" width="15" style="25" customWidth="1"/>
    <col min="7" max="7" width="14.85546875" style="25" customWidth="1"/>
    <col min="8" max="8" width="15" style="25" customWidth="1"/>
    <col min="9" max="9" width="15.42578125" style="25" customWidth="1"/>
    <col min="10" max="13" width="9.140625" style="25"/>
    <col min="14" max="14" width="11.85546875" style="25" customWidth="1"/>
    <col min="15" max="15" width="9.140625" style="25"/>
    <col min="16" max="16" width="11.5703125" style="25" customWidth="1"/>
    <col min="17" max="16384" width="9.140625" style="25"/>
  </cols>
  <sheetData>
    <row r="1" spans="1:16" ht="7.5" customHeight="1" x14ac:dyDescent="0.25">
      <c r="A1" s="946" t="s">
        <v>549</v>
      </c>
      <c r="B1" s="946"/>
      <c r="C1" s="946"/>
      <c r="D1" s="946"/>
      <c r="E1" s="946"/>
      <c r="F1" s="946"/>
      <c r="G1" s="946"/>
      <c r="H1" s="946"/>
      <c r="I1" s="946"/>
      <c r="J1" s="946"/>
      <c r="K1" s="946"/>
      <c r="L1" s="946"/>
      <c r="M1" s="946"/>
      <c r="N1" s="946"/>
      <c r="O1" s="946"/>
      <c r="P1" s="946"/>
    </row>
    <row r="2" spans="1:16" ht="11.25" customHeight="1" x14ac:dyDescent="0.25">
      <c r="A2" s="947"/>
      <c r="B2" s="947"/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</row>
    <row r="3" spans="1:16" ht="45.75" customHeight="1" x14ac:dyDescent="0.25">
      <c r="A3" s="751" t="s">
        <v>523</v>
      </c>
      <c r="B3" s="263" t="s">
        <v>548</v>
      </c>
      <c r="C3" s="263" t="s">
        <v>243</v>
      </c>
      <c r="D3" s="263" t="s">
        <v>244</v>
      </c>
      <c r="E3" s="263" t="s">
        <v>245</v>
      </c>
      <c r="F3" s="263" t="s">
        <v>246</v>
      </c>
      <c r="G3" s="263" t="s">
        <v>247</v>
      </c>
      <c r="H3" s="263" t="s">
        <v>248</v>
      </c>
      <c r="I3" s="263" t="s">
        <v>249</v>
      </c>
      <c r="J3" s="263" t="s">
        <v>250</v>
      </c>
      <c r="K3" s="263" t="s">
        <v>251</v>
      </c>
      <c r="L3" s="263" t="s">
        <v>252</v>
      </c>
      <c r="M3" s="263" t="s">
        <v>253</v>
      </c>
      <c r="N3" s="263" t="s">
        <v>254</v>
      </c>
      <c r="O3" s="263" t="s">
        <v>255</v>
      </c>
      <c r="P3" s="263" t="s">
        <v>256</v>
      </c>
    </row>
    <row r="4" spans="1:16" x14ac:dyDescent="0.25">
      <c r="A4" s="264" t="s">
        <v>163</v>
      </c>
      <c r="B4" s="265">
        <v>3085681.2209262433</v>
      </c>
      <c r="C4" s="265">
        <v>35886.414134274855</v>
      </c>
      <c r="D4" s="265">
        <v>185474.87719104829</v>
      </c>
      <c r="E4" s="265">
        <v>41363.561786974074</v>
      </c>
      <c r="F4" s="265">
        <v>1356083.6053367844</v>
      </c>
      <c r="G4" s="265">
        <v>1246237.7041278165</v>
      </c>
      <c r="H4" s="265">
        <v>8377.7148174179601</v>
      </c>
      <c r="I4" s="265">
        <v>3495.4038394067416</v>
      </c>
      <c r="J4" s="265">
        <v>9684.8324003714733</v>
      </c>
      <c r="K4" s="265">
        <v>1744.3624679006455</v>
      </c>
      <c r="L4" s="265">
        <v>1376.0587043674602</v>
      </c>
      <c r="M4" s="265">
        <v>205.63352618658575</v>
      </c>
      <c r="N4" s="265">
        <v>1516.0993706849501</v>
      </c>
      <c r="O4" s="265">
        <v>107033.52616527744</v>
      </c>
      <c r="P4" s="265">
        <v>87201.427027498401</v>
      </c>
    </row>
    <row r="5" spans="1:16" x14ac:dyDescent="0.25">
      <c r="A5" s="754"/>
      <c r="B5" s="755"/>
      <c r="C5" s="755"/>
      <c r="D5" s="755"/>
      <c r="E5" s="755"/>
      <c r="F5" s="755"/>
      <c r="G5" s="755"/>
      <c r="H5" s="755"/>
      <c r="I5" s="755"/>
      <c r="J5" s="755"/>
      <c r="K5" s="755"/>
      <c r="L5" s="755"/>
      <c r="M5" s="755"/>
      <c r="N5" s="755"/>
      <c r="O5" s="755"/>
      <c r="P5" s="755"/>
    </row>
    <row r="6" spans="1:16" ht="16.5" customHeight="1" x14ac:dyDescent="0.25">
      <c r="A6" s="264" t="s">
        <v>3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</row>
    <row r="7" spans="1:16" x14ac:dyDescent="0.25">
      <c r="A7" s="752" t="s">
        <v>4</v>
      </c>
      <c r="B7" s="267">
        <v>1217767.1328942929</v>
      </c>
      <c r="C7" s="267">
        <v>24978.634307547665</v>
      </c>
      <c r="D7" s="267">
        <v>92390.193956715564</v>
      </c>
      <c r="E7" s="267">
        <v>24480.291405407337</v>
      </c>
      <c r="F7" s="267">
        <v>668824.09230300121</v>
      </c>
      <c r="G7" s="267">
        <v>303144.38914335222</v>
      </c>
      <c r="H7" s="267">
        <v>5665.6355057543333</v>
      </c>
      <c r="I7" s="267">
        <v>1916.1130180133503</v>
      </c>
      <c r="J7" s="267">
        <v>1737.1851091682654</v>
      </c>
      <c r="K7" s="267">
        <v>680.11522167638725</v>
      </c>
      <c r="L7" s="267">
        <v>814.78720213864131</v>
      </c>
      <c r="M7" s="267">
        <v>170.60055010343149</v>
      </c>
      <c r="N7" s="267">
        <v>1162.739389985243</v>
      </c>
      <c r="O7" s="267">
        <v>59640.045847952199</v>
      </c>
      <c r="P7" s="267">
        <v>32162.309932118191</v>
      </c>
    </row>
    <row r="8" spans="1:16" x14ac:dyDescent="0.25">
      <c r="A8" s="752" t="s">
        <v>5</v>
      </c>
      <c r="B8" s="267">
        <v>1867914.0880070275</v>
      </c>
      <c r="C8" s="267">
        <v>10907.779826727105</v>
      </c>
      <c r="D8" s="267">
        <v>93084.683234268465</v>
      </c>
      <c r="E8" s="267">
        <v>16883.270381567727</v>
      </c>
      <c r="F8" s="267">
        <v>687259.51302953914</v>
      </c>
      <c r="G8" s="267">
        <v>943093.3149817863</v>
      </c>
      <c r="H8" s="267">
        <v>2712.0793116635964</v>
      </c>
      <c r="I8" s="267">
        <v>1579.2908213934227</v>
      </c>
      <c r="J8" s="267">
        <v>7947.6472912033296</v>
      </c>
      <c r="K8" s="267">
        <v>1064.2472462242436</v>
      </c>
      <c r="L8" s="267">
        <v>561.27150222881983</v>
      </c>
      <c r="M8" s="267">
        <v>35.03297608315421</v>
      </c>
      <c r="N8" s="267">
        <v>353.35998069970356</v>
      </c>
      <c r="O8" s="267">
        <v>47393.480317349524</v>
      </c>
      <c r="P8" s="267">
        <v>55039.117095393354</v>
      </c>
    </row>
    <row r="9" spans="1:16" ht="17.25" customHeight="1" x14ac:dyDescent="0.25">
      <c r="A9" s="264" t="s">
        <v>153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</row>
    <row r="10" spans="1:16" x14ac:dyDescent="0.25">
      <c r="A10" s="752" t="s">
        <v>6</v>
      </c>
      <c r="B10" s="267">
        <v>211286.79799325144</v>
      </c>
      <c r="C10" s="267">
        <v>803.45658865118094</v>
      </c>
      <c r="D10" s="267">
        <v>6525.362425737856</v>
      </c>
      <c r="E10" s="267">
        <v>1295.5443071354164</v>
      </c>
      <c r="F10" s="267">
        <v>198357.55114310264</v>
      </c>
      <c r="G10" s="267">
        <v>2423.3583989642325</v>
      </c>
      <c r="H10" s="267">
        <v>11.699539621902312</v>
      </c>
      <c r="I10" s="267">
        <v>16.912130957838315</v>
      </c>
      <c r="J10" s="267">
        <v>20.650126652631283</v>
      </c>
      <c r="K10" s="267">
        <v>5.3207318192464612</v>
      </c>
      <c r="L10" s="267">
        <v>2.6603659096232306</v>
      </c>
      <c r="M10" s="267">
        <v>1.2815050068034457</v>
      </c>
      <c r="N10" s="267">
        <v>1.4835491801463059</v>
      </c>
      <c r="O10" s="267">
        <v>1539.4895232907088</v>
      </c>
      <c r="P10" s="267">
        <v>282.02765722256811</v>
      </c>
    </row>
    <row r="11" spans="1:16" x14ac:dyDescent="0.25">
      <c r="A11" s="752" t="s">
        <v>7</v>
      </c>
      <c r="B11" s="267">
        <v>102477.64233805519</v>
      </c>
      <c r="C11" s="267">
        <v>434.92946697406398</v>
      </c>
      <c r="D11" s="267">
        <v>2343.3345293481248</v>
      </c>
      <c r="E11" s="267">
        <v>202.4966639321764</v>
      </c>
      <c r="F11" s="267">
        <v>1533.4970589010372</v>
      </c>
      <c r="G11" s="267">
        <v>95768.124415549129</v>
      </c>
      <c r="H11" s="267">
        <v>114.81627392131611</v>
      </c>
      <c r="I11" s="267">
        <v>330.33126812428065</v>
      </c>
      <c r="J11" s="267">
        <v>9.1047539925503251</v>
      </c>
      <c r="K11" s="267">
        <v>0</v>
      </c>
      <c r="L11" s="267">
        <v>2.5342915254121463</v>
      </c>
      <c r="M11" s="267">
        <v>0</v>
      </c>
      <c r="N11" s="267">
        <v>136.10769451168088</v>
      </c>
      <c r="O11" s="267">
        <v>1500.2472422925932</v>
      </c>
      <c r="P11" s="267">
        <v>102.11867898389573</v>
      </c>
    </row>
    <row r="12" spans="1:16" x14ac:dyDescent="0.25">
      <c r="A12" s="752" t="s">
        <v>8</v>
      </c>
      <c r="B12" s="267">
        <v>106324.18274037955</v>
      </c>
      <c r="C12" s="267">
        <v>520.31385493073128</v>
      </c>
      <c r="D12" s="267">
        <v>2616.9938275813151</v>
      </c>
      <c r="E12" s="267">
        <v>149.00811270382007</v>
      </c>
      <c r="F12" s="267">
        <v>9308.3729378197968</v>
      </c>
      <c r="G12" s="267">
        <v>91239.612182839453</v>
      </c>
      <c r="H12" s="267">
        <v>111.10987255610739</v>
      </c>
      <c r="I12" s="267">
        <v>26.345246799290187</v>
      </c>
      <c r="J12" s="267">
        <v>5.4254200965729815</v>
      </c>
      <c r="K12" s="267">
        <v>7.8102181934739852</v>
      </c>
      <c r="L12" s="267">
        <v>0</v>
      </c>
      <c r="M12" s="267">
        <v>6.5726165392915838</v>
      </c>
      <c r="N12" s="267">
        <v>15.390590221731298</v>
      </c>
      <c r="O12" s="267">
        <v>1476.366554484777</v>
      </c>
      <c r="P12" s="267">
        <v>840.86130562299979</v>
      </c>
    </row>
    <row r="13" spans="1:16" x14ac:dyDescent="0.25">
      <c r="A13" s="752" t="s">
        <v>9</v>
      </c>
      <c r="B13" s="267">
        <v>844714.25576684694</v>
      </c>
      <c r="C13" s="267">
        <v>20308.279433736625</v>
      </c>
      <c r="D13" s="267">
        <v>70716.456834233395</v>
      </c>
      <c r="E13" s="267">
        <v>10752.018026796903</v>
      </c>
      <c r="F13" s="267">
        <v>439200.05522305536</v>
      </c>
      <c r="G13" s="267">
        <v>235540.19535431225</v>
      </c>
      <c r="H13" s="267">
        <v>4392.5750820717076</v>
      </c>
      <c r="I13" s="267">
        <v>1593.1640263356546</v>
      </c>
      <c r="J13" s="267">
        <v>445.58731587712862</v>
      </c>
      <c r="K13" s="267">
        <v>176.44504305976778</v>
      </c>
      <c r="L13" s="267">
        <v>352.55935568741961</v>
      </c>
      <c r="M13" s="267">
        <v>140.18124626206955</v>
      </c>
      <c r="N13" s="267">
        <v>1154.4165184878227</v>
      </c>
      <c r="O13" s="267">
        <v>41941.386202144029</v>
      </c>
      <c r="P13" s="267">
        <v>18000.936105456065</v>
      </c>
    </row>
    <row r="14" spans="1:16" x14ac:dyDescent="0.25">
      <c r="A14" s="752" t="s">
        <v>10</v>
      </c>
      <c r="B14" s="267">
        <v>35532.326666087836</v>
      </c>
      <c r="C14" s="267">
        <v>188.79332750371825</v>
      </c>
      <c r="D14" s="267">
        <v>2069.0200581487748</v>
      </c>
      <c r="E14" s="267">
        <v>1943.0765815702991</v>
      </c>
      <c r="F14" s="267">
        <v>5196.9026555241553</v>
      </c>
      <c r="G14" s="267">
        <v>760.82635564389977</v>
      </c>
      <c r="H14" s="267">
        <v>19.601246636273981</v>
      </c>
      <c r="I14" s="267">
        <v>6.6225853018756284</v>
      </c>
      <c r="J14" s="267">
        <v>123.33879188088757</v>
      </c>
      <c r="K14" s="267">
        <v>39.877441579584158</v>
      </c>
      <c r="L14" s="267">
        <v>2.5630100136068914</v>
      </c>
      <c r="M14" s="267">
        <v>5.2284633563948937</v>
      </c>
      <c r="N14" s="267">
        <v>10.266600500131938</v>
      </c>
      <c r="O14" s="267">
        <v>8703.4846649155643</v>
      </c>
      <c r="P14" s="267">
        <v>16462.724883513401</v>
      </c>
    </row>
    <row r="15" spans="1:16" x14ac:dyDescent="0.25">
      <c r="A15" s="752" t="s">
        <v>11</v>
      </c>
      <c r="B15" s="267">
        <v>159043.76017942661</v>
      </c>
      <c r="C15" s="267">
        <v>1401.8240968752971</v>
      </c>
      <c r="D15" s="267">
        <v>8249.9904116625166</v>
      </c>
      <c r="E15" s="267">
        <v>300.34769024335958</v>
      </c>
      <c r="F15" s="267">
        <v>11250.862565947637</v>
      </c>
      <c r="G15" s="267">
        <v>134859.42715883619</v>
      </c>
      <c r="H15" s="267">
        <v>110.72535327832273</v>
      </c>
      <c r="I15" s="267">
        <v>11.523496475107184</v>
      </c>
      <c r="J15" s="267">
        <v>106.84229162777129</v>
      </c>
      <c r="K15" s="267">
        <v>206.92356671457549</v>
      </c>
      <c r="L15" s="267">
        <v>3.819982166816787</v>
      </c>
      <c r="M15" s="267">
        <v>2.6049592388481635</v>
      </c>
      <c r="N15" s="267">
        <v>6.3626449614313234</v>
      </c>
      <c r="O15" s="267">
        <v>1933.9719151607737</v>
      </c>
      <c r="P15" s="267">
        <v>598.53404602400428</v>
      </c>
    </row>
    <row r="16" spans="1:16" x14ac:dyDescent="0.25">
      <c r="A16" s="752" t="s">
        <v>12</v>
      </c>
      <c r="B16" s="267">
        <v>128792.34701561822</v>
      </c>
      <c r="C16" s="267">
        <v>607.65881339470184</v>
      </c>
      <c r="D16" s="267">
        <v>14767.452872333188</v>
      </c>
      <c r="E16" s="267">
        <v>212.54882018408813</v>
      </c>
      <c r="F16" s="267">
        <v>7560.937895763609</v>
      </c>
      <c r="G16" s="267">
        <v>97726.778340752877</v>
      </c>
      <c r="H16" s="267">
        <v>164.87556482791774</v>
      </c>
      <c r="I16" s="267">
        <v>35.021961920542566</v>
      </c>
      <c r="J16" s="267">
        <v>11.63110215885435</v>
      </c>
      <c r="K16" s="267">
        <v>16.763463149656101</v>
      </c>
      <c r="L16" s="267">
        <v>11.733544231202096</v>
      </c>
      <c r="M16" s="267">
        <v>3.8721050015542362</v>
      </c>
      <c r="N16" s="267">
        <v>6.6823922497828789</v>
      </c>
      <c r="O16" s="267">
        <v>2139.7451990609561</v>
      </c>
      <c r="P16" s="267">
        <v>5526.6449406045331</v>
      </c>
    </row>
    <row r="17" spans="1:16" x14ac:dyDescent="0.25">
      <c r="A17" s="752" t="s">
        <v>13</v>
      </c>
      <c r="B17" s="267">
        <v>123349.63192839196</v>
      </c>
      <c r="C17" s="267">
        <v>612.11235052382722</v>
      </c>
      <c r="D17" s="267">
        <v>5971.6875407358239</v>
      </c>
      <c r="E17" s="267">
        <v>143.71930627083259</v>
      </c>
      <c r="F17" s="267">
        <v>32900.368485999366</v>
      </c>
      <c r="G17" s="267">
        <v>80283.210862772306</v>
      </c>
      <c r="H17" s="267">
        <v>38.867424952920707</v>
      </c>
      <c r="I17" s="267">
        <v>2.6091448734493587</v>
      </c>
      <c r="J17" s="267">
        <v>6.358459326830129</v>
      </c>
      <c r="K17" s="267">
        <v>1.3225524334811403</v>
      </c>
      <c r="L17" s="267">
        <v>0</v>
      </c>
      <c r="M17" s="267">
        <v>0</v>
      </c>
      <c r="N17" s="267">
        <v>3.9008234897489817</v>
      </c>
      <c r="O17" s="267">
        <v>3019.5708670294448</v>
      </c>
      <c r="P17" s="267">
        <v>365.90410998748223</v>
      </c>
    </row>
    <row r="18" spans="1:16" x14ac:dyDescent="0.25">
      <c r="A18" s="752" t="s">
        <v>14</v>
      </c>
      <c r="B18" s="267">
        <v>247438.99685394496</v>
      </c>
      <c r="C18" s="267">
        <v>1415.4924753728524</v>
      </c>
      <c r="D18" s="267">
        <v>7838.7325153925722</v>
      </c>
      <c r="E18" s="267">
        <v>416.51583211185056</v>
      </c>
      <c r="F18" s="267">
        <v>232855.83613028057</v>
      </c>
      <c r="G18" s="267">
        <v>2153.4096535272802</v>
      </c>
      <c r="H18" s="267">
        <v>29.57535371757524</v>
      </c>
      <c r="I18" s="267">
        <v>13.070471863371328</v>
      </c>
      <c r="J18" s="267">
        <v>2.5486507695095186</v>
      </c>
      <c r="K18" s="267">
        <v>1.2815050068034457</v>
      </c>
      <c r="L18" s="267">
        <v>0</v>
      </c>
      <c r="M18" s="267">
        <v>2.8061016136274461</v>
      </c>
      <c r="N18" s="267">
        <v>3.889596294603241</v>
      </c>
      <c r="O18" s="267">
        <v>2433.9484070864501</v>
      </c>
      <c r="P18" s="267">
        <v>271.89016091450287</v>
      </c>
    </row>
    <row r="19" spans="1:16" x14ac:dyDescent="0.25">
      <c r="A19" s="752" t="s">
        <v>15</v>
      </c>
      <c r="B19" s="267">
        <v>217952.05985360246</v>
      </c>
      <c r="C19" s="267">
        <v>2743.0943608767002</v>
      </c>
      <c r="D19" s="267">
        <v>14521.588458109516</v>
      </c>
      <c r="E19" s="267">
        <v>12769.673979600551</v>
      </c>
      <c r="F19" s="267">
        <v>102237.22925068156</v>
      </c>
      <c r="G19" s="267">
        <v>65449.976085738999</v>
      </c>
      <c r="H19" s="267">
        <v>831.63220417068726</v>
      </c>
      <c r="I19" s="267">
        <v>289.00255323454894</v>
      </c>
      <c r="J19" s="267">
        <v>887.94434101845673</v>
      </c>
      <c r="K19" s="267">
        <v>176.69559908874598</v>
      </c>
      <c r="L19" s="267">
        <v>442.93420123252753</v>
      </c>
      <c r="M19" s="267">
        <v>28.807266958912788</v>
      </c>
      <c r="N19" s="267">
        <v>114.34454605905319</v>
      </c>
      <c r="O19" s="267">
        <v>10009.071472027241</v>
      </c>
      <c r="P19" s="267">
        <v>7450.0655344989154</v>
      </c>
    </row>
    <row r="20" spans="1:16" x14ac:dyDescent="0.25">
      <c r="A20" s="752" t="s">
        <v>169</v>
      </c>
      <c r="B20" s="267">
        <v>70340.838335910288</v>
      </c>
      <c r="C20" s="267">
        <v>1177.2523563754903</v>
      </c>
      <c r="D20" s="267">
        <v>3512.0701882100366</v>
      </c>
      <c r="E20" s="267">
        <v>4228.1966176665674</v>
      </c>
      <c r="F20" s="267">
        <v>18292.408266964776</v>
      </c>
      <c r="G20" s="267">
        <v>14900.38757669561</v>
      </c>
      <c r="H20" s="267">
        <v>1464.8246950196844</v>
      </c>
      <c r="I20" s="267">
        <v>181.82682128815088</v>
      </c>
      <c r="J20" s="267">
        <v>4306.3058891337896</v>
      </c>
      <c r="K20" s="267">
        <v>456.22145987897909</v>
      </c>
      <c r="L20" s="267">
        <v>32.454292383865166</v>
      </c>
      <c r="M20" s="267">
        <v>0</v>
      </c>
      <c r="N20" s="267">
        <v>10.222620969276242</v>
      </c>
      <c r="O20" s="267">
        <v>10252.604262673991</v>
      </c>
      <c r="P20" s="267">
        <v>11526.063288651669</v>
      </c>
    </row>
    <row r="21" spans="1:16" x14ac:dyDescent="0.25">
      <c r="A21" s="752" t="s">
        <v>16</v>
      </c>
      <c r="B21" s="267">
        <v>95710.801592845484</v>
      </c>
      <c r="C21" s="267">
        <v>614.75528990123644</v>
      </c>
      <c r="D21" s="267">
        <v>9920.2105909586844</v>
      </c>
      <c r="E21" s="267">
        <v>340.37332694030937</v>
      </c>
      <c r="F21" s="267">
        <v>81200.640301685024</v>
      </c>
      <c r="G21" s="267">
        <v>440.44330010656654</v>
      </c>
      <c r="H21" s="267">
        <v>24.674809661410706</v>
      </c>
      <c r="I21" s="267">
        <v>5.196887685423432</v>
      </c>
      <c r="J21" s="267">
        <v>2.6193184829455358</v>
      </c>
      <c r="K21" s="267">
        <v>3.8762906361554319</v>
      </c>
      <c r="L21" s="267">
        <v>1.2671457627060732</v>
      </c>
      <c r="M21" s="267">
        <v>0</v>
      </c>
      <c r="N21" s="267">
        <v>1.3378134761420901</v>
      </c>
      <c r="O21" s="267">
        <v>995.34383489514039</v>
      </c>
      <c r="P21" s="267">
        <v>2160.0626826568041</v>
      </c>
    </row>
    <row r="22" spans="1:16" x14ac:dyDescent="0.25">
      <c r="A22" s="752" t="s">
        <v>17</v>
      </c>
      <c r="B22" s="267">
        <v>146740.43074705065</v>
      </c>
      <c r="C22" s="267">
        <v>970.93571952528157</v>
      </c>
      <c r="D22" s="267">
        <v>9846.9064308106208</v>
      </c>
      <c r="E22" s="267">
        <v>1630.5847277619605</v>
      </c>
      <c r="F22" s="267">
        <v>91464.684149331995</v>
      </c>
      <c r="G22" s="267">
        <v>39625.460386528779</v>
      </c>
      <c r="H22" s="267">
        <v>311.39262764174129</v>
      </c>
      <c r="I22" s="267">
        <v>9.0299006445131145</v>
      </c>
      <c r="J22" s="267">
        <v>7.669707699480826</v>
      </c>
      <c r="K22" s="267">
        <v>175.90788917784192</v>
      </c>
      <c r="L22" s="267">
        <v>222.74950211177389</v>
      </c>
      <c r="M22" s="267">
        <v>1.3225524334811403</v>
      </c>
      <c r="N22" s="267">
        <v>3.80980855732061</v>
      </c>
      <c r="O22" s="267">
        <v>1387.6536787796424</v>
      </c>
      <c r="P22" s="267">
        <v>1082.3236660636098</v>
      </c>
    </row>
    <row r="23" spans="1:16" x14ac:dyDescent="0.25">
      <c r="A23" s="752" t="s">
        <v>18</v>
      </c>
      <c r="B23" s="267">
        <v>72602.876542034108</v>
      </c>
      <c r="C23" s="267">
        <v>120.4701504858332</v>
      </c>
      <c r="D23" s="267">
        <v>2750.1625061302452</v>
      </c>
      <c r="E23" s="267">
        <v>49.276004119999982</v>
      </c>
      <c r="F23" s="267">
        <v>18191.783662048507</v>
      </c>
      <c r="G23" s="267">
        <v>49550.014306805359</v>
      </c>
      <c r="H23" s="267">
        <v>34.673160032373239</v>
      </c>
      <c r="I23" s="267">
        <v>9.1110936993049254</v>
      </c>
      <c r="J23" s="267">
        <v>0</v>
      </c>
      <c r="K23" s="267">
        <v>176.91566884433917</v>
      </c>
      <c r="L23" s="267">
        <v>1.2815050068034457</v>
      </c>
      <c r="M23" s="267">
        <v>7.7957820836919094</v>
      </c>
      <c r="N23" s="267">
        <v>1.2671457627060732</v>
      </c>
      <c r="O23" s="267">
        <v>1397.1581882390954</v>
      </c>
      <c r="P23" s="267">
        <v>312.96736877823207</v>
      </c>
    </row>
    <row r="24" spans="1:16" x14ac:dyDescent="0.25">
      <c r="A24" s="752" t="s">
        <v>174</v>
      </c>
      <c r="B24" s="267">
        <v>52168.12485713468</v>
      </c>
      <c r="C24" s="267">
        <v>125.50297325288896</v>
      </c>
      <c r="D24" s="267">
        <v>1979.0543531194303</v>
      </c>
      <c r="E24" s="267">
        <v>283.64906107827875</v>
      </c>
      <c r="F24" s="267">
        <v>27898.071466635171</v>
      </c>
      <c r="G24" s="267">
        <v>592.16546186045969</v>
      </c>
      <c r="H24" s="267">
        <v>8.9439718884161472</v>
      </c>
      <c r="I24" s="267">
        <v>5.2163343626855774</v>
      </c>
      <c r="J24" s="267">
        <v>2570.6503908630852</v>
      </c>
      <c r="K24" s="267">
        <v>125.214706477642</v>
      </c>
      <c r="L24" s="267">
        <v>3.80980855732061</v>
      </c>
      <c r="M24" s="267">
        <v>0</v>
      </c>
      <c r="N24" s="267">
        <v>3.9571319590876257</v>
      </c>
      <c r="O24" s="267">
        <v>8937.4352467146236</v>
      </c>
      <c r="P24" s="267">
        <v>9634.4539503696287</v>
      </c>
    </row>
    <row r="25" spans="1:16" x14ac:dyDescent="0.25">
      <c r="A25" s="752" t="s">
        <v>175</v>
      </c>
      <c r="B25" s="267">
        <v>45091.568046151755</v>
      </c>
      <c r="C25" s="267">
        <v>1609.501953173333</v>
      </c>
      <c r="D25" s="267">
        <v>3295.7229180425052</v>
      </c>
      <c r="E25" s="267">
        <v>4316.9999396128915</v>
      </c>
      <c r="F25" s="267">
        <v>12747.957374960648</v>
      </c>
      <c r="G25" s="267">
        <v>5953.9535483107338</v>
      </c>
      <c r="H25" s="267">
        <v>363.3957577004378</v>
      </c>
      <c r="I25" s="267">
        <v>802.21319064162242</v>
      </c>
      <c r="J25" s="267">
        <v>1100.0340873313226</v>
      </c>
      <c r="K25" s="267">
        <v>18.209722627631638</v>
      </c>
      <c r="L25" s="267">
        <v>223.04975427644047</v>
      </c>
      <c r="M25" s="267">
        <v>3.8937819292044367</v>
      </c>
      <c r="N25" s="267">
        <v>16.788820936128523</v>
      </c>
      <c r="O25" s="267">
        <v>6394.9504654580669</v>
      </c>
      <c r="P25" s="267">
        <v>8244.8967311521919</v>
      </c>
    </row>
    <row r="26" spans="1:16" x14ac:dyDescent="0.25">
      <c r="A26" s="752" t="s">
        <v>176</v>
      </c>
      <c r="B26" s="267">
        <v>71578.208524523507</v>
      </c>
      <c r="C26" s="267">
        <v>293.6907992638188</v>
      </c>
      <c r="D26" s="267">
        <v>3036.308686227283</v>
      </c>
      <c r="E26" s="267">
        <v>1659.5411162953337</v>
      </c>
      <c r="F26" s="267">
        <v>8217.7203673321419</v>
      </c>
      <c r="G26" s="267">
        <v>55216.779807274899</v>
      </c>
      <c r="H26" s="267">
        <v>103.2782356591174</v>
      </c>
      <c r="I26" s="267">
        <v>10.627395215161185</v>
      </c>
      <c r="J26" s="267">
        <v>28.463720245584945</v>
      </c>
      <c r="K26" s="267">
        <v>25.912548404921736</v>
      </c>
      <c r="L26" s="267">
        <v>62.390757831565615</v>
      </c>
      <c r="M26" s="267">
        <v>1.2671457627060732</v>
      </c>
      <c r="N26" s="267">
        <v>3.819982166816787</v>
      </c>
      <c r="O26" s="267">
        <v>747.13029547961833</v>
      </c>
      <c r="P26" s="267">
        <v>2171.2776673665398</v>
      </c>
    </row>
    <row r="27" spans="1:16" ht="14.25" customHeight="1" x14ac:dyDescent="0.25">
      <c r="A27" s="752" t="s">
        <v>178</v>
      </c>
      <c r="B27" s="267">
        <v>109967.14976344435</v>
      </c>
      <c r="C27" s="267">
        <v>323.51750863325572</v>
      </c>
      <c r="D27" s="267">
        <v>4102.8858605702007</v>
      </c>
      <c r="E27" s="267">
        <v>41.328543313979736</v>
      </c>
      <c r="F27" s="267">
        <v>2014.5106689248985</v>
      </c>
      <c r="G27" s="267">
        <v>101674.3864587586</v>
      </c>
      <c r="H27" s="267">
        <v>53.939537606343563</v>
      </c>
      <c r="I27" s="267">
        <v>5.1835820269756221</v>
      </c>
      <c r="J27" s="267">
        <v>23.521976975656738</v>
      </c>
      <c r="K27" s="267">
        <v>18.438806027964382</v>
      </c>
      <c r="L27" s="267">
        <v>0</v>
      </c>
      <c r="M27" s="267">
        <v>0</v>
      </c>
      <c r="N27" s="267">
        <v>10.423120791430271</v>
      </c>
      <c r="O27" s="267">
        <v>287.7667340250714</v>
      </c>
      <c r="P27" s="267">
        <v>1411.2469657936933</v>
      </c>
    </row>
    <row r="28" spans="1:16" x14ac:dyDescent="0.25">
      <c r="A28" s="752" t="s">
        <v>180</v>
      </c>
      <c r="B28" s="267">
        <v>30619.044860442322</v>
      </c>
      <c r="C28" s="267">
        <v>44.345703492160986</v>
      </c>
      <c r="D28" s="267">
        <v>767.64380786954177</v>
      </c>
      <c r="E28" s="267">
        <v>164.99488652799903</v>
      </c>
      <c r="F28" s="267">
        <v>486.82845673440045</v>
      </c>
      <c r="G28" s="267">
        <v>28484.895961083046</v>
      </c>
      <c r="H28" s="267">
        <v>23.248821793576184</v>
      </c>
      <c r="I28" s="267">
        <v>0</v>
      </c>
      <c r="J28" s="267">
        <v>0</v>
      </c>
      <c r="K28" s="267">
        <v>24.78359200989636</v>
      </c>
      <c r="L28" s="267">
        <v>0</v>
      </c>
      <c r="M28" s="267">
        <v>0</v>
      </c>
      <c r="N28" s="267">
        <v>1.2713313973072684</v>
      </c>
      <c r="O28" s="267">
        <v>615.81819542224844</v>
      </c>
      <c r="P28" s="267">
        <v>5.2141041122975214</v>
      </c>
    </row>
    <row r="29" spans="1:16" x14ac:dyDescent="0.25">
      <c r="A29" s="752" t="s">
        <v>181</v>
      </c>
      <c r="B29" s="267">
        <v>62620.067555618065</v>
      </c>
      <c r="C29" s="267">
        <v>242.8988025840371</v>
      </c>
      <c r="D29" s="267">
        <v>3140.2813182204764</v>
      </c>
      <c r="E29" s="267">
        <v>55.60539346180493</v>
      </c>
      <c r="F29" s="267">
        <v>37009.786440124328</v>
      </c>
      <c r="G29" s="267">
        <v>21665.440557933147</v>
      </c>
      <c r="H29" s="267">
        <v>16.767295795564308</v>
      </c>
      <c r="I29" s="267">
        <v>0</v>
      </c>
      <c r="J29" s="267">
        <v>6.358459326830129</v>
      </c>
      <c r="K29" s="267">
        <v>1.3225524334811403</v>
      </c>
      <c r="L29" s="267">
        <v>2.5517828184611511</v>
      </c>
      <c r="M29" s="267">
        <v>0</v>
      </c>
      <c r="N29" s="267">
        <v>1.3378134761420901</v>
      </c>
      <c r="O29" s="267">
        <v>71.342921063484454</v>
      </c>
      <c r="P29" s="267">
        <v>406.37421838527041</v>
      </c>
    </row>
    <row r="30" spans="1:16" x14ac:dyDescent="0.25">
      <c r="A30" s="752" t="s">
        <v>182</v>
      </c>
      <c r="B30" s="267">
        <v>80414.236126669624</v>
      </c>
      <c r="C30" s="267">
        <v>183.38527974476889</v>
      </c>
      <c r="D30" s="267">
        <v>3112.6747105032405</v>
      </c>
      <c r="E30" s="267">
        <v>218.21572214587448</v>
      </c>
      <c r="F30" s="267">
        <v>13824.385881219294</v>
      </c>
      <c r="G30" s="267">
        <v>62340.783050602833</v>
      </c>
      <c r="H30" s="267">
        <v>40.166253570276886</v>
      </c>
      <c r="I30" s="267">
        <v>118.53688413177098</v>
      </c>
      <c r="J30" s="267">
        <v>15.834824196531136</v>
      </c>
      <c r="K30" s="267">
        <v>81.177239420028684</v>
      </c>
      <c r="L30" s="267">
        <v>5.0902599784744922</v>
      </c>
      <c r="M30" s="267">
        <v>0</v>
      </c>
      <c r="N30" s="267">
        <v>2.6049592388481635</v>
      </c>
      <c r="O30" s="267">
        <v>378.23149935192708</v>
      </c>
      <c r="P30" s="267">
        <v>93.149562576638132</v>
      </c>
    </row>
    <row r="31" spans="1:16" x14ac:dyDescent="0.25">
      <c r="A31" s="752" t="s">
        <v>183</v>
      </c>
      <c r="B31" s="267">
        <v>30821.85425763364</v>
      </c>
      <c r="C31" s="267">
        <v>701.05430053784585</v>
      </c>
      <c r="D31" s="267">
        <v>2748.4464290685282</v>
      </c>
      <c r="E31" s="267">
        <v>21.948144975685508</v>
      </c>
      <c r="F31" s="267">
        <v>1244.8557274401735</v>
      </c>
      <c r="G31" s="267">
        <v>26067.825639058818</v>
      </c>
      <c r="H31" s="267">
        <v>17.950821175079543</v>
      </c>
      <c r="I31" s="267">
        <v>0</v>
      </c>
      <c r="J31" s="267">
        <v>0</v>
      </c>
      <c r="K31" s="267">
        <v>0</v>
      </c>
      <c r="L31" s="267">
        <v>0</v>
      </c>
      <c r="M31" s="267">
        <v>0</v>
      </c>
      <c r="N31" s="267">
        <v>0</v>
      </c>
      <c r="O31" s="267">
        <v>5.2242777217936993</v>
      </c>
      <c r="P31" s="267">
        <v>14.548917655762143</v>
      </c>
    </row>
    <row r="32" spans="1:16" x14ac:dyDescent="0.25">
      <c r="A32" s="753" t="s">
        <v>184</v>
      </c>
      <c r="B32" s="268">
        <v>40094.018342722935</v>
      </c>
      <c r="C32" s="268">
        <v>443.14852846500941</v>
      </c>
      <c r="D32" s="268">
        <v>1641.8899179646794</v>
      </c>
      <c r="E32" s="268">
        <v>167.89898252555844</v>
      </c>
      <c r="F32" s="268">
        <v>3088.359221615503</v>
      </c>
      <c r="G32" s="268">
        <v>33520.249260591321</v>
      </c>
      <c r="H32" s="268">
        <v>88.980914119118083</v>
      </c>
      <c r="I32" s="268">
        <v>23.85886382519768</v>
      </c>
      <c r="J32" s="268">
        <v>3.9427727149902534</v>
      </c>
      <c r="K32" s="268">
        <v>3.9418709164266765</v>
      </c>
      <c r="L32" s="268">
        <v>2.6091448734493587</v>
      </c>
      <c r="M32" s="268">
        <v>0</v>
      </c>
      <c r="N32" s="268">
        <v>6.4138659976051962</v>
      </c>
      <c r="O32" s="268">
        <v>865.58451798890314</v>
      </c>
      <c r="P32" s="268">
        <v>237.14048112561909</v>
      </c>
    </row>
  </sheetData>
  <mergeCells count="1">
    <mergeCell ref="A1:P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Y32"/>
  <sheetViews>
    <sheetView zoomScale="91" zoomScaleNormal="91" workbookViewId="0">
      <selection activeCell="AC18" sqref="AC18"/>
    </sheetView>
  </sheetViews>
  <sheetFormatPr defaultRowHeight="15" x14ac:dyDescent="0.25"/>
  <cols>
    <col min="1" max="1" width="19.140625" style="25" customWidth="1"/>
    <col min="2" max="2" width="13.42578125" style="25" customWidth="1"/>
    <col min="3" max="5" width="9.140625" style="25"/>
    <col min="6" max="6" width="14.28515625" style="25" customWidth="1"/>
    <col min="7" max="7" width="9.140625" style="25"/>
    <col min="8" max="8" width="11.85546875" style="25" customWidth="1"/>
    <col min="9" max="9" width="9.140625" style="25"/>
    <col min="10" max="10" width="11.7109375" style="25" customWidth="1"/>
    <col min="11" max="16384" width="9.140625" style="25"/>
  </cols>
  <sheetData>
    <row r="1" spans="1:25" ht="6.75" customHeight="1" x14ac:dyDescent="0.25">
      <c r="A1" s="948" t="s">
        <v>300</v>
      </c>
      <c r="B1" s="948"/>
      <c r="C1" s="949"/>
      <c r="D1" s="949"/>
      <c r="E1" s="949"/>
      <c r="F1" s="949"/>
      <c r="G1" s="949"/>
      <c r="H1" s="949"/>
      <c r="I1" s="949"/>
      <c r="J1" s="949"/>
      <c r="K1" s="949"/>
      <c r="L1" s="949"/>
      <c r="M1" s="949"/>
      <c r="N1" s="949"/>
      <c r="O1" s="949"/>
      <c r="P1" s="949"/>
      <c r="Q1" s="949"/>
      <c r="R1" s="949"/>
      <c r="S1" s="949"/>
      <c r="T1" s="949"/>
      <c r="U1" s="949"/>
      <c r="V1" s="949"/>
      <c r="W1" s="949"/>
      <c r="X1" s="949"/>
      <c r="Y1" s="949"/>
    </row>
    <row r="2" spans="1:25" ht="10.5" customHeight="1" x14ac:dyDescent="0.25">
      <c r="A2" s="950"/>
      <c r="B2" s="950"/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  <c r="Y2" s="950"/>
    </row>
    <row r="3" spans="1:25" ht="36" x14ac:dyDescent="0.25">
      <c r="A3" s="528"/>
      <c r="B3" s="290" t="s">
        <v>242</v>
      </c>
      <c r="C3" s="291" t="s">
        <v>257</v>
      </c>
      <c r="D3" s="291" t="s">
        <v>258</v>
      </c>
      <c r="E3" s="291" t="s">
        <v>259</v>
      </c>
      <c r="F3" s="291" t="s">
        <v>260</v>
      </c>
      <c r="G3" s="291" t="s">
        <v>261</v>
      </c>
      <c r="H3" s="291" t="s">
        <v>262</v>
      </c>
      <c r="I3" s="291" t="s">
        <v>263</v>
      </c>
      <c r="J3" s="291" t="s">
        <v>264</v>
      </c>
      <c r="K3" s="291" t="s">
        <v>265</v>
      </c>
      <c r="L3" s="291" t="s">
        <v>266</v>
      </c>
      <c r="M3" s="291" t="s">
        <v>267</v>
      </c>
      <c r="N3" s="291" t="s">
        <v>251</v>
      </c>
      <c r="O3" s="291" t="s">
        <v>268</v>
      </c>
      <c r="P3" s="291" t="s">
        <v>269</v>
      </c>
      <c r="Q3" s="291" t="s">
        <v>270</v>
      </c>
      <c r="R3" s="291" t="s">
        <v>271</v>
      </c>
      <c r="S3" s="291" t="s">
        <v>272</v>
      </c>
      <c r="T3" s="291" t="s">
        <v>273</v>
      </c>
      <c r="U3" s="291" t="s">
        <v>274</v>
      </c>
      <c r="V3" s="291" t="s">
        <v>275</v>
      </c>
      <c r="W3" s="291" t="s">
        <v>276</v>
      </c>
      <c r="X3" s="291" t="s">
        <v>277</v>
      </c>
      <c r="Y3" s="291" t="s">
        <v>255</v>
      </c>
    </row>
    <row r="4" spans="1:25" x14ac:dyDescent="0.25">
      <c r="A4" s="285" t="s">
        <v>163</v>
      </c>
      <c r="B4" s="292">
        <v>3085681.2209262433</v>
      </c>
      <c r="C4" s="292">
        <v>882844.43975820509</v>
      </c>
      <c r="D4" s="292">
        <v>26852.61441147501</v>
      </c>
      <c r="E4" s="292">
        <v>929398.26897016214</v>
      </c>
      <c r="F4" s="292">
        <v>29021.51327870063</v>
      </c>
      <c r="G4" s="292">
        <v>6944.5413702019641</v>
      </c>
      <c r="H4" s="292">
        <v>987383.62538922345</v>
      </c>
      <c r="I4" s="292">
        <v>103150.89035434012</v>
      </c>
      <c r="J4" s="292">
        <v>8420.4739120889681</v>
      </c>
      <c r="K4" s="292">
        <v>2922.3638386103894</v>
      </c>
      <c r="L4" s="292">
        <v>71694.601244159057</v>
      </c>
      <c r="M4" s="292">
        <v>333.87114193930091</v>
      </c>
      <c r="N4" s="292">
        <v>1095.8791089862646</v>
      </c>
      <c r="O4" s="292">
        <v>134.7819334605831</v>
      </c>
      <c r="P4" s="292">
        <v>216.93374650614288</v>
      </c>
      <c r="Q4" s="292">
        <v>102.99483080167151</v>
      </c>
      <c r="R4" s="292">
        <v>135.51963674836324</v>
      </c>
      <c r="S4" s="292">
        <v>1.4835491801463059</v>
      </c>
      <c r="T4" s="292">
        <v>18.307138747291905</v>
      </c>
      <c r="U4" s="292">
        <v>206.12230855562888</v>
      </c>
      <c r="V4" s="292">
        <v>660.44798927639033</v>
      </c>
      <c r="W4" s="292">
        <v>153.68215728618296</v>
      </c>
      <c r="X4" s="292">
        <v>23450.51669508261</v>
      </c>
      <c r="Y4" s="292">
        <v>10537.348124470536</v>
      </c>
    </row>
    <row r="5" spans="1:25" x14ac:dyDescent="0.25">
      <c r="A5" s="758"/>
      <c r="B5" s="759"/>
      <c r="C5" s="759"/>
      <c r="D5" s="759"/>
      <c r="E5" s="759"/>
      <c r="F5" s="759"/>
      <c r="G5" s="759"/>
      <c r="H5" s="759"/>
      <c r="I5" s="759"/>
      <c r="J5" s="759"/>
      <c r="K5" s="759"/>
      <c r="L5" s="759"/>
      <c r="M5" s="759"/>
      <c r="N5" s="759"/>
      <c r="O5" s="759"/>
      <c r="P5" s="759"/>
      <c r="Q5" s="759"/>
      <c r="R5" s="759"/>
      <c r="S5" s="759"/>
      <c r="T5" s="759"/>
      <c r="U5" s="759"/>
      <c r="V5" s="759"/>
      <c r="W5" s="759"/>
      <c r="X5" s="759"/>
      <c r="Y5" s="759"/>
    </row>
    <row r="6" spans="1:25" ht="17.25" customHeight="1" x14ac:dyDescent="0.25">
      <c r="A6" s="951" t="s">
        <v>3</v>
      </c>
      <c r="B6" s="951"/>
      <c r="C6" s="951"/>
      <c r="D6" s="292"/>
      <c r="E6" s="292"/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</row>
    <row r="7" spans="1:25" x14ac:dyDescent="0.25">
      <c r="A7" s="756" t="s">
        <v>4</v>
      </c>
      <c r="B7" s="286">
        <v>1217767.1328942929</v>
      </c>
      <c r="C7" s="293">
        <v>504214.3611360612</v>
      </c>
      <c r="D7" s="293">
        <v>17717.736103947169</v>
      </c>
      <c r="E7" s="293">
        <v>411841.55365572026</v>
      </c>
      <c r="F7" s="293">
        <v>15738.598286870196</v>
      </c>
      <c r="G7" s="293">
        <v>6673.8810100527107</v>
      </c>
      <c r="H7" s="293">
        <v>184966.50071140833</v>
      </c>
      <c r="I7" s="293">
        <v>36332.567345981093</v>
      </c>
      <c r="J7" s="293">
        <v>5806.9226021279856</v>
      </c>
      <c r="K7" s="293">
        <v>2498.677810695443</v>
      </c>
      <c r="L7" s="293">
        <v>16583.251804237938</v>
      </c>
      <c r="M7" s="293">
        <v>116.61836165315344</v>
      </c>
      <c r="N7" s="293">
        <v>305.17364427517589</v>
      </c>
      <c r="O7" s="293">
        <v>83.115310956984601</v>
      </c>
      <c r="P7" s="293">
        <v>200.07120198586136</v>
      </c>
      <c r="Q7" s="293">
        <v>92.459994870127545</v>
      </c>
      <c r="R7" s="293">
        <v>121.13805554602082</v>
      </c>
      <c r="S7" s="293">
        <v>1.4835491801463059</v>
      </c>
      <c r="T7" s="293">
        <v>11.890140700735078</v>
      </c>
      <c r="U7" s="293">
        <v>195.54677692926683</v>
      </c>
      <c r="V7" s="293">
        <v>624.15770618523686</v>
      </c>
      <c r="W7" s="293">
        <v>147.22305822729885</v>
      </c>
      <c r="X7" s="293">
        <v>7910.1658618070251</v>
      </c>
      <c r="Y7" s="293">
        <v>5584.0387632108332</v>
      </c>
    </row>
    <row r="8" spans="1:25" x14ac:dyDescent="0.25">
      <c r="A8" s="756" t="s">
        <v>5</v>
      </c>
      <c r="B8" s="286">
        <v>1867914.0880070275</v>
      </c>
      <c r="C8" s="293">
        <v>378630.07862263452</v>
      </c>
      <c r="D8" s="293">
        <v>9134.8783075281335</v>
      </c>
      <c r="E8" s="293">
        <v>517556.71531438053</v>
      </c>
      <c r="F8" s="293">
        <v>13282.91499183041</v>
      </c>
      <c r="G8" s="293">
        <v>270.66036014924174</v>
      </c>
      <c r="H8" s="293">
        <v>802417.12467790185</v>
      </c>
      <c r="I8" s="293">
        <v>66818.323008377934</v>
      </c>
      <c r="J8" s="293">
        <v>2613.5513099609389</v>
      </c>
      <c r="K8" s="293">
        <v>423.68602791495664</v>
      </c>
      <c r="L8" s="293">
        <v>55111.349439925296</v>
      </c>
      <c r="M8" s="293">
        <v>217.2527802861471</v>
      </c>
      <c r="N8" s="293">
        <v>790.70546471109287</v>
      </c>
      <c r="O8" s="293">
        <v>51.666622503598511</v>
      </c>
      <c r="P8" s="293">
        <v>16.862544520281521</v>
      </c>
      <c r="Q8" s="293">
        <v>10.534835931543983</v>
      </c>
      <c r="R8" s="293">
        <v>14.381581202342376</v>
      </c>
      <c r="S8" s="757">
        <v>0</v>
      </c>
      <c r="T8" s="293">
        <v>6.4169980465568273</v>
      </c>
      <c r="U8" s="293">
        <v>10.575531626362059</v>
      </c>
      <c r="V8" s="293">
        <v>36.290283091153761</v>
      </c>
      <c r="W8" s="293">
        <v>6.4590990588840853</v>
      </c>
      <c r="X8" s="293">
        <v>15540.350833275799</v>
      </c>
      <c r="Y8" s="293">
        <v>4953.3093612598313</v>
      </c>
    </row>
    <row r="9" spans="1:25" ht="17.25" customHeight="1" x14ac:dyDescent="0.25">
      <c r="A9" s="951" t="s">
        <v>492</v>
      </c>
      <c r="B9" s="951"/>
      <c r="C9" s="294"/>
      <c r="D9" s="294"/>
      <c r="E9" s="294"/>
      <c r="F9" s="294"/>
      <c r="G9" s="294"/>
      <c r="H9" s="294"/>
      <c r="I9" s="294"/>
      <c r="J9" s="294"/>
      <c r="K9" s="294"/>
      <c r="L9" s="294"/>
      <c r="M9" s="29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</row>
    <row r="10" spans="1:25" x14ac:dyDescent="0.25">
      <c r="A10" s="756" t="s">
        <v>6</v>
      </c>
      <c r="B10" s="286">
        <v>211286.79799325144</v>
      </c>
      <c r="C10" s="293">
        <v>58596.277489686276</v>
      </c>
      <c r="D10" s="293">
        <v>812.76327291112409</v>
      </c>
      <c r="E10" s="293">
        <v>147732.56304403718</v>
      </c>
      <c r="F10" s="286">
        <v>815.81759905284741</v>
      </c>
      <c r="G10" s="286">
        <v>11.817242736911005</v>
      </c>
      <c r="H10" s="286">
        <v>2059.6867666178382</v>
      </c>
      <c r="I10" s="286">
        <v>542.45516349223408</v>
      </c>
      <c r="J10" s="286">
        <v>15.819822399808507</v>
      </c>
      <c r="K10" s="286">
        <v>5.1619812775600735</v>
      </c>
      <c r="L10" s="286">
        <v>140.05339944891588</v>
      </c>
      <c r="M10" s="287">
        <v>0</v>
      </c>
      <c r="N10" s="286">
        <v>7.9495380124889508</v>
      </c>
      <c r="O10" s="287">
        <v>0</v>
      </c>
      <c r="P10" s="286">
        <v>1.2671457627060732</v>
      </c>
      <c r="Q10" s="287">
        <v>0</v>
      </c>
      <c r="R10" s="286">
        <v>2.6756269522841802</v>
      </c>
      <c r="S10" s="287">
        <v>0</v>
      </c>
      <c r="T10" s="286">
        <v>1.3225524334811403</v>
      </c>
      <c r="U10" s="286">
        <v>1.3378134761420901</v>
      </c>
      <c r="V10" s="286">
        <v>2.6049592388481635</v>
      </c>
      <c r="W10" s="287">
        <v>0</v>
      </c>
      <c r="X10" s="286">
        <v>131.02786791335043</v>
      </c>
      <c r="Y10" s="286">
        <v>406.19670781075229</v>
      </c>
    </row>
    <row r="11" spans="1:25" x14ac:dyDescent="0.25">
      <c r="A11" s="756" t="s">
        <v>7</v>
      </c>
      <c r="B11" s="286">
        <v>102477.64233805519</v>
      </c>
      <c r="C11" s="293">
        <v>12957.311522678836</v>
      </c>
      <c r="D11" s="293">
        <v>106.92234126754251</v>
      </c>
      <c r="E11" s="293">
        <v>878.7994090129248</v>
      </c>
      <c r="F11" s="286">
        <v>29.474468749822655</v>
      </c>
      <c r="G11" s="286">
        <v>6.8195420420537163</v>
      </c>
      <c r="H11" s="286">
        <v>85778.197802346825</v>
      </c>
      <c r="I11" s="286">
        <v>189.16258505139209</v>
      </c>
      <c r="J11" s="286">
        <v>540.95895799198934</v>
      </c>
      <c r="K11" s="286">
        <v>14.316902720634706</v>
      </c>
      <c r="L11" s="286">
        <v>1274.4543603722952</v>
      </c>
      <c r="M11" s="287">
        <v>0</v>
      </c>
      <c r="N11" s="286">
        <v>16.707154680317455</v>
      </c>
      <c r="O11" s="287">
        <v>0</v>
      </c>
      <c r="P11" s="286">
        <v>2.5517828184611511</v>
      </c>
      <c r="Q11" s="287">
        <v>0</v>
      </c>
      <c r="R11" s="287">
        <v>0</v>
      </c>
      <c r="S11" s="287">
        <v>0</v>
      </c>
      <c r="T11" s="286">
        <v>1.2846370557550779</v>
      </c>
      <c r="U11" s="287">
        <v>0</v>
      </c>
      <c r="V11" s="286">
        <v>1.3378134761420901</v>
      </c>
      <c r="W11" s="286">
        <v>1.2713313973072684</v>
      </c>
      <c r="X11" s="286">
        <v>157.81797687673006</v>
      </c>
      <c r="Y11" s="286">
        <v>520.25374951857111</v>
      </c>
    </row>
    <row r="12" spans="1:25" x14ac:dyDescent="0.25">
      <c r="A12" s="756" t="s">
        <v>8</v>
      </c>
      <c r="B12" s="286">
        <v>106324.18274037955</v>
      </c>
      <c r="C12" s="293">
        <v>20517.893170815252</v>
      </c>
      <c r="D12" s="293">
        <v>350.21929588482845</v>
      </c>
      <c r="E12" s="293">
        <v>5846.6564078908996</v>
      </c>
      <c r="F12" s="286">
        <v>73.073040931415576</v>
      </c>
      <c r="G12" s="286">
        <v>47.507844375612336</v>
      </c>
      <c r="H12" s="286">
        <v>78570.595302099726</v>
      </c>
      <c r="I12" s="286">
        <v>145.16255306733154</v>
      </c>
      <c r="J12" s="286">
        <v>96.043245850496504</v>
      </c>
      <c r="K12" s="286">
        <v>26.031000274574659</v>
      </c>
      <c r="L12" s="286">
        <v>218.71591680574167</v>
      </c>
      <c r="M12" s="286">
        <v>1.3225524334811403</v>
      </c>
      <c r="N12" s="286">
        <v>3.9122506296683537</v>
      </c>
      <c r="O12" s="286">
        <v>1.2846370557550779</v>
      </c>
      <c r="P12" s="286">
        <v>9.587728277955101</v>
      </c>
      <c r="Q12" s="286">
        <v>4.0134404284262706</v>
      </c>
      <c r="R12" s="286">
        <v>6.732711487393173</v>
      </c>
      <c r="S12" s="287">
        <v>0</v>
      </c>
      <c r="T12" s="287">
        <v>0</v>
      </c>
      <c r="U12" s="287">
        <v>0</v>
      </c>
      <c r="V12" s="286">
        <v>1.3378134761420901</v>
      </c>
      <c r="W12" s="286">
        <v>1.3378134761420901</v>
      </c>
      <c r="X12" s="286">
        <v>267.10277154287752</v>
      </c>
      <c r="Y12" s="286">
        <v>135.6532435939867</v>
      </c>
    </row>
    <row r="13" spans="1:25" x14ac:dyDescent="0.25">
      <c r="A13" s="756" t="s">
        <v>9</v>
      </c>
      <c r="B13" s="286">
        <v>844714.25576684694</v>
      </c>
      <c r="C13" s="293">
        <v>372431.54877424339</v>
      </c>
      <c r="D13" s="293">
        <v>13569.75588815797</v>
      </c>
      <c r="E13" s="293">
        <v>258950.89772975387</v>
      </c>
      <c r="F13" s="286">
        <v>6306.7255104780252</v>
      </c>
      <c r="G13" s="286">
        <v>5886.2765172566178</v>
      </c>
      <c r="H13" s="286">
        <v>149431.77630429965</v>
      </c>
      <c r="I13" s="286">
        <v>15488.936637393826</v>
      </c>
      <c r="J13" s="286">
        <v>4757.273031464887</v>
      </c>
      <c r="K13" s="286">
        <v>2079.4219391512438</v>
      </c>
      <c r="L13" s="286">
        <v>4168.7403040356257</v>
      </c>
      <c r="M13" s="286">
        <v>107.49619254578876</v>
      </c>
      <c r="N13" s="286">
        <v>187.1011535619393</v>
      </c>
      <c r="O13" s="286">
        <v>42.231060865490157</v>
      </c>
      <c r="P13" s="286">
        <v>164.16178235479475</v>
      </c>
      <c r="Q13" s="286">
        <v>72.650578996287109</v>
      </c>
      <c r="R13" s="286">
        <v>113.08279162514648</v>
      </c>
      <c r="S13" s="286">
        <v>1.4835491801463059</v>
      </c>
      <c r="T13" s="286">
        <v>13.157286463441151</v>
      </c>
      <c r="U13" s="286">
        <v>147.09478663471998</v>
      </c>
      <c r="V13" s="286">
        <v>503.7936693133833</v>
      </c>
      <c r="W13" s="286">
        <v>113.46955490105019</v>
      </c>
      <c r="X13" s="286">
        <v>5996.6370731280012</v>
      </c>
      <c r="Y13" s="286">
        <v>4180.54365187248</v>
      </c>
    </row>
    <row r="14" spans="1:25" x14ac:dyDescent="0.25">
      <c r="A14" s="756" t="s">
        <v>10</v>
      </c>
      <c r="B14" s="286">
        <v>35532.326666087836</v>
      </c>
      <c r="C14" s="293">
        <v>10133.401323897766</v>
      </c>
      <c r="D14" s="293">
        <v>171.46331732725002</v>
      </c>
      <c r="E14" s="293">
        <v>2980.4569347660345</v>
      </c>
      <c r="F14" s="286">
        <v>1332.4009266332582</v>
      </c>
      <c r="G14" s="286">
        <v>22.190594023080806</v>
      </c>
      <c r="H14" s="286">
        <v>314.71926724011996</v>
      </c>
      <c r="I14" s="286">
        <v>19790.694064089563</v>
      </c>
      <c r="J14" s="286">
        <v>35.367142604217882</v>
      </c>
      <c r="K14" s="286">
        <v>10.430653117514087</v>
      </c>
      <c r="L14" s="286">
        <v>105.32267741678075</v>
      </c>
      <c r="M14" s="287">
        <v>0</v>
      </c>
      <c r="N14" s="286">
        <v>3.9275116723293038</v>
      </c>
      <c r="O14" s="287">
        <v>0</v>
      </c>
      <c r="P14" s="286">
        <v>1.3225524334811403</v>
      </c>
      <c r="Q14" s="287">
        <v>0</v>
      </c>
      <c r="R14" s="287">
        <v>0</v>
      </c>
      <c r="S14" s="287">
        <v>0</v>
      </c>
      <c r="T14" s="286">
        <v>2.5426627946145368</v>
      </c>
      <c r="U14" s="287">
        <v>0</v>
      </c>
      <c r="V14" s="286">
        <v>11.696682439125594</v>
      </c>
      <c r="W14" s="287">
        <v>0</v>
      </c>
      <c r="X14" s="286">
        <v>356.56415245399052</v>
      </c>
      <c r="Y14" s="286">
        <v>259.82620317919083</v>
      </c>
    </row>
    <row r="15" spans="1:25" x14ac:dyDescent="0.25">
      <c r="A15" s="756" t="s">
        <v>11</v>
      </c>
      <c r="B15" s="286">
        <v>159043.76017942661</v>
      </c>
      <c r="C15" s="293">
        <v>32408.361437475411</v>
      </c>
      <c r="D15" s="293">
        <v>397.04290509738763</v>
      </c>
      <c r="E15" s="293">
        <v>6758.4058708376615</v>
      </c>
      <c r="F15" s="286">
        <v>167.15648695836643</v>
      </c>
      <c r="G15" s="286">
        <v>26.998564157051224</v>
      </c>
      <c r="H15" s="286">
        <v>109846.99720165627</v>
      </c>
      <c r="I15" s="286">
        <v>331.6798936227778</v>
      </c>
      <c r="J15" s="286">
        <v>128.92606254100926</v>
      </c>
      <c r="K15" s="286">
        <v>8.9574305907833089</v>
      </c>
      <c r="L15" s="286">
        <v>7339.1990420195225</v>
      </c>
      <c r="M15" s="286">
        <v>2.5384771600133416</v>
      </c>
      <c r="N15" s="286">
        <v>208.24889946514867</v>
      </c>
      <c r="O15" s="286">
        <v>1.2815050068034457</v>
      </c>
      <c r="P15" s="286">
        <v>1.2671457627060732</v>
      </c>
      <c r="Q15" s="286">
        <v>5.3359928619074104</v>
      </c>
      <c r="R15" s="287">
        <v>0</v>
      </c>
      <c r="S15" s="287">
        <v>0</v>
      </c>
      <c r="T15" s="287">
        <v>0</v>
      </c>
      <c r="U15" s="286">
        <v>3.9275116723293038</v>
      </c>
      <c r="V15" s="286">
        <v>1.3378134761420901</v>
      </c>
      <c r="W15" s="287">
        <v>0</v>
      </c>
      <c r="X15" s="286">
        <v>1019.25631793456</v>
      </c>
      <c r="Y15" s="286">
        <v>386.84162088930833</v>
      </c>
    </row>
    <row r="16" spans="1:25" x14ac:dyDescent="0.25">
      <c r="A16" s="756" t="s">
        <v>12</v>
      </c>
      <c r="B16" s="286">
        <v>128792.34701561822</v>
      </c>
      <c r="C16" s="293">
        <v>30631.357769425762</v>
      </c>
      <c r="D16" s="293">
        <v>322.55261835558167</v>
      </c>
      <c r="E16" s="293">
        <v>4010.7537795408475</v>
      </c>
      <c r="F16" s="286">
        <v>120.21519361056606</v>
      </c>
      <c r="G16" s="286">
        <v>18.408909618197779</v>
      </c>
      <c r="H16" s="286">
        <v>89371.59530435747</v>
      </c>
      <c r="I16" s="286">
        <v>112.35478938010824</v>
      </c>
      <c r="J16" s="286">
        <v>276.50553190749417</v>
      </c>
      <c r="K16" s="286">
        <v>191.0684189261797</v>
      </c>
      <c r="L16" s="286">
        <v>1032.8136082428873</v>
      </c>
      <c r="M16" s="286">
        <v>2.7548805774535743</v>
      </c>
      <c r="N16" s="286">
        <v>24.503639305249362</v>
      </c>
      <c r="O16" s="286">
        <v>1.2713313973072684</v>
      </c>
      <c r="P16" s="286">
        <v>1.3378134761420901</v>
      </c>
      <c r="Q16" s="286">
        <v>1.3225524334811403</v>
      </c>
      <c r="R16" s="286">
        <v>2.6040574402845857</v>
      </c>
      <c r="S16" s="287">
        <v>0</v>
      </c>
      <c r="T16" s="287">
        <v>0</v>
      </c>
      <c r="U16" s="287">
        <v>0</v>
      </c>
      <c r="V16" s="286">
        <v>1.3225524334811403</v>
      </c>
      <c r="W16" s="286">
        <v>2.5426627946145368</v>
      </c>
      <c r="X16" s="286">
        <v>1988.3822040982263</v>
      </c>
      <c r="Y16" s="286">
        <v>678.67939831287708</v>
      </c>
    </row>
    <row r="17" spans="1:25" x14ac:dyDescent="0.25">
      <c r="A17" s="756" t="s">
        <v>13</v>
      </c>
      <c r="B17" s="286">
        <v>123349.63192839196</v>
      </c>
      <c r="C17" s="293">
        <v>26094.909396970128</v>
      </c>
      <c r="D17" s="293">
        <v>696.77758397789569</v>
      </c>
      <c r="E17" s="293">
        <v>24259.623191978775</v>
      </c>
      <c r="F17" s="286">
        <v>10.552327224592986</v>
      </c>
      <c r="G17" s="286">
        <v>11.639045517962472</v>
      </c>
      <c r="H17" s="286">
        <v>63464.659892176482</v>
      </c>
      <c r="I17" s="286">
        <v>81.604587292437685</v>
      </c>
      <c r="J17" s="286">
        <v>85.453289773665887</v>
      </c>
      <c r="K17" s="286">
        <v>12.957412316842419</v>
      </c>
      <c r="L17" s="286">
        <v>8015.3667677411577</v>
      </c>
      <c r="M17" s="286">
        <v>210.61742343793688</v>
      </c>
      <c r="N17" s="286">
        <v>2.6049592388481635</v>
      </c>
      <c r="O17" s="286">
        <v>59.75106410337952</v>
      </c>
      <c r="P17" s="286">
        <v>2.6603659096232306</v>
      </c>
      <c r="Q17" s="287">
        <v>0</v>
      </c>
      <c r="R17" s="287">
        <v>0</v>
      </c>
      <c r="S17" s="287">
        <v>0</v>
      </c>
      <c r="T17" s="287">
        <v>0</v>
      </c>
      <c r="U17" s="286">
        <v>5.2653251484713941</v>
      </c>
      <c r="V17" s="287">
        <v>0</v>
      </c>
      <c r="W17" s="287">
        <v>0</v>
      </c>
      <c r="X17" s="286">
        <v>116.40778104177868</v>
      </c>
      <c r="Y17" s="286">
        <v>218.78151454573327</v>
      </c>
    </row>
    <row r="18" spans="1:25" x14ac:dyDescent="0.25">
      <c r="A18" s="756" t="s">
        <v>14</v>
      </c>
      <c r="B18" s="286">
        <v>247438.99685394496</v>
      </c>
      <c r="C18" s="293">
        <v>70696.983657636447</v>
      </c>
      <c r="D18" s="293">
        <v>2304.2202201866553</v>
      </c>
      <c r="E18" s="293">
        <v>171599.72433992857</v>
      </c>
      <c r="F18" s="286">
        <v>115.0688980845768</v>
      </c>
      <c r="G18" s="286">
        <v>42.941586881224133</v>
      </c>
      <c r="H18" s="286">
        <v>1158.1853245436105</v>
      </c>
      <c r="I18" s="286">
        <v>356.15029591954112</v>
      </c>
      <c r="J18" s="286">
        <v>60.392417288866042</v>
      </c>
      <c r="K18" s="286">
        <v>20.8350143877148</v>
      </c>
      <c r="L18" s="286">
        <v>730.39539356856312</v>
      </c>
      <c r="M18" s="286">
        <v>1.3225524334811403</v>
      </c>
      <c r="N18" s="286">
        <v>2.6091448734493587</v>
      </c>
      <c r="O18" s="287">
        <v>0</v>
      </c>
      <c r="P18" s="286">
        <v>15.572973075281025</v>
      </c>
      <c r="Q18" s="286">
        <v>1.3378134761420901</v>
      </c>
      <c r="R18" s="286">
        <v>2.6193184829455358</v>
      </c>
      <c r="S18" s="287">
        <v>0</v>
      </c>
      <c r="T18" s="287">
        <v>0</v>
      </c>
      <c r="U18" s="286">
        <v>3.8721050015542366</v>
      </c>
      <c r="V18" s="286">
        <v>1.3378134761420901</v>
      </c>
      <c r="W18" s="287">
        <v>0</v>
      </c>
      <c r="X18" s="286">
        <v>143.33461092464364</v>
      </c>
      <c r="Y18" s="286">
        <v>182.09337380482054</v>
      </c>
    </row>
    <row r="19" spans="1:25" x14ac:dyDescent="0.25">
      <c r="A19" s="756" t="s">
        <v>15</v>
      </c>
      <c r="B19" s="286">
        <v>217952.05985360246</v>
      </c>
      <c r="C19" s="293">
        <v>56600.376671344995</v>
      </c>
      <c r="D19" s="293">
        <v>2621.8547927471541</v>
      </c>
      <c r="E19" s="293">
        <v>71533.805735975242</v>
      </c>
      <c r="F19" s="286">
        <v>9399.8258273168158</v>
      </c>
      <c r="G19" s="286">
        <v>626.55604485589356</v>
      </c>
      <c r="H19" s="286">
        <v>45037.386483044786</v>
      </c>
      <c r="I19" s="286">
        <v>10658.800089158422</v>
      </c>
      <c r="J19" s="286">
        <v>809.7270332967247</v>
      </c>
      <c r="K19" s="286">
        <v>382.49454734025488</v>
      </c>
      <c r="L19" s="286">
        <v>15199.45671367152</v>
      </c>
      <c r="M19" s="286">
        <v>3.8721050015542366</v>
      </c>
      <c r="N19" s="286">
        <v>117.71267271817169</v>
      </c>
      <c r="O19" s="287">
        <v>0</v>
      </c>
      <c r="P19" s="286">
        <v>3.9427727149902534</v>
      </c>
      <c r="Q19" s="286">
        <v>7.7996166738835395</v>
      </c>
      <c r="R19" s="286">
        <v>1.3225524334811403</v>
      </c>
      <c r="S19" s="287">
        <v>0</v>
      </c>
      <c r="T19" s="287">
        <v>0</v>
      </c>
      <c r="U19" s="286">
        <v>21.091822679207471</v>
      </c>
      <c r="V19" s="286">
        <v>113.67043212468462</v>
      </c>
      <c r="W19" s="286">
        <v>28.468731500515066</v>
      </c>
      <c r="X19" s="286">
        <v>3597.398716283752</v>
      </c>
      <c r="Y19" s="286">
        <v>1186.4964924340698</v>
      </c>
    </row>
    <row r="20" spans="1:25" x14ac:dyDescent="0.25">
      <c r="A20" s="756" t="s">
        <v>169</v>
      </c>
      <c r="B20" s="286">
        <v>70340.838335910288</v>
      </c>
      <c r="C20" s="293">
        <v>17492.860955747514</v>
      </c>
      <c r="D20" s="293">
        <v>285.86852438713618</v>
      </c>
      <c r="E20" s="293">
        <v>11463.262259389525</v>
      </c>
      <c r="F20" s="286">
        <v>3611.0797872629782</v>
      </c>
      <c r="G20" s="286">
        <v>75.788110970506324</v>
      </c>
      <c r="H20" s="286">
        <v>11573.653045924793</v>
      </c>
      <c r="I20" s="286">
        <v>21127.151963379787</v>
      </c>
      <c r="J20" s="286">
        <v>336.01368415907928</v>
      </c>
      <c r="K20" s="286">
        <v>31.067060211842996</v>
      </c>
      <c r="L20" s="286">
        <v>2139.4464773311488</v>
      </c>
      <c r="M20" s="286">
        <v>2.6756269522841802</v>
      </c>
      <c r="N20" s="286">
        <v>136.11429616846357</v>
      </c>
      <c r="O20" s="286">
        <v>1.3378134761420901</v>
      </c>
      <c r="P20" s="286">
        <v>2.6756269522841802</v>
      </c>
      <c r="Q20" s="287">
        <v>0</v>
      </c>
      <c r="R20" s="287">
        <v>0</v>
      </c>
      <c r="S20" s="287">
        <v>0</v>
      </c>
      <c r="T20" s="287">
        <v>0</v>
      </c>
      <c r="U20" s="286">
        <v>10.434196199490026</v>
      </c>
      <c r="V20" s="286">
        <v>2.6603659096232306</v>
      </c>
      <c r="W20" s="287">
        <v>0</v>
      </c>
      <c r="X20" s="286">
        <v>1729.006272663969</v>
      </c>
      <c r="Y20" s="286">
        <v>319.7422688256612</v>
      </c>
    </row>
    <row r="21" spans="1:25" x14ac:dyDescent="0.25">
      <c r="A21" s="756" t="s">
        <v>16</v>
      </c>
      <c r="B21" s="286">
        <v>95710.801592845484</v>
      </c>
      <c r="C21" s="293">
        <v>26477.334363744128</v>
      </c>
      <c r="D21" s="293">
        <v>850.19130773387201</v>
      </c>
      <c r="E21" s="293">
        <v>64593.157149824998</v>
      </c>
      <c r="F21" s="286">
        <v>127.90634832802537</v>
      </c>
      <c r="G21" s="286">
        <v>15.740568774639115</v>
      </c>
      <c r="H21" s="286">
        <v>249.94488756974806</v>
      </c>
      <c r="I21" s="286">
        <v>1532.7681871432123</v>
      </c>
      <c r="J21" s="286">
        <v>10.584117538095436</v>
      </c>
      <c r="K21" s="286">
        <v>11.645385224717073</v>
      </c>
      <c r="L21" s="286">
        <v>54.513875119822742</v>
      </c>
      <c r="M21" s="288">
        <v>0</v>
      </c>
      <c r="N21" s="286">
        <v>1.3378134761420901</v>
      </c>
      <c r="O21" s="286">
        <v>22.339749729972038</v>
      </c>
      <c r="P21" s="286">
        <v>1.3378134761420901</v>
      </c>
      <c r="Q21" s="286">
        <v>2.5938838307884087</v>
      </c>
      <c r="R21" s="287">
        <v>0</v>
      </c>
      <c r="S21" s="287">
        <v>0</v>
      </c>
      <c r="T21" s="287">
        <v>0</v>
      </c>
      <c r="U21" s="287">
        <v>0</v>
      </c>
      <c r="V21" s="287">
        <v>0</v>
      </c>
      <c r="W21" s="287">
        <v>0</v>
      </c>
      <c r="X21" s="286">
        <v>1649.8262298608358</v>
      </c>
      <c r="Y21" s="286">
        <v>109.57991147493389</v>
      </c>
    </row>
    <row r="22" spans="1:25" x14ac:dyDescent="0.25">
      <c r="A22" s="756" t="s">
        <v>17</v>
      </c>
      <c r="B22" s="286">
        <v>146740.43074705065</v>
      </c>
      <c r="C22" s="293">
        <v>37570.401288318506</v>
      </c>
      <c r="D22" s="293">
        <v>876.05654645901654</v>
      </c>
      <c r="E22" s="293">
        <v>69204.496772355284</v>
      </c>
      <c r="F22" s="286">
        <v>954.06419241112098</v>
      </c>
      <c r="G22" s="286">
        <v>18.139038959604903</v>
      </c>
      <c r="H22" s="286">
        <v>30037.925217970856</v>
      </c>
      <c r="I22" s="286">
        <v>327.81300534430727</v>
      </c>
      <c r="J22" s="286">
        <v>112.74117000973879</v>
      </c>
      <c r="K22" s="286">
        <v>27.149936791540856</v>
      </c>
      <c r="L22" s="286">
        <v>6946.4695949177421</v>
      </c>
      <c r="M22" s="288">
        <v>0</v>
      </c>
      <c r="N22" s="286">
        <v>17.990463284248055</v>
      </c>
      <c r="O22" s="286">
        <v>2.6756269522841802</v>
      </c>
      <c r="P22" s="287">
        <v>0</v>
      </c>
      <c r="Q22" s="286">
        <v>3.9427727149902534</v>
      </c>
      <c r="R22" s="287">
        <v>0</v>
      </c>
      <c r="S22" s="287">
        <v>0</v>
      </c>
      <c r="T22" s="287">
        <v>0</v>
      </c>
      <c r="U22" s="286">
        <v>1.3378134761420901</v>
      </c>
      <c r="V22" s="286">
        <v>5.2163343626855774</v>
      </c>
      <c r="W22" s="286">
        <v>2.6451048669622805</v>
      </c>
      <c r="X22" s="286">
        <v>515.27484414490732</v>
      </c>
      <c r="Y22" s="286">
        <v>116.09102373032295</v>
      </c>
    </row>
    <row r="23" spans="1:25" x14ac:dyDescent="0.25">
      <c r="A23" s="756" t="s">
        <v>18</v>
      </c>
      <c r="B23" s="286">
        <v>72602.876542034108</v>
      </c>
      <c r="C23" s="293">
        <v>12589.465004220521</v>
      </c>
      <c r="D23" s="293">
        <v>487.92269685916034</v>
      </c>
      <c r="E23" s="293">
        <v>13626.742982567457</v>
      </c>
      <c r="F23" s="286">
        <v>19.581326070542524</v>
      </c>
      <c r="G23" s="286">
        <v>10.51448745571826</v>
      </c>
      <c r="H23" s="286">
        <v>40350.316174580868</v>
      </c>
      <c r="I23" s="286">
        <v>179.6013354722885</v>
      </c>
      <c r="J23" s="286">
        <v>47.874640669201078</v>
      </c>
      <c r="K23" s="286">
        <v>9.0793193403931998</v>
      </c>
      <c r="L23" s="286">
        <v>4737.6073201749532</v>
      </c>
      <c r="M23" s="288">
        <v>0</v>
      </c>
      <c r="N23" s="286">
        <v>191.10915408441167</v>
      </c>
      <c r="O23" s="287">
        <v>0</v>
      </c>
      <c r="P23" s="286">
        <v>1.2671457627060732</v>
      </c>
      <c r="Q23" s="286">
        <v>1.3225524334811403</v>
      </c>
      <c r="R23" s="286">
        <v>5.1600258933469316</v>
      </c>
      <c r="S23" s="287">
        <v>0</v>
      </c>
      <c r="T23" s="287">
        <v>0</v>
      </c>
      <c r="U23" s="286">
        <v>1.2815050068034457</v>
      </c>
      <c r="V23" s="287">
        <v>0</v>
      </c>
      <c r="W23" s="286">
        <v>1.3378134761420901</v>
      </c>
      <c r="X23" s="286">
        <v>187.72855415597388</v>
      </c>
      <c r="Y23" s="286">
        <v>154.96450381332249</v>
      </c>
    </row>
    <row r="24" spans="1:25" x14ac:dyDescent="0.25">
      <c r="A24" s="756" t="s">
        <v>174</v>
      </c>
      <c r="B24" s="286">
        <v>52168.12485713468</v>
      </c>
      <c r="C24" s="293">
        <v>8761.641237957052</v>
      </c>
      <c r="D24" s="293">
        <v>107.95000314919187</v>
      </c>
      <c r="E24" s="293">
        <v>21214.269984930819</v>
      </c>
      <c r="F24" s="286">
        <v>62.25956856302605</v>
      </c>
      <c r="G24" s="286">
        <v>7.7865858816106446</v>
      </c>
      <c r="H24" s="286">
        <v>80.362953616956744</v>
      </c>
      <c r="I24" s="286">
        <v>21049.831280576283</v>
      </c>
      <c r="J24" s="286">
        <v>1.3378134761420901</v>
      </c>
      <c r="K24" s="286">
        <v>3.8568439588932866</v>
      </c>
      <c r="L24" s="286">
        <v>28.70436695268646</v>
      </c>
      <c r="M24" s="288">
        <v>0</v>
      </c>
      <c r="N24" s="286">
        <v>2.6756269522841802</v>
      </c>
      <c r="O24" s="287">
        <v>0</v>
      </c>
      <c r="P24" s="287">
        <v>0</v>
      </c>
      <c r="Q24" s="287">
        <v>0</v>
      </c>
      <c r="R24" s="287">
        <v>0</v>
      </c>
      <c r="S24" s="287">
        <v>0</v>
      </c>
      <c r="T24" s="287">
        <v>0</v>
      </c>
      <c r="U24" s="286">
        <v>1.2671457627060732</v>
      </c>
      <c r="V24" s="287">
        <v>0</v>
      </c>
      <c r="W24" s="287">
        <v>0</v>
      </c>
      <c r="X24" s="286">
        <v>90.535312136120609</v>
      </c>
      <c r="Y24" s="286">
        <v>755.6461332248474</v>
      </c>
    </row>
    <row r="25" spans="1:25" x14ac:dyDescent="0.25">
      <c r="A25" s="756" t="s">
        <v>175</v>
      </c>
      <c r="B25" s="286">
        <v>45091.568046151755</v>
      </c>
      <c r="C25" s="293">
        <v>16824.114101123883</v>
      </c>
      <c r="D25" s="293">
        <v>479.25051463501006</v>
      </c>
      <c r="E25" s="293">
        <v>6148.8717315172908</v>
      </c>
      <c r="F25" s="286">
        <v>3796.958751318386</v>
      </c>
      <c r="G25" s="286">
        <v>34.986779055316802</v>
      </c>
      <c r="H25" s="286">
        <v>3637.3838237924197</v>
      </c>
      <c r="I25" s="286">
        <v>9496.9082474191746</v>
      </c>
      <c r="J25" s="286">
        <v>60.516357516369951</v>
      </c>
      <c r="K25" s="286">
        <v>24.579669318025061</v>
      </c>
      <c r="L25" s="286">
        <v>520.82268789545321</v>
      </c>
      <c r="M25" s="288">
        <v>0</v>
      </c>
      <c r="N25" s="286">
        <v>2.7548805774535743</v>
      </c>
      <c r="O25" s="286">
        <v>1.3378134761420901</v>
      </c>
      <c r="P25" s="287">
        <v>0</v>
      </c>
      <c r="Q25" s="286">
        <v>2.6756269522841802</v>
      </c>
      <c r="R25" s="287">
        <v>0</v>
      </c>
      <c r="S25" s="287">
        <v>0</v>
      </c>
      <c r="T25" s="287">
        <v>0</v>
      </c>
      <c r="U25" s="286">
        <v>1.2671457627060732</v>
      </c>
      <c r="V25" s="286">
        <v>3.8056229227194147</v>
      </c>
      <c r="W25" s="286">
        <v>1.2713313973072684</v>
      </c>
      <c r="X25" s="286">
        <v>3655.8862144909094</v>
      </c>
      <c r="Y25" s="286">
        <v>398.17674698186994</v>
      </c>
    </row>
    <row r="26" spans="1:25" x14ac:dyDescent="0.25">
      <c r="A26" s="756" t="s">
        <v>176</v>
      </c>
      <c r="B26" s="286">
        <v>71578.208524523507</v>
      </c>
      <c r="C26" s="293">
        <v>9581.8992255743415</v>
      </c>
      <c r="D26" s="293">
        <v>449.92844740996543</v>
      </c>
      <c r="E26" s="293">
        <v>6230.7695437076763</v>
      </c>
      <c r="F26" s="286">
        <v>1501.9319371206307</v>
      </c>
      <c r="G26" s="286">
        <v>3.8785208865434866</v>
      </c>
      <c r="H26" s="286">
        <v>43274.574335240322</v>
      </c>
      <c r="I26" s="286">
        <v>1122.8362618332833</v>
      </c>
      <c r="J26" s="286">
        <v>182.5440240580765</v>
      </c>
      <c r="K26" s="286">
        <v>9.0487972550712996</v>
      </c>
      <c r="L26" s="286">
        <v>8089.781227849493</v>
      </c>
      <c r="M26" s="288">
        <v>0</v>
      </c>
      <c r="N26" s="286">
        <v>29.840060077251042</v>
      </c>
      <c r="O26" s="287">
        <v>0</v>
      </c>
      <c r="P26" s="287">
        <v>0</v>
      </c>
      <c r="Q26" s="287">
        <v>0</v>
      </c>
      <c r="R26" s="287">
        <v>0</v>
      </c>
      <c r="S26" s="287">
        <v>0</v>
      </c>
      <c r="T26" s="287">
        <v>0</v>
      </c>
      <c r="U26" s="286">
        <v>2.6756269522841802</v>
      </c>
      <c r="V26" s="286">
        <v>2.6451048669622805</v>
      </c>
      <c r="W26" s="287">
        <v>0</v>
      </c>
      <c r="X26" s="286">
        <v>986.25869545308717</v>
      </c>
      <c r="Y26" s="286">
        <v>109.59671624044645</v>
      </c>
    </row>
    <row r="27" spans="1:25" x14ac:dyDescent="0.25">
      <c r="A27" s="756" t="s">
        <v>178</v>
      </c>
      <c r="B27" s="286">
        <v>109967.14976344435</v>
      </c>
      <c r="C27" s="293">
        <v>15266.599234388777</v>
      </c>
      <c r="D27" s="293">
        <v>163.43909920703183</v>
      </c>
      <c r="E27" s="293">
        <v>1238.7361993747704</v>
      </c>
      <c r="F27" s="286">
        <v>10.600021133381642</v>
      </c>
      <c r="G27" s="286">
        <v>9.0414039626671361</v>
      </c>
      <c r="H27" s="286">
        <v>91493.298379861983</v>
      </c>
      <c r="I27" s="286">
        <v>165.35397534957897</v>
      </c>
      <c r="J27" s="286">
        <v>642.08717291672144</v>
      </c>
      <c r="K27" s="286">
        <v>3.8937819292044362</v>
      </c>
      <c r="L27" s="286">
        <v>307.23513723059932</v>
      </c>
      <c r="M27" s="288">
        <v>0</v>
      </c>
      <c r="N27" s="286">
        <v>15.471707667671772</v>
      </c>
      <c r="O27" s="286">
        <v>1.2713313973072684</v>
      </c>
      <c r="P27" s="287">
        <v>0</v>
      </c>
      <c r="Q27" s="287">
        <v>0</v>
      </c>
      <c r="R27" s="287">
        <v>0</v>
      </c>
      <c r="S27" s="287">
        <v>0</v>
      </c>
      <c r="T27" s="287">
        <v>0</v>
      </c>
      <c r="U27" s="286">
        <v>1.3378134761420901</v>
      </c>
      <c r="V27" s="287">
        <v>0</v>
      </c>
      <c r="W27" s="287">
        <v>0</v>
      </c>
      <c r="X27" s="286">
        <v>446.66731648290147</v>
      </c>
      <c r="Y27" s="286">
        <v>202.11718907526904</v>
      </c>
    </row>
    <row r="28" spans="1:25" x14ac:dyDescent="0.25">
      <c r="A28" s="756" t="s">
        <v>180</v>
      </c>
      <c r="B28" s="286">
        <v>30619.044860442322</v>
      </c>
      <c r="C28" s="293">
        <v>4134.5052420416769</v>
      </c>
      <c r="D28" s="293">
        <v>24.653485035003438</v>
      </c>
      <c r="E28" s="293">
        <v>154.20057433012502</v>
      </c>
      <c r="F28" s="286">
        <v>5.1609276919105094</v>
      </c>
      <c r="G28" s="287">
        <v>0</v>
      </c>
      <c r="H28" s="286">
        <v>22549.88487832966</v>
      </c>
      <c r="I28" s="286">
        <v>6.5748627442703622</v>
      </c>
      <c r="J28" s="286">
        <v>25.825582017765928</v>
      </c>
      <c r="K28" s="287">
        <v>0</v>
      </c>
      <c r="L28" s="286">
        <v>3666.157126340418</v>
      </c>
      <c r="M28" s="288">
        <v>0</v>
      </c>
      <c r="N28" s="286">
        <v>26.070184449864577</v>
      </c>
      <c r="O28" s="287">
        <v>0</v>
      </c>
      <c r="P28" s="287">
        <v>0</v>
      </c>
      <c r="Q28" s="287">
        <v>0</v>
      </c>
      <c r="R28" s="287">
        <v>0</v>
      </c>
      <c r="S28" s="287">
        <v>0</v>
      </c>
      <c r="T28" s="287">
        <v>0</v>
      </c>
      <c r="U28" s="287">
        <v>0</v>
      </c>
      <c r="V28" s="287">
        <v>0</v>
      </c>
      <c r="W28" s="287">
        <v>0</v>
      </c>
      <c r="X28" s="286">
        <v>16.885351899265988</v>
      </c>
      <c r="Y28" s="286">
        <v>9.1266455627315128</v>
      </c>
    </row>
    <row r="29" spans="1:25" x14ac:dyDescent="0.25">
      <c r="A29" s="756" t="s">
        <v>181</v>
      </c>
      <c r="B29" s="286">
        <v>62620.067555618065</v>
      </c>
      <c r="C29" s="293">
        <v>15283.198979690538</v>
      </c>
      <c r="D29" s="293">
        <v>899.08906690508149</v>
      </c>
      <c r="E29" s="293">
        <v>27371.621114899306</v>
      </c>
      <c r="F29" s="286">
        <v>20.820395210229051</v>
      </c>
      <c r="G29" s="286">
        <v>1.2671457627060732</v>
      </c>
      <c r="H29" s="286">
        <v>14657.908787481874</v>
      </c>
      <c r="I29" s="286">
        <v>130.03422511683721</v>
      </c>
      <c r="J29" s="286">
        <v>38.706184914907936</v>
      </c>
      <c r="K29" s="286">
        <v>5.1383489656967321</v>
      </c>
      <c r="L29" s="286">
        <v>4068.9971144679471</v>
      </c>
      <c r="M29" s="288">
        <v>0</v>
      </c>
      <c r="N29" s="287">
        <v>0</v>
      </c>
      <c r="O29" s="287">
        <v>0</v>
      </c>
      <c r="P29" s="286">
        <v>1.3378134761420901</v>
      </c>
      <c r="Q29" s="287">
        <v>0</v>
      </c>
      <c r="R29" s="287">
        <v>0</v>
      </c>
      <c r="S29" s="287">
        <v>0</v>
      </c>
      <c r="T29" s="287">
        <v>0</v>
      </c>
      <c r="U29" s="287">
        <v>0</v>
      </c>
      <c r="V29" s="287">
        <v>0</v>
      </c>
      <c r="W29" s="287">
        <v>0</v>
      </c>
      <c r="X29" s="286">
        <v>109.77029453420251</v>
      </c>
      <c r="Y29" s="286">
        <v>32.178084197897888</v>
      </c>
    </row>
    <row r="30" spans="1:25" x14ac:dyDescent="0.25">
      <c r="A30" s="756" t="s">
        <v>182</v>
      </c>
      <c r="B30" s="286">
        <v>80414.236126669624</v>
      </c>
      <c r="C30" s="293">
        <v>10543.129997109554</v>
      </c>
      <c r="D30" s="293">
        <v>334.78437809872838</v>
      </c>
      <c r="E30" s="293">
        <v>11289.247985594568</v>
      </c>
      <c r="F30" s="286">
        <v>135.84847175769625</v>
      </c>
      <c r="G30" s="286">
        <v>11.660646267378022</v>
      </c>
      <c r="H30" s="286">
        <v>54871.724703331776</v>
      </c>
      <c r="I30" s="286">
        <v>129.2471407502459</v>
      </c>
      <c r="J30" s="286">
        <v>61.367378071506351</v>
      </c>
      <c r="K30" s="286">
        <v>15.432614368373853</v>
      </c>
      <c r="L30" s="286">
        <v>2740.2424835565093</v>
      </c>
      <c r="M30" s="288">
        <v>0</v>
      </c>
      <c r="N30" s="286">
        <v>87.794737288739526</v>
      </c>
      <c r="O30" s="287">
        <v>0</v>
      </c>
      <c r="P30" s="287">
        <v>0</v>
      </c>
      <c r="Q30" s="287">
        <v>0</v>
      </c>
      <c r="R30" s="287">
        <v>0</v>
      </c>
      <c r="S30" s="287">
        <v>0</v>
      </c>
      <c r="T30" s="287">
        <v>0</v>
      </c>
      <c r="U30" s="286">
        <v>1.3378134761420901</v>
      </c>
      <c r="V30" s="286">
        <v>1.2671457627060732</v>
      </c>
      <c r="W30" s="287">
        <v>0</v>
      </c>
      <c r="X30" s="286">
        <v>96.191054465692218</v>
      </c>
      <c r="Y30" s="286">
        <v>94.959576781708179</v>
      </c>
    </row>
    <row r="31" spans="1:25" x14ac:dyDescent="0.25">
      <c r="A31" s="756" t="s">
        <v>183</v>
      </c>
      <c r="B31" s="286">
        <v>30821.85425763364</v>
      </c>
      <c r="C31" s="293">
        <v>5790.4463813169741</v>
      </c>
      <c r="D31" s="293">
        <v>56.776999679028158</v>
      </c>
      <c r="E31" s="293">
        <v>927.77454966619484</v>
      </c>
      <c r="F31" s="287">
        <v>19.270287773013273</v>
      </c>
      <c r="G31" s="287">
        <v>0</v>
      </c>
      <c r="H31" s="286">
        <v>23840.180721663877</v>
      </c>
      <c r="I31" s="286">
        <v>11.684553445416277</v>
      </c>
      <c r="J31" s="286">
        <v>29.605478780112524</v>
      </c>
      <c r="K31" s="287">
        <v>1.3225524334811403</v>
      </c>
      <c r="L31" s="287">
        <v>82.666970045253819</v>
      </c>
      <c r="M31" s="288">
        <v>0</v>
      </c>
      <c r="N31" s="287">
        <v>0</v>
      </c>
      <c r="O31" s="287">
        <v>0</v>
      </c>
      <c r="P31" s="287">
        <v>0</v>
      </c>
      <c r="Q31" s="287">
        <v>0</v>
      </c>
      <c r="R31" s="287">
        <v>0</v>
      </c>
      <c r="S31" s="287">
        <v>0</v>
      </c>
      <c r="T31" s="287">
        <v>0</v>
      </c>
      <c r="U31" s="287">
        <v>0</v>
      </c>
      <c r="V31" s="287">
        <v>0</v>
      </c>
      <c r="W31" s="287">
        <v>0</v>
      </c>
      <c r="X31" s="286">
        <v>49.250017456855474</v>
      </c>
      <c r="Y31" s="287">
        <v>12.875745373581296</v>
      </c>
    </row>
    <row r="32" spans="1:25" x14ac:dyDescent="0.25">
      <c r="A32" s="760" t="s">
        <v>184</v>
      </c>
      <c r="B32" s="289">
        <v>40094.018342722935</v>
      </c>
      <c r="C32" s="295">
        <v>11460.422533145873</v>
      </c>
      <c r="D32" s="295">
        <v>483.13110600375586</v>
      </c>
      <c r="E32" s="295">
        <v>1383.4316783279114</v>
      </c>
      <c r="F32" s="295">
        <v>385.72098501977467</v>
      </c>
      <c r="G32" s="295">
        <v>54.582190760615156</v>
      </c>
      <c r="H32" s="295">
        <v>25732.667831071514</v>
      </c>
      <c r="I32" s="295">
        <v>174.08465732325908</v>
      </c>
      <c r="J32" s="295">
        <v>64.803772841999205</v>
      </c>
      <c r="K32" s="295">
        <v>28.474228709870786</v>
      </c>
      <c r="L32" s="295">
        <v>87.438678962397859</v>
      </c>
      <c r="M32" s="295">
        <v>1.2713313973072684</v>
      </c>
      <c r="N32" s="295">
        <v>9.4432608021314337</v>
      </c>
      <c r="O32" s="296">
        <v>0</v>
      </c>
      <c r="P32" s="295">
        <v>6.643284252727601</v>
      </c>
      <c r="Q32" s="296">
        <v>0</v>
      </c>
      <c r="R32" s="295">
        <v>1.3225524334811403</v>
      </c>
      <c r="S32" s="296">
        <v>0</v>
      </c>
      <c r="T32" s="296">
        <v>0</v>
      </c>
      <c r="U32" s="295">
        <v>2.5938838307884087</v>
      </c>
      <c r="V32" s="295">
        <v>6.4138659976051962</v>
      </c>
      <c r="W32" s="295">
        <v>1.3378134761420901</v>
      </c>
      <c r="X32" s="295">
        <v>143.30706514026426</v>
      </c>
      <c r="Y32" s="295">
        <v>66.927623226210514</v>
      </c>
    </row>
  </sheetData>
  <mergeCells count="3">
    <mergeCell ref="A1:Y2"/>
    <mergeCell ref="A6:C6"/>
    <mergeCell ref="A9:B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A7046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25"/>
  </cols>
  <sheetData>
    <row r="1" spans="1:1" x14ac:dyDescent="0.25">
      <c r="A1" s="673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32"/>
  <sheetViews>
    <sheetView workbookViewId="0">
      <selection activeCell="A9" sqref="A9:B9"/>
    </sheetView>
  </sheetViews>
  <sheetFormatPr defaultRowHeight="15" x14ac:dyDescent="0.25"/>
  <cols>
    <col min="1" max="1" width="18.85546875" style="25" customWidth="1"/>
    <col min="2" max="3" width="9.140625" style="25"/>
    <col min="4" max="4" width="11.28515625" style="25" customWidth="1"/>
    <col min="5" max="6" width="9.140625" style="25"/>
    <col min="7" max="7" width="11.28515625" style="25" customWidth="1"/>
    <col min="8" max="10" width="9.140625" style="25"/>
    <col min="11" max="11" width="11.5703125" style="25" customWidth="1"/>
    <col min="12" max="12" width="9.140625" style="25"/>
    <col min="13" max="13" width="12.140625" style="25" customWidth="1"/>
    <col min="14" max="14" width="10" style="25" customWidth="1"/>
    <col min="15" max="19" width="9.140625" style="25"/>
    <col min="20" max="20" width="9.42578125" style="25" customWidth="1"/>
    <col min="21" max="21" width="12.42578125" style="25" customWidth="1"/>
    <col min="22" max="22" width="9.140625" style="25"/>
    <col min="23" max="23" width="13.140625" style="25" customWidth="1"/>
    <col min="24" max="16384" width="9.140625" style="25"/>
  </cols>
  <sheetData>
    <row r="1" spans="1:23" ht="6.75" customHeight="1" x14ac:dyDescent="0.25">
      <c r="A1" s="952" t="s">
        <v>299</v>
      </c>
      <c r="B1" s="952"/>
      <c r="C1" s="952"/>
      <c r="D1" s="952"/>
      <c r="E1" s="952"/>
      <c r="F1" s="952"/>
      <c r="G1" s="952"/>
      <c r="H1" s="952"/>
      <c r="I1" s="952"/>
      <c r="J1" s="952"/>
      <c r="K1" s="952"/>
      <c r="L1" s="952"/>
      <c r="M1" s="952"/>
      <c r="N1" s="952"/>
      <c r="O1" s="952"/>
      <c r="P1" s="952"/>
      <c r="Q1" s="952"/>
      <c r="R1" s="952"/>
      <c r="S1" s="952"/>
      <c r="T1" s="952"/>
      <c r="U1" s="952"/>
      <c r="V1" s="952"/>
      <c r="W1" s="952"/>
    </row>
    <row r="2" spans="1:23" ht="11.25" customHeight="1" x14ac:dyDescent="0.25">
      <c r="A2" s="953"/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3"/>
      <c r="U2" s="953"/>
      <c r="V2" s="953"/>
      <c r="W2" s="953"/>
    </row>
    <row r="3" spans="1:23" ht="60" x14ac:dyDescent="0.25">
      <c r="A3" s="529" t="s">
        <v>550</v>
      </c>
      <c r="B3" s="162" t="s">
        <v>278</v>
      </c>
      <c r="C3" s="162" t="s">
        <v>279</v>
      </c>
      <c r="D3" s="162" t="s">
        <v>280</v>
      </c>
      <c r="E3" s="162" t="s">
        <v>281</v>
      </c>
      <c r="F3" s="162" t="s">
        <v>282</v>
      </c>
      <c r="G3" s="162" t="s">
        <v>283</v>
      </c>
      <c r="H3" s="162" t="s">
        <v>284</v>
      </c>
      <c r="I3" s="162" t="s">
        <v>285</v>
      </c>
      <c r="J3" s="162" t="s">
        <v>286</v>
      </c>
      <c r="K3" s="162" t="s">
        <v>287</v>
      </c>
      <c r="L3" s="162" t="s">
        <v>288</v>
      </c>
      <c r="M3" s="162" t="s">
        <v>289</v>
      </c>
      <c r="N3" s="162" t="s">
        <v>290</v>
      </c>
      <c r="O3" s="162" t="s">
        <v>291</v>
      </c>
      <c r="P3" s="162" t="s">
        <v>292</v>
      </c>
      <c r="Q3" s="162" t="s">
        <v>293</v>
      </c>
      <c r="R3" s="162" t="s">
        <v>294</v>
      </c>
      <c r="S3" s="162" t="s">
        <v>295</v>
      </c>
      <c r="T3" s="162" t="s">
        <v>296</v>
      </c>
      <c r="U3" s="162" t="s">
        <v>297</v>
      </c>
      <c r="V3" s="162" t="s">
        <v>519</v>
      </c>
      <c r="W3" s="162" t="s">
        <v>298</v>
      </c>
    </row>
    <row r="4" spans="1:23" x14ac:dyDescent="0.25">
      <c r="A4" s="155" t="s">
        <v>163</v>
      </c>
      <c r="B4" s="156">
        <v>3085681.2209266103</v>
      </c>
      <c r="C4" s="157">
        <v>1968946.31809441</v>
      </c>
      <c r="D4" s="157">
        <v>2564.5953557390467</v>
      </c>
      <c r="E4" s="157">
        <v>1199.3493355246956</v>
      </c>
      <c r="F4" s="157">
        <v>1125.9303661759184</v>
      </c>
      <c r="G4" s="157">
        <v>102871.66742939995</v>
      </c>
      <c r="H4" s="157">
        <v>10448.43386183568</v>
      </c>
      <c r="I4" s="157">
        <v>18331.651442795261</v>
      </c>
      <c r="J4" s="157">
        <v>12672.861894976688</v>
      </c>
      <c r="K4" s="157">
        <v>1161.6287785916784</v>
      </c>
      <c r="L4" s="157">
        <v>3095.2095713254689</v>
      </c>
      <c r="M4" s="157">
        <v>107344.28425449651</v>
      </c>
      <c r="N4" s="157">
        <v>30229.634138628673</v>
      </c>
      <c r="O4" s="157">
        <v>5871.6733856554674</v>
      </c>
      <c r="P4" s="157">
        <v>347146.74202637939</v>
      </c>
      <c r="Q4" s="157">
        <v>185394.47693622371</v>
      </c>
      <c r="R4" s="157">
        <v>5907.7955389986064</v>
      </c>
      <c r="S4" s="157">
        <v>3277.7613756074506</v>
      </c>
      <c r="T4" s="157">
        <v>518.33322901246652</v>
      </c>
      <c r="U4" s="157">
        <v>203774.0825405287</v>
      </c>
      <c r="V4" s="157">
        <v>17225.097697419638</v>
      </c>
      <c r="W4" s="157">
        <v>56573.69365598177</v>
      </c>
    </row>
    <row r="5" spans="1:23" x14ac:dyDescent="0.25">
      <c r="A5" s="761"/>
      <c r="B5" s="762"/>
      <c r="C5" s="558"/>
      <c r="D5" s="558"/>
      <c r="E5" s="558"/>
      <c r="F5" s="558"/>
      <c r="G5" s="558"/>
      <c r="H5" s="558"/>
      <c r="I5" s="558"/>
      <c r="J5" s="558"/>
      <c r="K5" s="558"/>
      <c r="L5" s="558"/>
      <c r="M5" s="558"/>
      <c r="N5" s="558"/>
      <c r="O5" s="558"/>
      <c r="P5" s="558"/>
      <c r="Q5" s="558"/>
      <c r="R5" s="558"/>
      <c r="S5" s="558"/>
      <c r="T5" s="558"/>
      <c r="U5" s="558"/>
      <c r="V5" s="558"/>
      <c r="W5" s="558"/>
    </row>
    <row r="6" spans="1:23" ht="15" customHeight="1" x14ac:dyDescent="0.25">
      <c r="A6" s="954" t="s">
        <v>3</v>
      </c>
      <c r="B6" s="954"/>
      <c r="C6" s="763"/>
      <c r="D6" s="763"/>
      <c r="E6" s="763"/>
      <c r="F6" s="763"/>
      <c r="G6" s="763"/>
      <c r="H6" s="763"/>
      <c r="I6" s="763"/>
      <c r="J6" s="763"/>
      <c r="K6" s="763"/>
      <c r="L6" s="763"/>
      <c r="M6" s="763"/>
      <c r="N6" s="763"/>
      <c r="O6" s="763"/>
      <c r="P6" s="763"/>
      <c r="Q6" s="763"/>
      <c r="R6" s="763"/>
      <c r="S6" s="763"/>
      <c r="T6" s="763"/>
      <c r="U6" s="763"/>
      <c r="V6" s="763"/>
      <c r="W6" s="763"/>
    </row>
    <row r="7" spans="1:23" x14ac:dyDescent="0.25">
      <c r="A7" s="596" t="s">
        <v>4</v>
      </c>
      <c r="B7" s="764">
        <v>1217767.1328963728</v>
      </c>
      <c r="C7" s="764">
        <v>630005.69631788379</v>
      </c>
      <c r="D7" s="764">
        <v>1500.9074893984584</v>
      </c>
      <c r="E7" s="764">
        <v>467.49607812024846</v>
      </c>
      <c r="F7" s="764">
        <v>463.99280168098977</v>
      </c>
      <c r="G7" s="764">
        <v>44346.15435299035</v>
      </c>
      <c r="H7" s="764">
        <v>9168.9685512519936</v>
      </c>
      <c r="I7" s="764">
        <v>11922.966481056925</v>
      </c>
      <c r="J7" s="764">
        <v>6416.7184261220546</v>
      </c>
      <c r="K7" s="764">
        <v>957.55151533689104</v>
      </c>
      <c r="L7" s="764">
        <v>2729.9125695696835</v>
      </c>
      <c r="M7" s="764">
        <v>97535.480489484486</v>
      </c>
      <c r="N7" s="764">
        <v>21490.372209459143</v>
      </c>
      <c r="O7" s="764">
        <v>3818.6517679924013</v>
      </c>
      <c r="P7" s="764">
        <v>178989.00069714707</v>
      </c>
      <c r="Q7" s="764">
        <v>117837.32230474797</v>
      </c>
      <c r="R7" s="764">
        <v>4543.7379197407226</v>
      </c>
      <c r="S7" s="764">
        <v>2322.9063905019889</v>
      </c>
      <c r="T7" s="764">
        <v>436.62522167088241</v>
      </c>
      <c r="U7" s="764">
        <v>57445.207102684843</v>
      </c>
      <c r="V7" s="764">
        <v>11767.098006066881</v>
      </c>
      <c r="W7" s="764">
        <v>13600.366198792741</v>
      </c>
    </row>
    <row r="8" spans="1:23" x14ac:dyDescent="0.25">
      <c r="A8" s="596" t="s">
        <v>5</v>
      </c>
      <c r="B8" s="764">
        <v>1867914.0880171154</v>
      </c>
      <c r="C8" s="764">
        <v>1338940.6217653058</v>
      </c>
      <c r="D8" s="764">
        <v>1063.6878663405939</v>
      </c>
      <c r="E8" s="764">
        <v>731.85325740445398</v>
      </c>
      <c r="F8" s="764">
        <v>661.93756449493799</v>
      </c>
      <c r="G8" s="764">
        <v>58525.513076408453</v>
      </c>
      <c r="H8" s="764">
        <v>1279.4653105838747</v>
      </c>
      <c r="I8" s="764">
        <v>6408.6849617380685</v>
      </c>
      <c r="J8" s="764">
        <v>6256.1434688553354</v>
      </c>
      <c r="K8" s="764">
        <v>204.07726325478689</v>
      </c>
      <c r="L8" s="764">
        <v>365.29700175579927</v>
      </c>
      <c r="M8" s="764">
        <v>9808.8037650142396</v>
      </c>
      <c r="N8" s="764">
        <v>8739.2619291693809</v>
      </c>
      <c r="O8" s="764">
        <v>2053.0216176629342</v>
      </c>
      <c r="P8" s="764">
        <v>168157.74132882396</v>
      </c>
      <c r="Q8" s="764">
        <v>67557.154631025143</v>
      </c>
      <c r="R8" s="764">
        <v>1364.0576192577444</v>
      </c>
      <c r="S8" s="764">
        <v>954.85498510549667</v>
      </c>
      <c r="T8" s="764">
        <v>81.708007341583652</v>
      </c>
      <c r="U8" s="764">
        <v>146328.8754375056</v>
      </c>
      <c r="V8" s="764">
        <v>5457.9996913453506</v>
      </c>
      <c r="W8" s="764">
        <v>42973.327457194922</v>
      </c>
    </row>
    <row r="9" spans="1:23" ht="15" customHeight="1" x14ac:dyDescent="0.25">
      <c r="A9" s="954" t="s">
        <v>555</v>
      </c>
      <c r="B9" s="954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</row>
    <row r="10" spans="1:23" x14ac:dyDescent="0.25">
      <c r="A10" s="596" t="s">
        <v>6</v>
      </c>
      <c r="B10" s="159">
        <v>211286.79799378564</v>
      </c>
      <c r="C10" s="159">
        <v>155637.52952734576</v>
      </c>
      <c r="D10" s="159">
        <v>62.862213576349504</v>
      </c>
      <c r="E10" s="159">
        <v>38.722636632547101</v>
      </c>
      <c r="F10" s="159">
        <v>11.571661640564074</v>
      </c>
      <c r="G10" s="159">
        <v>4666.6525216002628</v>
      </c>
      <c r="H10" s="159">
        <v>115.22213264016027</v>
      </c>
      <c r="I10" s="159">
        <v>617.21676342505293</v>
      </c>
      <c r="J10" s="159">
        <v>3662.6285298093526</v>
      </c>
      <c r="K10" s="159">
        <v>6.4333126748673397</v>
      </c>
      <c r="L10" s="159">
        <v>16.733491131038161</v>
      </c>
      <c r="M10" s="159">
        <v>675.76233518957929</v>
      </c>
      <c r="N10" s="159">
        <v>269.56062435906824</v>
      </c>
      <c r="O10" s="159">
        <v>50.195689534121684</v>
      </c>
      <c r="P10" s="159">
        <v>16489.189159097936</v>
      </c>
      <c r="Q10" s="159">
        <v>24768.607720138436</v>
      </c>
      <c r="R10" s="159">
        <v>34.166495797416594</v>
      </c>
      <c r="S10" s="159">
        <v>0</v>
      </c>
      <c r="T10" s="159">
        <v>3.8301557763129646</v>
      </c>
      <c r="U10" s="159">
        <v>3116.4812846696645</v>
      </c>
      <c r="V10" s="159">
        <v>494.3088562121402</v>
      </c>
      <c r="W10" s="159">
        <v>549.12288222160953</v>
      </c>
    </row>
    <row r="11" spans="1:23" x14ac:dyDescent="0.25">
      <c r="A11" s="596" t="s">
        <v>7</v>
      </c>
      <c r="B11" s="159">
        <v>102477.64233804203</v>
      </c>
      <c r="C11" s="159">
        <v>51013.894452051587</v>
      </c>
      <c r="D11" s="159">
        <v>80.877347491037398</v>
      </c>
      <c r="E11" s="159">
        <v>18.003767685862499</v>
      </c>
      <c r="F11" s="159">
        <v>19.497842776747909</v>
      </c>
      <c r="G11" s="159">
        <v>1083.0997754412542</v>
      </c>
      <c r="H11" s="159">
        <v>110.999347055833</v>
      </c>
      <c r="I11" s="159">
        <v>27.094315478234805</v>
      </c>
      <c r="J11" s="159">
        <v>27.503078280777565</v>
      </c>
      <c r="K11" s="159">
        <v>6.4189534307699674</v>
      </c>
      <c r="L11" s="159">
        <v>11.516254969789005</v>
      </c>
      <c r="M11" s="159">
        <v>1295.3956903560518</v>
      </c>
      <c r="N11" s="159">
        <v>3652.9978447785629</v>
      </c>
      <c r="O11" s="159">
        <v>16.648815217914333</v>
      </c>
      <c r="P11" s="159">
        <v>1711.3707799926324</v>
      </c>
      <c r="Q11" s="159">
        <v>428.83124267848501</v>
      </c>
      <c r="R11" s="159">
        <v>375.60602377744152</v>
      </c>
      <c r="S11" s="159">
        <v>116.37184546105318</v>
      </c>
      <c r="T11" s="159">
        <v>1.3378134761420901</v>
      </c>
      <c r="U11" s="159">
        <v>28738.07849909128</v>
      </c>
      <c r="V11" s="159">
        <v>70.235503878372356</v>
      </c>
      <c r="W11" s="159">
        <v>13671.863144681582</v>
      </c>
    </row>
    <row r="12" spans="1:23" x14ac:dyDescent="0.25">
      <c r="A12" s="596" t="s">
        <v>8</v>
      </c>
      <c r="B12" s="159">
        <v>106324.18274038802</v>
      </c>
      <c r="C12" s="159">
        <v>70879.097592939215</v>
      </c>
      <c r="D12" s="159">
        <v>50.303985928181746</v>
      </c>
      <c r="E12" s="159">
        <v>6.4876657599928453</v>
      </c>
      <c r="F12" s="159">
        <v>3.8507791183136018</v>
      </c>
      <c r="G12" s="159">
        <v>1543.6682767318962</v>
      </c>
      <c r="H12" s="159">
        <v>218.37569876682011</v>
      </c>
      <c r="I12" s="159">
        <v>59.241555254398314</v>
      </c>
      <c r="J12" s="159">
        <v>294.35248304168306</v>
      </c>
      <c r="K12" s="159">
        <v>12.858254080532291</v>
      </c>
      <c r="L12" s="159">
        <v>233.14862559564514</v>
      </c>
      <c r="M12" s="159">
        <v>3786.4839188134029</v>
      </c>
      <c r="N12" s="159">
        <v>2426.5189533203365</v>
      </c>
      <c r="O12" s="159">
        <v>77.883015176670085</v>
      </c>
      <c r="P12" s="159">
        <v>6949.1946372981292</v>
      </c>
      <c r="Q12" s="159">
        <v>5633.5948759099747</v>
      </c>
      <c r="R12" s="159">
        <v>166.14961678866402</v>
      </c>
      <c r="S12" s="159">
        <v>245.27224783913877</v>
      </c>
      <c r="T12" s="159">
        <v>6.5662768325369845</v>
      </c>
      <c r="U12" s="159">
        <v>9868.1057508479789</v>
      </c>
      <c r="V12" s="159">
        <v>491.90885470456124</v>
      </c>
      <c r="W12" s="159">
        <v>3371.1196756464583</v>
      </c>
    </row>
    <row r="13" spans="1:23" x14ac:dyDescent="0.25">
      <c r="A13" s="596" t="s">
        <v>9</v>
      </c>
      <c r="B13" s="159">
        <v>844714.2557662332</v>
      </c>
      <c r="C13" s="159">
        <v>414984.46780976991</v>
      </c>
      <c r="D13" s="159">
        <v>1115.8465791860594</v>
      </c>
      <c r="E13" s="159">
        <v>379.64251417118049</v>
      </c>
      <c r="F13" s="159">
        <v>303.88459153070585</v>
      </c>
      <c r="G13" s="159">
        <v>29431.200490657819</v>
      </c>
      <c r="H13" s="159">
        <v>7483.2273206118471</v>
      </c>
      <c r="I13" s="159">
        <v>6840.8295639454964</v>
      </c>
      <c r="J13" s="159">
        <v>4273.8647179783047</v>
      </c>
      <c r="K13" s="159">
        <v>884.62909726351802</v>
      </c>
      <c r="L13" s="159">
        <v>2240.9216214140888</v>
      </c>
      <c r="M13" s="159">
        <v>84364.897556989526</v>
      </c>
      <c r="N13" s="159">
        <v>16565.044451279413</v>
      </c>
      <c r="O13" s="159">
        <v>3257.4037759245548</v>
      </c>
      <c r="P13" s="159">
        <v>125451.26109272086</v>
      </c>
      <c r="Q13" s="159">
        <v>79284.390462178591</v>
      </c>
      <c r="R13" s="159">
        <v>2141.7799752431274</v>
      </c>
      <c r="S13" s="159">
        <v>1640.3503374653019</v>
      </c>
      <c r="T13" s="159">
        <v>368.05516129915588</v>
      </c>
      <c r="U13" s="159">
        <v>43661.525294198589</v>
      </c>
      <c r="V13" s="159">
        <v>7847.6968617752864</v>
      </c>
      <c r="W13" s="159">
        <v>12193.336491348813</v>
      </c>
    </row>
    <row r="14" spans="1:23" x14ac:dyDescent="0.25">
      <c r="A14" s="596" t="s">
        <v>10</v>
      </c>
      <c r="B14" s="159">
        <v>35532.326666088142</v>
      </c>
      <c r="C14" s="159">
        <v>21512.866219437237</v>
      </c>
      <c r="D14" s="159">
        <v>12.828633793773969</v>
      </c>
      <c r="E14" s="159">
        <v>10.249109207082933</v>
      </c>
      <c r="F14" s="159">
        <v>5.2030287042377674</v>
      </c>
      <c r="G14" s="159">
        <v>2888.3268892957312</v>
      </c>
      <c r="H14" s="159">
        <v>53.134040698222485</v>
      </c>
      <c r="I14" s="159">
        <v>3279.2439273271102</v>
      </c>
      <c r="J14" s="159">
        <v>39.916883174595725</v>
      </c>
      <c r="K14" s="159">
        <v>1.4835491801463059</v>
      </c>
      <c r="L14" s="159">
        <v>1.27133139730727</v>
      </c>
      <c r="M14" s="159">
        <v>401.82401917569905</v>
      </c>
      <c r="N14" s="159">
        <v>232.78885083019236</v>
      </c>
      <c r="O14" s="159">
        <v>14.49705532379638</v>
      </c>
      <c r="P14" s="159">
        <v>1994.0672439944651</v>
      </c>
      <c r="Q14" s="159">
        <v>629.00544986427906</v>
      </c>
      <c r="R14" s="159">
        <v>190.21711641511706</v>
      </c>
      <c r="S14" s="159">
        <v>349.94961149519082</v>
      </c>
      <c r="T14" s="159">
        <v>3.9427727149902534</v>
      </c>
      <c r="U14" s="159">
        <v>1838.3211627576084</v>
      </c>
      <c r="V14" s="159">
        <v>940.63622081018002</v>
      </c>
      <c r="W14" s="159">
        <v>1132.5535504929892</v>
      </c>
    </row>
    <row r="15" spans="1:23" x14ac:dyDescent="0.25">
      <c r="A15" s="597" t="s">
        <v>11</v>
      </c>
      <c r="B15" s="598">
        <v>159043.76017942661</v>
      </c>
      <c r="C15" s="598">
        <v>131723.20419788978</v>
      </c>
      <c r="D15" s="598">
        <v>131.26938318077961</v>
      </c>
      <c r="E15" s="598">
        <v>55.821915599641287</v>
      </c>
      <c r="F15" s="598">
        <v>83.872259498055584</v>
      </c>
      <c r="G15" s="598">
        <v>3794.7493982239585</v>
      </c>
      <c r="H15" s="598">
        <v>77.480606091189216</v>
      </c>
      <c r="I15" s="598">
        <v>485.88058064144781</v>
      </c>
      <c r="J15" s="598">
        <v>67.014330701782143</v>
      </c>
      <c r="K15" s="598">
        <v>19.252521613789355</v>
      </c>
      <c r="L15" s="598">
        <v>9.0066962427440416</v>
      </c>
      <c r="M15" s="598">
        <v>525.15262344894666</v>
      </c>
      <c r="N15" s="598">
        <v>342.41735646159498</v>
      </c>
      <c r="O15" s="598">
        <v>72.798438911468608</v>
      </c>
      <c r="P15" s="598">
        <v>12828.829933418057</v>
      </c>
      <c r="Q15" s="598">
        <v>2327.8967407791174</v>
      </c>
      <c r="R15" s="598">
        <v>218.38763907729967</v>
      </c>
      <c r="S15" s="598">
        <v>60.81341522811563</v>
      </c>
      <c r="T15" s="598">
        <v>6.4322590892177782</v>
      </c>
      <c r="U15" s="598">
        <v>4588.7492542833097</v>
      </c>
      <c r="V15" s="598">
        <v>361.33835999858275</v>
      </c>
      <c r="W15" s="598">
        <v>1263.392268810001</v>
      </c>
    </row>
    <row r="16" spans="1:23" x14ac:dyDescent="0.25">
      <c r="A16" s="596" t="s">
        <v>12</v>
      </c>
      <c r="B16" s="159">
        <v>128792.34701560228</v>
      </c>
      <c r="C16" s="159">
        <v>55145.338936806082</v>
      </c>
      <c r="D16" s="159">
        <v>28.212381712284294</v>
      </c>
      <c r="E16" s="159">
        <v>6.4054947284028056</v>
      </c>
      <c r="F16" s="159">
        <v>24.450387276011014</v>
      </c>
      <c r="G16" s="159">
        <v>1418.7454939612146</v>
      </c>
      <c r="H16" s="159">
        <v>429.44108935468449</v>
      </c>
      <c r="I16" s="159">
        <v>166.46908462142139</v>
      </c>
      <c r="J16" s="159">
        <v>735.62427007077486</v>
      </c>
      <c r="K16" s="159">
        <v>20.612989424996563</v>
      </c>
      <c r="L16" s="159">
        <v>237.70171158179542</v>
      </c>
      <c r="M16" s="159">
        <v>1976.463226958738</v>
      </c>
      <c r="N16" s="159">
        <v>2419.6823174715591</v>
      </c>
      <c r="O16" s="159">
        <v>234.20385954521655</v>
      </c>
      <c r="P16" s="159">
        <v>7268.7943411069364</v>
      </c>
      <c r="Q16" s="159">
        <v>2026.8407587153913</v>
      </c>
      <c r="R16" s="159">
        <v>125.68046667376422</v>
      </c>
      <c r="S16" s="159">
        <v>180.23509559184919</v>
      </c>
      <c r="T16" s="159">
        <v>18.127613076518895</v>
      </c>
      <c r="U16" s="159">
        <v>46041.203794597699</v>
      </c>
      <c r="V16" s="159">
        <v>533.36046536818594</v>
      </c>
      <c r="W16" s="159">
        <v>9754.7532369768614</v>
      </c>
    </row>
    <row r="17" spans="1:23" x14ac:dyDescent="0.25">
      <c r="A17" s="596" t="s">
        <v>13</v>
      </c>
      <c r="B17" s="159">
        <v>123349.63192836607</v>
      </c>
      <c r="C17" s="159">
        <v>104599.49107389161</v>
      </c>
      <c r="D17" s="159">
        <v>206.97097459949978</v>
      </c>
      <c r="E17" s="159">
        <v>117.02244775269965</v>
      </c>
      <c r="F17" s="159">
        <v>54.039001930492404</v>
      </c>
      <c r="G17" s="159">
        <v>2101.5271002473805</v>
      </c>
      <c r="H17" s="159">
        <v>38.676641493834317</v>
      </c>
      <c r="I17" s="159">
        <v>11.570608054914509</v>
      </c>
      <c r="J17" s="159">
        <v>62.367418854134669</v>
      </c>
      <c r="K17" s="159">
        <v>24.614591680479148</v>
      </c>
      <c r="L17" s="159">
        <v>2.5528364041107139</v>
      </c>
      <c r="M17" s="159">
        <v>170.99860179282507</v>
      </c>
      <c r="N17" s="159">
        <v>67.138251013839849</v>
      </c>
      <c r="O17" s="159">
        <v>23.123724816780015</v>
      </c>
      <c r="P17" s="159">
        <v>5885.9731286135193</v>
      </c>
      <c r="Q17" s="159">
        <v>2699.0557367734764</v>
      </c>
      <c r="R17" s="159">
        <v>23.580012176437837</v>
      </c>
      <c r="S17" s="159">
        <v>0</v>
      </c>
      <c r="T17" s="159">
        <v>0</v>
      </c>
      <c r="U17" s="159">
        <v>6075.5144220375905</v>
      </c>
      <c r="V17" s="159">
        <v>30.746701945691711</v>
      </c>
      <c r="W17" s="159">
        <v>1154.6686542969333</v>
      </c>
    </row>
    <row r="18" spans="1:23" x14ac:dyDescent="0.25">
      <c r="A18" s="596" t="s">
        <v>14</v>
      </c>
      <c r="B18" s="159">
        <v>247438.99685468595</v>
      </c>
      <c r="C18" s="159">
        <v>174606.126923998</v>
      </c>
      <c r="D18" s="159">
        <v>101.60825455543926</v>
      </c>
      <c r="E18" s="159">
        <v>19.638688125530731</v>
      </c>
      <c r="F18" s="159">
        <v>53.022613747073358</v>
      </c>
      <c r="G18" s="159">
        <v>19019.769849819473</v>
      </c>
      <c r="H18" s="159">
        <v>41.395957156208567</v>
      </c>
      <c r="I18" s="159">
        <v>398.1862971946743</v>
      </c>
      <c r="J18" s="159">
        <v>854.38303500610687</v>
      </c>
      <c r="K18" s="159">
        <v>15.451986124234715</v>
      </c>
      <c r="L18" s="159">
        <v>6.5366565457786621</v>
      </c>
      <c r="M18" s="159">
        <v>1104.4833966526232</v>
      </c>
      <c r="N18" s="159">
        <v>218.41261339997823</v>
      </c>
      <c r="O18" s="159">
        <v>73.60972465522778</v>
      </c>
      <c r="P18" s="159">
        <v>40263.579903399514</v>
      </c>
      <c r="Q18" s="159">
        <v>6085.9111740208964</v>
      </c>
      <c r="R18" s="159">
        <v>141.22796935825258</v>
      </c>
      <c r="S18" s="159">
        <v>0</v>
      </c>
      <c r="T18" s="159">
        <v>23.371978771366621</v>
      </c>
      <c r="U18" s="159">
        <v>3312.3754965174057</v>
      </c>
      <c r="V18" s="159">
        <v>286.89280244190923</v>
      </c>
      <c r="W18" s="159">
        <v>813.01153289178978</v>
      </c>
    </row>
    <row r="19" spans="1:23" x14ac:dyDescent="0.25">
      <c r="A19" s="596" t="s">
        <v>15</v>
      </c>
      <c r="B19" s="159">
        <v>217952.05985383477</v>
      </c>
      <c r="C19" s="159">
        <v>121678.48393126647</v>
      </c>
      <c r="D19" s="159">
        <v>208.43748698410292</v>
      </c>
      <c r="E19" s="159">
        <v>112.37623707233736</v>
      </c>
      <c r="F19" s="159">
        <v>122.59460972764269</v>
      </c>
      <c r="G19" s="159">
        <v>6944.1586280615329</v>
      </c>
      <c r="H19" s="159">
        <v>1095.2021807438844</v>
      </c>
      <c r="I19" s="159">
        <v>2802.7203757293751</v>
      </c>
      <c r="J19" s="159">
        <v>704.74787640480463</v>
      </c>
      <c r="K19" s="159">
        <v>59.624957462592256</v>
      </c>
      <c r="L19" s="159">
        <v>123.94827834717367</v>
      </c>
      <c r="M19" s="159">
        <v>6633.7338020990528</v>
      </c>
      <c r="N19" s="159">
        <v>1674.2371403465504</v>
      </c>
      <c r="O19" s="159">
        <v>473.7531618628251</v>
      </c>
      <c r="P19" s="159">
        <v>36424.532339846584</v>
      </c>
      <c r="Q19" s="159">
        <v>24093.935609153821</v>
      </c>
      <c r="R19" s="159">
        <v>1033.3496831661159</v>
      </c>
      <c r="S19" s="159">
        <v>405.50174931475067</v>
      </c>
      <c r="T19" s="159">
        <v>36.089034514355518</v>
      </c>
      <c r="U19" s="159">
        <v>9026.6649389968625</v>
      </c>
      <c r="V19" s="159">
        <v>2094.0564329403478</v>
      </c>
      <c r="W19" s="159">
        <v>2203.9113992709808</v>
      </c>
    </row>
    <row r="20" spans="1:23" x14ac:dyDescent="0.25">
      <c r="A20" s="596" t="s">
        <v>169</v>
      </c>
      <c r="B20" s="159">
        <v>70340.838335898385</v>
      </c>
      <c r="C20" s="159">
        <v>50378.329070112493</v>
      </c>
      <c r="D20" s="159">
        <v>71.239623170880535</v>
      </c>
      <c r="E20" s="159">
        <v>38.988276758921813</v>
      </c>
      <c r="F20" s="159">
        <v>23.142468952802158</v>
      </c>
      <c r="G20" s="159">
        <v>2530.0277841385064</v>
      </c>
      <c r="H20" s="159">
        <v>125.5248440573658</v>
      </c>
      <c r="I20" s="159">
        <v>1009.4974027576612</v>
      </c>
      <c r="J20" s="159">
        <v>129.37025830371897</v>
      </c>
      <c r="K20" s="159">
        <v>20.756326449485957</v>
      </c>
      <c r="L20" s="159">
        <v>15.293234325714959</v>
      </c>
      <c r="M20" s="159">
        <v>972.92480766682627</v>
      </c>
      <c r="N20" s="159">
        <v>226.94309438456818</v>
      </c>
      <c r="O20" s="159">
        <v>54.674170916435422</v>
      </c>
      <c r="P20" s="159">
        <v>8032.4398265253149</v>
      </c>
      <c r="Q20" s="159">
        <v>2496.5119164568237</v>
      </c>
      <c r="R20" s="159">
        <v>579.09279598908404</v>
      </c>
      <c r="S20" s="159">
        <v>29.82973342383551</v>
      </c>
      <c r="T20" s="159">
        <v>6.4231390653711635</v>
      </c>
      <c r="U20" s="159">
        <v>1951.7183434921069</v>
      </c>
      <c r="V20" s="159">
        <v>928.06769048757951</v>
      </c>
      <c r="W20" s="159">
        <v>720.04352846508482</v>
      </c>
    </row>
    <row r="21" spans="1:23" x14ac:dyDescent="0.25">
      <c r="A21" s="596" t="s">
        <v>16</v>
      </c>
      <c r="B21" s="159">
        <v>95710.801592831267</v>
      </c>
      <c r="C21" s="159">
        <v>63028.453448740423</v>
      </c>
      <c r="D21" s="159">
        <v>103.76174078316237</v>
      </c>
      <c r="E21" s="159">
        <v>27.078902648487873</v>
      </c>
      <c r="F21" s="159">
        <v>29.460658315595872</v>
      </c>
      <c r="G21" s="159">
        <v>5859.4926457871161</v>
      </c>
      <c r="H21" s="159">
        <v>66.277683094145871</v>
      </c>
      <c r="I21" s="159">
        <v>593.09855586852382</v>
      </c>
      <c r="J21" s="159">
        <v>70.213169700410631</v>
      </c>
      <c r="K21" s="159">
        <v>2.6049592388481635</v>
      </c>
      <c r="L21" s="159">
        <v>10.370097414962611</v>
      </c>
      <c r="M21" s="159">
        <v>1153.4123613073855</v>
      </c>
      <c r="N21" s="159">
        <v>735.05840050267068</v>
      </c>
      <c r="O21" s="159">
        <v>36.190147447428735</v>
      </c>
      <c r="P21" s="159">
        <v>8975.2599491957808</v>
      </c>
      <c r="Q21" s="159">
        <v>5687.528264502731</v>
      </c>
      <c r="R21" s="159">
        <v>39.845238741194855</v>
      </c>
      <c r="S21" s="159">
        <v>10.474341827604144</v>
      </c>
      <c r="T21" s="159">
        <v>0</v>
      </c>
      <c r="U21" s="159">
        <v>8740.5272571255045</v>
      </c>
      <c r="V21" s="159">
        <v>380.14895126392321</v>
      </c>
      <c r="W21" s="159">
        <v>161.54481933508731</v>
      </c>
    </row>
    <row r="22" spans="1:23" x14ac:dyDescent="0.25">
      <c r="A22" s="596" t="s">
        <v>17</v>
      </c>
      <c r="B22" s="159">
        <v>146740.43074716005</v>
      </c>
      <c r="C22" s="159">
        <v>106475.21091095256</v>
      </c>
      <c r="D22" s="159">
        <v>85.140707124947809</v>
      </c>
      <c r="E22" s="159">
        <v>19.4071626991092</v>
      </c>
      <c r="F22" s="159">
        <v>64.378407457278101</v>
      </c>
      <c r="G22" s="159">
        <v>7898.480318504252</v>
      </c>
      <c r="H22" s="159">
        <v>44.186872648576347</v>
      </c>
      <c r="I22" s="159">
        <v>130.01360554533667</v>
      </c>
      <c r="J22" s="159">
        <v>471.27080211754765</v>
      </c>
      <c r="K22" s="159">
        <v>20.702202017131142</v>
      </c>
      <c r="L22" s="159">
        <v>2.8213626562883958</v>
      </c>
      <c r="M22" s="159">
        <v>749.90376087864081</v>
      </c>
      <c r="N22" s="159">
        <v>80.279667401105499</v>
      </c>
      <c r="O22" s="159">
        <v>61.016268497880958</v>
      </c>
      <c r="P22" s="159">
        <v>18754.727320772337</v>
      </c>
      <c r="Q22" s="159">
        <v>5240.7147214385695</v>
      </c>
      <c r="R22" s="159">
        <v>60.57154719368782</v>
      </c>
      <c r="S22" s="159">
        <v>2.6193184829455358</v>
      </c>
      <c r="T22" s="159">
        <v>0</v>
      </c>
      <c r="U22" s="159">
        <v>6036.8220636459882</v>
      </c>
      <c r="V22" s="159">
        <v>221.44093768712219</v>
      </c>
      <c r="W22" s="159">
        <v>320.72278933444591</v>
      </c>
    </row>
    <row r="23" spans="1:23" x14ac:dyDescent="0.25">
      <c r="A23" s="596" t="s">
        <v>18</v>
      </c>
      <c r="B23" s="159">
        <v>72602.8765420212</v>
      </c>
      <c r="C23" s="159">
        <v>57585.027151594477</v>
      </c>
      <c r="D23" s="159">
        <v>19.388845785731267</v>
      </c>
      <c r="E23" s="159">
        <v>8.0615439733683001</v>
      </c>
      <c r="F23" s="159">
        <v>19.413578584098449</v>
      </c>
      <c r="G23" s="159">
        <v>1107.6872216596955</v>
      </c>
      <c r="H23" s="159">
        <v>34.830657043636442</v>
      </c>
      <c r="I23" s="159">
        <v>57.019615898716857</v>
      </c>
      <c r="J23" s="159">
        <v>92.951886771246038</v>
      </c>
      <c r="K23" s="159">
        <v>5.4438131881855636</v>
      </c>
      <c r="L23" s="159">
        <v>2.5342915254121463</v>
      </c>
      <c r="M23" s="159">
        <v>374.50752661229308</v>
      </c>
      <c r="N23" s="159">
        <v>88.994450315507166</v>
      </c>
      <c r="O23" s="159">
        <v>31.083940527094054</v>
      </c>
      <c r="P23" s="159">
        <v>7399.7442486732471</v>
      </c>
      <c r="Q23" s="159">
        <v>4403.404493957134</v>
      </c>
      <c r="R23" s="159">
        <v>61.251782127796794</v>
      </c>
      <c r="S23" s="159">
        <v>86.863315314432825</v>
      </c>
      <c r="T23" s="159">
        <v>0</v>
      </c>
      <c r="U23" s="159">
        <v>890.14481829627391</v>
      </c>
      <c r="V23" s="159">
        <v>60.764044689925868</v>
      </c>
      <c r="W23" s="159">
        <v>273.75931548539808</v>
      </c>
    </row>
    <row r="24" spans="1:23" x14ac:dyDescent="0.25">
      <c r="A24" s="596" t="s">
        <v>174</v>
      </c>
      <c r="B24" s="159">
        <v>52168.12485712683</v>
      </c>
      <c r="C24" s="159">
        <v>38456.924996319904</v>
      </c>
      <c r="D24" s="159">
        <v>19.200398779051906</v>
      </c>
      <c r="E24" s="159">
        <v>5.3077169815642886</v>
      </c>
      <c r="F24" s="159">
        <v>19.534658355420184</v>
      </c>
      <c r="G24" s="159">
        <v>3127.2586454075331</v>
      </c>
      <c r="H24" s="159">
        <v>2.5384771600133416</v>
      </c>
      <c r="I24" s="159">
        <v>615.9493606413406</v>
      </c>
      <c r="J24" s="159">
        <v>9.0077498283936048</v>
      </c>
      <c r="K24" s="159">
        <v>0</v>
      </c>
      <c r="L24" s="159">
        <v>0</v>
      </c>
      <c r="M24" s="159">
        <v>144.52810497281928</v>
      </c>
      <c r="N24" s="159">
        <v>39.572178395961792</v>
      </c>
      <c r="O24" s="159">
        <v>21.973609592673061</v>
      </c>
      <c r="P24" s="159">
        <v>4418.0037228749825</v>
      </c>
      <c r="Q24" s="159">
        <v>2686.4210726541746</v>
      </c>
      <c r="R24" s="159">
        <v>2.6193184829455358</v>
      </c>
      <c r="S24" s="159">
        <v>22.053321151721043</v>
      </c>
      <c r="T24" s="159">
        <v>0</v>
      </c>
      <c r="U24" s="159">
        <v>997.7638228182816</v>
      </c>
      <c r="V24" s="159">
        <v>834.01351929587508</v>
      </c>
      <c r="W24" s="159">
        <v>745.45418342265202</v>
      </c>
    </row>
    <row r="25" spans="1:23" x14ac:dyDescent="0.25">
      <c r="A25" s="596" t="s">
        <v>175</v>
      </c>
      <c r="B25" s="159">
        <v>45091.568046143686</v>
      </c>
      <c r="C25" s="159">
        <v>36292.949007449126</v>
      </c>
      <c r="D25" s="159">
        <v>33.459266298905511</v>
      </c>
      <c r="E25" s="159">
        <v>10.244297896926444</v>
      </c>
      <c r="F25" s="159">
        <v>26.997860123948673</v>
      </c>
      <c r="G25" s="159">
        <v>2125.8125598061647</v>
      </c>
      <c r="H25" s="159">
        <v>43.758742213836342</v>
      </c>
      <c r="I25" s="159">
        <v>488.40721215863891</v>
      </c>
      <c r="J25" s="159">
        <v>100.45231858768464</v>
      </c>
      <c r="K25" s="159">
        <v>25.896248474368576</v>
      </c>
      <c r="L25" s="159">
        <v>16.704847564244698</v>
      </c>
      <c r="M25" s="159">
        <v>104.67075067883917</v>
      </c>
      <c r="N25" s="159">
        <v>49.138105573084935</v>
      </c>
      <c r="O25" s="159">
        <v>60.848718089380263</v>
      </c>
      <c r="P25" s="159">
        <v>2623.168031235261</v>
      </c>
      <c r="Q25" s="159">
        <v>1859.7149415257545</v>
      </c>
      <c r="R25" s="159">
        <v>55.708414996303759</v>
      </c>
      <c r="S25" s="159">
        <v>46.873608528031035</v>
      </c>
      <c r="T25" s="159">
        <v>0</v>
      </c>
      <c r="U25" s="159">
        <v>749.28491090448983</v>
      </c>
      <c r="V25" s="159">
        <v>80.917157341806956</v>
      </c>
      <c r="W25" s="159">
        <v>296.56104670522029</v>
      </c>
    </row>
    <row r="26" spans="1:23" x14ac:dyDescent="0.25">
      <c r="A26" s="596" t="s">
        <v>176</v>
      </c>
      <c r="B26" s="159">
        <v>71578.208524511574</v>
      </c>
      <c r="C26" s="159">
        <v>60721.021294968443</v>
      </c>
      <c r="D26" s="159">
        <v>29.645670621630867</v>
      </c>
      <c r="E26" s="159">
        <v>16.873024217616404</v>
      </c>
      <c r="F26" s="159">
        <v>7.7711261510094314</v>
      </c>
      <c r="G26" s="159">
        <v>1349.0866386040093</v>
      </c>
      <c r="H26" s="159">
        <v>13.19744804614599</v>
      </c>
      <c r="I26" s="159">
        <v>141.78091931765849</v>
      </c>
      <c r="J26" s="159">
        <v>725.13900640263591</v>
      </c>
      <c r="K26" s="159">
        <v>0</v>
      </c>
      <c r="L26" s="159">
        <v>1.3378134761420901</v>
      </c>
      <c r="M26" s="159">
        <v>314.88731909751402</v>
      </c>
      <c r="N26" s="159">
        <v>216.12474340589421</v>
      </c>
      <c r="O26" s="159">
        <v>42.561561388297122</v>
      </c>
      <c r="P26" s="159">
        <v>4653.1557035910364</v>
      </c>
      <c r="Q26" s="159">
        <v>1373.9498642619692</v>
      </c>
      <c r="R26" s="159">
        <v>79.06004711806132</v>
      </c>
      <c r="S26" s="159">
        <v>0</v>
      </c>
      <c r="T26" s="159">
        <v>29.769087532809685</v>
      </c>
      <c r="U26" s="159">
        <v>1350.4684665897455</v>
      </c>
      <c r="V26" s="159">
        <v>332.84778361277495</v>
      </c>
      <c r="W26" s="159">
        <v>179.53100610874216</v>
      </c>
    </row>
    <row r="27" spans="1:23" x14ac:dyDescent="0.25">
      <c r="A27" s="596" t="s">
        <v>178</v>
      </c>
      <c r="B27" s="159">
        <v>109967.1497634354</v>
      </c>
      <c r="C27" s="159">
        <v>68080.453952140364</v>
      </c>
      <c r="D27" s="159">
        <v>105.61926708615083</v>
      </c>
      <c r="E27" s="159">
        <v>294.74172658761546</v>
      </c>
      <c r="F27" s="159">
        <v>226.08681573340309</v>
      </c>
      <c r="G27" s="159">
        <v>1555.1657998585256</v>
      </c>
      <c r="H27" s="159">
        <v>238.66052314005145</v>
      </c>
      <c r="I27" s="159">
        <v>83.819805932124552</v>
      </c>
      <c r="J27" s="159">
        <v>29.328519778255156</v>
      </c>
      <c r="K27" s="159">
        <v>7.9603987780177192</v>
      </c>
      <c r="L27" s="159">
        <v>20.705257200398073</v>
      </c>
      <c r="M27" s="159">
        <v>341.97247073387155</v>
      </c>
      <c r="N27" s="159">
        <v>86.087022048822362</v>
      </c>
      <c r="O27" s="159">
        <v>1073.6639358497871</v>
      </c>
      <c r="P27" s="159">
        <v>11565.974020787018</v>
      </c>
      <c r="Q27" s="159">
        <v>1290.3263564686688</v>
      </c>
      <c r="R27" s="159">
        <v>406.32556457033019</v>
      </c>
      <c r="S27" s="159">
        <v>27.369104571482378</v>
      </c>
      <c r="T27" s="159">
        <v>0</v>
      </c>
      <c r="U27" s="159">
        <v>18323.946875872338</v>
      </c>
      <c r="V27" s="159">
        <v>219.92685470333981</v>
      </c>
      <c r="W27" s="159">
        <v>5989.0154916038282</v>
      </c>
    </row>
    <row r="28" spans="1:23" x14ac:dyDescent="0.25">
      <c r="A28" s="596" t="s">
        <v>180</v>
      </c>
      <c r="B28" s="159">
        <v>30619.044860445483</v>
      </c>
      <c r="C28" s="159">
        <v>29712.122220374778</v>
      </c>
      <c r="D28" s="159">
        <v>14.208839103008954</v>
      </c>
      <c r="E28" s="159">
        <v>2.5559684530623463</v>
      </c>
      <c r="F28" s="159">
        <v>3.9571319590876257</v>
      </c>
      <c r="G28" s="159">
        <v>38.808994673706032</v>
      </c>
      <c r="H28" s="159">
        <v>7.6952192173226557</v>
      </c>
      <c r="I28" s="159">
        <v>3.8272998503696147</v>
      </c>
      <c r="J28" s="159">
        <v>10.329950530015127</v>
      </c>
      <c r="K28" s="159">
        <v>0</v>
      </c>
      <c r="L28" s="159">
        <v>0</v>
      </c>
      <c r="M28" s="159">
        <v>3.8712032029906593</v>
      </c>
      <c r="N28" s="159">
        <v>1.2846370557550779</v>
      </c>
      <c r="O28" s="159">
        <v>3.8753888375918542</v>
      </c>
      <c r="P28" s="159">
        <v>560.32266433528662</v>
      </c>
      <c r="Q28" s="159">
        <v>32.176783884687154</v>
      </c>
      <c r="R28" s="159">
        <v>15.832654169787006</v>
      </c>
      <c r="S28" s="159">
        <v>0</v>
      </c>
      <c r="T28" s="159">
        <v>0</v>
      </c>
      <c r="U28" s="159">
        <v>192.27996082203302</v>
      </c>
      <c r="V28" s="159">
        <v>2.7373892844045713</v>
      </c>
      <c r="W28" s="159">
        <v>13.158554691621699</v>
      </c>
    </row>
    <row r="29" spans="1:23" x14ac:dyDescent="0.25">
      <c r="A29" s="596" t="s">
        <v>181</v>
      </c>
      <c r="B29" s="159">
        <v>62620.067555609399</v>
      </c>
      <c r="C29" s="159">
        <v>41316.229345582877</v>
      </c>
      <c r="D29" s="159">
        <v>10.505658252637282</v>
      </c>
      <c r="E29" s="159">
        <v>2.6451048669622805</v>
      </c>
      <c r="F29" s="159">
        <v>2.5559684530623463</v>
      </c>
      <c r="G29" s="159">
        <v>2331.919130815495</v>
      </c>
      <c r="H29" s="159">
        <v>47.634360273582217</v>
      </c>
      <c r="I29" s="159">
        <v>198.85629894055324</v>
      </c>
      <c r="J29" s="159">
        <v>125.70118095086961</v>
      </c>
      <c r="K29" s="159">
        <v>1.2671457627060732</v>
      </c>
      <c r="L29" s="159">
        <v>1.2713313973072684</v>
      </c>
      <c r="M29" s="159">
        <v>112.10433663189417</v>
      </c>
      <c r="N29" s="159">
        <v>1.3225524334811403</v>
      </c>
      <c r="O29" s="159">
        <v>63.055548189486771</v>
      </c>
      <c r="P29" s="159">
        <v>11962.491672968707</v>
      </c>
      <c r="Q29" s="159">
        <v>5263.9051157180338</v>
      </c>
      <c r="R29" s="159">
        <v>9.2299894336428334</v>
      </c>
      <c r="S29" s="159">
        <v>10.248207408519356</v>
      </c>
      <c r="T29" s="159">
        <v>0</v>
      </c>
      <c r="U29" s="159">
        <v>770.5460763126124</v>
      </c>
      <c r="V29" s="159">
        <v>157.78005783656317</v>
      </c>
      <c r="W29" s="159">
        <v>230.79847338948809</v>
      </c>
    </row>
    <row r="30" spans="1:23" x14ac:dyDescent="0.25">
      <c r="A30" s="596" t="s">
        <v>182</v>
      </c>
      <c r="B30" s="159">
        <v>80414.236126669202</v>
      </c>
      <c r="C30" s="159">
        <v>61590.837827111733</v>
      </c>
      <c r="D30" s="159">
        <v>20.45834765222666</v>
      </c>
      <c r="E30" s="159">
        <v>0</v>
      </c>
      <c r="F30" s="159">
        <v>2.5426627946145368</v>
      </c>
      <c r="G30" s="159">
        <v>953.95782647541694</v>
      </c>
      <c r="H30" s="159">
        <v>34.937361616270081</v>
      </c>
      <c r="I30" s="159">
        <v>280.36884601070142</v>
      </c>
      <c r="J30" s="159">
        <v>110.61330465831946</v>
      </c>
      <c r="K30" s="159">
        <v>24.332834691254938</v>
      </c>
      <c r="L30" s="159">
        <v>24.813365340574038</v>
      </c>
      <c r="M30" s="159">
        <v>677.84907620278932</v>
      </c>
      <c r="N30" s="159">
        <v>106.4226417866261</v>
      </c>
      <c r="O30" s="159">
        <v>35.32165155383403</v>
      </c>
      <c r="P30" s="159">
        <v>6802.5823041848698</v>
      </c>
      <c r="Q30" s="159">
        <v>4276.4293297023078</v>
      </c>
      <c r="R30" s="159">
        <v>84.383451226164155</v>
      </c>
      <c r="S30" s="159">
        <v>15.796160064160844</v>
      </c>
      <c r="T30" s="159">
        <v>7.9528218485265683</v>
      </c>
      <c r="U30" s="159">
        <v>3747.1515143896172</v>
      </c>
      <c r="V30" s="159">
        <v>596.29114249852455</v>
      </c>
      <c r="W30" s="159">
        <v>1021.1936568632535</v>
      </c>
    </row>
    <row r="31" spans="1:23" x14ac:dyDescent="0.25">
      <c r="A31" s="599" t="s">
        <v>183</v>
      </c>
      <c r="B31" s="598">
        <v>30821.85425763364</v>
      </c>
      <c r="C31" s="598">
        <v>24107.77814586792</v>
      </c>
      <c r="D31" s="600">
        <v>25.846662606195096</v>
      </c>
      <c r="E31" s="600">
        <v>5.2030287042377674</v>
      </c>
      <c r="F31" s="600">
        <v>3.8937819292044367</v>
      </c>
      <c r="G31" s="600">
        <v>794.97709173031797</v>
      </c>
      <c r="H31" s="600">
        <v>2.5896981961872134</v>
      </c>
      <c r="I31" s="600">
        <v>11.70086807372679</v>
      </c>
      <c r="J31" s="600">
        <v>2.5426627946145368</v>
      </c>
      <c r="K31" s="600">
        <v>0</v>
      </c>
      <c r="L31" s="600">
        <v>1.2713313973072684</v>
      </c>
      <c r="M31" s="600">
        <v>14.278453230795407</v>
      </c>
      <c r="N31" s="600">
        <v>29.416526997654191</v>
      </c>
      <c r="O31" s="600">
        <v>24.408665446707062</v>
      </c>
      <c r="P31" s="598">
        <v>3243.0949019668647</v>
      </c>
      <c r="Q31" s="600">
        <v>268.23950824831348</v>
      </c>
      <c r="R31" s="600">
        <v>31.480343503776613</v>
      </c>
      <c r="S31" s="600">
        <v>0</v>
      </c>
      <c r="T31" s="600">
        <v>0</v>
      </c>
      <c r="U31" s="598">
        <v>2060.0640695659654</v>
      </c>
      <c r="V31" s="600">
        <v>90.17241231097131</v>
      </c>
      <c r="W31" s="600">
        <v>104.89610506266203</v>
      </c>
    </row>
    <row r="32" spans="1:23" x14ac:dyDescent="0.25">
      <c r="A32" s="601" t="s">
        <v>184</v>
      </c>
      <c r="B32" s="160">
        <v>40094.01834271878</v>
      </c>
      <c r="C32" s="160">
        <v>29420.480037374833</v>
      </c>
      <c r="D32" s="160">
        <v>26.903087467013368</v>
      </c>
      <c r="E32" s="160">
        <v>3.8721050015542366</v>
      </c>
      <c r="F32" s="160">
        <v>14.208471416558613</v>
      </c>
      <c r="G32" s="160">
        <v>307.09434791831308</v>
      </c>
      <c r="H32" s="160">
        <v>123.44696051614645</v>
      </c>
      <c r="I32" s="160">
        <v>28.858580127912038</v>
      </c>
      <c r="J32" s="160">
        <v>73.538461231066904</v>
      </c>
      <c r="K32" s="160">
        <v>1.2846370557550779</v>
      </c>
      <c r="L32" s="160">
        <v>114.74913539768308</v>
      </c>
      <c r="M32" s="160">
        <v>1444.1789118084948</v>
      </c>
      <c r="N32" s="160">
        <v>700.19171506486225</v>
      </c>
      <c r="O32" s="160">
        <v>68.882518350167658</v>
      </c>
      <c r="P32" s="160">
        <v>2888.9850992783386</v>
      </c>
      <c r="Q32" s="160">
        <v>2537.0847967799214</v>
      </c>
      <c r="R32" s="160">
        <v>32.249392972096608</v>
      </c>
      <c r="S32" s="160">
        <v>27.139962439368254</v>
      </c>
      <c r="T32" s="160">
        <v>6.4351150151611272</v>
      </c>
      <c r="U32" s="160">
        <v>1696.3444622858999</v>
      </c>
      <c r="V32" s="160">
        <v>168.80869633619614</v>
      </c>
      <c r="W32" s="160">
        <v>409.28184888870078</v>
      </c>
    </row>
  </sheetData>
  <mergeCells count="3">
    <mergeCell ref="A1:W2"/>
    <mergeCell ref="A9:B9"/>
    <mergeCell ref="A6:B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A7046"/>
  </sheetPr>
  <dimension ref="A1"/>
  <sheetViews>
    <sheetView workbookViewId="0">
      <selection sqref="A1:XFD1048576"/>
    </sheetView>
  </sheetViews>
  <sheetFormatPr defaultRowHeight="15" x14ac:dyDescent="0.25"/>
  <cols>
    <col min="1" max="16384" width="9.140625" style="25"/>
  </cols>
  <sheetData>
    <row r="1" spans="1:1" x14ac:dyDescent="0.25">
      <c r="A1" s="6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74"/>
  <sheetViews>
    <sheetView workbookViewId="0">
      <selection activeCell="G18" sqref="G18"/>
    </sheetView>
  </sheetViews>
  <sheetFormatPr defaultRowHeight="15" x14ac:dyDescent="0.25"/>
  <cols>
    <col min="1" max="1" width="20" style="25" customWidth="1"/>
    <col min="2" max="4" width="9.140625" style="25"/>
    <col min="5" max="5" width="6.28515625" style="25" customWidth="1"/>
    <col min="6" max="8" width="9.140625" style="25"/>
    <col min="9" max="9" width="4" style="25" customWidth="1"/>
    <col min="10" max="12" width="9.140625" style="25"/>
    <col min="13" max="13" width="13.85546875" style="25" customWidth="1"/>
    <col min="14" max="16384" width="9.140625" style="25"/>
  </cols>
  <sheetData>
    <row r="1" spans="1:13" ht="15.75" customHeight="1" x14ac:dyDescent="0.25">
      <c r="A1" s="958" t="s">
        <v>551</v>
      </c>
      <c r="B1" s="958"/>
      <c r="C1" s="958"/>
      <c r="D1" s="958"/>
      <c r="E1" s="958"/>
      <c r="F1" s="958"/>
      <c r="G1" s="958"/>
      <c r="H1" s="958"/>
      <c r="I1" s="958"/>
      <c r="J1" s="958"/>
      <c r="K1" s="958"/>
      <c r="L1" s="958"/>
      <c r="M1" s="958"/>
    </row>
    <row r="2" spans="1:13" x14ac:dyDescent="0.25">
      <c r="A2" s="956" t="s">
        <v>523</v>
      </c>
      <c r="B2" s="959" t="s">
        <v>301</v>
      </c>
      <c r="C2" s="959"/>
      <c r="D2" s="959"/>
      <c r="E2" s="180"/>
      <c r="F2" s="959" t="s">
        <v>520</v>
      </c>
      <c r="G2" s="959"/>
      <c r="H2" s="959"/>
      <c r="I2" s="180"/>
      <c r="J2" s="959" t="s">
        <v>302</v>
      </c>
      <c r="K2" s="959"/>
      <c r="L2" s="959"/>
      <c r="M2" s="961" t="s">
        <v>303</v>
      </c>
    </row>
    <row r="3" spans="1:13" ht="9.75" customHeight="1" x14ac:dyDescent="0.25">
      <c r="A3" s="957"/>
      <c r="B3" s="960"/>
      <c r="C3" s="960"/>
      <c r="D3" s="960"/>
      <c r="E3" s="180"/>
      <c r="F3" s="960"/>
      <c r="G3" s="960"/>
      <c r="H3" s="960"/>
      <c r="I3" s="180"/>
      <c r="J3" s="960"/>
      <c r="K3" s="960"/>
      <c r="L3" s="960"/>
      <c r="M3" s="961"/>
    </row>
    <row r="4" spans="1:13" ht="15" customHeight="1" x14ac:dyDescent="0.25">
      <c r="A4" s="957"/>
      <c r="B4" s="163" t="s">
        <v>0</v>
      </c>
      <c r="C4" s="164" t="s">
        <v>1</v>
      </c>
      <c r="D4" s="164" t="s">
        <v>2</v>
      </c>
      <c r="E4" s="181"/>
      <c r="F4" s="182" t="s">
        <v>0</v>
      </c>
      <c r="G4" s="182" t="s">
        <v>1</v>
      </c>
      <c r="H4" s="182" t="s">
        <v>2</v>
      </c>
      <c r="I4" s="181"/>
      <c r="J4" s="182" t="s">
        <v>0</v>
      </c>
      <c r="K4" s="182" t="s">
        <v>1</v>
      </c>
      <c r="L4" s="182" t="s">
        <v>2</v>
      </c>
      <c r="M4" s="961"/>
    </row>
    <row r="5" spans="1:13" x14ac:dyDescent="0.25">
      <c r="A5" s="166" t="s">
        <v>230</v>
      </c>
      <c r="B5" s="167">
        <v>1812095.6363733569</v>
      </c>
      <c r="C5" s="167">
        <v>852377.45930959948</v>
      </c>
      <c r="D5" s="167">
        <v>959718.17706589692</v>
      </c>
      <c r="E5" s="167"/>
      <c r="F5" s="167">
        <v>1023404.1351256893</v>
      </c>
      <c r="G5" s="167">
        <v>542766.22318190313</v>
      </c>
      <c r="H5" s="167">
        <v>480637.9119492835</v>
      </c>
      <c r="I5" s="167"/>
      <c r="J5" s="167">
        <f>F5/B5*100</f>
        <v>56.476276118289334</v>
      </c>
      <c r="K5" s="167">
        <f>G5/C5*100</f>
        <v>63.676745232273937</v>
      </c>
      <c r="L5" s="167">
        <f>H5/D5*100</f>
        <v>50.081151262417066</v>
      </c>
      <c r="M5" s="168">
        <f>L5/K5</f>
        <v>0.78649043822412457</v>
      </c>
    </row>
    <row r="6" spans="1:13" x14ac:dyDescent="0.25">
      <c r="A6" s="765"/>
      <c r="B6" s="183"/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4"/>
    </row>
    <row r="7" spans="1:13" ht="18.75" customHeight="1" x14ac:dyDescent="0.25">
      <c r="A7" s="955" t="s">
        <v>3</v>
      </c>
      <c r="B7" s="955"/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8"/>
    </row>
    <row r="8" spans="1:13" ht="15" customHeight="1" x14ac:dyDescent="0.25">
      <c r="A8" s="190" t="s">
        <v>4</v>
      </c>
      <c r="B8" s="178">
        <v>755334.27468184929</v>
      </c>
      <c r="C8" s="178">
        <v>353945.69761124445</v>
      </c>
      <c r="D8" s="178">
        <v>401388.57707295613</v>
      </c>
      <c r="E8" s="178"/>
      <c r="F8" s="178">
        <v>630989.99553034722</v>
      </c>
      <c r="G8" s="178">
        <v>311440.41147489473</v>
      </c>
      <c r="H8" s="178">
        <v>319549.58405607747</v>
      </c>
      <c r="I8" s="178"/>
      <c r="J8" s="178">
        <f t="shared" ref="J8:L9" si="0">F8/B8*100</f>
        <v>83.537847636547866</v>
      </c>
      <c r="K8" s="178">
        <f t="shared" si="0"/>
        <v>87.991014886403477</v>
      </c>
      <c r="L8" s="178">
        <f t="shared" si="0"/>
        <v>79.611030883421563</v>
      </c>
      <c r="M8" s="594">
        <f t="shared" ref="M8:M72" si="1">L8/K8</f>
        <v>0.90476318503883058</v>
      </c>
    </row>
    <row r="9" spans="1:13" x14ac:dyDescent="0.25">
      <c r="A9" s="190" t="s">
        <v>5</v>
      </c>
      <c r="B9" s="178">
        <v>1056761.3616937969</v>
      </c>
      <c r="C9" s="178">
        <v>498431.76170182065</v>
      </c>
      <c r="D9" s="178">
        <v>558329.59999790729</v>
      </c>
      <c r="E9" s="178"/>
      <c r="F9" s="178">
        <v>392414.13959965971</v>
      </c>
      <c r="G9" s="178">
        <v>231325.81170660438</v>
      </c>
      <c r="H9" s="178">
        <v>161088.32789283598</v>
      </c>
      <c r="I9" s="178"/>
      <c r="J9" s="178">
        <f t="shared" si="0"/>
        <v>37.133657022687785</v>
      </c>
      <c r="K9" s="178">
        <f t="shared" si="0"/>
        <v>46.410728505097069</v>
      </c>
      <c r="L9" s="178">
        <f t="shared" si="0"/>
        <v>28.851833736459572</v>
      </c>
      <c r="M9" s="594">
        <f t="shared" si="1"/>
        <v>0.62166302201636225</v>
      </c>
    </row>
    <row r="10" spans="1:13" ht="15" customHeight="1" x14ac:dyDescent="0.25">
      <c r="A10" s="176" t="s">
        <v>518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5"/>
    </row>
    <row r="11" spans="1:13" ht="15" customHeight="1" x14ac:dyDescent="0.25">
      <c r="A11" s="192" t="s">
        <v>6</v>
      </c>
      <c r="B11" s="188">
        <f>SUM(B12:B15)</f>
        <v>123287.70875765226</v>
      </c>
      <c r="C11" s="188">
        <f t="shared" ref="C11:H11" si="2">SUM(C12:C15)</f>
        <v>58650.453289577563</v>
      </c>
      <c r="D11" s="188">
        <f t="shared" si="2"/>
        <v>64637.255468086689</v>
      </c>
      <c r="E11" s="188"/>
      <c r="F11" s="188">
        <f t="shared" si="2"/>
        <v>54470.488549322647</v>
      </c>
      <c r="G11" s="188">
        <f t="shared" si="2"/>
        <v>32214.388193914594</v>
      </c>
      <c r="H11" s="188">
        <f t="shared" si="2"/>
        <v>22256.100355408438</v>
      </c>
      <c r="I11" s="188"/>
      <c r="J11" s="188">
        <f t="shared" ref="J11:L28" si="3">F11/B11*100</f>
        <v>44.181605042556001</v>
      </c>
      <c r="K11" s="188">
        <f t="shared" si="3"/>
        <v>54.926068575908573</v>
      </c>
      <c r="L11" s="188">
        <f t="shared" si="3"/>
        <v>34.432310274060022</v>
      </c>
      <c r="M11" s="189">
        <f t="shared" si="1"/>
        <v>0.62688466818764033</v>
      </c>
    </row>
    <row r="12" spans="1:13" x14ac:dyDescent="0.25">
      <c r="A12" s="190" t="s">
        <v>6</v>
      </c>
      <c r="B12" s="178">
        <v>38832.490733581602</v>
      </c>
      <c r="C12" s="178">
        <v>18247.041414173222</v>
      </c>
      <c r="D12" s="178">
        <v>20585.449319411491</v>
      </c>
      <c r="E12" s="178"/>
      <c r="F12" s="178">
        <v>21483.417977882506</v>
      </c>
      <c r="G12" s="178">
        <v>11737.309847093105</v>
      </c>
      <c r="H12" s="178">
        <v>9746.1081307900313</v>
      </c>
      <c r="I12" s="178"/>
      <c r="J12" s="178">
        <f t="shared" si="3"/>
        <v>55.323306777497159</v>
      </c>
      <c r="K12" s="178">
        <f t="shared" si="3"/>
        <v>64.324454472801591</v>
      </c>
      <c r="L12" s="178">
        <f t="shared" si="3"/>
        <v>47.344646111754919</v>
      </c>
      <c r="M12" s="189">
        <f t="shared" si="1"/>
        <v>0.73602872344255521</v>
      </c>
    </row>
    <row r="13" spans="1:13" x14ac:dyDescent="0.25">
      <c r="A13" s="190" t="s">
        <v>158</v>
      </c>
      <c r="B13" s="178">
        <v>30374.261206366842</v>
      </c>
      <c r="C13" s="178">
        <v>14382.058151808622</v>
      </c>
      <c r="D13" s="178">
        <v>15992.203054561905</v>
      </c>
      <c r="E13" s="178"/>
      <c r="F13" s="178">
        <v>12572.901882776512</v>
      </c>
      <c r="G13" s="178">
        <v>7794.4728119610345</v>
      </c>
      <c r="H13" s="178">
        <v>4778.4290708154176</v>
      </c>
      <c r="I13" s="178"/>
      <c r="J13" s="178">
        <f t="shared" si="3"/>
        <v>41.393276357750779</v>
      </c>
      <c r="K13" s="178">
        <f t="shared" si="3"/>
        <v>54.195809318020572</v>
      </c>
      <c r="L13" s="178">
        <f t="shared" si="3"/>
        <v>29.879742362652976</v>
      </c>
      <c r="M13" s="189">
        <f t="shared" si="1"/>
        <v>0.55132938761591122</v>
      </c>
    </row>
    <row r="14" spans="1:13" x14ac:dyDescent="0.25">
      <c r="A14" s="190" t="s">
        <v>159</v>
      </c>
      <c r="B14" s="178">
        <v>23479.433072815435</v>
      </c>
      <c r="C14" s="178">
        <v>11283.192590816789</v>
      </c>
      <c r="D14" s="178">
        <v>12196.240482000092</v>
      </c>
      <c r="E14" s="178"/>
      <c r="F14" s="178">
        <v>8109.8284615955654</v>
      </c>
      <c r="G14" s="178">
        <v>5182.4504420240664</v>
      </c>
      <c r="H14" s="178">
        <v>2927.3780195714694</v>
      </c>
      <c r="I14" s="178"/>
      <c r="J14" s="178">
        <f t="shared" si="3"/>
        <v>34.540137474550662</v>
      </c>
      <c r="K14" s="178">
        <f t="shared" si="3"/>
        <v>45.930709773065296</v>
      </c>
      <c r="L14" s="178">
        <f t="shared" si="3"/>
        <v>24.002298281112619</v>
      </c>
      <c r="M14" s="189">
        <f t="shared" si="1"/>
        <v>0.52257625452999323</v>
      </c>
    </row>
    <row r="15" spans="1:13" x14ac:dyDescent="0.25">
      <c r="A15" s="190" t="s">
        <v>160</v>
      </c>
      <c r="B15" s="178">
        <v>30601.523744888385</v>
      </c>
      <c r="C15" s="178">
        <v>14738.161132778932</v>
      </c>
      <c r="D15" s="178">
        <v>15863.3626121132</v>
      </c>
      <c r="E15" s="178"/>
      <c r="F15" s="178">
        <v>12304.340227068065</v>
      </c>
      <c r="G15" s="178">
        <v>7500.1550928363868</v>
      </c>
      <c r="H15" s="178">
        <v>4804.1851342315222</v>
      </c>
      <c r="I15" s="178"/>
      <c r="J15" s="178">
        <f t="shared" si="3"/>
        <v>40.208259986149727</v>
      </c>
      <c r="K15" s="178">
        <f t="shared" si="3"/>
        <v>50.889354684523028</v>
      </c>
      <c r="L15" s="178">
        <f t="shared" si="3"/>
        <v>30.284784201825314</v>
      </c>
      <c r="M15" s="189">
        <f t="shared" si="1"/>
        <v>0.59511039960260725</v>
      </c>
    </row>
    <row r="16" spans="1:13" ht="15" customHeight="1" x14ac:dyDescent="0.25">
      <c r="A16" s="192" t="s">
        <v>7</v>
      </c>
      <c r="B16" s="51">
        <f>SUM(B17:B18)</f>
        <v>55088.641043733616</v>
      </c>
      <c r="C16" s="51">
        <f t="shared" ref="C16:H16" si="4">SUM(C17:C18)</f>
        <v>24671.987403112878</v>
      </c>
      <c r="D16" s="51">
        <f t="shared" si="4"/>
        <v>30416.653640625424</v>
      </c>
      <c r="E16" s="51"/>
      <c r="F16" s="51">
        <f t="shared" si="4"/>
        <v>12035.684485824251</v>
      </c>
      <c r="G16" s="51">
        <f t="shared" si="4"/>
        <v>6820.5736886259219</v>
      </c>
      <c r="H16" s="51">
        <f t="shared" si="4"/>
        <v>5215.1107971983138</v>
      </c>
      <c r="I16" s="51"/>
      <c r="J16" s="188">
        <f t="shared" si="3"/>
        <v>21.847851494955911</v>
      </c>
      <c r="K16" s="188">
        <f t="shared" si="3"/>
        <v>27.645011231504462</v>
      </c>
      <c r="L16" s="188">
        <f t="shared" si="3"/>
        <v>17.145577086865501</v>
      </c>
      <c r="M16" s="189">
        <f t="shared" si="1"/>
        <v>0.62020510475778978</v>
      </c>
    </row>
    <row r="17" spans="1:13" x14ac:dyDescent="0.25">
      <c r="A17" s="190" t="s">
        <v>161</v>
      </c>
      <c r="B17" s="178">
        <v>25767.774644100726</v>
      </c>
      <c r="C17" s="178">
        <v>11440.250100740492</v>
      </c>
      <c r="D17" s="178">
        <v>14327.524543362262</v>
      </c>
      <c r="E17" s="178"/>
      <c r="F17" s="178">
        <v>5748.8365963067954</v>
      </c>
      <c r="G17" s="178">
        <v>3147.8490915013163</v>
      </c>
      <c r="H17" s="178">
        <v>2600.9875048054951</v>
      </c>
      <c r="I17" s="178"/>
      <c r="J17" s="178">
        <f t="shared" si="3"/>
        <v>22.310178801656562</v>
      </c>
      <c r="K17" s="178">
        <f t="shared" si="3"/>
        <v>27.515561843333881</v>
      </c>
      <c r="L17" s="178">
        <f t="shared" si="3"/>
        <v>18.153781533813497</v>
      </c>
      <c r="M17" s="189">
        <f t="shared" si="1"/>
        <v>0.65976415953910694</v>
      </c>
    </row>
    <row r="18" spans="1:13" x14ac:dyDescent="0.25">
      <c r="A18" s="190" t="s">
        <v>162</v>
      </c>
      <c r="B18" s="178">
        <v>29320.866399632894</v>
      </c>
      <c r="C18" s="178">
        <v>13231.737302372387</v>
      </c>
      <c r="D18" s="178">
        <v>16089.129097263163</v>
      </c>
      <c r="E18" s="178"/>
      <c r="F18" s="178">
        <v>6286.8478895174567</v>
      </c>
      <c r="G18" s="178">
        <v>3672.7245971246052</v>
      </c>
      <c r="H18" s="178">
        <v>2614.1232923928187</v>
      </c>
      <c r="I18" s="178"/>
      <c r="J18" s="178">
        <f t="shared" si="3"/>
        <v>21.441548840440028</v>
      </c>
      <c r="K18" s="178">
        <f t="shared" si="3"/>
        <v>27.756934053293996</v>
      </c>
      <c r="L18" s="178">
        <f t="shared" si="3"/>
        <v>16.247761308829904</v>
      </c>
      <c r="M18" s="189">
        <f t="shared" si="1"/>
        <v>0.58535864507347257</v>
      </c>
    </row>
    <row r="19" spans="1:13" x14ac:dyDescent="0.25">
      <c r="A19" s="192" t="s">
        <v>8</v>
      </c>
      <c r="B19" s="188">
        <f>SUM(B20)</f>
        <v>59695.229460925148</v>
      </c>
      <c r="C19" s="188">
        <f t="shared" ref="C19:H19" si="5">SUM(C20)</f>
        <v>27291.906716205187</v>
      </c>
      <c r="D19" s="188">
        <f t="shared" si="5"/>
        <v>32403.322744710749</v>
      </c>
      <c r="E19" s="188"/>
      <c r="F19" s="188">
        <f t="shared" si="5"/>
        <v>26751.840570261655</v>
      </c>
      <c r="G19" s="188">
        <f t="shared" si="5"/>
        <v>14719.455003626241</v>
      </c>
      <c r="H19" s="188">
        <f t="shared" si="5"/>
        <v>12032.385566637746</v>
      </c>
      <c r="I19" s="188"/>
      <c r="J19" s="188">
        <f t="shared" si="3"/>
        <v>44.814034239993454</v>
      </c>
      <c r="K19" s="188">
        <f t="shared" si="3"/>
        <v>53.933406546806907</v>
      </c>
      <c r="L19" s="188">
        <f t="shared" si="3"/>
        <v>37.133184338639509</v>
      </c>
      <c r="M19" s="189">
        <f t="shared" si="1"/>
        <v>0.68850062913072108</v>
      </c>
    </row>
    <row r="20" spans="1:13" x14ac:dyDescent="0.25">
      <c r="A20" s="190" t="s">
        <v>8</v>
      </c>
      <c r="B20" s="178">
        <v>59695.229460925148</v>
      </c>
      <c r="C20" s="178">
        <v>27291.906716205187</v>
      </c>
      <c r="D20" s="178">
        <v>32403.322744710749</v>
      </c>
      <c r="E20" s="178"/>
      <c r="F20" s="178">
        <v>26751.840570261655</v>
      </c>
      <c r="G20" s="178">
        <v>14719.455003626241</v>
      </c>
      <c r="H20" s="178">
        <v>12032.385566637746</v>
      </c>
      <c r="I20" s="178"/>
      <c r="J20" s="178">
        <f t="shared" si="3"/>
        <v>44.814034239993454</v>
      </c>
      <c r="K20" s="178">
        <f t="shared" si="3"/>
        <v>53.933406546806907</v>
      </c>
      <c r="L20" s="178">
        <f t="shared" si="3"/>
        <v>37.133184338639509</v>
      </c>
      <c r="M20" s="189">
        <f t="shared" si="1"/>
        <v>0.68850062913072108</v>
      </c>
    </row>
    <row r="21" spans="1:13" ht="15" customHeight="1" x14ac:dyDescent="0.25">
      <c r="A21" s="192" t="s">
        <v>9</v>
      </c>
      <c r="B21" s="188">
        <f>SUM(B22:B23)</f>
        <v>535011.03989623743</v>
      </c>
      <c r="C21" s="188">
        <f t="shared" ref="C21:H21" si="6">SUM(C22:C23)</f>
        <v>251834.50933410868</v>
      </c>
      <c r="D21" s="188">
        <f t="shared" si="6"/>
        <v>283176.53056152386</v>
      </c>
      <c r="E21" s="188"/>
      <c r="F21" s="188">
        <f t="shared" si="6"/>
        <v>458542.18616391934</v>
      </c>
      <c r="G21" s="188">
        <f t="shared" si="6"/>
        <v>224150.34594996957</v>
      </c>
      <c r="H21" s="188">
        <f t="shared" si="6"/>
        <v>234391.84021349484</v>
      </c>
      <c r="I21" s="188"/>
      <c r="J21" s="188">
        <f t="shared" si="3"/>
        <v>85.707051251288419</v>
      </c>
      <c r="K21" s="188">
        <f t="shared" si="3"/>
        <v>89.007001678467134</v>
      </c>
      <c r="L21" s="188">
        <f t="shared" si="3"/>
        <v>82.772339836464695</v>
      </c>
      <c r="M21" s="189">
        <f t="shared" si="1"/>
        <v>0.92995313037816052</v>
      </c>
    </row>
    <row r="22" spans="1:13" x14ac:dyDescent="0.25">
      <c r="A22" s="190" t="s">
        <v>9</v>
      </c>
      <c r="B22" s="178">
        <v>507628.69893713301</v>
      </c>
      <c r="C22" s="178">
        <v>238912.50330842298</v>
      </c>
      <c r="D22" s="178">
        <v>268716.19562810415</v>
      </c>
      <c r="E22" s="178"/>
      <c r="F22" s="178">
        <v>448085.82463289989</v>
      </c>
      <c r="G22" s="178">
        <v>218574.54199982854</v>
      </c>
      <c r="H22" s="178">
        <v>229511.28263261655</v>
      </c>
      <c r="I22" s="178"/>
      <c r="J22" s="178">
        <f t="shared" si="3"/>
        <v>88.270388488888969</v>
      </c>
      <c r="K22" s="178">
        <f t="shared" si="3"/>
        <v>91.48727629280279</v>
      </c>
      <c r="L22" s="178">
        <f t="shared" si="3"/>
        <v>85.410290249216629</v>
      </c>
      <c r="M22" s="189">
        <f t="shared" si="1"/>
        <v>0.93357561521301702</v>
      </c>
    </row>
    <row r="23" spans="1:13" x14ac:dyDescent="0.25">
      <c r="A23" s="190" t="s">
        <v>163</v>
      </c>
      <c r="B23" s="178">
        <v>27382.340959104396</v>
      </c>
      <c r="C23" s="178">
        <v>12922.006025685685</v>
      </c>
      <c r="D23" s="178">
        <v>14460.334933419739</v>
      </c>
      <c r="E23" s="178"/>
      <c r="F23" s="178">
        <v>10456.361531019445</v>
      </c>
      <c r="G23" s="178">
        <v>5575.8039501410449</v>
      </c>
      <c r="H23" s="178">
        <v>4880.5575808783033</v>
      </c>
      <c r="I23" s="178"/>
      <c r="J23" s="178">
        <f t="shared" si="3"/>
        <v>38.186514245206617</v>
      </c>
      <c r="K23" s="178">
        <f t="shared" si="3"/>
        <v>43.149677682070063</v>
      </c>
      <c r="L23" s="178">
        <f t="shared" si="3"/>
        <v>33.751345341238888</v>
      </c>
      <c r="M23" s="189">
        <f t="shared" si="1"/>
        <v>0.78219229329871787</v>
      </c>
    </row>
    <row r="24" spans="1:13" x14ac:dyDescent="0.25">
      <c r="A24" s="192" t="s">
        <v>10</v>
      </c>
      <c r="B24" s="188">
        <f>SUM(B25)</f>
        <v>21304.157723732664</v>
      </c>
      <c r="C24" s="188">
        <f t="shared" ref="C24:H24" si="7">SUM(C25)</f>
        <v>10219.661569542888</v>
      </c>
      <c r="D24" s="188">
        <f t="shared" si="7"/>
        <v>11084.49615419061</v>
      </c>
      <c r="E24" s="188"/>
      <c r="F24" s="188">
        <f t="shared" si="7"/>
        <v>10626.429828117785</v>
      </c>
      <c r="G24" s="188">
        <f t="shared" si="7"/>
        <v>6379.3356541599442</v>
      </c>
      <c r="H24" s="188">
        <f t="shared" si="7"/>
        <v>4247.0941739577192</v>
      </c>
      <c r="I24" s="188"/>
      <c r="J24" s="188">
        <f t="shared" si="3"/>
        <v>49.879605501981551</v>
      </c>
      <c r="K24" s="188">
        <f t="shared" si="3"/>
        <v>62.422181113824138</v>
      </c>
      <c r="L24" s="188">
        <f t="shared" si="3"/>
        <v>38.315626753608107</v>
      </c>
      <c r="M24" s="189">
        <f t="shared" si="1"/>
        <v>0.61381428956705675</v>
      </c>
    </row>
    <row r="25" spans="1:13" x14ac:dyDescent="0.25">
      <c r="A25" s="190" t="s">
        <v>10</v>
      </c>
      <c r="B25" s="178">
        <v>21304.157723732664</v>
      </c>
      <c r="C25" s="178">
        <v>10219.661569542888</v>
      </c>
      <c r="D25" s="178">
        <v>11084.49615419061</v>
      </c>
      <c r="E25" s="178"/>
      <c r="F25" s="178">
        <v>10626.429828117785</v>
      </c>
      <c r="G25" s="178">
        <v>6379.3356541599442</v>
      </c>
      <c r="H25" s="178">
        <v>4247.0941739577192</v>
      </c>
      <c r="I25" s="178"/>
      <c r="J25" s="178">
        <f t="shared" si="3"/>
        <v>49.879605501981551</v>
      </c>
      <c r="K25" s="178">
        <f t="shared" si="3"/>
        <v>62.422181113824138</v>
      </c>
      <c r="L25" s="178">
        <f t="shared" si="3"/>
        <v>38.315626753608107</v>
      </c>
      <c r="M25" s="189">
        <f t="shared" si="1"/>
        <v>0.61381428956705675</v>
      </c>
    </row>
    <row r="26" spans="1:13" x14ac:dyDescent="0.25">
      <c r="A26" s="192" t="s">
        <v>11</v>
      </c>
      <c r="B26" s="188">
        <v>90870.310277706012</v>
      </c>
      <c r="C26" s="188">
        <v>41490.435298450066</v>
      </c>
      <c r="D26" s="188">
        <v>49379.87497925631</v>
      </c>
      <c r="E26" s="188"/>
      <c r="F26" s="188">
        <v>38479.999556062103</v>
      </c>
      <c r="G26" s="188">
        <v>21230.87303271985</v>
      </c>
      <c r="H26" s="188">
        <v>17249.126523342748</v>
      </c>
      <c r="I26" s="188"/>
      <c r="J26" s="188">
        <v>42.346063789658103</v>
      </c>
      <c r="K26" s="188">
        <v>51.170523712286581</v>
      </c>
      <c r="L26" s="188">
        <v>34.931490876782725</v>
      </c>
      <c r="M26" s="189">
        <f t="shared" si="1"/>
        <v>0.68264868800620282</v>
      </c>
    </row>
    <row r="27" spans="1:13" x14ac:dyDescent="0.25">
      <c r="A27" s="190" t="s">
        <v>11</v>
      </c>
      <c r="B27" s="178">
        <v>90870.310277706012</v>
      </c>
      <c r="C27" s="178">
        <v>41490.435298450066</v>
      </c>
      <c r="D27" s="178">
        <v>49379.87497925631</v>
      </c>
      <c r="E27" s="178"/>
      <c r="F27" s="178">
        <v>38479.999556062103</v>
      </c>
      <c r="G27" s="178">
        <v>21230.87303271985</v>
      </c>
      <c r="H27" s="178">
        <v>17249.126523342748</v>
      </c>
      <c r="I27" s="178"/>
      <c r="J27" s="178">
        <v>42.346063789658103</v>
      </c>
      <c r="K27" s="178">
        <v>51.170523712286581</v>
      </c>
      <c r="L27" s="178">
        <v>34.931490876782725</v>
      </c>
      <c r="M27" s="594">
        <f t="shared" ref="M27" si="8">L27/K27</f>
        <v>0.68264868800620282</v>
      </c>
    </row>
    <row r="28" spans="1:13" ht="15" customHeight="1" x14ac:dyDescent="0.25">
      <c r="A28" s="192" t="s">
        <v>12</v>
      </c>
      <c r="B28" s="188">
        <f>SUM(B29:B30)</f>
        <v>72363.720198570314</v>
      </c>
      <c r="C28" s="188">
        <f t="shared" ref="C28:H28" si="9">SUM(C29:C30)</f>
        <v>33378.954155064806</v>
      </c>
      <c r="D28" s="188">
        <f t="shared" si="9"/>
        <v>38984.766043499862</v>
      </c>
      <c r="E28" s="188"/>
      <c r="F28" s="188">
        <f t="shared" si="9"/>
        <v>23238.99115545331</v>
      </c>
      <c r="G28" s="188">
        <f t="shared" si="9"/>
        <v>12003.062752862257</v>
      </c>
      <c r="H28" s="188">
        <f t="shared" si="9"/>
        <v>11235.928402591901</v>
      </c>
      <c r="I28" s="188"/>
      <c r="J28" s="188">
        <f t="shared" si="3"/>
        <v>32.114146552559966</v>
      </c>
      <c r="K28" s="188">
        <f t="shared" si="3"/>
        <v>35.959972553666589</v>
      </c>
      <c r="L28" s="188">
        <f t="shared" si="3"/>
        <v>28.821330850247151</v>
      </c>
      <c r="M28" s="189">
        <f t="shared" si="1"/>
        <v>0.80148367208106897</v>
      </c>
    </row>
    <row r="29" spans="1:13" x14ac:dyDescent="0.25">
      <c r="A29" s="190" t="s">
        <v>12</v>
      </c>
      <c r="B29" s="178">
        <v>52750.957784811537</v>
      </c>
      <c r="C29" s="178">
        <v>24172.231934072119</v>
      </c>
      <c r="D29" s="178">
        <v>28578.725850733335</v>
      </c>
      <c r="E29" s="178"/>
      <c r="F29" s="178">
        <v>20533.499868713876</v>
      </c>
      <c r="G29" s="178">
        <v>10406.158378717631</v>
      </c>
      <c r="H29" s="178">
        <v>10127.341489997114</v>
      </c>
      <c r="I29" s="178"/>
      <c r="J29" s="178">
        <f t="shared" ref="J29:L72" si="10">F29/B29*100</f>
        <v>38.92535933181869</v>
      </c>
      <c r="K29" s="178">
        <f t="shared" si="10"/>
        <v>43.050051840887591</v>
      </c>
      <c r="L29" s="178">
        <f t="shared" si="10"/>
        <v>35.436644526744168</v>
      </c>
      <c r="M29" s="189">
        <f t="shared" si="1"/>
        <v>0.8231498688484169</v>
      </c>
    </row>
    <row r="30" spans="1:13" ht="15" customHeight="1" x14ac:dyDescent="0.25">
      <c r="A30" s="190" t="s">
        <v>164</v>
      </c>
      <c r="B30" s="178">
        <v>19612.762413758781</v>
      </c>
      <c r="C30" s="178">
        <v>9206.7222209926877</v>
      </c>
      <c r="D30" s="178">
        <v>10406.040192766528</v>
      </c>
      <c r="E30" s="178"/>
      <c r="F30" s="178">
        <v>2705.4912867394341</v>
      </c>
      <c r="G30" s="178">
        <v>1596.9043741446249</v>
      </c>
      <c r="H30" s="178">
        <v>1108.5869125947868</v>
      </c>
      <c r="I30" s="178"/>
      <c r="J30" s="178">
        <f t="shared" si="10"/>
        <v>13.794544744199181</v>
      </c>
      <c r="K30" s="178">
        <f t="shared" si="10"/>
        <v>17.344982674761784</v>
      </c>
      <c r="L30" s="178">
        <f t="shared" si="10"/>
        <v>10.653302236574008</v>
      </c>
      <c r="M30" s="189">
        <f t="shared" si="1"/>
        <v>0.61420080010084654</v>
      </c>
    </row>
    <row r="31" spans="1:13" ht="24" customHeight="1" x14ac:dyDescent="0.25">
      <c r="A31" s="192" t="s">
        <v>13</v>
      </c>
      <c r="B31" s="188">
        <f>SUM(B32:B34)</f>
        <v>68590.720756503579</v>
      </c>
      <c r="C31" s="188">
        <f t="shared" ref="C31:H31" si="11">SUM(C32:C34)</f>
        <v>32166.010217606858</v>
      </c>
      <c r="D31" s="188">
        <f t="shared" si="11"/>
        <v>36424.710538897976</v>
      </c>
      <c r="E31" s="188"/>
      <c r="F31" s="188">
        <f t="shared" si="11"/>
        <v>26923.36372830825</v>
      </c>
      <c r="G31" s="188">
        <f t="shared" si="11"/>
        <v>15925.546332068074</v>
      </c>
      <c r="H31" s="188">
        <f t="shared" si="11"/>
        <v>10997.817396240978</v>
      </c>
      <c r="I31" s="188"/>
      <c r="J31" s="188">
        <f t="shared" si="10"/>
        <v>39.252195386437094</v>
      </c>
      <c r="K31" s="188">
        <f t="shared" si="10"/>
        <v>49.510480859546682</v>
      </c>
      <c r="L31" s="188">
        <f t="shared" si="10"/>
        <v>30.193287011838848</v>
      </c>
      <c r="M31" s="189">
        <f t="shared" si="1"/>
        <v>0.6098362707785524</v>
      </c>
    </row>
    <row r="32" spans="1:13" x14ac:dyDescent="0.25">
      <c r="A32" s="190" t="s">
        <v>13</v>
      </c>
      <c r="B32" s="178">
        <v>38669.848452935868</v>
      </c>
      <c r="C32" s="178">
        <v>18449.985352511092</v>
      </c>
      <c r="D32" s="178">
        <v>20219.863100425911</v>
      </c>
      <c r="E32" s="178"/>
      <c r="F32" s="178">
        <v>19333.252231943065</v>
      </c>
      <c r="G32" s="178">
        <v>11196.791267315155</v>
      </c>
      <c r="H32" s="178">
        <v>8136.4609646286872</v>
      </c>
      <c r="I32" s="178"/>
      <c r="J32" s="178">
        <f t="shared" si="10"/>
        <v>49.995676232021168</v>
      </c>
      <c r="K32" s="178">
        <f t="shared" si="10"/>
        <v>60.687263720733753</v>
      </c>
      <c r="L32" s="178">
        <f t="shared" si="10"/>
        <v>40.239940914621229</v>
      </c>
      <c r="M32" s="189">
        <f t="shared" si="1"/>
        <v>0.66307060901269943</v>
      </c>
    </row>
    <row r="33" spans="1:13" x14ac:dyDescent="0.25">
      <c r="A33" s="190" t="s">
        <v>165</v>
      </c>
      <c r="B33" s="178">
        <v>18468.816417201648</v>
      </c>
      <c r="C33" s="178">
        <v>8405.4395437016101</v>
      </c>
      <c r="D33" s="178">
        <v>10063.376873500287</v>
      </c>
      <c r="E33" s="178"/>
      <c r="F33" s="178">
        <v>4191.076202977064</v>
      </c>
      <c r="G33" s="178">
        <v>2648.7459641823598</v>
      </c>
      <c r="H33" s="178">
        <v>1542.3302387947142</v>
      </c>
      <c r="I33" s="178"/>
      <c r="J33" s="178">
        <f t="shared" si="10"/>
        <v>22.69271678434977</v>
      </c>
      <c r="K33" s="178">
        <f t="shared" si="10"/>
        <v>31.512283806349263</v>
      </c>
      <c r="L33" s="178">
        <f t="shared" si="10"/>
        <v>15.326169914754015</v>
      </c>
      <c r="M33" s="189">
        <f t="shared" si="1"/>
        <v>0.4863554164762256</v>
      </c>
    </row>
    <row r="34" spans="1:13" ht="15" customHeight="1" x14ac:dyDescent="0.25">
      <c r="A34" s="190" t="s">
        <v>166</v>
      </c>
      <c r="B34" s="178">
        <v>11452.055886366055</v>
      </c>
      <c r="C34" s="178">
        <v>5310.5853213941546</v>
      </c>
      <c r="D34" s="178">
        <v>6141.4705649717816</v>
      </c>
      <c r="E34" s="178"/>
      <c r="F34" s="178">
        <v>3399.0352933881213</v>
      </c>
      <c r="G34" s="178">
        <v>2080.0091005705594</v>
      </c>
      <c r="H34" s="178">
        <v>1319.0261928175762</v>
      </c>
      <c r="I34" s="178"/>
      <c r="J34" s="178">
        <f t="shared" si="10"/>
        <v>29.680568512023708</v>
      </c>
      <c r="K34" s="178">
        <f t="shared" si="10"/>
        <v>39.16722874578555</v>
      </c>
      <c r="L34" s="178">
        <f t="shared" si="10"/>
        <v>21.477367331868614</v>
      </c>
      <c r="M34" s="189">
        <f t="shared" si="1"/>
        <v>0.54835044550297951</v>
      </c>
    </row>
    <row r="35" spans="1:13" ht="24" customHeight="1" x14ac:dyDescent="0.25">
      <c r="A35" s="192" t="s">
        <v>14</v>
      </c>
      <c r="B35" s="188">
        <f>SUM(B36:B38)</f>
        <v>141280.11711096956</v>
      </c>
      <c r="C35" s="188">
        <f t="shared" ref="C35:H35" si="12">SUM(C36:C38)</f>
        <v>66584.287697328138</v>
      </c>
      <c r="D35" s="188">
        <f t="shared" si="12"/>
        <v>74695.829413643194</v>
      </c>
      <c r="E35" s="188"/>
      <c r="F35" s="188">
        <f t="shared" si="12"/>
        <v>79335.594206532653</v>
      </c>
      <c r="G35" s="188">
        <f t="shared" si="12"/>
        <v>42406.349928779084</v>
      </c>
      <c r="H35" s="188">
        <f t="shared" si="12"/>
        <v>36929.244277755308</v>
      </c>
      <c r="I35" s="188"/>
      <c r="J35" s="188">
        <f t="shared" si="10"/>
        <v>56.154819113165019</v>
      </c>
      <c r="K35" s="188">
        <f t="shared" si="10"/>
        <v>63.6882234462662</v>
      </c>
      <c r="L35" s="188">
        <f t="shared" si="10"/>
        <v>49.439499591405813</v>
      </c>
      <c r="M35" s="189">
        <f t="shared" si="1"/>
        <v>0.77627380567645998</v>
      </c>
    </row>
    <row r="36" spans="1:13" x14ac:dyDescent="0.25">
      <c r="A36" s="190" t="s">
        <v>14</v>
      </c>
      <c r="B36" s="178">
        <v>74521.178503377581</v>
      </c>
      <c r="C36" s="178">
        <v>34864.967487379698</v>
      </c>
      <c r="D36" s="178">
        <v>39656.2110159972</v>
      </c>
      <c r="E36" s="178"/>
      <c r="F36" s="178">
        <v>47197.406958003339</v>
      </c>
      <c r="G36" s="178">
        <v>24628.59724233158</v>
      </c>
      <c r="H36" s="178">
        <v>22568.80971567292</v>
      </c>
      <c r="I36" s="178"/>
      <c r="J36" s="178">
        <f t="shared" si="10"/>
        <v>63.33421975588346</v>
      </c>
      <c r="K36" s="178">
        <f t="shared" si="10"/>
        <v>70.639954708825002</v>
      </c>
      <c r="L36" s="178">
        <f t="shared" si="10"/>
        <v>56.911160036365374</v>
      </c>
      <c r="M36" s="189">
        <f t="shared" si="1"/>
        <v>0.8056511399384505</v>
      </c>
    </row>
    <row r="37" spans="1:13" x14ac:dyDescent="0.25">
      <c r="A37" s="190" t="s">
        <v>167</v>
      </c>
      <c r="B37" s="178">
        <v>23539.521832376144</v>
      </c>
      <c r="C37" s="178">
        <v>11262.33087442035</v>
      </c>
      <c r="D37" s="178">
        <v>12277.190957957624</v>
      </c>
      <c r="E37" s="178"/>
      <c r="F37" s="178">
        <v>11528.231968867112</v>
      </c>
      <c r="G37" s="178">
        <v>6221.2854290954301</v>
      </c>
      <c r="H37" s="178">
        <v>5306.9465397716131</v>
      </c>
      <c r="I37" s="178"/>
      <c r="J37" s="178">
        <f t="shared" si="10"/>
        <v>48.973942847943661</v>
      </c>
      <c r="K37" s="178">
        <f t="shared" si="10"/>
        <v>55.239767846153143</v>
      </c>
      <c r="L37" s="178">
        <f t="shared" si="10"/>
        <v>43.226064968321154</v>
      </c>
      <c r="M37" s="189">
        <f t="shared" si="1"/>
        <v>0.78251713672492174</v>
      </c>
    </row>
    <row r="38" spans="1:13" x14ac:dyDescent="0.25">
      <c r="A38" s="190" t="s">
        <v>168</v>
      </c>
      <c r="B38" s="178">
        <v>43219.416775215839</v>
      </c>
      <c r="C38" s="178">
        <v>20456.989335528095</v>
      </c>
      <c r="D38" s="178">
        <v>22762.427439688377</v>
      </c>
      <c r="E38" s="178"/>
      <c r="F38" s="178">
        <v>20609.955279662197</v>
      </c>
      <c r="G38" s="178">
        <v>11556.467257352073</v>
      </c>
      <c r="H38" s="178">
        <v>9053.4880223107757</v>
      </c>
      <c r="I38" s="178"/>
      <c r="J38" s="178">
        <f t="shared" si="10"/>
        <v>47.68679639259031</v>
      </c>
      <c r="K38" s="178">
        <f t="shared" si="10"/>
        <v>56.491534838323979</v>
      </c>
      <c r="L38" s="178">
        <f t="shared" si="10"/>
        <v>39.773824853693725</v>
      </c>
      <c r="M38" s="189">
        <f t="shared" si="1"/>
        <v>0.70406698928475697</v>
      </c>
    </row>
    <row r="39" spans="1:13" x14ac:dyDescent="0.25">
      <c r="A39" s="192" t="s">
        <v>15</v>
      </c>
      <c r="B39" s="188">
        <f>SUM(B40)</f>
        <v>128026.5884593962</v>
      </c>
      <c r="C39" s="188">
        <f t="shared" ref="C39:H39" si="13">SUM(C40)</f>
        <v>59415.744413594628</v>
      </c>
      <c r="D39" s="188">
        <f t="shared" si="13"/>
        <v>68610.844045841761</v>
      </c>
      <c r="E39" s="188"/>
      <c r="F39" s="188">
        <f t="shared" si="13"/>
        <v>85294.424849873278</v>
      </c>
      <c r="G39" s="188">
        <f t="shared" si="13"/>
        <v>44467.900559866706</v>
      </c>
      <c r="H39" s="188">
        <f t="shared" si="13"/>
        <v>40826.524290012661</v>
      </c>
      <c r="I39" s="188"/>
      <c r="J39" s="188">
        <f t="shared" si="10"/>
        <v>66.622430446879022</v>
      </c>
      <c r="K39" s="188">
        <f t="shared" si="10"/>
        <v>74.841948037079916</v>
      </c>
      <c r="L39" s="188">
        <f t="shared" si="10"/>
        <v>59.504477546923574</v>
      </c>
      <c r="M39" s="189">
        <f t="shared" si="1"/>
        <v>0.79506852918155602</v>
      </c>
    </row>
    <row r="40" spans="1:13" ht="15" customHeight="1" x14ac:dyDescent="0.25">
      <c r="A40" s="190" t="s">
        <v>15</v>
      </c>
      <c r="B40" s="178">
        <v>128026.5884593962</v>
      </c>
      <c r="C40" s="178">
        <v>59415.744413594628</v>
      </c>
      <c r="D40" s="178">
        <v>68610.844045841761</v>
      </c>
      <c r="E40" s="178"/>
      <c r="F40" s="178">
        <v>85294.424849873278</v>
      </c>
      <c r="G40" s="178">
        <v>44467.900559866706</v>
      </c>
      <c r="H40" s="178">
        <v>40826.524290012661</v>
      </c>
      <c r="I40" s="178"/>
      <c r="J40" s="178">
        <f t="shared" si="10"/>
        <v>66.622430446879022</v>
      </c>
      <c r="K40" s="178">
        <f t="shared" si="10"/>
        <v>74.841948037079916</v>
      </c>
      <c r="L40" s="178">
        <f t="shared" si="10"/>
        <v>59.504477546923574</v>
      </c>
      <c r="M40" s="189">
        <f t="shared" si="1"/>
        <v>0.79506852918155602</v>
      </c>
    </row>
    <row r="41" spans="1:13" ht="24" customHeight="1" x14ac:dyDescent="0.25">
      <c r="A41" s="192" t="s">
        <v>169</v>
      </c>
      <c r="B41" s="188">
        <f>SUM(B42:B43)</f>
        <v>41534.607462175438</v>
      </c>
      <c r="C41" s="188">
        <f t="shared" ref="C41:H41" si="14">SUM(C42:C43)</f>
        <v>20233.724736128952</v>
      </c>
      <c r="D41" s="188">
        <f t="shared" si="14"/>
        <v>21300.882726048163</v>
      </c>
      <c r="E41" s="188"/>
      <c r="F41" s="188">
        <f t="shared" si="14"/>
        <v>17356.360969871785</v>
      </c>
      <c r="G41" s="188">
        <f t="shared" si="14"/>
        <v>10575.168227543792</v>
      </c>
      <c r="H41" s="188">
        <f t="shared" si="14"/>
        <v>6781.1927423277448</v>
      </c>
      <c r="I41" s="188"/>
      <c r="J41" s="188">
        <f t="shared" si="10"/>
        <v>41.78770916681421</v>
      </c>
      <c r="K41" s="188">
        <f t="shared" si="10"/>
        <v>52.265059278289847</v>
      </c>
      <c r="L41" s="188">
        <f t="shared" si="10"/>
        <v>31.835266310514175</v>
      </c>
      <c r="M41" s="189">
        <f t="shared" si="1"/>
        <v>0.60911183781509814</v>
      </c>
    </row>
    <row r="42" spans="1:13" ht="15" customHeight="1" x14ac:dyDescent="0.25">
      <c r="A42" s="190" t="s">
        <v>169</v>
      </c>
      <c r="B42" s="178">
        <v>22130.932748309915</v>
      </c>
      <c r="C42" s="178">
        <v>10814.733342428292</v>
      </c>
      <c r="D42" s="178">
        <v>11316.199405882591</v>
      </c>
      <c r="E42" s="178"/>
      <c r="F42" s="178">
        <v>11187.297991979696</v>
      </c>
      <c r="G42" s="178">
        <v>6436.134342780394</v>
      </c>
      <c r="H42" s="178">
        <v>4751.1636491991185</v>
      </c>
      <c r="I42" s="178"/>
      <c r="J42" s="178">
        <f t="shared" si="10"/>
        <v>50.550503764167111</v>
      </c>
      <c r="K42" s="178">
        <f t="shared" si="10"/>
        <v>59.51264944767702</v>
      </c>
      <c r="L42" s="178">
        <f t="shared" si="10"/>
        <v>41.985506606831997</v>
      </c>
      <c r="M42" s="189">
        <f t="shared" si="1"/>
        <v>0.70548878257798409</v>
      </c>
    </row>
    <row r="43" spans="1:13" x14ac:dyDescent="0.25">
      <c r="A43" s="190" t="s">
        <v>170</v>
      </c>
      <c r="B43" s="178">
        <v>19403.674713865519</v>
      </c>
      <c r="C43" s="178">
        <v>9418.9913937006604</v>
      </c>
      <c r="D43" s="178">
        <v>9984.68332016557</v>
      </c>
      <c r="E43" s="178"/>
      <c r="F43" s="178">
        <v>6169.0629778920893</v>
      </c>
      <c r="G43" s="178">
        <v>4139.0338847633984</v>
      </c>
      <c r="H43" s="178">
        <v>2030.0290931286258</v>
      </c>
      <c r="I43" s="178"/>
      <c r="J43" s="178">
        <f t="shared" si="10"/>
        <v>31.79327147493246</v>
      </c>
      <c r="K43" s="178">
        <f t="shared" si="10"/>
        <v>43.943493647648388</v>
      </c>
      <c r="L43" s="178">
        <f t="shared" si="10"/>
        <v>20.331431934638093</v>
      </c>
      <c r="M43" s="189">
        <f t="shared" si="1"/>
        <v>0.46267217844947378</v>
      </c>
    </row>
    <row r="44" spans="1:13" ht="15" customHeight="1" x14ac:dyDescent="0.25">
      <c r="A44" s="192" t="s">
        <v>16</v>
      </c>
      <c r="B44" s="188">
        <f>SUM(B45:B46)</f>
        <v>54794.957124980967</v>
      </c>
      <c r="C44" s="188">
        <f t="shared" ref="C44:H44" si="15">SUM(C45:C46)</f>
        <v>26336.891388037842</v>
      </c>
      <c r="D44" s="188">
        <f t="shared" si="15"/>
        <v>28458.065736944623</v>
      </c>
      <c r="E44" s="188"/>
      <c r="F44" s="188">
        <f t="shared" si="15"/>
        <v>26965.73389040184</v>
      </c>
      <c r="G44" s="188">
        <f t="shared" si="15"/>
        <v>15851.810618004361</v>
      </c>
      <c r="H44" s="188">
        <f t="shared" si="15"/>
        <v>11113.923272399074</v>
      </c>
      <c r="I44" s="188"/>
      <c r="J44" s="188">
        <f t="shared" si="10"/>
        <v>49.212072251276915</v>
      </c>
      <c r="K44" s="188">
        <f t="shared" si="10"/>
        <v>60.188616737069502</v>
      </c>
      <c r="L44" s="188">
        <f t="shared" si="10"/>
        <v>39.053684727317354</v>
      </c>
      <c r="M44" s="189">
        <f t="shared" si="1"/>
        <v>0.6488549969161298</v>
      </c>
    </row>
    <row r="45" spans="1:13" x14ac:dyDescent="0.25">
      <c r="A45" s="190" t="s">
        <v>16</v>
      </c>
      <c r="B45" s="178">
        <v>42691.2567996293</v>
      </c>
      <c r="C45" s="178">
        <v>20527.005023979207</v>
      </c>
      <c r="D45" s="178">
        <v>22164.251775651799</v>
      </c>
      <c r="E45" s="178"/>
      <c r="F45" s="178">
        <v>24228.893395413976</v>
      </c>
      <c r="G45" s="178">
        <v>13861.965141574256</v>
      </c>
      <c r="H45" s="178">
        <v>10366.928253841315</v>
      </c>
      <c r="I45" s="178"/>
      <c r="J45" s="178">
        <f t="shared" si="10"/>
        <v>56.753759930591599</v>
      </c>
      <c r="K45" s="178">
        <f t="shared" si="10"/>
        <v>67.530383148350211</v>
      </c>
      <c r="L45" s="178">
        <f t="shared" si="10"/>
        <v>46.773192972071122</v>
      </c>
      <c r="M45" s="189">
        <f t="shared" si="1"/>
        <v>0.69262442757536469</v>
      </c>
    </row>
    <row r="46" spans="1:13" x14ac:dyDescent="0.25">
      <c r="A46" s="190" t="s">
        <v>171</v>
      </c>
      <c r="B46" s="178">
        <v>12103.700325351665</v>
      </c>
      <c r="C46" s="178">
        <v>5809.8863640586351</v>
      </c>
      <c r="D46" s="178">
        <v>6293.8139612928244</v>
      </c>
      <c r="E46" s="178"/>
      <c r="F46" s="178">
        <v>2736.8404949878623</v>
      </c>
      <c r="G46" s="178">
        <v>1989.8454764301061</v>
      </c>
      <c r="H46" s="178">
        <v>746.99501855775804</v>
      </c>
      <c r="I46" s="178"/>
      <c r="J46" s="178">
        <f t="shared" si="10"/>
        <v>22.611601588114709</v>
      </c>
      <c r="K46" s="178">
        <f t="shared" si="10"/>
        <v>34.249301135040646</v>
      </c>
      <c r="L46" s="178">
        <f t="shared" si="10"/>
        <v>11.868717810087865</v>
      </c>
      <c r="M46" s="189">
        <f t="shared" si="1"/>
        <v>0.34653897792807559</v>
      </c>
    </row>
    <row r="47" spans="1:13" ht="15" customHeight="1" x14ac:dyDescent="0.25">
      <c r="A47" s="192" t="s">
        <v>17</v>
      </c>
      <c r="B47" s="188">
        <f>SUM(B48:B49)</f>
        <v>86655.826904436515</v>
      </c>
      <c r="C47" s="188">
        <f t="shared" ref="C47:H47" si="16">SUM(C48:C49)</f>
        <v>42104.028271027499</v>
      </c>
      <c r="D47" s="188">
        <f t="shared" si="16"/>
        <v>44551.798633409868</v>
      </c>
      <c r="E47" s="188"/>
      <c r="F47" s="188">
        <f t="shared" si="16"/>
        <v>37006.132804256158</v>
      </c>
      <c r="G47" s="188">
        <f t="shared" si="16"/>
        <v>21953.055487254434</v>
      </c>
      <c r="H47" s="188">
        <f t="shared" si="16"/>
        <v>15053.077317002741</v>
      </c>
      <c r="I47" s="188"/>
      <c r="J47" s="188">
        <f t="shared" si="10"/>
        <v>42.704725263387402</v>
      </c>
      <c r="K47" s="188">
        <f t="shared" si="10"/>
        <v>52.140035974564235</v>
      </c>
      <c r="L47" s="188">
        <f t="shared" si="10"/>
        <v>33.787810545799779</v>
      </c>
      <c r="M47" s="189">
        <f t="shared" si="1"/>
        <v>0.64802046861422713</v>
      </c>
    </row>
    <row r="48" spans="1:13" x14ac:dyDescent="0.25">
      <c r="A48" s="190" t="s">
        <v>17</v>
      </c>
      <c r="B48" s="178">
        <v>53849.348590833601</v>
      </c>
      <c r="C48" s="178">
        <v>26256.167184678707</v>
      </c>
      <c r="D48" s="178">
        <v>27593.181406152577</v>
      </c>
      <c r="E48" s="178"/>
      <c r="F48" s="178">
        <v>24910.13334331075</v>
      </c>
      <c r="G48" s="178">
        <v>14618.86162237005</v>
      </c>
      <c r="H48" s="178">
        <v>10291.271720941775</v>
      </c>
      <c r="I48" s="178"/>
      <c r="J48" s="178">
        <f t="shared" si="10"/>
        <v>46.25893162160002</v>
      </c>
      <c r="K48" s="178">
        <f t="shared" si="10"/>
        <v>55.677820450886728</v>
      </c>
      <c r="L48" s="178">
        <f t="shared" si="10"/>
        <v>37.29643048208672</v>
      </c>
      <c r="M48" s="189">
        <f t="shared" si="1"/>
        <v>0.66986153876094723</v>
      </c>
    </row>
    <row r="49" spans="1:13" x14ac:dyDescent="0.25">
      <c r="A49" s="190" t="s">
        <v>172</v>
      </c>
      <c r="B49" s="178">
        <v>32806.478313602922</v>
      </c>
      <c r="C49" s="178">
        <v>15847.861086348792</v>
      </c>
      <c r="D49" s="178">
        <v>16958.617227257288</v>
      </c>
      <c r="E49" s="178"/>
      <c r="F49" s="178">
        <v>12095.99946094541</v>
      </c>
      <c r="G49" s="178">
        <v>7334.1938648843834</v>
      </c>
      <c r="H49" s="178">
        <v>4761.8055960609654</v>
      </c>
      <c r="I49" s="178"/>
      <c r="J49" s="178">
        <f t="shared" si="10"/>
        <v>36.870764808455256</v>
      </c>
      <c r="K49" s="178">
        <f t="shared" si="10"/>
        <v>46.278761688553629</v>
      </c>
      <c r="L49" s="178">
        <f t="shared" si="10"/>
        <v>28.078973257367934</v>
      </c>
      <c r="M49" s="189">
        <f t="shared" si="1"/>
        <v>0.60673562197566011</v>
      </c>
    </row>
    <row r="50" spans="1:13" ht="15" customHeight="1" x14ac:dyDescent="0.25">
      <c r="A50" s="192" t="s">
        <v>18</v>
      </c>
      <c r="B50" s="188">
        <f>SUM(B51:B52)</f>
        <v>39852.997555387774</v>
      </c>
      <c r="C50" s="188">
        <f t="shared" ref="C50:H50" si="17">SUM(C51:C52)</f>
        <v>18428.302823045549</v>
      </c>
      <c r="D50" s="188">
        <f t="shared" si="17"/>
        <v>21424.694732344538</v>
      </c>
      <c r="E50" s="188"/>
      <c r="F50" s="188">
        <f t="shared" si="17"/>
        <v>21983.128283032092</v>
      </c>
      <c r="G50" s="188">
        <f t="shared" si="17"/>
        <v>12481.923115398058</v>
      </c>
      <c r="H50" s="188">
        <f t="shared" si="17"/>
        <v>9501.2051676337251</v>
      </c>
      <c r="I50" s="188"/>
      <c r="J50" s="178">
        <f t="shared" si="10"/>
        <v>55.160539059778124</v>
      </c>
      <c r="K50" s="178">
        <f t="shared" si="10"/>
        <v>67.732352974950928</v>
      </c>
      <c r="L50" s="178">
        <f t="shared" si="10"/>
        <v>44.346980371626479</v>
      </c>
      <c r="M50" s="189">
        <f t="shared" si="1"/>
        <v>0.65473851747077316</v>
      </c>
    </row>
    <row r="51" spans="1:13" x14ac:dyDescent="0.25">
      <c r="A51" s="190" t="s">
        <v>18</v>
      </c>
      <c r="B51" s="178">
        <v>25237.966967574226</v>
      </c>
      <c r="C51" s="178">
        <v>11636.967116537948</v>
      </c>
      <c r="D51" s="178">
        <v>13600.999851038714</v>
      </c>
      <c r="E51" s="178"/>
      <c r="F51" s="178">
        <v>14649.955514921627</v>
      </c>
      <c r="G51" s="178">
        <v>8132.0266666775897</v>
      </c>
      <c r="H51" s="178">
        <v>6517.9288482438296</v>
      </c>
      <c r="I51" s="178"/>
      <c r="J51" s="178">
        <f t="shared" si="10"/>
        <v>58.047288570208167</v>
      </c>
      <c r="K51" s="178">
        <f t="shared" si="10"/>
        <v>69.880980028900396</v>
      </c>
      <c r="L51" s="178">
        <f t="shared" si="10"/>
        <v>47.922424230789566</v>
      </c>
      <c r="M51" s="189">
        <f t="shared" si="1"/>
        <v>0.68577206860823192</v>
      </c>
    </row>
    <row r="52" spans="1:13" x14ac:dyDescent="0.25">
      <c r="A52" s="190" t="s">
        <v>173</v>
      </c>
      <c r="B52" s="178">
        <v>14615.030587813548</v>
      </c>
      <c r="C52" s="178">
        <v>6791.3357065076007</v>
      </c>
      <c r="D52" s="178">
        <v>7823.6948813058252</v>
      </c>
      <c r="E52" s="178"/>
      <c r="F52" s="178">
        <v>7333.1727681104676</v>
      </c>
      <c r="G52" s="178">
        <v>4349.8964487204676</v>
      </c>
      <c r="H52" s="178">
        <v>2983.276319389895</v>
      </c>
      <c r="I52" s="178"/>
      <c r="J52" s="178">
        <f t="shared" si="10"/>
        <v>50.175555391755985</v>
      </c>
      <c r="K52" s="178">
        <f t="shared" si="10"/>
        <v>64.050676283787666</v>
      </c>
      <c r="L52" s="178">
        <f t="shared" si="10"/>
        <v>38.131296844387762</v>
      </c>
      <c r="M52" s="189">
        <f t="shared" si="1"/>
        <v>0.59533012072254188</v>
      </c>
    </row>
    <row r="53" spans="1:13" x14ac:dyDescent="0.25">
      <c r="A53" s="192" t="s">
        <v>174</v>
      </c>
      <c r="B53" s="188">
        <f>SUM(B54)</f>
        <v>30372.654465105814</v>
      </c>
      <c r="C53" s="188">
        <f t="shared" ref="C53:H53" si="18">SUM(C54)</f>
        <v>14539.727342260067</v>
      </c>
      <c r="D53" s="188">
        <f t="shared" si="18"/>
        <v>15832.927122849334</v>
      </c>
      <c r="E53" s="188"/>
      <c r="F53" s="188">
        <f t="shared" si="18"/>
        <v>10361.361561117821</v>
      </c>
      <c r="G53" s="188">
        <f t="shared" si="18"/>
        <v>6803.8060262839299</v>
      </c>
      <c r="H53" s="188">
        <f t="shared" si="18"/>
        <v>3557.5555348338389</v>
      </c>
      <c r="I53" s="188"/>
      <c r="J53" s="188">
        <f t="shared" si="10"/>
        <v>34.114112656902158</v>
      </c>
      <c r="K53" s="188">
        <f t="shared" si="10"/>
        <v>46.794591577439725</v>
      </c>
      <c r="L53" s="188">
        <f t="shared" si="10"/>
        <v>22.46934825904518</v>
      </c>
      <c r="M53" s="189">
        <f t="shared" si="1"/>
        <v>0.48016976965940528</v>
      </c>
    </row>
    <row r="54" spans="1:13" x14ac:dyDescent="0.25">
      <c r="A54" s="190" t="s">
        <v>174</v>
      </c>
      <c r="B54" s="178">
        <v>30372.654465105814</v>
      </c>
      <c r="C54" s="178">
        <v>14539.727342260067</v>
      </c>
      <c r="D54" s="178">
        <v>15832.927122849334</v>
      </c>
      <c r="E54" s="178"/>
      <c r="F54" s="178">
        <v>10361.361561117821</v>
      </c>
      <c r="G54" s="178">
        <v>6803.8060262839299</v>
      </c>
      <c r="H54" s="178">
        <v>3557.5555348338389</v>
      </c>
      <c r="I54" s="178"/>
      <c r="J54" s="178">
        <f t="shared" si="10"/>
        <v>34.114112656902158</v>
      </c>
      <c r="K54" s="178">
        <f t="shared" si="10"/>
        <v>46.794591577439725</v>
      </c>
      <c r="L54" s="178">
        <f t="shared" si="10"/>
        <v>22.46934825904518</v>
      </c>
      <c r="M54" s="189">
        <f t="shared" si="1"/>
        <v>0.48016976965940528</v>
      </c>
    </row>
    <row r="55" spans="1:13" x14ac:dyDescent="0.25">
      <c r="A55" s="192" t="s">
        <v>175</v>
      </c>
      <c r="B55" s="188">
        <f>SUM(B56)</f>
        <v>28965.770871755198</v>
      </c>
      <c r="C55" s="188">
        <f t="shared" ref="C55:H55" si="19">SUM(C56)</f>
        <v>14275.098038571694</v>
      </c>
      <c r="D55" s="188">
        <f t="shared" si="19"/>
        <v>14690.67283318537</v>
      </c>
      <c r="E55" s="188"/>
      <c r="F55" s="188">
        <f t="shared" si="19"/>
        <v>9242.9072531463207</v>
      </c>
      <c r="G55" s="188">
        <f t="shared" si="19"/>
        <v>5471.4065192184671</v>
      </c>
      <c r="H55" s="188">
        <f t="shared" si="19"/>
        <v>3771.5007339279246</v>
      </c>
      <c r="I55" s="188"/>
      <c r="J55" s="188">
        <f t="shared" si="10"/>
        <v>31.909757534397848</v>
      </c>
      <c r="K55" s="188">
        <f t="shared" si="10"/>
        <v>38.328328845340195</v>
      </c>
      <c r="L55" s="188">
        <f t="shared" si="10"/>
        <v>25.672756971405185</v>
      </c>
      <c r="M55" s="189">
        <f t="shared" si="1"/>
        <v>0.66981154004908761</v>
      </c>
    </row>
    <row r="56" spans="1:13" ht="15" customHeight="1" x14ac:dyDescent="0.25">
      <c r="A56" s="190" t="s">
        <v>175</v>
      </c>
      <c r="B56" s="178">
        <v>28965.770871755198</v>
      </c>
      <c r="C56" s="178">
        <v>14275.098038571694</v>
      </c>
      <c r="D56" s="178">
        <v>14690.67283318537</v>
      </c>
      <c r="E56" s="178"/>
      <c r="F56" s="178">
        <v>9242.9072531463207</v>
      </c>
      <c r="G56" s="178">
        <v>5471.4065192184671</v>
      </c>
      <c r="H56" s="178">
        <v>3771.5007339279246</v>
      </c>
      <c r="I56" s="178"/>
      <c r="J56" s="178">
        <f t="shared" si="10"/>
        <v>31.909757534397848</v>
      </c>
      <c r="K56" s="178">
        <f t="shared" si="10"/>
        <v>38.328328845340195</v>
      </c>
      <c r="L56" s="178">
        <f t="shared" si="10"/>
        <v>25.672756971405185</v>
      </c>
      <c r="M56" s="189">
        <f t="shared" si="1"/>
        <v>0.66981154004908761</v>
      </c>
    </row>
    <row r="57" spans="1:13" ht="24" customHeight="1" x14ac:dyDescent="0.25">
      <c r="A57" s="192" t="s">
        <v>176</v>
      </c>
      <c r="B57" s="188">
        <f>SUM(B58:B59)</f>
        <v>40472.133141246784</v>
      </c>
      <c r="C57" s="188">
        <f t="shared" ref="C57:H57" si="20">SUM(C58:C59)</f>
        <v>19359.976169596772</v>
      </c>
      <c r="D57" s="188">
        <f t="shared" si="20"/>
        <v>21112.156971651268</v>
      </c>
      <c r="E57" s="188"/>
      <c r="F57" s="188">
        <f t="shared" si="20"/>
        <v>14139.720115736116</v>
      </c>
      <c r="G57" s="188">
        <f t="shared" si="20"/>
        <v>8492.2712783714342</v>
      </c>
      <c r="H57" s="188">
        <f t="shared" si="20"/>
        <v>5647.44883736468</v>
      </c>
      <c r="I57" s="188"/>
      <c r="J57" s="188">
        <f t="shared" si="10"/>
        <v>34.936928247366723</v>
      </c>
      <c r="K57" s="188">
        <f t="shared" si="10"/>
        <v>43.865091588841096</v>
      </c>
      <c r="L57" s="188">
        <f t="shared" si="10"/>
        <v>26.74974823722604</v>
      </c>
      <c r="M57" s="189">
        <f t="shared" si="1"/>
        <v>0.60981858850218262</v>
      </c>
    </row>
    <row r="58" spans="1:13" x14ac:dyDescent="0.25">
      <c r="A58" s="190" t="s">
        <v>176</v>
      </c>
      <c r="B58" s="178">
        <v>23528.216703182901</v>
      </c>
      <c r="C58" s="178">
        <v>11061.828404998976</v>
      </c>
      <c r="D58" s="178">
        <v>12466.388298185248</v>
      </c>
      <c r="E58" s="178"/>
      <c r="F58" s="178">
        <v>9194.9429620297233</v>
      </c>
      <c r="G58" s="178">
        <v>5386.1364392000551</v>
      </c>
      <c r="H58" s="178">
        <v>3808.8065228296537</v>
      </c>
      <c r="I58" s="178"/>
      <c r="J58" s="178">
        <f t="shared" si="10"/>
        <v>39.080492491323533</v>
      </c>
      <c r="K58" s="178">
        <f t="shared" si="10"/>
        <v>48.691194999607781</v>
      </c>
      <c r="L58" s="178">
        <f t="shared" si="10"/>
        <v>30.552606189750303</v>
      </c>
      <c r="M58" s="189">
        <f t="shared" si="1"/>
        <v>0.62747702515817105</v>
      </c>
    </row>
    <row r="59" spans="1:13" ht="15" customHeight="1" x14ac:dyDescent="0.25">
      <c r="A59" s="190" t="s">
        <v>177</v>
      </c>
      <c r="B59" s="178">
        <v>16943.916438063887</v>
      </c>
      <c r="C59" s="178">
        <v>8298.1477645977957</v>
      </c>
      <c r="D59" s="178">
        <v>8645.7686734660183</v>
      </c>
      <c r="E59" s="178"/>
      <c r="F59" s="178">
        <v>4944.7771537063927</v>
      </c>
      <c r="G59" s="178">
        <v>3106.13483917138</v>
      </c>
      <c r="H59" s="178">
        <v>1838.6423145350261</v>
      </c>
      <c r="I59" s="178"/>
      <c r="J59" s="178">
        <f t="shared" si="10"/>
        <v>29.183200777584883</v>
      </c>
      <c r="K59" s="178">
        <f t="shared" si="10"/>
        <v>37.431664598972489</v>
      </c>
      <c r="L59" s="178">
        <f t="shared" si="10"/>
        <v>21.266383406461525</v>
      </c>
      <c r="M59" s="189">
        <f t="shared" si="1"/>
        <v>0.56813886409543468</v>
      </c>
    </row>
    <row r="60" spans="1:13" ht="15.75" customHeight="1" x14ac:dyDescent="0.25">
      <c r="A60" s="192" t="s">
        <v>178</v>
      </c>
      <c r="B60" s="188">
        <f>SUM(B61:B62)</f>
        <v>58334.179832128051</v>
      </c>
      <c r="C60" s="188">
        <f t="shared" ref="C60:H60" si="21">SUM(C61:C62)</f>
        <v>27600.598727175086</v>
      </c>
      <c r="D60" s="188">
        <f t="shared" si="21"/>
        <v>30733.581104952653</v>
      </c>
      <c r="E60" s="188"/>
      <c r="F60" s="188">
        <f t="shared" si="21"/>
        <v>9903.8020961741731</v>
      </c>
      <c r="G60" s="188">
        <f t="shared" si="21"/>
        <v>5961.5619363445876</v>
      </c>
      <c r="H60" s="188">
        <f t="shared" si="21"/>
        <v>3942.2401598295419</v>
      </c>
      <c r="I60" s="188"/>
      <c r="J60" s="188">
        <f t="shared" si="10"/>
        <v>16.977700080253069</v>
      </c>
      <c r="K60" s="188">
        <f t="shared" si="10"/>
        <v>21.599393532267595</v>
      </c>
      <c r="L60" s="188">
        <f t="shared" si="10"/>
        <v>12.827142227152494</v>
      </c>
      <c r="M60" s="189">
        <f t="shared" si="1"/>
        <v>0.59386585127910518</v>
      </c>
    </row>
    <row r="61" spans="1:13" ht="15.75" customHeight="1" x14ac:dyDescent="0.25">
      <c r="A61" s="190" t="s">
        <v>178</v>
      </c>
      <c r="B61" s="178">
        <v>41418.374014472291</v>
      </c>
      <c r="C61" s="178">
        <v>19691.782172520365</v>
      </c>
      <c r="D61" s="178">
        <v>21726.591841951635</v>
      </c>
      <c r="E61" s="178"/>
      <c r="F61" s="178">
        <v>7558.4935233472252</v>
      </c>
      <c r="G61" s="178">
        <v>4610.7264134377674</v>
      </c>
      <c r="H61" s="178">
        <v>2947.7671099094387</v>
      </c>
      <c r="I61" s="178"/>
      <c r="J61" s="178">
        <f t="shared" si="10"/>
        <v>18.249131462056329</v>
      </c>
      <c r="K61" s="178">
        <f t="shared" si="10"/>
        <v>23.414469919700707</v>
      </c>
      <c r="L61" s="178">
        <f t="shared" si="10"/>
        <v>13.567554135286086</v>
      </c>
      <c r="M61" s="189">
        <f t="shared" si="1"/>
        <v>0.57945168871281927</v>
      </c>
    </row>
    <row r="62" spans="1:13" x14ac:dyDescent="0.25">
      <c r="A62" s="190" t="s">
        <v>179</v>
      </c>
      <c r="B62" s="178">
        <v>16915.805817655757</v>
      </c>
      <c r="C62" s="178">
        <v>7908.8165546547225</v>
      </c>
      <c r="D62" s="178">
        <v>9006.9892630010163</v>
      </c>
      <c r="E62" s="178"/>
      <c r="F62" s="178">
        <v>2345.308572826948</v>
      </c>
      <c r="G62" s="178">
        <v>1350.83552290682</v>
      </c>
      <c r="H62" s="178">
        <v>994.47304992010345</v>
      </c>
      <c r="I62" s="178"/>
      <c r="J62" s="178">
        <f t="shared" si="10"/>
        <v>13.864598577852249</v>
      </c>
      <c r="K62" s="178">
        <f t="shared" si="10"/>
        <v>17.080122083648376</v>
      </c>
      <c r="L62" s="178">
        <f t="shared" si="10"/>
        <v>11.041126184142442</v>
      </c>
      <c r="M62" s="189">
        <f t="shared" si="1"/>
        <v>0.6464313387263575</v>
      </c>
    </row>
    <row r="63" spans="1:13" x14ac:dyDescent="0.25">
      <c r="A63" s="192" t="s">
        <v>180</v>
      </c>
      <c r="B63" s="188">
        <f>SUM(B64)</f>
        <v>16956.596508355495</v>
      </c>
      <c r="C63" s="188">
        <f t="shared" ref="C63:H63" si="22">SUM(C64)</f>
        <v>7750.0247949641071</v>
      </c>
      <c r="D63" s="188">
        <f t="shared" si="22"/>
        <v>9206.5717133914277</v>
      </c>
      <c r="E63" s="188"/>
      <c r="F63" s="188">
        <f t="shared" si="22"/>
        <v>7738.7683758769444</v>
      </c>
      <c r="G63" s="188">
        <f t="shared" si="22"/>
        <v>4543.8122529323082</v>
      </c>
      <c r="H63" s="188">
        <f t="shared" si="22"/>
        <v>3194.9561229445126</v>
      </c>
      <c r="I63" s="188"/>
      <c r="J63" s="188">
        <f t="shared" si="10"/>
        <v>45.638689179539107</v>
      </c>
      <c r="K63" s="188">
        <f t="shared" si="10"/>
        <v>58.629647944930895</v>
      </c>
      <c r="L63" s="188">
        <f t="shared" si="10"/>
        <v>34.702995017105948</v>
      </c>
      <c r="M63" s="189">
        <f t="shared" si="1"/>
        <v>0.59190181475593118</v>
      </c>
    </row>
    <row r="64" spans="1:13" x14ac:dyDescent="0.25">
      <c r="A64" s="190" t="s">
        <v>180</v>
      </c>
      <c r="B64" s="178">
        <v>16956.596508355495</v>
      </c>
      <c r="C64" s="178">
        <v>7750.0247949641071</v>
      </c>
      <c r="D64" s="178">
        <v>9206.5717133914277</v>
      </c>
      <c r="E64" s="178"/>
      <c r="F64" s="178">
        <v>7738.7683758769444</v>
      </c>
      <c r="G64" s="178">
        <v>4543.8122529323082</v>
      </c>
      <c r="H64" s="178">
        <v>3194.9561229445126</v>
      </c>
      <c r="I64" s="178"/>
      <c r="J64" s="178">
        <f t="shared" si="10"/>
        <v>45.638689179539107</v>
      </c>
      <c r="K64" s="178">
        <f t="shared" si="10"/>
        <v>58.629647944930895</v>
      </c>
      <c r="L64" s="178">
        <f t="shared" si="10"/>
        <v>34.702995017105948</v>
      </c>
      <c r="M64" s="189">
        <f t="shared" si="1"/>
        <v>0.59190181475593118</v>
      </c>
    </row>
    <row r="65" spans="1:13" x14ac:dyDescent="0.25">
      <c r="A65" s="192" t="s">
        <v>181</v>
      </c>
      <c r="B65" s="188">
        <f>SUM(B66)</f>
        <v>34551.638121145952</v>
      </c>
      <c r="C65" s="188">
        <f t="shared" ref="C65:H65" si="23">SUM(C66)</f>
        <v>16481.252864252681</v>
      </c>
      <c r="D65" s="188">
        <f t="shared" si="23"/>
        <v>18070.385256896341</v>
      </c>
      <c r="E65" s="188"/>
      <c r="F65" s="188">
        <f t="shared" si="23"/>
        <v>17224.602944299131</v>
      </c>
      <c r="G65" s="188">
        <f t="shared" si="23"/>
        <v>10250.623101710265</v>
      </c>
      <c r="H65" s="188">
        <f t="shared" si="23"/>
        <v>6973.9798425889248</v>
      </c>
      <c r="I65" s="188"/>
      <c r="J65" s="188">
        <f t="shared" si="10"/>
        <v>49.85176935433779</v>
      </c>
      <c r="K65" s="188">
        <f t="shared" si="10"/>
        <v>62.19565457880659</v>
      </c>
      <c r="L65" s="188">
        <f t="shared" si="10"/>
        <v>38.593420911861251</v>
      </c>
      <c r="M65" s="189">
        <f t="shared" si="1"/>
        <v>0.62051635557529949</v>
      </c>
    </row>
    <row r="66" spans="1:13" x14ac:dyDescent="0.25">
      <c r="A66" s="190" t="s">
        <v>181</v>
      </c>
      <c r="B66" s="178">
        <v>34551.638121145952</v>
      </c>
      <c r="C66" s="178">
        <v>16481.252864252681</v>
      </c>
      <c r="D66" s="178">
        <v>18070.385256896341</v>
      </c>
      <c r="E66" s="178"/>
      <c r="F66" s="178">
        <v>17224.602944299131</v>
      </c>
      <c r="G66" s="178">
        <v>10250.623101710265</v>
      </c>
      <c r="H66" s="178">
        <v>6973.9798425889248</v>
      </c>
      <c r="I66" s="178"/>
      <c r="J66" s="178">
        <f t="shared" si="10"/>
        <v>49.85176935433779</v>
      </c>
      <c r="K66" s="178">
        <f t="shared" si="10"/>
        <v>62.19565457880659</v>
      </c>
      <c r="L66" s="178">
        <f t="shared" si="10"/>
        <v>38.593420911861251</v>
      </c>
      <c r="M66" s="189">
        <f t="shared" si="1"/>
        <v>0.62051635557529949</v>
      </c>
    </row>
    <row r="67" spans="1:13" x14ac:dyDescent="0.25">
      <c r="A67" s="192" t="s">
        <v>182</v>
      </c>
      <c r="B67" s="188">
        <f>SUM(B68)</f>
        <v>43746.977757644076</v>
      </c>
      <c r="C67" s="188">
        <f t="shared" ref="C67:H67" si="24">SUM(C68)</f>
        <v>20662.671062399742</v>
      </c>
      <c r="D67" s="188">
        <f t="shared" si="24"/>
        <v>23084.306695243253</v>
      </c>
      <c r="E67" s="188"/>
      <c r="F67" s="188">
        <f t="shared" si="24"/>
        <v>17515.802948884953</v>
      </c>
      <c r="G67" s="188">
        <f t="shared" si="24"/>
        <v>10022.728804605189</v>
      </c>
      <c r="H67" s="188">
        <f t="shared" si="24"/>
        <v>7493.0741442797917</v>
      </c>
      <c r="I67" s="188"/>
      <c r="J67" s="188">
        <f t="shared" si="10"/>
        <v>40.038886905334508</v>
      </c>
      <c r="K67" s="188">
        <f t="shared" si="10"/>
        <v>48.506452889547958</v>
      </c>
      <c r="L67" s="188">
        <f t="shared" si="10"/>
        <v>32.459602288267178</v>
      </c>
      <c r="M67" s="189">
        <f t="shared" si="1"/>
        <v>0.66918111621518894</v>
      </c>
    </row>
    <row r="68" spans="1:13" x14ac:dyDescent="0.25">
      <c r="A68" s="190" t="s">
        <v>182</v>
      </c>
      <c r="B68" s="178">
        <v>43746.977757644076</v>
      </c>
      <c r="C68" s="178">
        <v>20662.671062399742</v>
      </c>
      <c r="D68" s="178">
        <v>23084.306695243253</v>
      </c>
      <c r="E68" s="178"/>
      <c r="F68" s="178">
        <v>17515.802948884953</v>
      </c>
      <c r="G68" s="178">
        <v>10022.728804605189</v>
      </c>
      <c r="H68" s="178">
        <v>7493.0741442797917</v>
      </c>
      <c r="I68" s="178"/>
      <c r="J68" s="178">
        <f t="shared" si="10"/>
        <v>40.038886905334508</v>
      </c>
      <c r="K68" s="178">
        <f t="shared" si="10"/>
        <v>48.506452889547958</v>
      </c>
      <c r="L68" s="178">
        <f t="shared" si="10"/>
        <v>32.459602288267178</v>
      </c>
      <c r="M68" s="189">
        <f t="shared" si="1"/>
        <v>0.66918111621518894</v>
      </c>
    </row>
    <row r="69" spans="1:13" x14ac:dyDescent="0.25">
      <c r="A69" s="192" t="s">
        <v>183</v>
      </c>
      <c r="B69" s="188">
        <v>17507.618933851616</v>
      </c>
      <c r="C69" s="188">
        <v>8180.8098650029642</v>
      </c>
      <c r="D69" s="188">
        <v>9326.8090688488574</v>
      </c>
      <c r="E69" s="188"/>
      <c r="F69" s="188">
        <v>6385.7210431579742</v>
      </c>
      <c r="G69" s="188">
        <v>3609.9648396800771</v>
      </c>
      <c r="H69" s="188">
        <v>2775.7562034779721</v>
      </c>
      <c r="I69" s="188"/>
      <c r="J69" s="188">
        <v>36.473954952325826</v>
      </c>
      <c r="K69" s="188">
        <v>44.127230668484557</v>
      </c>
      <c r="L69" s="188">
        <v>29.761048853769807</v>
      </c>
      <c r="M69" s="189">
        <f t="shared" si="1"/>
        <v>0.67443726703259888</v>
      </c>
    </row>
    <row r="70" spans="1:13" x14ac:dyDescent="0.25">
      <c r="A70" s="190" t="s">
        <v>183</v>
      </c>
      <c r="B70" s="178">
        <v>17507.618933851616</v>
      </c>
      <c r="C70" s="178">
        <v>8180.8098650029642</v>
      </c>
      <c r="D70" s="178">
        <v>9326.8090688488574</v>
      </c>
      <c r="E70" s="178"/>
      <c r="F70" s="178">
        <v>6385.7210431579742</v>
      </c>
      <c r="G70" s="178">
        <v>3609.9648396800771</v>
      </c>
      <c r="H70" s="178">
        <v>2775.7562034779721</v>
      </c>
      <c r="I70" s="178"/>
      <c r="J70" s="178">
        <v>36.473954952325826</v>
      </c>
      <c r="K70" s="178">
        <v>44.127230668484557</v>
      </c>
      <c r="L70" s="178">
        <v>29.761048853769807</v>
      </c>
      <c r="M70" s="594">
        <f t="shared" ref="M70" si="25">L70/K70</f>
        <v>0.67443726703259888</v>
      </c>
    </row>
    <row r="71" spans="1:13" x14ac:dyDescent="0.25">
      <c r="A71" s="192" t="s">
        <v>184</v>
      </c>
      <c r="B71" s="191">
        <f>SUM(B72)</f>
        <v>22831.444020412458</v>
      </c>
      <c r="C71" s="191">
        <f t="shared" ref="C71:H71" si="26">SUM(C72)</f>
        <v>10720.40313564908</v>
      </c>
      <c r="D71" s="191">
        <f t="shared" si="26"/>
        <v>12111.040884764914</v>
      </c>
      <c r="E71" s="191"/>
      <c r="F71" s="191">
        <f t="shared" si="26"/>
        <v>11881.089751423433</v>
      </c>
      <c r="G71" s="191">
        <f t="shared" si="26"/>
        <v>6430.2598777612284</v>
      </c>
      <c r="H71" s="191">
        <f t="shared" si="26"/>
        <v>5450.8298736620573</v>
      </c>
      <c r="I71" s="191"/>
      <c r="J71" s="188">
        <f t="shared" si="10"/>
        <v>52.038275550162929</v>
      </c>
      <c r="K71" s="188">
        <f t="shared" si="10"/>
        <v>59.981511855448531</v>
      </c>
      <c r="L71" s="188">
        <f t="shared" si="10"/>
        <v>45.007113141851661</v>
      </c>
      <c r="M71" s="189">
        <f t="shared" si="1"/>
        <v>0.75034976194524439</v>
      </c>
    </row>
    <row r="72" spans="1:13" ht="15.75" customHeight="1" x14ac:dyDescent="0.25">
      <c r="A72" s="329" t="s">
        <v>184</v>
      </c>
      <c r="B72" s="185">
        <v>22831.444020412458</v>
      </c>
      <c r="C72" s="185">
        <v>10720.40313564908</v>
      </c>
      <c r="D72" s="185">
        <v>12111.040884764914</v>
      </c>
      <c r="E72" s="185"/>
      <c r="F72" s="185">
        <v>11881.089751423433</v>
      </c>
      <c r="G72" s="185">
        <v>6430.2598777612284</v>
      </c>
      <c r="H72" s="185">
        <v>5450.8298736620573</v>
      </c>
      <c r="I72" s="185"/>
      <c r="J72" s="185">
        <f t="shared" si="10"/>
        <v>52.038275550162929</v>
      </c>
      <c r="K72" s="185">
        <f t="shared" si="10"/>
        <v>59.981511855448531</v>
      </c>
      <c r="L72" s="185">
        <f t="shared" si="10"/>
        <v>45.007113141851661</v>
      </c>
      <c r="M72" s="186">
        <f t="shared" si="1"/>
        <v>0.75034976194524439</v>
      </c>
    </row>
    <row r="73" spans="1:13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</sheetData>
  <mergeCells count="7">
    <mergeCell ref="A7:B7"/>
    <mergeCell ref="A2:A4"/>
    <mergeCell ref="A1:M1"/>
    <mergeCell ref="B2:D3"/>
    <mergeCell ref="F2:H3"/>
    <mergeCell ref="J2:L3"/>
    <mergeCell ref="M2:M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59"/>
  <sheetViews>
    <sheetView workbookViewId="0">
      <selection sqref="A1:L1"/>
    </sheetView>
  </sheetViews>
  <sheetFormatPr defaultRowHeight="15" x14ac:dyDescent="0.25"/>
  <cols>
    <col min="1" max="1" width="15.7109375" style="25" customWidth="1"/>
    <col min="2" max="2" width="8.140625" style="25" customWidth="1"/>
    <col min="3" max="4" width="9.140625" style="25"/>
    <col min="5" max="5" width="4.7109375" style="25" customWidth="1"/>
    <col min="6" max="8" width="9.140625" style="25"/>
    <col min="9" max="9" width="3.7109375" style="25" customWidth="1"/>
    <col min="10" max="10" width="7.7109375" style="25" customWidth="1"/>
    <col min="11" max="16384" width="9.140625" style="25"/>
  </cols>
  <sheetData>
    <row r="1" spans="1:12" ht="30" customHeight="1" x14ac:dyDescent="0.25">
      <c r="A1" s="962" t="s">
        <v>553</v>
      </c>
      <c r="B1" s="962"/>
      <c r="C1" s="962"/>
      <c r="D1" s="962"/>
      <c r="E1" s="962"/>
      <c r="F1" s="962"/>
      <c r="G1" s="962"/>
      <c r="H1" s="962"/>
      <c r="I1" s="962"/>
      <c r="J1" s="962"/>
      <c r="K1" s="962"/>
      <c r="L1" s="962"/>
    </row>
    <row r="2" spans="1:12" ht="29.25" customHeight="1" x14ac:dyDescent="0.25">
      <c r="A2" s="963" t="s">
        <v>552</v>
      </c>
      <c r="B2" s="965" t="s">
        <v>301</v>
      </c>
      <c r="C2" s="965"/>
      <c r="D2" s="965"/>
      <c r="E2" s="171"/>
      <c r="F2" s="965" t="s">
        <v>520</v>
      </c>
      <c r="G2" s="965"/>
      <c r="H2" s="965"/>
      <c r="I2" s="171"/>
      <c r="J2" s="966" t="s">
        <v>302</v>
      </c>
      <c r="K2" s="966"/>
      <c r="L2" s="966"/>
    </row>
    <row r="3" spans="1:12" x14ac:dyDescent="0.25">
      <c r="A3" s="964"/>
      <c r="B3" s="302" t="s">
        <v>0</v>
      </c>
      <c r="C3" s="178" t="s">
        <v>1</v>
      </c>
      <c r="D3" s="178" t="s">
        <v>2</v>
      </c>
      <c r="E3" s="172"/>
      <c r="F3" s="303" t="s">
        <v>0</v>
      </c>
      <c r="G3" s="304" t="s">
        <v>1</v>
      </c>
      <c r="H3" s="303" t="s">
        <v>2</v>
      </c>
      <c r="I3" s="172"/>
      <c r="J3" s="177" t="s">
        <v>0</v>
      </c>
      <c r="K3" s="297" t="s">
        <v>1</v>
      </c>
      <c r="L3" s="177" t="s">
        <v>2</v>
      </c>
    </row>
    <row r="4" spans="1:12" x14ac:dyDescent="0.25">
      <c r="A4" s="174" t="s">
        <v>230</v>
      </c>
      <c r="B4" s="167">
        <v>1812095.6363733569</v>
      </c>
      <c r="C4" s="167">
        <v>852377.45930959948</v>
      </c>
      <c r="D4" s="167">
        <v>959718.17706589692</v>
      </c>
      <c r="E4" s="299"/>
      <c r="F4" s="209">
        <v>1023404.1351307783</v>
      </c>
      <c r="G4" s="209">
        <v>542766.22318177088</v>
      </c>
      <c r="H4" s="209">
        <v>480637.91194897518</v>
      </c>
      <c r="I4" s="167"/>
      <c r="J4" s="175">
        <v>56.476276118570169</v>
      </c>
      <c r="K4" s="175">
        <v>63.676745232258426</v>
      </c>
      <c r="L4" s="175">
        <v>50.081151262384935</v>
      </c>
    </row>
    <row r="5" spans="1:12" x14ac:dyDescent="0.25">
      <c r="A5" s="766"/>
      <c r="B5" s="183"/>
      <c r="C5" s="183"/>
      <c r="D5" s="183"/>
      <c r="E5" s="767"/>
      <c r="F5" s="768"/>
      <c r="G5" s="768"/>
      <c r="H5" s="768"/>
      <c r="I5" s="183"/>
      <c r="J5" s="769"/>
      <c r="K5" s="769"/>
      <c r="L5" s="769"/>
    </row>
    <row r="6" spans="1:12" x14ac:dyDescent="0.25">
      <c r="A6" s="642" t="s">
        <v>200</v>
      </c>
      <c r="B6" s="167"/>
      <c r="C6" s="167"/>
      <c r="D6" s="167"/>
      <c r="E6" s="299"/>
      <c r="F6" s="167"/>
      <c r="G6" s="167"/>
      <c r="H6" s="167"/>
      <c r="I6" s="645"/>
      <c r="J6" s="771"/>
      <c r="K6" s="771"/>
      <c r="L6" s="771"/>
    </row>
    <row r="7" spans="1:12" x14ac:dyDescent="0.25">
      <c r="A7" s="190" t="s">
        <v>124</v>
      </c>
      <c r="B7" s="178">
        <v>392189.22927465657</v>
      </c>
      <c r="C7" s="178">
        <v>191638.82172721182</v>
      </c>
      <c r="D7" s="178">
        <v>200550.40754451317</v>
      </c>
      <c r="E7" s="300"/>
      <c r="F7" s="211">
        <v>230265.94564223877</v>
      </c>
      <c r="G7" s="211">
        <v>115021.48188553852</v>
      </c>
      <c r="H7" s="211">
        <v>115244.46375672208</v>
      </c>
      <c r="I7" s="178"/>
      <c r="J7" s="179">
        <v>58.712970284296041</v>
      </c>
      <c r="K7" s="179">
        <v>60.019927512007875</v>
      </c>
      <c r="L7" s="179">
        <v>57.46408853900882</v>
      </c>
    </row>
    <row r="8" spans="1:12" x14ac:dyDescent="0.25">
      <c r="A8" s="190" t="s">
        <v>125</v>
      </c>
      <c r="B8" s="178">
        <v>311608.88308995776</v>
      </c>
      <c r="C8" s="178">
        <v>145403.7091246084</v>
      </c>
      <c r="D8" s="178">
        <v>166205.1739653344</v>
      </c>
      <c r="E8" s="300"/>
      <c r="F8" s="211">
        <v>186591.01499588994</v>
      </c>
      <c r="G8" s="211">
        <v>93228.982345261509</v>
      </c>
      <c r="H8" s="211">
        <v>93362.032650345034</v>
      </c>
      <c r="I8" s="178"/>
      <c r="J8" s="179">
        <v>59.879876704934418</v>
      </c>
      <c r="K8" s="179">
        <v>64.117334355869787</v>
      </c>
      <c r="L8" s="179">
        <v>56.172759501348409</v>
      </c>
    </row>
    <row r="9" spans="1:12" x14ac:dyDescent="0.25">
      <c r="A9" s="190" t="s">
        <v>126</v>
      </c>
      <c r="B9" s="178">
        <v>223821.02465021319</v>
      </c>
      <c r="C9" s="178">
        <v>104642.16422990256</v>
      </c>
      <c r="D9" s="178">
        <v>119178.86041959969</v>
      </c>
      <c r="E9" s="300"/>
      <c r="F9" s="211">
        <v>134830.64488051619</v>
      </c>
      <c r="G9" s="211">
        <v>69578.973830224262</v>
      </c>
      <c r="H9" s="211">
        <v>65251.671050601319</v>
      </c>
      <c r="I9" s="178"/>
      <c r="J9" s="179">
        <v>60.240384070812439</v>
      </c>
      <c r="K9" s="179">
        <v>66.492292416044435</v>
      </c>
      <c r="L9" s="179">
        <v>54.75104462390906</v>
      </c>
    </row>
    <row r="10" spans="1:12" x14ac:dyDescent="0.25">
      <c r="A10" s="190" t="s">
        <v>127</v>
      </c>
      <c r="B10" s="178">
        <v>190669.19005978643</v>
      </c>
      <c r="C10" s="178">
        <v>89934.51093372723</v>
      </c>
      <c r="D10" s="178">
        <v>100734.67912663952</v>
      </c>
      <c r="E10" s="300"/>
      <c r="F10" s="211">
        <v>111282.00057256054</v>
      </c>
      <c r="G10" s="211">
        <v>59784.208621864949</v>
      </c>
      <c r="H10" s="211">
        <v>51497.791950627652</v>
      </c>
      <c r="I10" s="178"/>
      <c r="J10" s="179">
        <v>58.363913193141926</v>
      </c>
      <c r="K10" s="179">
        <v>66.47526961693265</v>
      </c>
      <c r="L10" s="179">
        <v>51.122207761129346</v>
      </c>
    </row>
    <row r="11" spans="1:12" x14ac:dyDescent="0.25">
      <c r="A11" s="190" t="s">
        <v>128</v>
      </c>
      <c r="B11" s="178">
        <v>150882.61727969011</v>
      </c>
      <c r="C11" s="178">
        <v>69138.200447065334</v>
      </c>
      <c r="D11" s="178">
        <v>81744.416832772316</v>
      </c>
      <c r="E11" s="300"/>
      <c r="F11" s="211">
        <v>83930.404052791971</v>
      </c>
      <c r="G11" s="211">
        <v>45837.503133061458</v>
      </c>
      <c r="H11" s="211">
        <v>38092.90091966257</v>
      </c>
      <c r="I11" s="178"/>
      <c r="J11" s="179">
        <v>55.626291196427715</v>
      </c>
      <c r="K11" s="179">
        <v>66.29837461296998</v>
      </c>
      <c r="L11" s="179">
        <v>46.600003273117323</v>
      </c>
    </row>
    <row r="12" spans="1:12" x14ac:dyDescent="0.25">
      <c r="A12" s="190" t="s">
        <v>129</v>
      </c>
      <c r="B12" s="178">
        <v>116824.56180422605</v>
      </c>
      <c r="C12" s="178">
        <v>54226.93144196186</v>
      </c>
      <c r="D12" s="178">
        <v>62597.630362196243</v>
      </c>
      <c r="E12" s="300"/>
      <c r="F12" s="211">
        <v>60550.775743695587</v>
      </c>
      <c r="G12" s="211">
        <v>33948.354770567777</v>
      </c>
      <c r="H12" s="211">
        <v>26602.420973076631</v>
      </c>
      <c r="I12" s="178"/>
      <c r="J12" s="179">
        <v>51.830518179187557</v>
      </c>
      <c r="K12" s="179">
        <v>62.604233482955074</v>
      </c>
      <c r="L12" s="179">
        <v>42.497488833287015</v>
      </c>
    </row>
    <row r="13" spans="1:12" x14ac:dyDescent="0.25">
      <c r="A13" s="190" t="s">
        <v>130</v>
      </c>
      <c r="B13" s="178">
        <v>107948.05217319375</v>
      </c>
      <c r="C13" s="178">
        <v>49951.48286010333</v>
      </c>
      <c r="D13" s="178">
        <v>57996.569312947206</v>
      </c>
      <c r="E13" s="300"/>
      <c r="F13" s="211">
        <v>55204.661125876119</v>
      </c>
      <c r="G13" s="211">
        <v>31163.302990116979</v>
      </c>
      <c r="H13" s="211">
        <v>24041.358135820836</v>
      </c>
      <c r="I13" s="178"/>
      <c r="J13" s="179">
        <v>51.140025238533063</v>
      </c>
      <c r="K13" s="179">
        <v>62.387142895025796</v>
      </c>
      <c r="L13" s="179">
        <v>41.453069415355607</v>
      </c>
    </row>
    <row r="14" spans="1:12" x14ac:dyDescent="0.25">
      <c r="A14" s="190" t="s">
        <v>131</v>
      </c>
      <c r="B14" s="178">
        <v>81504.938818098337</v>
      </c>
      <c r="C14" s="178">
        <v>38446.599241282209</v>
      </c>
      <c r="D14" s="178">
        <v>43058.339576818391</v>
      </c>
      <c r="E14" s="300"/>
      <c r="F14" s="211">
        <v>44157.380649038227</v>
      </c>
      <c r="G14" s="211">
        <v>25352.007597400683</v>
      </c>
      <c r="H14" s="211">
        <v>18805.373051668852</v>
      </c>
      <c r="I14" s="178"/>
      <c r="J14" s="179">
        <v>54.177552046984658</v>
      </c>
      <c r="K14" s="179">
        <v>65.940832473366982</v>
      </c>
      <c r="L14" s="179">
        <v>43.674171453172399</v>
      </c>
    </row>
    <row r="15" spans="1:12" x14ac:dyDescent="0.25">
      <c r="A15" s="190" t="s">
        <v>132</v>
      </c>
      <c r="B15" s="178">
        <v>63996.989703634805</v>
      </c>
      <c r="C15" s="178">
        <v>29631.787272145775</v>
      </c>
      <c r="D15" s="178">
        <v>34365.20243157052</v>
      </c>
      <c r="E15" s="300"/>
      <c r="F15" s="211">
        <v>36214.130733572121</v>
      </c>
      <c r="G15" s="211">
        <v>20875.167610066896</v>
      </c>
      <c r="H15" s="211">
        <v>15338.963123514684</v>
      </c>
      <c r="I15" s="178"/>
      <c r="J15" s="179">
        <v>56.587240901918989</v>
      </c>
      <c r="K15" s="179">
        <v>70.448560589154184</v>
      </c>
      <c r="L15" s="179">
        <v>44.635160098527841</v>
      </c>
    </row>
    <row r="16" spans="1:12" x14ac:dyDescent="0.25">
      <c r="A16" s="190" t="s">
        <v>133</v>
      </c>
      <c r="B16" s="178">
        <v>54519.578965334753</v>
      </c>
      <c r="C16" s="178">
        <v>25805.643082084727</v>
      </c>
      <c r="D16" s="178">
        <v>28713.935883309838</v>
      </c>
      <c r="E16" s="300"/>
      <c r="F16" s="211">
        <v>28359.491831136882</v>
      </c>
      <c r="G16" s="211">
        <v>17161.440376851748</v>
      </c>
      <c r="H16" s="211">
        <v>11198.051454285116</v>
      </c>
      <c r="I16" s="178"/>
      <c r="J16" s="179">
        <v>52.017077844949476</v>
      </c>
      <c r="K16" s="179">
        <v>66.502665026650249</v>
      </c>
      <c r="L16" s="179">
        <v>38.998664271567371</v>
      </c>
    </row>
    <row r="17" spans="1:12" x14ac:dyDescent="0.25">
      <c r="A17" s="190" t="s">
        <v>134</v>
      </c>
      <c r="B17" s="178">
        <v>40441.550650798017</v>
      </c>
      <c r="C17" s="178">
        <v>18710.522260001642</v>
      </c>
      <c r="D17" s="178">
        <v>21731.028390778753</v>
      </c>
      <c r="E17" s="300"/>
      <c r="F17" s="211">
        <v>19292.073538618846</v>
      </c>
      <c r="G17" s="211">
        <v>11855.041498547307</v>
      </c>
      <c r="H17" s="211">
        <v>7437.0320400727314</v>
      </c>
      <c r="I17" s="178"/>
      <c r="J17" s="179">
        <v>47.703595010984486</v>
      </c>
      <c r="K17" s="179">
        <v>63.360291785603351</v>
      </c>
      <c r="L17" s="179">
        <v>34.223102129987218</v>
      </c>
    </row>
    <row r="18" spans="1:12" x14ac:dyDescent="0.25">
      <c r="A18" s="190" t="s">
        <v>135</v>
      </c>
      <c r="B18" s="178">
        <v>32050.59648787383</v>
      </c>
      <c r="C18" s="178">
        <v>14936.3731457104</v>
      </c>
      <c r="D18" s="178">
        <v>17114.223342164623</v>
      </c>
      <c r="E18" s="300"/>
      <c r="F18" s="211">
        <v>13911.240662229564</v>
      </c>
      <c r="G18" s="211">
        <v>8390.9541629065643</v>
      </c>
      <c r="H18" s="211">
        <v>5520.2864993241919</v>
      </c>
      <c r="I18" s="178"/>
      <c r="J18" s="179">
        <v>43.40399925939851</v>
      </c>
      <c r="K18" s="179">
        <v>56.17798967024585</v>
      </c>
      <c r="L18" s="179">
        <v>32.255547850212764</v>
      </c>
    </row>
    <row r="19" spans="1:12" x14ac:dyDescent="0.25">
      <c r="A19" s="190" t="s">
        <v>136</v>
      </c>
      <c r="B19" s="178">
        <v>20610.948759768577</v>
      </c>
      <c r="C19" s="178">
        <v>9396.8005070455038</v>
      </c>
      <c r="D19" s="178">
        <v>11214.148252724266</v>
      </c>
      <c r="E19" s="300"/>
      <c r="F19" s="211">
        <v>9809.2271791260719</v>
      </c>
      <c r="G19" s="211">
        <v>5610.7829993130936</v>
      </c>
      <c r="H19" s="211">
        <v>4198.4441798141697</v>
      </c>
      <c r="I19" s="178"/>
      <c r="J19" s="179">
        <v>47.592312675451105</v>
      </c>
      <c r="K19" s="179">
        <v>59.709504262714297</v>
      </c>
      <c r="L19" s="179">
        <v>37.438814658030196</v>
      </c>
    </row>
    <row r="20" spans="1:12" x14ac:dyDescent="0.25">
      <c r="A20" s="190" t="s">
        <v>137</v>
      </c>
      <c r="B20" s="178">
        <v>16470.36299798129</v>
      </c>
      <c r="C20" s="178">
        <v>7315.3810073007653</v>
      </c>
      <c r="D20" s="178">
        <v>9154.9819906817174</v>
      </c>
      <c r="E20" s="300"/>
      <c r="F20" s="211">
        <v>7704.0708924989985</v>
      </c>
      <c r="G20" s="211">
        <v>4173.2238437516889</v>
      </c>
      <c r="H20" s="211">
        <v>3530.8470487483291</v>
      </c>
      <c r="I20" s="178"/>
      <c r="J20" s="179">
        <v>46.775355791753086</v>
      </c>
      <c r="K20" s="179">
        <v>57.047252078692864</v>
      </c>
      <c r="L20" s="179">
        <v>38.567493112953763</v>
      </c>
    </row>
    <row r="21" spans="1:12" x14ac:dyDescent="0.25">
      <c r="A21" s="190" t="s">
        <v>138</v>
      </c>
      <c r="B21" s="178">
        <v>4232.5658109575261</v>
      </c>
      <c r="C21" s="178">
        <v>1587.3976227565672</v>
      </c>
      <c r="D21" s="178">
        <v>2645.1681882009384</v>
      </c>
      <c r="E21" s="300"/>
      <c r="F21" s="211">
        <v>688.36681958788472</v>
      </c>
      <c r="G21" s="211">
        <v>421.32796716155269</v>
      </c>
      <c r="H21" s="211">
        <v>267.03885242633476</v>
      </c>
      <c r="I21" s="178"/>
      <c r="J21" s="179">
        <v>16.26358219418109</v>
      </c>
      <c r="K21" s="179">
        <v>26.542056074766133</v>
      </c>
      <c r="L21" s="179">
        <v>10.095344924284614</v>
      </c>
    </row>
    <row r="22" spans="1:12" x14ac:dyDescent="0.25">
      <c r="A22" s="190" t="s">
        <v>139</v>
      </c>
      <c r="B22" s="178">
        <v>2590.2768685355222</v>
      </c>
      <c r="C22" s="178">
        <v>986.56020479728488</v>
      </c>
      <c r="D22" s="178">
        <v>1603.7166637381774</v>
      </c>
      <c r="E22" s="300"/>
      <c r="F22" s="211">
        <v>384.23923765789453</v>
      </c>
      <c r="G22" s="211">
        <v>241.81851636384749</v>
      </c>
      <c r="H22" s="211">
        <v>142.42072129404553</v>
      </c>
      <c r="I22" s="178"/>
      <c r="J22" s="179">
        <v>14.83390607101911</v>
      </c>
      <c r="K22" s="179">
        <v>24.511278195488899</v>
      </c>
      <c r="L22" s="179">
        <v>8.8806660499536427</v>
      </c>
    </row>
    <row r="23" spans="1:12" x14ac:dyDescent="0.25">
      <c r="A23" s="190" t="s">
        <v>120</v>
      </c>
      <c r="B23" s="178">
        <v>1734.2689915910591</v>
      </c>
      <c r="C23" s="178">
        <v>624.57420484159513</v>
      </c>
      <c r="D23" s="178">
        <v>1109.6947867494318</v>
      </c>
      <c r="E23" s="300"/>
      <c r="F23" s="211">
        <v>228.46657374253081</v>
      </c>
      <c r="G23" s="211">
        <v>121.65103277199729</v>
      </c>
      <c r="H23" s="211">
        <v>106.81554097053417</v>
      </c>
      <c r="I23" s="178"/>
      <c r="J23" s="179">
        <v>13.173652694610553</v>
      </c>
      <c r="K23" s="179">
        <v>19.477434679334941</v>
      </c>
      <c r="L23" s="179">
        <v>9.6256684491979172</v>
      </c>
    </row>
    <row r="24" spans="1:12" x14ac:dyDescent="0.25">
      <c r="A24" s="193" t="s">
        <v>4</v>
      </c>
      <c r="B24" s="167">
        <v>755334.27468380518</v>
      </c>
      <c r="C24" s="167">
        <v>353945.69761129998</v>
      </c>
      <c r="D24" s="167">
        <v>401388.57707287592</v>
      </c>
      <c r="E24" s="299"/>
      <c r="F24" s="209">
        <v>630989.99553096539</v>
      </c>
      <c r="G24" s="209">
        <v>311440.41147506377</v>
      </c>
      <c r="H24" s="209">
        <v>319549.58405618934</v>
      </c>
      <c r="I24" s="167"/>
      <c r="J24" s="175">
        <v>83.537847636413389</v>
      </c>
      <c r="K24" s="175">
        <v>87.991014886437426</v>
      </c>
      <c r="L24" s="175">
        <v>79.611030883465332</v>
      </c>
    </row>
    <row r="25" spans="1:12" x14ac:dyDescent="0.25">
      <c r="A25" s="190" t="s">
        <v>124</v>
      </c>
      <c r="B25" s="178">
        <v>166326.53483285801</v>
      </c>
      <c r="C25" s="178">
        <v>79463.562461802445</v>
      </c>
      <c r="D25" s="178">
        <v>86862.972371077398</v>
      </c>
      <c r="E25" s="300"/>
      <c r="F25" s="211">
        <v>144118.05306497874</v>
      </c>
      <c r="G25" s="211">
        <v>69065.430836610729</v>
      </c>
      <c r="H25" s="211">
        <v>75052.622228389839</v>
      </c>
      <c r="I25" s="178"/>
      <c r="J25" s="179">
        <v>86.647661607213394</v>
      </c>
      <c r="K25" s="179">
        <v>86.914591665595125</v>
      </c>
      <c r="L25" s="179">
        <v>86.403469947777168</v>
      </c>
    </row>
    <row r="26" spans="1:12" x14ac:dyDescent="0.25">
      <c r="A26" s="190" t="s">
        <v>125</v>
      </c>
      <c r="B26" s="178">
        <v>133951.24572119213</v>
      </c>
      <c r="C26" s="178">
        <v>62052.127999764845</v>
      </c>
      <c r="D26" s="178">
        <v>71899.117721728398</v>
      </c>
      <c r="E26" s="300"/>
      <c r="F26" s="211">
        <v>116012.26315861179</v>
      </c>
      <c r="G26" s="211">
        <v>54682.408243857943</v>
      </c>
      <c r="H26" s="211">
        <v>61329.854915021562</v>
      </c>
      <c r="I26" s="178"/>
      <c r="J26" s="179">
        <v>86.60782700004242</v>
      </c>
      <c r="K26" s="179">
        <v>88.12334082090652</v>
      </c>
      <c r="L26" s="179">
        <v>85.299871345274198</v>
      </c>
    </row>
    <row r="27" spans="1:12" x14ac:dyDescent="0.25">
      <c r="A27" s="190" t="s">
        <v>126</v>
      </c>
      <c r="B27" s="178">
        <v>99312.549151985353</v>
      </c>
      <c r="C27" s="178">
        <v>46209.004528632795</v>
      </c>
      <c r="D27" s="178">
        <v>53103.54462352438</v>
      </c>
      <c r="E27" s="300"/>
      <c r="F27" s="211">
        <v>86475.095430069239</v>
      </c>
      <c r="G27" s="211">
        <v>41435.666440513589</v>
      </c>
      <c r="H27" s="211">
        <v>45039.428989653759</v>
      </c>
      <c r="I27" s="178"/>
      <c r="J27" s="179">
        <v>87.073684210572409</v>
      </c>
      <c r="K27" s="179">
        <v>89.670112704632118</v>
      </c>
      <c r="L27" s="179">
        <v>84.814355254360379</v>
      </c>
    </row>
    <row r="28" spans="1:12" x14ac:dyDescent="0.25">
      <c r="A28" s="190" t="s">
        <v>127</v>
      </c>
      <c r="B28" s="178">
        <v>84378.571567300285</v>
      </c>
      <c r="C28" s="178">
        <v>39878.881910315104</v>
      </c>
      <c r="D28" s="178">
        <v>44499.689656917239</v>
      </c>
      <c r="E28" s="300"/>
      <c r="F28" s="211">
        <v>71791.084570259321</v>
      </c>
      <c r="G28" s="211">
        <v>35676.809781746109</v>
      </c>
      <c r="H28" s="211">
        <v>36114.274788445269</v>
      </c>
      <c r="I28" s="178"/>
      <c r="J28" s="179">
        <v>85.082128361225941</v>
      </c>
      <c r="K28" s="179">
        <v>89.462913885050313</v>
      </c>
      <c r="L28" s="179">
        <v>81.156239665665836</v>
      </c>
    </row>
    <row r="29" spans="1:12" x14ac:dyDescent="0.25">
      <c r="A29" s="190" t="s">
        <v>128</v>
      </c>
      <c r="B29" s="178">
        <v>66506.721339489653</v>
      </c>
      <c r="C29" s="178">
        <v>30796.466220777354</v>
      </c>
      <c r="D29" s="178">
        <v>35710.255118649715</v>
      </c>
      <c r="E29" s="300"/>
      <c r="F29" s="211">
        <v>54972.093548174191</v>
      </c>
      <c r="G29" s="211">
        <v>27514.809763804507</v>
      </c>
      <c r="H29" s="211">
        <v>27457.283784330462</v>
      </c>
      <c r="I29" s="178"/>
      <c r="J29" s="179">
        <v>82.656448011568784</v>
      </c>
      <c r="K29" s="179">
        <v>89.344048653352232</v>
      </c>
      <c r="L29" s="179">
        <v>76.889072041355618</v>
      </c>
    </row>
    <row r="30" spans="1:12" x14ac:dyDescent="0.25">
      <c r="A30" s="190" t="s">
        <v>129</v>
      </c>
      <c r="B30" s="178">
        <v>48489.049442779302</v>
      </c>
      <c r="C30" s="178">
        <v>22906.042338500203</v>
      </c>
      <c r="D30" s="178">
        <v>25583.007104257507</v>
      </c>
      <c r="E30" s="300"/>
      <c r="F30" s="211">
        <v>38597.256600168941</v>
      </c>
      <c r="G30" s="211">
        <v>19882.583882422488</v>
      </c>
      <c r="H30" s="211">
        <v>18714.672717751761</v>
      </c>
      <c r="I30" s="178"/>
      <c r="J30" s="179">
        <v>79.599944819946586</v>
      </c>
      <c r="K30" s="179">
        <v>86.800607405689107</v>
      </c>
      <c r="L30" s="179">
        <v>73.152747999813045</v>
      </c>
    </row>
    <row r="31" spans="1:12" x14ac:dyDescent="0.25">
      <c r="A31" s="190" t="s">
        <v>130</v>
      </c>
      <c r="B31" s="178">
        <v>41756.947982276492</v>
      </c>
      <c r="C31" s="178">
        <v>19249.750669318528</v>
      </c>
      <c r="D31" s="178">
        <v>22507.197312982669</v>
      </c>
      <c r="E31" s="300"/>
      <c r="F31" s="211">
        <v>32800.62290276659</v>
      </c>
      <c r="G31" s="211">
        <v>16779.222723575687</v>
      </c>
      <c r="H31" s="211">
        <v>16021.400179190972</v>
      </c>
      <c r="I31" s="178"/>
      <c r="J31" s="179">
        <v>78.551293827050372</v>
      </c>
      <c r="K31" s="179">
        <v>87.165922363448971</v>
      </c>
      <c r="L31" s="179">
        <v>71.183452814666808</v>
      </c>
    </row>
    <row r="32" spans="1:12" x14ac:dyDescent="0.25">
      <c r="A32" s="190" t="s">
        <v>131</v>
      </c>
      <c r="B32" s="178">
        <v>31833.837073891937</v>
      </c>
      <c r="C32" s="178">
        <v>15218.610852067897</v>
      </c>
      <c r="D32" s="178">
        <v>16615.226221824021</v>
      </c>
      <c r="E32" s="300"/>
      <c r="F32" s="211">
        <v>25338.782073065871</v>
      </c>
      <c r="G32" s="211">
        <v>13384.230626829503</v>
      </c>
      <c r="H32" s="211">
        <v>11954.55144623635</v>
      </c>
      <c r="I32" s="178"/>
      <c r="J32" s="179">
        <v>79.597008724553376</v>
      </c>
      <c r="K32" s="179">
        <v>87.946467367689223</v>
      </c>
      <c r="L32" s="179">
        <v>71.949375149247757</v>
      </c>
    </row>
    <row r="33" spans="1:12" x14ac:dyDescent="0.25">
      <c r="A33" s="190" t="s">
        <v>132</v>
      </c>
      <c r="B33" s="178">
        <v>24746.278582866304</v>
      </c>
      <c r="C33" s="178">
        <v>11757.491133647654</v>
      </c>
      <c r="D33" s="178">
        <v>12988.787449218631</v>
      </c>
      <c r="E33" s="300"/>
      <c r="F33" s="211">
        <v>20032.701709939385</v>
      </c>
      <c r="G33" s="211">
        <v>10657.127508991314</v>
      </c>
      <c r="H33" s="211">
        <v>9375.5742009480527</v>
      </c>
      <c r="I33" s="178"/>
      <c r="J33" s="179">
        <v>80.952380952380949</v>
      </c>
      <c r="K33" s="179">
        <v>90.641169853768261</v>
      </c>
      <c r="L33" s="179">
        <v>72.182058853477201</v>
      </c>
    </row>
    <row r="34" spans="1:12" x14ac:dyDescent="0.25">
      <c r="A34" s="190" t="s">
        <v>133</v>
      </c>
      <c r="B34" s="178">
        <v>20274.728805266441</v>
      </c>
      <c r="C34" s="178">
        <v>9756.469301790632</v>
      </c>
      <c r="D34" s="178">
        <v>10518.259503475791</v>
      </c>
      <c r="E34" s="300"/>
      <c r="F34" s="211">
        <v>15505.604730133313</v>
      </c>
      <c r="G34" s="211">
        <v>8599.2359224946013</v>
      </c>
      <c r="H34" s="211">
        <v>6906.3688076386934</v>
      </c>
      <c r="I34" s="178"/>
      <c r="J34" s="179">
        <v>76.47749510763208</v>
      </c>
      <c r="K34" s="179">
        <v>88.13880981428764</v>
      </c>
      <c r="L34" s="179">
        <v>65.660756947063931</v>
      </c>
    </row>
    <row r="35" spans="1:12" x14ac:dyDescent="0.25">
      <c r="A35" s="190" t="s">
        <v>134</v>
      </c>
      <c r="B35" s="178">
        <v>14025.4739491008</v>
      </c>
      <c r="C35" s="178">
        <v>6521.6821959226936</v>
      </c>
      <c r="D35" s="178">
        <v>7503.7917531792982</v>
      </c>
      <c r="E35" s="300"/>
      <c r="F35" s="211">
        <v>10009.506318445772</v>
      </c>
      <c r="G35" s="211">
        <v>5627.1020402946988</v>
      </c>
      <c r="H35" s="211">
        <v>4382.4042781522649</v>
      </c>
      <c r="I35" s="178"/>
      <c r="J35" s="179">
        <v>71.36661730484694</v>
      </c>
      <c r="K35" s="179">
        <v>86.282984531394675</v>
      </c>
      <c r="L35" s="179">
        <v>58.402530644530138</v>
      </c>
    </row>
    <row r="36" spans="1:12" x14ac:dyDescent="0.25">
      <c r="A36" s="190" t="s">
        <v>135</v>
      </c>
      <c r="B36" s="178">
        <v>9951.647900420081</v>
      </c>
      <c r="C36" s="178">
        <v>4504.055310924231</v>
      </c>
      <c r="D36" s="178">
        <v>5447.5925894970414</v>
      </c>
      <c r="E36" s="300"/>
      <c r="F36" s="211">
        <v>6644.8167778748057</v>
      </c>
      <c r="G36" s="211">
        <v>3662.8829257813572</v>
      </c>
      <c r="H36" s="211">
        <v>2981.9338520941674</v>
      </c>
      <c r="I36" s="178"/>
      <c r="J36" s="179">
        <v>66.7710196780004</v>
      </c>
      <c r="K36" s="179">
        <v>81.324110671938769</v>
      </c>
      <c r="L36" s="179">
        <v>54.738562091506914</v>
      </c>
    </row>
    <row r="37" spans="1:12" x14ac:dyDescent="0.25">
      <c r="A37" s="190" t="s">
        <v>136</v>
      </c>
      <c r="B37" s="178">
        <v>6561.7380237866337</v>
      </c>
      <c r="C37" s="178">
        <v>2855.8321717817248</v>
      </c>
      <c r="D37" s="178">
        <v>3705.9058520056024</v>
      </c>
      <c r="E37" s="300"/>
      <c r="F37" s="211">
        <v>4489.2198191227717</v>
      </c>
      <c r="G37" s="211">
        <v>2392.9648275760533</v>
      </c>
      <c r="H37" s="211">
        <v>2096.2549915467766</v>
      </c>
      <c r="I37" s="178"/>
      <c r="J37" s="179">
        <v>68.41510287136002</v>
      </c>
      <c r="K37" s="179">
        <v>83.792207792207435</v>
      </c>
      <c r="L37" s="179">
        <v>56.565252201760671</v>
      </c>
    </row>
    <row r="38" spans="1:12" x14ac:dyDescent="0.25">
      <c r="A38" s="190" t="s">
        <v>137</v>
      </c>
      <c r="B38" s="178">
        <v>5116.7611223244994</v>
      </c>
      <c r="C38" s="178">
        <v>2148.1792128519</v>
      </c>
      <c r="D38" s="178">
        <v>2968.5819094728499</v>
      </c>
      <c r="E38" s="300"/>
      <c r="F38" s="211">
        <v>3553.1002864505249</v>
      </c>
      <c r="G38" s="211">
        <v>1772.8412702748651</v>
      </c>
      <c r="H38" s="211">
        <v>1780.259016175597</v>
      </c>
      <c r="I38" s="178"/>
      <c r="J38" s="179">
        <v>69.440417512326292</v>
      </c>
      <c r="K38" s="179">
        <v>82.527624309391754</v>
      </c>
      <c r="L38" s="179">
        <v>59.970014992502904</v>
      </c>
    </row>
    <row r="39" spans="1:12" x14ac:dyDescent="0.25">
      <c r="A39" s="190" t="s">
        <v>138</v>
      </c>
      <c r="B39" s="178">
        <v>1091.8921965876752</v>
      </c>
      <c r="C39" s="178">
        <v>332.31501635277311</v>
      </c>
      <c r="D39" s="178">
        <v>759.57718023490565</v>
      </c>
      <c r="E39" s="300"/>
      <c r="F39" s="211">
        <v>348.6340573343827</v>
      </c>
      <c r="G39" s="211">
        <v>163.19040981609371</v>
      </c>
      <c r="H39" s="211">
        <v>185.44364751828817</v>
      </c>
      <c r="I39" s="178"/>
      <c r="J39" s="179">
        <v>31.929347826087206</v>
      </c>
      <c r="K39" s="179">
        <v>49.10714285714279</v>
      </c>
      <c r="L39" s="179">
        <v>24.414062500000085</v>
      </c>
    </row>
    <row r="40" spans="1:12" x14ac:dyDescent="0.25">
      <c r="A40" s="190" t="s">
        <v>139</v>
      </c>
      <c r="B40" s="178">
        <v>580.06772943720705</v>
      </c>
      <c r="C40" s="178">
        <v>172.09170489697149</v>
      </c>
      <c r="D40" s="178">
        <v>407.97602454023576</v>
      </c>
      <c r="E40" s="300"/>
      <c r="F40" s="211">
        <v>183.96009833814188</v>
      </c>
      <c r="G40" s="211">
        <v>97.9142458896563</v>
      </c>
      <c r="H40" s="211">
        <v>86.045852448485803</v>
      </c>
      <c r="I40" s="178"/>
      <c r="J40" s="179">
        <v>31.713554987212188</v>
      </c>
      <c r="K40" s="179">
        <v>56.896551724137993</v>
      </c>
      <c r="L40" s="179">
        <v>21.090909090909022</v>
      </c>
    </row>
    <row r="41" spans="1:12" x14ac:dyDescent="0.25">
      <c r="A41" s="190" t="s">
        <v>120</v>
      </c>
      <c r="B41" s="178">
        <v>430.22926224243065</v>
      </c>
      <c r="C41" s="178">
        <v>123.13458195214361</v>
      </c>
      <c r="D41" s="178">
        <v>307.09468029028557</v>
      </c>
      <c r="E41" s="300"/>
      <c r="F41" s="211">
        <v>117.20038523155836</v>
      </c>
      <c r="G41" s="211">
        <v>45.990024584535462</v>
      </c>
      <c r="H41" s="211">
        <v>71.210360647022682</v>
      </c>
      <c r="I41" s="178"/>
      <c r="J41" s="179">
        <v>27.241379310344747</v>
      </c>
      <c r="K41" s="179">
        <v>37.349397590361363</v>
      </c>
      <c r="L41" s="179">
        <v>23.188405797101431</v>
      </c>
    </row>
    <row r="42" spans="1:12" x14ac:dyDescent="0.25">
      <c r="A42" s="193" t="s">
        <v>5</v>
      </c>
      <c r="B42" s="167">
        <v>1056761.3616994645</v>
      </c>
      <c r="C42" s="167">
        <v>498431.76170153986</v>
      </c>
      <c r="D42" s="167">
        <v>558329.59999803314</v>
      </c>
      <c r="E42" s="299"/>
      <c r="F42" s="209">
        <v>392414.13959970645</v>
      </c>
      <c r="G42" s="209">
        <v>231325.81170682551</v>
      </c>
      <c r="H42" s="209">
        <v>161088.32789291069</v>
      </c>
      <c r="I42" s="167"/>
      <c r="J42" s="175">
        <v>37.133657022493054</v>
      </c>
      <c r="K42" s="175">
        <v>46.410728505167583</v>
      </c>
      <c r="L42" s="175">
        <v>28.851833736466446</v>
      </c>
    </row>
    <row r="43" spans="1:12" x14ac:dyDescent="0.25">
      <c r="A43" s="190" t="s">
        <v>124</v>
      </c>
      <c r="B43" s="178">
        <v>225862.69443886698</v>
      </c>
      <c r="C43" s="178">
        <v>112175.2592654312</v>
      </c>
      <c r="D43" s="178">
        <v>113687.4351734576</v>
      </c>
      <c r="E43" s="300"/>
      <c r="F43" s="211">
        <v>86147.892577281862</v>
      </c>
      <c r="G43" s="211">
        <v>45956.051048949616</v>
      </c>
      <c r="H43" s="211">
        <v>40191.84152835406</v>
      </c>
      <c r="I43" s="178"/>
      <c r="J43" s="179">
        <v>38.141709409474458</v>
      </c>
      <c r="K43" s="179">
        <v>40.968080974261483</v>
      </c>
      <c r="L43" s="179">
        <v>35.352931893512867</v>
      </c>
    </row>
    <row r="44" spans="1:12" x14ac:dyDescent="0.25">
      <c r="A44" s="190" t="s">
        <v>125</v>
      </c>
      <c r="B44" s="178">
        <v>177657.63736875067</v>
      </c>
      <c r="C44" s="178">
        <v>83351.581125013152</v>
      </c>
      <c r="D44" s="178">
        <v>94306.056243556712</v>
      </c>
      <c r="E44" s="300"/>
      <c r="F44" s="211">
        <v>70578.75183699475</v>
      </c>
      <c r="G44" s="211">
        <v>38546.574101540456</v>
      </c>
      <c r="H44" s="211">
        <v>32032.177735461129</v>
      </c>
      <c r="I44" s="178"/>
      <c r="J44" s="179">
        <v>39.727395276849094</v>
      </c>
      <c r="K44" s="179">
        <v>46.245762325404691</v>
      </c>
      <c r="L44" s="179">
        <v>33.966193701000691</v>
      </c>
    </row>
    <row r="45" spans="1:12" x14ac:dyDescent="0.25">
      <c r="A45" s="190" t="s">
        <v>126</v>
      </c>
      <c r="B45" s="178">
        <v>124508.47549751689</v>
      </c>
      <c r="C45" s="178">
        <v>58433.159701472185</v>
      </c>
      <c r="D45" s="178">
        <v>66075.315796358103</v>
      </c>
      <c r="E45" s="300"/>
      <c r="F45" s="211">
        <v>48355.549450659324</v>
      </c>
      <c r="G45" s="211">
        <v>28143.307389711768</v>
      </c>
      <c r="H45" s="211">
        <v>20212.242060925437</v>
      </c>
      <c r="I45" s="178"/>
      <c r="J45" s="179">
        <v>38.837154866315657</v>
      </c>
      <c r="K45" s="179">
        <v>48.163247603744963</v>
      </c>
      <c r="L45" s="179">
        <v>30.589701793055195</v>
      </c>
    </row>
    <row r="46" spans="1:12" x14ac:dyDescent="0.25">
      <c r="A46" s="190" t="s">
        <v>127</v>
      </c>
      <c r="B46" s="178">
        <v>106290.61849306646</v>
      </c>
      <c r="C46" s="178">
        <v>50055.629023344183</v>
      </c>
      <c r="D46" s="178">
        <v>56234.989469654334</v>
      </c>
      <c r="E46" s="300"/>
      <c r="F46" s="211">
        <v>39490.91600223328</v>
      </c>
      <c r="G46" s="211">
        <v>24107.398840074446</v>
      </c>
      <c r="H46" s="211">
        <v>15383.517162160351</v>
      </c>
      <c r="I46" s="178"/>
      <c r="J46" s="179">
        <v>37.15371738551822</v>
      </c>
      <c r="K46" s="179">
        <v>48.161214453686327</v>
      </c>
      <c r="L46" s="179">
        <v>27.355774949440764</v>
      </c>
    </row>
    <row r="47" spans="1:12" x14ac:dyDescent="0.25">
      <c r="A47" s="190" t="s">
        <v>128</v>
      </c>
      <c r="B47" s="178">
        <v>84375.895940347997</v>
      </c>
      <c r="C47" s="178">
        <v>38341.734226225395</v>
      </c>
      <c r="D47" s="178">
        <v>46034.161714054659</v>
      </c>
      <c r="E47" s="300"/>
      <c r="F47" s="211">
        <v>28958.310504560195</v>
      </c>
      <c r="G47" s="211">
        <v>18322.69336924257</v>
      </c>
      <c r="H47" s="211">
        <v>10635.617135330971</v>
      </c>
      <c r="I47" s="178"/>
      <c r="J47" s="179">
        <v>34.320596162952889</v>
      </c>
      <c r="K47" s="179">
        <v>47.787857641321857</v>
      </c>
      <c r="L47" s="179">
        <v>23.103748910200785</v>
      </c>
    </row>
    <row r="48" spans="1:12" x14ac:dyDescent="0.25">
      <c r="A48" s="190" t="s">
        <v>129</v>
      </c>
      <c r="B48" s="178">
        <v>68335.512361378802</v>
      </c>
      <c r="C48" s="178">
        <v>31320.889103424463</v>
      </c>
      <c r="D48" s="178">
        <v>37014.623257890329</v>
      </c>
      <c r="E48" s="300"/>
      <c r="F48" s="211">
        <v>21953.519143488109</v>
      </c>
      <c r="G48" s="211">
        <v>14065.770888160087</v>
      </c>
      <c r="H48" s="211">
        <v>7887.7482553344798</v>
      </c>
      <c r="I48" s="178"/>
      <c r="J48" s="179">
        <v>32.126076742340466</v>
      </c>
      <c r="K48" s="179">
        <v>44.908593883505716</v>
      </c>
      <c r="L48" s="179">
        <v>21.30981639439776</v>
      </c>
    </row>
    <row r="49" spans="1:12" x14ac:dyDescent="0.25">
      <c r="A49" s="190" t="s">
        <v>130</v>
      </c>
      <c r="B49" s="178">
        <v>66191.104190777653</v>
      </c>
      <c r="C49" s="178">
        <v>30701.732190832048</v>
      </c>
      <c r="D49" s="178">
        <v>35489.372000026429</v>
      </c>
      <c r="E49" s="300"/>
      <c r="F49" s="211">
        <v>22404.038223171137</v>
      </c>
      <c r="G49" s="211">
        <v>14384.080266541274</v>
      </c>
      <c r="H49" s="211">
        <v>8019.9579566298453</v>
      </c>
      <c r="I49" s="178"/>
      <c r="J49" s="179">
        <v>33.84750639390704</v>
      </c>
      <c r="K49" s="179">
        <v>46.85103816662356</v>
      </c>
      <c r="L49" s="179">
        <v>22.598196318108624</v>
      </c>
    </row>
    <row r="50" spans="1:12" x14ac:dyDescent="0.25">
      <c r="A50" s="190" t="s">
        <v>131</v>
      </c>
      <c r="B50" s="178">
        <v>49671.101744206091</v>
      </c>
      <c r="C50" s="178">
        <v>23227.988389229911</v>
      </c>
      <c r="D50" s="178">
        <v>26443.113355022655</v>
      </c>
      <c r="E50" s="300"/>
      <c r="F50" s="211">
        <v>18818.598576003664</v>
      </c>
      <c r="G50" s="211">
        <v>11967.776970571162</v>
      </c>
      <c r="H50" s="211">
        <v>6850.8216054324839</v>
      </c>
      <c r="I50" s="178"/>
      <c r="J50" s="179">
        <v>37.88641265280323</v>
      </c>
      <c r="K50" s="179">
        <v>51.523088310653044</v>
      </c>
      <c r="L50" s="179">
        <v>25.907772331699459</v>
      </c>
    </row>
    <row r="51" spans="1:12" x14ac:dyDescent="0.25">
      <c r="A51" s="190" t="s">
        <v>132</v>
      </c>
      <c r="B51" s="178">
        <v>39250.711120836553</v>
      </c>
      <c r="C51" s="178">
        <v>17874.296138498103</v>
      </c>
      <c r="D51" s="178">
        <v>21376.414982356262</v>
      </c>
      <c r="E51" s="300"/>
      <c r="F51" s="211">
        <v>16181.429023642195</v>
      </c>
      <c r="G51" s="211">
        <v>10218.040101075563</v>
      </c>
      <c r="H51" s="211">
        <v>5963.3889225666135</v>
      </c>
      <c r="I51" s="178"/>
      <c r="J51" s="179">
        <v>41.225823842595695</v>
      </c>
      <c r="K51" s="179">
        <v>57.166111727709911</v>
      </c>
      <c r="L51" s="179">
        <v>27.897048815195134</v>
      </c>
    </row>
    <row r="52" spans="1:12" x14ac:dyDescent="0.25">
      <c r="A52" s="190" t="s">
        <v>133</v>
      </c>
      <c r="B52" s="178">
        <v>34244.850160124064</v>
      </c>
      <c r="C52" s="178">
        <v>16049.173780294077</v>
      </c>
      <c r="D52" s="178">
        <v>18195.676379834029</v>
      </c>
      <c r="E52" s="300"/>
      <c r="F52" s="211">
        <v>12853.887101003551</v>
      </c>
      <c r="G52" s="211">
        <v>8562.2044543571283</v>
      </c>
      <c r="H52" s="211">
        <v>4291.6826466464045</v>
      </c>
      <c r="I52" s="178"/>
      <c r="J52" s="179">
        <v>37.535241184880633</v>
      </c>
      <c r="K52" s="179">
        <v>53.349814585908476</v>
      </c>
      <c r="L52" s="179">
        <v>23.586277075156197</v>
      </c>
    </row>
    <row r="53" spans="1:12" x14ac:dyDescent="0.25">
      <c r="A53" s="190" t="s">
        <v>134</v>
      </c>
      <c r="B53" s="178">
        <v>26416.076701679594</v>
      </c>
      <c r="C53" s="178">
        <v>12188.840064080141</v>
      </c>
      <c r="D53" s="178">
        <v>14227.236637600647</v>
      </c>
      <c r="E53" s="300"/>
      <c r="F53" s="211">
        <v>9282.5672201742673</v>
      </c>
      <c r="G53" s="211">
        <v>6227.9394582537998</v>
      </c>
      <c r="H53" s="211">
        <v>3054.6277619213402</v>
      </c>
      <c r="I53" s="178"/>
      <c r="J53" s="179">
        <v>35.139840503204098</v>
      </c>
      <c r="K53" s="179">
        <v>51.095423563782774</v>
      </c>
      <c r="L53" s="179">
        <v>21.470281543278581</v>
      </c>
    </row>
    <row r="54" spans="1:12" x14ac:dyDescent="0.25">
      <c r="A54" s="190" t="s">
        <v>135</v>
      </c>
      <c r="B54" s="178">
        <v>22098.948587454943</v>
      </c>
      <c r="C54" s="178">
        <v>10432.317834787362</v>
      </c>
      <c r="D54" s="178">
        <v>11666.630752668774</v>
      </c>
      <c r="E54" s="300"/>
      <c r="F54" s="211">
        <v>7266.4238843559497</v>
      </c>
      <c r="G54" s="211">
        <v>4728.0712371262662</v>
      </c>
      <c r="H54" s="211">
        <v>2538.3526472303988</v>
      </c>
      <c r="I54" s="178"/>
      <c r="J54" s="179">
        <v>32.881310418908022</v>
      </c>
      <c r="K54" s="179">
        <v>45.321387940848112</v>
      </c>
      <c r="L54" s="179">
        <v>21.757375381489155</v>
      </c>
    </row>
    <row r="55" spans="1:12" x14ac:dyDescent="0.25">
      <c r="A55" s="190" t="s">
        <v>136</v>
      </c>
      <c r="B55" s="178">
        <v>14049.210735983135</v>
      </c>
      <c r="C55" s="178">
        <v>6540.9683352645907</v>
      </c>
      <c r="D55" s="178">
        <v>7508.242400719736</v>
      </c>
      <c r="E55" s="300"/>
      <c r="F55" s="211">
        <v>5320.0073600044916</v>
      </c>
      <c r="G55" s="211">
        <v>3217.8181717374423</v>
      </c>
      <c r="H55" s="211">
        <v>2102.1891882673622</v>
      </c>
      <c r="I55" s="178"/>
      <c r="J55" s="179">
        <v>37.866948257661029</v>
      </c>
      <c r="K55" s="179">
        <v>49.194828759361016</v>
      </c>
      <c r="L55" s="179">
        <v>27.998419284729636</v>
      </c>
    </row>
    <row r="56" spans="1:12" x14ac:dyDescent="0.25">
      <c r="A56" s="190" t="s">
        <v>137</v>
      </c>
      <c r="B56" s="178">
        <v>11353.601875657983</v>
      </c>
      <c r="C56" s="178">
        <v>5167.201794449461</v>
      </c>
      <c r="D56" s="178">
        <v>6186.4000812097138</v>
      </c>
      <c r="E56" s="300"/>
      <c r="F56" s="211">
        <v>4150.9706060495</v>
      </c>
      <c r="G56" s="211">
        <v>2400.3825734767852</v>
      </c>
      <c r="H56" s="211">
        <v>1750.5880325726694</v>
      </c>
      <c r="I56" s="178"/>
      <c r="J56" s="179">
        <v>36.560825819946551</v>
      </c>
      <c r="K56" s="179">
        <v>46.454206144130936</v>
      </c>
      <c r="L56" s="179">
        <v>28.297362110313955</v>
      </c>
    </row>
    <row r="57" spans="1:12" x14ac:dyDescent="0.25">
      <c r="A57" s="190" t="s">
        <v>138</v>
      </c>
      <c r="B57" s="178">
        <v>3140.6736143698304</v>
      </c>
      <c r="C57" s="178">
        <v>1255.0826064037774</v>
      </c>
      <c r="D57" s="178">
        <v>1885.5910079659902</v>
      </c>
      <c r="E57" s="300"/>
      <c r="F57" s="211">
        <v>339.73276225350475</v>
      </c>
      <c r="G57" s="211">
        <v>258.1375573454568</v>
      </c>
      <c r="H57" s="211">
        <v>81.595204908046867</v>
      </c>
      <c r="I57" s="178"/>
      <c r="J57" s="179">
        <v>10.817194142654376</v>
      </c>
      <c r="K57" s="179">
        <v>20.567375886524747</v>
      </c>
      <c r="L57" s="179">
        <v>4.3273013375294251</v>
      </c>
    </row>
    <row r="58" spans="1:12" x14ac:dyDescent="0.25">
      <c r="A58" s="190" t="s">
        <v>139</v>
      </c>
      <c r="B58" s="178">
        <v>2010.2091390982864</v>
      </c>
      <c r="C58" s="178">
        <v>814.46849990031762</v>
      </c>
      <c r="D58" s="178">
        <v>1195.7406391979221</v>
      </c>
      <c r="E58" s="300"/>
      <c r="F58" s="211">
        <v>200.27913931975115</v>
      </c>
      <c r="G58" s="211">
        <v>143.90427047419183</v>
      </c>
      <c r="H58" s="211">
        <v>56.374868845559597</v>
      </c>
      <c r="I58" s="178"/>
      <c r="J58" s="179">
        <v>9.9630996309960942</v>
      </c>
      <c r="K58" s="179">
        <v>17.668488160291552</v>
      </c>
      <c r="L58" s="179">
        <v>4.7146401985111659</v>
      </c>
    </row>
    <row r="59" spans="1:12" x14ac:dyDescent="0.25">
      <c r="A59" s="329" t="s">
        <v>120</v>
      </c>
      <c r="B59" s="185">
        <v>1304.039729348608</v>
      </c>
      <c r="C59" s="185">
        <v>501.43962288945431</v>
      </c>
      <c r="D59" s="185">
        <v>802.60010645914747</v>
      </c>
      <c r="E59" s="301"/>
      <c r="F59" s="305">
        <v>111.26618851097311</v>
      </c>
      <c r="G59" s="305">
        <v>75.661008187461618</v>
      </c>
      <c r="H59" s="305">
        <v>35.605180323511327</v>
      </c>
      <c r="I59" s="185"/>
      <c r="J59" s="298">
        <v>8.5324232081911049</v>
      </c>
      <c r="K59" s="298">
        <v>15.088757396449621</v>
      </c>
      <c r="L59" s="298">
        <v>4.4362292051756205</v>
      </c>
    </row>
  </sheetData>
  <mergeCells count="5">
    <mergeCell ref="A1:L1"/>
    <mergeCell ref="A2:A3"/>
    <mergeCell ref="B2:D2"/>
    <mergeCell ref="F2:H2"/>
    <mergeCell ref="J2:L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73"/>
  <sheetViews>
    <sheetView workbookViewId="0">
      <selection activeCell="A10" sqref="A10:B10"/>
    </sheetView>
  </sheetViews>
  <sheetFormatPr defaultRowHeight="15" x14ac:dyDescent="0.25"/>
  <cols>
    <col min="1" max="1" width="17.7109375" style="25" customWidth="1"/>
    <col min="2" max="3" width="9.140625" style="25"/>
    <col min="4" max="4" width="11.5703125" style="25" customWidth="1"/>
    <col min="5" max="5" width="6.5703125" style="25" customWidth="1"/>
    <col min="6" max="8" width="9.140625" style="25"/>
    <col min="9" max="9" width="4.42578125" style="25" customWidth="1"/>
    <col min="10" max="12" width="9.140625" style="25"/>
    <col min="13" max="13" width="4" style="25" customWidth="1"/>
    <col min="14" max="16384" width="9.140625" style="25"/>
  </cols>
  <sheetData>
    <row r="1" spans="1:14" ht="24" customHeight="1" x14ac:dyDescent="0.25">
      <c r="A1" s="969" t="s">
        <v>554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</row>
    <row r="2" spans="1:14" x14ac:dyDescent="0.25">
      <c r="A2" s="970"/>
      <c r="B2" s="972" t="s">
        <v>304</v>
      </c>
      <c r="C2" s="972"/>
      <c r="D2" s="972"/>
      <c r="E2" s="171"/>
      <c r="F2" s="970" t="s">
        <v>305</v>
      </c>
      <c r="G2" s="970"/>
      <c r="H2" s="970"/>
      <c r="I2" s="171"/>
      <c r="J2" s="970" t="s">
        <v>302</v>
      </c>
      <c r="K2" s="970"/>
      <c r="L2" s="970"/>
      <c r="M2" s="171"/>
      <c r="N2" s="974" t="s">
        <v>303</v>
      </c>
    </row>
    <row r="3" spans="1:14" x14ac:dyDescent="0.25">
      <c r="A3" s="971"/>
      <c r="B3" s="973"/>
      <c r="C3" s="973"/>
      <c r="D3" s="973"/>
      <c r="E3" s="171"/>
      <c r="F3" s="965"/>
      <c r="G3" s="965"/>
      <c r="H3" s="965"/>
      <c r="I3" s="171"/>
      <c r="J3" s="965"/>
      <c r="K3" s="965"/>
      <c r="L3" s="965"/>
      <c r="M3" s="171"/>
      <c r="N3" s="974"/>
    </row>
    <row r="4" spans="1:14" x14ac:dyDescent="0.25">
      <c r="A4" s="971"/>
      <c r="B4" s="302" t="s">
        <v>0</v>
      </c>
      <c r="C4" s="178" t="s">
        <v>1</v>
      </c>
      <c r="D4" s="178" t="s">
        <v>2</v>
      </c>
      <c r="E4" s="172"/>
      <c r="F4" s="302" t="s">
        <v>0</v>
      </c>
      <c r="G4" s="178" t="s">
        <v>1</v>
      </c>
      <c r="H4" s="178" t="s">
        <v>2</v>
      </c>
      <c r="I4" s="172"/>
      <c r="J4" s="302" t="s">
        <v>0</v>
      </c>
      <c r="K4" s="178" t="s">
        <v>1</v>
      </c>
      <c r="L4" s="178" t="s">
        <v>2</v>
      </c>
      <c r="M4" s="172"/>
      <c r="N4" s="974"/>
    </row>
    <row r="5" spans="1:14" x14ac:dyDescent="0.25">
      <c r="A5" s="306" t="s">
        <v>230</v>
      </c>
      <c r="B5" s="226">
        <v>703798.11236461054</v>
      </c>
      <c r="C5" s="226">
        <v>337042.53085268597</v>
      </c>
      <c r="D5" s="226">
        <v>366755.5815107057</v>
      </c>
      <c r="E5" s="226"/>
      <c r="F5" s="226">
        <v>416856.9606391394</v>
      </c>
      <c r="G5" s="226">
        <v>208250.46423098823</v>
      </c>
      <c r="H5" s="226">
        <v>208606.49640725288</v>
      </c>
      <c r="I5" s="226"/>
      <c r="J5" s="226">
        <f>F5/B5*100</f>
        <v>59.229621863944693</v>
      </c>
      <c r="K5" s="226">
        <f>G5/C5*100</f>
        <v>61.787592119052178</v>
      </c>
      <c r="L5" s="226">
        <f>H5/D5*100</f>
        <v>56.878887990737667</v>
      </c>
      <c r="M5" s="226"/>
      <c r="N5" s="308">
        <f>L5/K5</f>
        <v>0.92055518009414528</v>
      </c>
    </row>
    <row r="6" spans="1:14" x14ac:dyDescent="0.25">
      <c r="A6" s="772"/>
      <c r="B6" s="773"/>
      <c r="C6" s="773"/>
      <c r="D6" s="773"/>
      <c r="E6" s="773"/>
      <c r="F6" s="773"/>
      <c r="G6" s="773"/>
      <c r="H6" s="773"/>
      <c r="I6" s="773"/>
      <c r="J6" s="773"/>
      <c r="K6" s="773"/>
      <c r="L6" s="773"/>
      <c r="M6" s="773"/>
      <c r="N6" s="774"/>
    </row>
    <row r="7" spans="1:14" x14ac:dyDescent="0.25">
      <c r="A7" s="306" t="s">
        <v>3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308"/>
    </row>
    <row r="8" spans="1:14" x14ac:dyDescent="0.25">
      <c r="A8" s="220" t="s">
        <v>4</v>
      </c>
      <c r="B8" s="219">
        <v>300277.78055479529</v>
      </c>
      <c r="C8" s="219">
        <v>141515.69046143108</v>
      </c>
      <c r="D8" s="219">
        <v>158762.09009274354</v>
      </c>
      <c r="E8" s="219"/>
      <c r="F8" s="219">
        <v>260130.31622403939</v>
      </c>
      <c r="G8" s="219">
        <v>123747.83908032757</v>
      </c>
      <c r="H8" s="219">
        <v>136382.47714325797</v>
      </c>
      <c r="I8" s="219"/>
      <c r="J8" s="219">
        <f t="shared" ref="J8:L9" si="0">F8/B8*100</f>
        <v>86.629891743378693</v>
      </c>
      <c r="K8" s="219">
        <f t="shared" si="0"/>
        <v>87.44460679719046</v>
      </c>
      <c r="L8" s="219">
        <f t="shared" si="0"/>
        <v>85.903679564553386</v>
      </c>
      <c r="M8" s="219"/>
      <c r="N8" s="311">
        <f>L8/K8</f>
        <v>0.9823782473376439</v>
      </c>
    </row>
    <row r="9" spans="1:14" x14ac:dyDescent="0.25">
      <c r="A9" s="220" t="s">
        <v>5</v>
      </c>
      <c r="B9" s="219">
        <v>403520.33180863631</v>
      </c>
      <c r="C9" s="219">
        <v>195526.84039055166</v>
      </c>
      <c r="D9" s="219">
        <v>207993.49141720316</v>
      </c>
      <c r="E9" s="219"/>
      <c r="F9" s="219">
        <v>156726.64441419946</v>
      </c>
      <c r="G9" s="219">
        <v>84502.625150442851</v>
      </c>
      <c r="H9" s="219">
        <v>72224.01926380198</v>
      </c>
      <c r="I9" s="219"/>
      <c r="J9" s="219">
        <f t="shared" si="0"/>
        <v>38.839838307955397</v>
      </c>
      <c r="K9" s="219">
        <f t="shared" si="0"/>
        <v>43.217915750929421</v>
      </c>
      <c r="L9" s="219">
        <f t="shared" si="0"/>
        <v>34.724172747757592</v>
      </c>
      <c r="M9" s="219"/>
      <c r="N9" s="311">
        <f>L9/K9</f>
        <v>0.80346708406480316</v>
      </c>
    </row>
    <row r="10" spans="1:14" ht="18" customHeight="1" x14ac:dyDescent="0.25">
      <c r="A10" s="968" t="s">
        <v>518</v>
      </c>
      <c r="B10" s="968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310"/>
    </row>
    <row r="11" spans="1:14" x14ac:dyDescent="0.25">
      <c r="A11" s="221" t="s">
        <v>6</v>
      </c>
      <c r="B11" s="218">
        <f>SUM(B12:B15)</f>
        <v>47729.169998257014</v>
      </c>
      <c r="C11" s="218">
        <f t="shared" ref="C11:H11" si="1">SUM(C12:C15)</f>
        <v>23823.61461821937</v>
      </c>
      <c r="D11" s="218">
        <f t="shared" si="1"/>
        <v>23905.555380036611</v>
      </c>
      <c r="E11" s="218"/>
      <c r="F11" s="218">
        <f t="shared" si="1"/>
        <v>22405.063904190523</v>
      </c>
      <c r="G11" s="218">
        <f t="shared" si="1"/>
        <v>12330.426557696857</v>
      </c>
      <c r="H11" s="218">
        <f t="shared" si="1"/>
        <v>10074.637346493224</v>
      </c>
      <c r="I11" s="218"/>
      <c r="J11" s="218">
        <f t="shared" ref="J11:L25" si="2">F11/B11*100</f>
        <v>46.942077360676329</v>
      </c>
      <c r="K11" s="218">
        <f t="shared" si="2"/>
        <v>51.757160931687629</v>
      </c>
      <c r="L11" s="218">
        <f t="shared" si="2"/>
        <v>42.143498389108728</v>
      </c>
      <c r="M11" s="218"/>
      <c r="N11" s="309">
        <f>L11/K11</f>
        <v>0.8142544457709413</v>
      </c>
    </row>
    <row r="12" spans="1:14" x14ac:dyDescent="0.25">
      <c r="A12" s="220" t="s">
        <v>6</v>
      </c>
      <c r="B12" s="219">
        <v>15193.879120147158</v>
      </c>
      <c r="C12" s="219">
        <v>7486.7337768282468</v>
      </c>
      <c r="D12" s="219">
        <v>7707.1453433186607</v>
      </c>
      <c r="E12" s="219"/>
      <c r="F12" s="219">
        <v>9114.6754525605611</v>
      </c>
      <c r="G12" s="219">
        <v>4710.9477823084317</v>
      </c>
      <c r="H12" s="219">
        <v>4403.727670251812</v>
      </c>
      <c r="I12" s="219"/>
      <c r="J12" s="219">
        <f t="shared" si="2"/>
        <v>59.989127072061912</v>
      </c>
      <c r="K12" s="219">
        <f t="shared" si="2"/>
        <v>62.923938832832704</v>
      </c>
      <c r="L12" s="219">
        <f t="shared" si="2"/>
        <v>57.138246057204725</v>
      </c>
      <c r="M12" s="219"/>
      <c r="N12" s="311">
        <f t="shared" ref="N12:N72" si="3">L12/K12</f>
        <v>0.90805259678675587</v>
      </c>
    </row>
    <row r="13" spans="1:14" x14ac:dyDescent="0.25">
      <c r="A13" s="220" t="s">
        <v>158</v>
      </c>
      <c r="B13" s="219">
        <v>12198.621974567552</v>
      </c>
      <c r="C13" s="219">
        <v>6016.198065873622</v>
      </c>
      <c r="D13" s="219">
        <v>6182.4239086936786</v>
      </c>
      <c r="E13" s="219"/>
      <c r="F13" s="219">
        <v>5250.9924520887953</v>
      </c>
      <c r="G13" s="219">
        <v>2978.9958769279619</v>
      </c>
      <c r="H13" s="219">
        <v>2271.9965751607665</v>
      </c>
      <c r="I13" s="219"/>
      <c r="J13" s="219">
        <f t="shared" si="2"/>
        <v>43.045783884740359</v>
      </c>
      <c r="K13" s="219">
        <f t="shared" si="2"/>
        <v>49.516253359843084</v>
      </c>
      <c r="L13" s="219">
        <f t="shared" si="2"/>
        <v>36.749284887532568</v>
      </c>
      <c r="M13" s="219"/>
      <c r="N13" s="311">
        <f t="shared" si="3"/>
        <v>0.74216610494475876</v>
      </c>
    </row>
    <row r="14" spans="1:14" x14ac:dyDescent="0.25">
      <c r="A14" s="220" t="s">
        <v>159</v>
      </c>
      <c r="B14" s="219">
        <v>8521.3423968081424</v>
      </c>
      <c r="C14" s="219">
        <v>4197.5885020475798</v>
      </c>
      <c r="D14" s="219">
        <v>4323.7538947603489</v>
      </c>
      <c r="E14" s="219"/>
      <c r="F14" s="219">
        <v>2868.4095737141979</v>
      </c>
      <c r="G14" s="219">
        <v>1655.6143208122294</v>
      </c>
      <c r="H14" s="219">
        <v>1212.7952529019478</v>
      </c>
      <c r="I14" s="219"/>
      <c r="J14" s="219">
        <f t="shared" si="2"/>
        <v>33.661475389002376</v>
      </c>
      <c r="K14" s="219">
        <f t="shared" si="2"/>
        <v>39.442034873228337</v>
      </c>
      <c r="L14" s="219">
        <f t="shared" si="2"/>
        <v>28.049590296331356</v>
      </c>
      <c r="M14" s="219"/>
      <c r="N14" s="311">
        <f t="shared" si="3"/>
        <v>0.71115981684226659</v>
      </c>
    </row>
    <row r="15" spans="1:14" x14ac:dyDescent="0.25">
      <c r="A15" s="220" t="s">
        <v>160</v>
      </c>
      <c r="B15" s="219">
        <v>11815.32650673416</v>
      </c>
      <c r="C15" s="219">
        <v>6123.0942734699202</v>
      </c>
      <c r="D15" s="219">
        <v>5692.2322332639214</v>
      </c>
      <c r="E15" s="219"/>
      <c r="F15" s="219">
        <v>5170.9864258269681</v>
      </c>
      <c r="G15" s="219">
        <v>2984.8685776482343</v>
      </c>
      <c r="H15" s="219">
        <v>2186.1178481786974</v>
      </c>
      <c r="I15" s="219"/>
      <c r="J15" s="219">
        <f t="shared" si="2"/>
        <v>43.765074311571148</v>
      </c>
      <c r="K15" s="219">
        <f t="shared" si="2"/>
        <v>48.747715523196206</v>
      </c>
      <c r="L15" s="219">
        <f t="shared" si="2"/>
        <v>38.405282121196578</v>
      </c>
      <c r="M15" s="219"/>
      <c r="N15" s="311">
        <f t="shared" si="3"/>
        <v>0.78783757780242514</v>
      </c>
    </row>
    <row r="16" spans="1:14" x14ac:dyDescent="0.25">
      <c r="A16" s="221" t="s">
        <v>7</v>
      </c>
      <c r="B16" s="218">
        <f>SUM(B17:B18)</f>
        <v>21397.822622767038</v>
      </c>
      <c r="C16" s="218">
        <f t="shared" ref="C16:H16" si="4">SUM(C17:C18)</f>
        <v>9969.3924519682878</v>
      </c>
      <c r="D16" s="218">
        <f t="shared" si="4"/>
        <v>11428.430170798554</v>
      </c>
      <c r="E16" s="218"/>
      <c r="F16" s="218">
        <f t="shared" si="4"/>
        <v>4908.1307747091114</v>
      </c>
      <c r="G16" s="218">
        <f t="shared" si="4"/>
        <v>2449.4221681456561</v>
      </c>
      <c r="H16" s="218">
        <f t="shared" si="4"/>
        <v>2458.7086065634185</v>
      </c>
      <c r="I16" s="218"/>
      <c r="J16" s="218">
        <f t="shared" si="2"/>
        <v>22.937524351131486</v>
      </c>
      <c r="K16" s="218">
        <f t="shared" si="2"/>
        <v>24.569422659873911</v>
      </c>
      <c r="L16" s="218">
        <f t="shared" si="2"/>
        <v>21.513966221238395</v>
      </c>
      <c r="M16" s="218"/>
      <c r="N16" s="309">
        <f t="shared" si="3"/>
        <v>0.87563987640517083</v>
      </c>
    </row>
    <row r="17" spans="1:14" x14ac:dyDescent="0.25">
      <c r="A17" s="220" t="s">
        <v>161</v>
      </c>
      <c r="B17" s="219">
        <v>10059.090507764833</v>
      </c>
      <c r="C17" s="219">
        <v>4609.5186843155989</v>
      </c>
      <c r="D17" s="219">
        <v>5449.5718234490769</v>
      </c>
      <c r="E17" s="219"/>
      <c r="F17" s="219">
        <v>2295.6236758030204</v>
      </c>
      <c r="G17" s="219">
        <v>1142.441710724634</v>
      </c>
      <c r="H17" s="219">
        <v>1153.1819650783698</v>
      </c>
      <c r="I17" s="219"/>
      <c r="J17" s="219">
        <f t="shared" si="2"/>
        <v>22.82138404094265</v>
      </c>
      <c r="K17" s="219">
        <f t="shared" si="2"/>
        <v>24.784403512929003</v>
      </c>
      <c r="L17" s="219">
        <f t="shared" si="2"/>
        <v>21.16096461223465</v>
      </c>
      <c r="M17" s="219"/>
      <c r="N17" s="311">
        <f t="shared" si="3"/>
        <v>0.85380164994472618</v>
      </c>
    </row>
    <row r="18" spans="1:14" x14ac:dyDescent="0.25">
      <c r="A18" s="220" t="s">
        <v>162</v>
      </c>
      <c r="B18" s="219">
        <v>11338.732115002207</v>
      </c>
      <c r="C18" s="219">
        <v>5359.8737676526889</v>
      </c>
      <c r="D18" s="219">
        <v>5978.8583473494764</v>
      </c>
      <c r="E18" s="219"/>
      <c r="F18" s="219">
        <v>2612.507098906091</v>
      </c>
      <c r="G18" s="219">
        <v>1306.980457421022</v>
      </c>
      <c r="H18" s="219">
        <v>1305.5266414850487</v>
      </c>
      <c r="I18" s="219"/>
      <c r="J18" s="219">
        <f t="shared" si="2"/>
        <v>23.040557554486174</v>
      </c>
      <c r="K18" s="219">
        <f t="shared" si="2"/>
        <v>24.384538033503038</v>
      </c>
      <c r="L18" s="219">
        <f t="shared" si="2"/>
        <v>21.835717885234889</v>
      </c>
      <c r="M18" s="219"/>
      <c r="N18" s="311">
        <f t="shared" si="3"/>
        <v>0.89547392102461787</v>
      </c>
    </row>
    <row r="19" spans="1:14" x14ac:dyDescent="0.25">
      <c r="A19" s="221" t="s">
        <v>8</v>
      </c>
      <c r="B19" s="218">
        <f>SUM(B20)</f>
        <v>23869.231405444934</v>
      </c>
      <c r="C19" s="218">
        <f t="shared" ref="C19:H19" si="5">SUM(C20)</f>
        <v>11296.647241592889</v>
      </c>
      <c r="D19" s="218">
        <f t="shared" si="5"/>
        <v>12572.584163853051</v>
      </c>
      <c r="E19" s="218"/>
      <c r="F19" s="218">
        <f t="shared" si="5"/>
        <v>12188.603214700759</v>
      </c>
      <c r="G19" s="218">
        <f t="shared" si="5"/>
        <v>6176.3035685416007</v>
      </c>
      <c r="H19" s="218">
        <f t="shared" si="5"/>
        <v>6012.2996461589546</v>
      </c>
      <c r="I19" s="218"/>
      <c r="J19" s="218">
        <f t="shared" si="2"/>
        <v>51.064079138804416</v>
      </c>
      <c r="K19" s="218">
        <f t="shared" si="2"/>
        <v>54.67377564735488</v>
      </c>
      <c r="L19" s="218">
        <f t="shared" si="2"/>
        <v>47.820715039989025</v>
      </c>
      <c r="M19" s="218"/>
      <c r="N19" s="309">
        <f t="shared" si="3"/>
        <v>0.87465543533031254</v>
      </c>
    </row>
    <row r="20" spans="1:14" x14ac:dyDescent="0.25">
      <c r="A20" s="220" t="s">
        <v>8</v>
      </c>
      <c r="B20" s="219">
        <v>23869.231405444934</v>
      </c>
      <c r="C20" s="219">
        <v>11296.647241592889</v>
      </c>
      <c r="D20" s="219">
        <v>12572.584163853051</v>
      </c>
      <c r="E20" s="219"/>
      <c r="F20" s="219">
        <v>12188.603214700759</v>
      </c>
      <c r="G20" s="219">
        <v>6176.3035685416007</v>
      </c>
      <c r="H20" s="219">
        <v>6012.2996461589546</v>
      </c>
      <c r="I20" s="219"/>
      <c r="J20" s="219">
        <f t="shared" si="2"/>
        <v>51.064079138804416</v>
      </c>
      <c r="K20" s="219">
        <f t="shared" si="2"/>
        <v>54.67377564735488</v>
      </c>
      <c r="L20" s="219">
        <f t="shared" si="2"/>
        <v>47.820715039989025</v>
      </c>
      <c r="M20" s="219"/>
      <c r="N20" s="311">
        <f t="shared" si="3"/>
        <v>0.87465543533031254</v>
      </c>
    </row>
    <row r="21" spans="1:14" x14ac:dyDescent="0.25">
      <c r="A21" s="221" t="s">
        <v>9</v>
      </c>
      <c r="B21" s="218">
        <f>SUM(B22:B23)</f>
        <v>207196.79736178962</v>
      </c>
      <c r="C21" s="218">
        <f t="shared" ref="C21:H21" si="6">SUM(C22:C23)</f>
        <v>97675.758005243741</v>
      </c>
      <c r="D21" s="218">
        <f t="shared" si="6"/>
        <v>109521.03935637235</v>
      </c>
      <c r="E21" s="218"/>
      <c r="F21" s="218">
        <f t="shared" si="6"/>
        <v>182946.81913922538</v>
      </c>
      <c r="G21" s="218">
        <f t="shared" si="6"/>
        <v>86591.054368658923</v>
      </c>
      <c r="H21" s="218">
        <f t="shared" si="6"/>
        <v>96355.764770497306</v>
      </c>
      <c r="I21" s="218"/>
      <c r="J21" s="218">
        <f t="shared" si="2"/>
        <v>88.296161653396126</v>
      </c>
      <c r="K21" s="218">
        <f t="shared" si="2"/>
        <v>88.651530468809128</v>
      </c>
      <c r="L21" s="218">
        <f t="shared" si="2"/>
        <v>87.979227860469507</v>
      </c>
      <c r="M21" s="218"/>
      <c r="N21" s="309">
        <f t="shared" si="3"/>
        <v>0.99241634515744581</v>
      </c>
    </row>
    <row r="22" spans="1:14" x14ac:dyDescent="0.25">
      <c r="A22" s="220" t="s">
        <v>9</v>
      </c>
      <c r="B22" s="219">
        <v>196925.02386302559</v>
      </c>
      <c r="C22" s="219">
        <v>92766.776502850698</v>
      </c>
      <c r="D22" s="219">
        <v>104158.24736000139</v>
      </c>
      <c r="E22" s="219"/>
      <c r="F22" s="219">
        <v>178811.61879139431</v>
      </c>
      <c r="G22" s="219">
        <v>84533.144458136958</v>
      </c>
      <c r="H22" s="219">
        <v>94278.47433318822</v>
      </c>
      <c r="I22" s="219"/>
      <c r="J22" s="219">
        <f t="shared" si="2"/>
        <v>90.801877427101218</v>
      </c>
      <c r="K22" s="219">
        <f t="shared" si="2"/>
        <v>91.124374096947605</v>
      </c>
      <c r="L22" s="219">
        <f t="shared" si="2"/>
        <v>90.514651237682813</v>
      </c>
      <c r="M22" s="219"/>
      <c r="N22" s="311">
        <f t="shared" si="3"/>
        <v>0.99330889385735477</v>
      </c>
    </row>
    <row r="23" spans="1:14" x14ac:dyDescent="0.25">
      <c r="A23" s="220" t="s">
        <v>163</v>
      </c>
      <c r="B23" s="219">
        <v>10271.773498764032</v>
      </c>
      <c r="C23" s="219">
        <v>4908.9815023930432</v>
      </c>
      <c r="D23" s="219">
        <v>5362.7919963709528</v>
      </c>
      <c r="E23" s="219"/>
      <c r="F23" s="219">
        <v>4135.200347831068</v>
      </c>
      <c r="G23" s="219">
        <v>2057.9099105219666</v>
      </c>
      <c r="H23" s="219">
        <v>2077.2904373090873</v>
      </c>
      <c r="I23" s="219"/>
      <c r="J23" s="219">
        <f t="shared" si="2"/>
        <v>40.257900432954862</v>
      </c>
      <c r="K23" s="219">
        <f t="shared" si="2"/>
        <v>41.921321347794269</v>
      </c>
      <c r="L23" s="219">
        <f t="shared" si="2"/>
        <v>38.735241618821078</v>
      </c>
      <c r="M23" s="219"/>
      <c r="N23" s="311">
        <f t="shared" si="3"/>
        <v>0.92399858528932488</v>
      </c>
    </row>
    <row r="24" spans="1:14" x14ac:dyDescent="0.25">
      <c r="A24" s="221" t="s">
        <v>10</v>
      </c>
      <c r="B24" s="218">
        <f>SUM(B25)</f>
        <v>7822.0608435699505</v>
      </c>
      <c r="C24" s="218">
        <f t="shared" ref="C24:H24" si="7">SUM(C25)</f>
        <v>3788.5228739192398</v>
      </c>
      <c r="D24" s="218">
        <f t="shared" si="7"/>
        <v>4033.5379696504929</v>
      </c>
      <c r="E24" s="218"/>
      <c r="F24" s="218">
        <f t="shared" si="7"/>
        <v>3866.8992410337542</v>
      </c>
      <c r="G24" s="218">
        <f t="shared" si="7"/>
        <v>2162.7779324183857</v>
      </c>
      <c r="H24" s="218">
        <f t="shared" si="7"/>
        <v>1704.1213086153516</v>
      </c>
      <c r="I24" s="218"/>
      <c r="J24" s="218">
        <f t="shared" si="2"/>
        <v>49.435811333690935</v>
      </c>
      <c r="K24" s="218">
        <f t="shared" si="2"/>
        <v>57.087630308563632</v>
      </c>
      <c r="L24" s="218">
        <f t="shared" si="2"/>
        <v>42.248797989200888</v>
      </c>
      <c r="M24" s="218"/>
      <c r="N24" s="309">
        <f t="shared" si="3"/>
        <v>0.74006921921338198</v>
      </c>
    </row>
    <row r="25" spans="1:14" x14ac:dyDescent="0.25">
      <c r="A25" s="220" t="s">
        <v>10</v>
      </c>
      <c r="B25" s="219">
        <v>7822.0608435699505</v>
      </c>
      <c r="C25" s="219">
        <v>3788.5228739192398</v>
      </c>
      <c r="D25" s="219">
        <v>4033.5379696504929</v>
      </c>
      <c r="E25" s="219"/>
      <c r="F25" s="219">
        <v>3866.8992410337542</v>
      </c>
      <c r="G25" s="219">
        <v>2162.7779324183857</v>
      </c>
      <c r="H25" s="219">
        <v>1704.1213086153516</v>
      </c>
      <c r="I25" s="219"/>
      <c r="J25" s="219">
        <f t="shared" si="2"/>
        <v>49.435811333690935</v>
      </c>
      <c r="K25" s="219">
        <f t="shared" si="2"/>
        <v>57.087630308563632</v>
      </c>
      <c r="L25" s="219">
        <f t="shared" si="2"/>
        <v>42.248797989200888</v>
      </c>
      <c r="M25" s="219"/>
      <c r="N25" s="311">
        <f t="shared" si="3"/>
        <v>0.74006921921338198</v>
      </c>
    </row>
    <row r="26" spans="1:14" x14ac:dyDescent="0.25">
      <c r="A26" s="221" t="s">
        <v>11</v>
      </c>
      <c r="B26" s="218">
        <v>33954.730944808536</v>
      </c>
      <c r="C26" s="218">
        <v>15804.435283789742</v>
      </c>
      <c r="D26" s="218">
        <v>18150.295661020627</v>
      </c>
      <c r="E26" s="218"/>
      <c r="F26" s="218">
        <v>15185.306881536368</v>
      </c>
      <c r="G26" s="218">
        <v>7661.1691147587007</v>
      </c>
      <c r="H26" s="218">
        <v>7524.1377667774423</v>
      </c>
      <c r="I26" s="218"/>
      <c r="J26" s="218">
        <v>44.722212366280537</v>
      </c>
      <c r="K26" s="218">
        <v>48.474804554493559</v>
      </c>
      <c r="L26" s="218">
        <v>41.454629209903288</v>
      </c>
      <c r="M26" s="218"/>
      <c r="N26" s="309">
        <f t="shared" si="3"/>
        <v>0.85517888294529476</v>
      </c>
    </row>
    <row r="27" spans="1:14" x14ac:dyDescent="0.25">
      <c r="A27" s="220" t="s">
        <v>11</v>
      </c>
      <c r="B27" s="219">
        <v>33954.730944808536</v>
      </c>
      <c r="C27" s="219">
        <v>15804.435283789742</v>
      </c>
      <c r="D27" s="219">
        <v>18150.295661020627</v>
      </c>
      <c r="E27" s="219"/>
      <c r="F27" s="219">
        <v>15185.306881536368</v>
      </c>
      <c r="G27" s="219">
        <v>7661.1691147587007</v>
      </c>
      <c r="H27" s="219">
        <v>7524.1377667774423</v>
      </c>
      <c r="I27" s="219"/>
      <c r="J27" s="219">
        <v>44.722212366280537</v>
      </c>
      <c r="K27" s="219">
        <v>48.474804554493559</v>
      </c>
      <c r="L27" s="219">
        <v>41.454629209903288</v>
      </c>
      <c r="M27" s="219"/>
      <c r="N27" s="311">
        <f t="shared" ref="N27" si="8">L27/K27</f>
        <v>0.85517888294529476</v>
      </c>
    </row>
    <row r="28" spans="1:14" x14ac:dyDescent="0.25">
      <c r="A28" s="221" t="s">
        <v>12</v>
      </c>
      <c r="B28" s="218">
        <f>SUM(B29:B30)</f>
        <v>27117.504587654039</v>
      </c>
      <c r="C28" s="218">
        <f t="shared" ref="C28:H28" si="9">SUM(C29:C30)</f>
        <v>12701.560436126721</v>
      </c>
      <c r="D28" s="218">
        <f t="shared" si="9"/>
        <v>14415.944151527217</v>
      </c>
      <c r="E28" s="218"/>
      <c r="F28" s="218">
        <f t="shared" si="9"/>
        <v>9347.3959632933093</v>
      </c>
      <c r="G28" s="218">
        <f t="shared" si="9"/>
        <v>4533.1596759389449</v>
      </c>
      <c r="H28" s="218">
        <f t="shared" si="9"/>
        <v>4814.2362873541524</v>
      </c>
      <c r="I28" s="218"/>
      <c r="J28" s="218">
        <f t="shared" ref="J28:L72" si="10">F28/B28*100</f>
        <v>34.469970985268901</v>
      </c>
      <c r="K28" s="218">
        <f t="shared" si="10"/>
        <v>35.689785508915861</v>
      </c>
      <c r="L28" s="218">
        <f t="shared" si="10"/>
        <v>33.395220158675038</v>
      </c>
      <c r="M28" s="218"/>
      <c r="N28" s="309">
        <f t="shared" si="3"/>
        <v>0.93570806555652719</v>
      </c>
    </row>
    <row r="29" spans="1:14" x14ac:dyDescent="0.25">
      <c r="A29" s="220" t="s">
        <v>12</v>
      </c>
      <c r="B29" s="219">
        <v>19497.562784172249</v>
      </c>
      <c r="C29" s="219">
        <v>9087.3330700946954</v>
      </c>
      <c r="D29" s="219">
        <v>10410.22971407753</v>
      </c>
      <c r="E29" s="219"/>
      <c r="F29" s="219">
        <v>8362.2347465471612</v>
      </c>
      <c r="G29" s="219">
        <v>4021.0244637085016</v>
      </c>
      <c r="H29" s="219">
        <v>4341.2102828384295</v>
      </c>
      <c r="I29" s="219"/>
      <c r="J29" s="219">
        <f t="shared" si="10"/>
        <v>42.888615562430523</v>
      </c>
      <c r="K29" s="219">
        <f t="shared" si="10"/>
        <v>44.248674860847814</v>
      </c>
      <c r="L29" s="219">
        <f t="shared" si="10"/>
        <v>41.701387981553417</v>
      </c>
      <c r="M29" s="219"/>
      <c r="N29" s="311">
        <f t="shared" si="3"/>
        <v>0.94243247086370285</v>
      </c>
    </row>
    <row r="30" spans="1:14" x14ac:dyDescent="0.25">
      <c r="A30" s="220" t="s">
        <v>164</v>
      </c>
      <c r="B30" s="219">
        <v>7619.94180348179</v>
      </c>
      <c r="C30" s="219">
        <v>3614.2273660320261</v>
      </c>
      <c r="D30" s="219">
        <v>4005.7144374496879</v>
      </c>
      <c r="E30" s="219"/>
      <c r="F30" s="219">
        <v>985.16121674614749</v>
      </c>
      <c r="G30" s="219">
        <v>512.1352122304429</v>
      </c>
      <c r="H30" s="219">
        <v>473.02600451572255</v>
      </c>
      <c r="I30" s="219"/>
      <c r="J30" s="219">
        <f t="shared" si="10"/>
        <v>12.928723632718514</v>
      </c>
      <c r="K30" s="219">
        <f t="shared" si="10"/>
        <v>14.169977712074708</v>
      </c>
      <c r="L30" s="219">
        <f t="shared" si="10"/>
        <v>11.808779979255918</v>
      </c>
      <c r="M30" s="219"/>
      <c r="N30" s="311">
        <f t="shared" si="3"/>
        <v>0.83336616466187274</v>
      </c>
    </row>
    <row r="31" spans="1:14" x14ac:dyDescent="0.25">
      <c r="A31" s="221" t="s">
        <v>13</v>
      </c>
      <c r="B31" s="218">
        <f>SUM(B32:B34)</f>
        <v>26839.996593570617</v>
      </c>
      <c r="C31" s="218">
        <f t="shared" ref="C31:H31" si="11">SUM(C32:C34)</f>
        <v>13081.036805261299</v>
      </c>
      <c r="D31" s="218">
        <f t="shared" si="11"/>
        <v>13758.959788309023</v>
      </c>
      <c r="E31" s="218"/>
      <c r="F31" s="218">
        <f t="shared" si="11"/>
        <v>11904.805641586801</v>
      </c>
      <c r="G31" s="218">
        <f t="shared" si="11"/>
        <v>6325.8232362586896</v>
      </c>
      <c r="H31" s="218">
        <f t="shared" si="11"/>
        <v>5578.9824053277825</v>
      </c>
      <c r="I31" s="218"/>
      <c r="J31" s="218">
        <f t="shared" si="10"/>
        <v>44.354721134497218</v>
      </c>
      <c r="K31" s="218">
        <f t="shared" si="10"/>
        <v>48.35872974315302</v>
      </c>
      <c r="L31" s="218">
        <f t="shared" si="10"/>
        <v>40.547995569172599</v>
      </c>
      <c r="M31" s="218"/>
      <c r="N31" s="309">
        <f t="shared" si="3"/>
        <v>0.83848347102032139</v>
      </c>
    </row>
    <row r="32" spans="1:14" x14ac:dyDescent="0.25">
      <c r="A32" s="220" t="s">
        <v>13</v>
      </c>
      <c r="B32" s="219">
        <v>15301.791071676527</v>
      </c>
      <c r="C32" s="219">
        <v>7576.0836784842186</v>
      </c>
      <c r="D32" s="219">
        <v>7725.7073931921677</v>
      </c>
      <c r="E32" s="219"/>
      <c r="F32" s="219">
        <v>8845.1072000005825</v>
      </c>
      <c r="G32" s="219">
        <v>4649.9668340135058</v>
      </c>
      <c r="H32" s="219">
        <v>4195.1403659867437</v>
      </c>
      <c r="I32" s="219"/>
      <c r="J32" s="219">
        <f t="shared" si="10"/>
        <v>57.804391385089517</v>
      </c>
      <c r="K32" s="219">
        <f t="shared" si="10"/>
        <v>61.376920205082072</v>
      </c>
      <c r="L32" s="219">
        <f t="shared" si="10"/>
        <v>54.301051702831359</v>
      </c>
      <c r="M32" s="219"/>
      <c r="N32" s="311">
        <f t="shared" si="3"/>
        <v>0.88471450703932808</v>
      </c>
    </row>
    <row r="33" spans="1:14" x14ac:dyDescent="0.25">
      <c r="A33" s="220" t="s">
        <v>165</v>
      </c>
      <c r="B33" s="219">
        <v>7169.9292145098525</v>
      </c>
      <c r="C33" s="219">
        <v>3384.5545473299326</v>
      </c>
      <c r="D33" s="219">
        <v>3785.3746671797931</v>
      </c>
      <c r="E33" s="219"/>
      <c r="F33" s="219">
        <v>1700.0614049334783</v>
      </c>
      <c r="G33" s="219">
        <v>952.86159290017179</v>
      </c>
      <c r="H33" s="219">
        <v>747.19981203330315</v>
      </c>
      <c r="I33" s="219"/>
      <c r="J33" s="219">
        <f t="shared" si="10"/>
        <v>23.710992871352875</v>
      </c>
      <c r="K33" s="219">
        <f t="shared" si="10"/>
        <v>28.153234925756543</v>
      </c>
      <c r="L33" s="219">
        <f t="shared" si="10"/>
        <v>19.739124333232443</v>
      </c>
      <c r="M33" s="219"/>
      <c r="N33" s="311">
        <f t="shared" si="3"/>
        <v>0.70113165983542858</v>
      </c>
    </row>
    <row r="34" spans="1:14" x14ac:dyDescent="0.25">
      <c r="A34" s="220" t="s">
        <v>166</v>
      </c>
      <c r="B34" s="219">
        <v>4368.276307384237</v>
      </c>
      <c r="C34" s="219">
        <v>2120.3985794471478</v>
      </c>
      <c r="D34" s="219">
        <v>2247.8777279370624</v>
      </c>
      <c r="E34" s="219"/>
      <c r="F34" s="219">
        <v>1359.6370366527417</v>
      </c>
      <c r="G34" s="219">
        <v>722.99480934501196</v>
      </c>
      <c r="H34" s="219">
        <v>636.64222730773611</v>
      </c>
      <c r="I34" s="219"/>
      <c r="J34" s="219">
        <f t="shared" si="10"/>
        <v>31.125252639224747</v>
      </c>
      <c r="K34" s="219">
        <f t="shared" si="10"/>
        <v>34.097118171693864</v>
      </c>
      <c r="L34" s="219">
        <f t="shared" si="10"/>
        <v>28.32192424861114</v>
      </c>
      <c r="M34" s="219"/>
      <c r="N34" s="311">
        <f t="shared" si="3"/>
        <v>0.83062516034340195</v>
      </c>
    </row>
    <row r="35" spans="1:14" x14ac:dyDescent="0.25">
      <c r="A35" s="221" t="s">
        <v>14</v>
      </c>
      <c r="B35" s="218">
        <f>SUM(B36:B38)</f>
        <v>59759.239932456825</v>
      </c>
      <c r="C35" s="218">
        <f t="shared" ref="C35:H35" si="12">SUM(C36:C38)</f>
        <v>29651.054575464728</v>
      </c>
      <c r="D35" s="218">
        <f t="shared" si="12"/>
        <v>30108.185356995571</v>
      </c>
      <c r="E35" s="218"/>
      <c r="F35" s="218">
        <f t="shared" si="12"/>
        <v>35910.264277343784</v>
      </c>
      <c r="G35" s="218">
        <f t="shared" si="12"/>
        <v>18350.97171213464</v>
      </c>
      <c r="H35" s="218">
        <f t="shared" si="12"/>
        <v>17559.292565209675</v>
      </c>
      <c r="I35" s="218"/>
      <c r="J35" s="218">
        <f t="shared" si="10"/>
        <v>60.091567961593114</v>
      </c>
      <c r="K35" s="218">
        <f t="shared" si="10"/>
        <v>61.889777530271942</v>
      </c>
      <c r="L35" s="218">
        <f t="shared" si="10"/>
        <v>58.320660501479914</v>
      </c>
      <c r="M35" s="218"/>
      <c r="N35" s="309">
        <f t="shared" si="3"/>
        <v>0.94233107354366752</v>
      </c>
    </row>
    <row r="36" spans="1:14" x14ac:dyDescent="0.25">
      <c r="A36" s="220" t="s">
        <v>14</v>
      </c>
      <c r="B36" s="219">
        <v>32506.527160590445</v>
      </c>
      <c r="C36" s="219">
        <v>15966.989152634316</v>
      </c>
      <c r="D36" s="219">
        <v>16539.538007959967</v>
      </c>
      <c r="E36" s="219"/>
      <c r="F36" s="219">
        <v>22367.322587062506</v>
      </c>
      <c r="G36" s="219">
        <v>11251.184413538436</v>
      </c>
      <c r="H36" s="219">
        <v>11116.1381735247</v>
      </c>
      <c r="I36" s="219"/>
      <c r="J36" s="219">
        <f t="shared" si="10"/>
        <v>68.80871179059605</v>
      </c>
      <c r="K36" s="219">
        <f t="shared" si="10"/>
        <v>70.46528500761309</v>
      </c>
      <c r="L36" s="219">
        <f t="shared" si="10"/>
        <v>67.20948413537819</v>
      </c>
      <c r="M36" s="219"/>
      <c r="N36" s="311">
        <f t="shared" si="3"/>
        <v>0.95379567581564251</v>
      </c>
    </row>
    <row r="37" spans="1:14" x14ac:dyDescent="0.25">
      <c r="A37" s="220" t="s">
        <v>167</v>
      </c>
      <c r="B37" s="219">
        <v>9834.3892896870821</v>
      </c>
      <c r="C37" s="219">
        <v>4967.3528306599837</v>
      </c>
      <c r="D37" s="219">
        <v>4867.0364590268746</v>
      </c>
      <c r="E37" s="219"/>
      <c r="F37" s="219">
        <v>4696.6285438923233</v>
      </c>
      <c r="G37" s="219">
        <v>2397.40092793638</v>
      </c>
      <c r="H37" s="219">
        <v>2299.2276159559215</v>
      </c>
      <c r="I37" s="219"/>
      <c r="J37" s="219">
        <f t="shared" si="10"/>
        <v>47.757195749994189</v>
      </c>
      <c r="K37" s="219">
        <f t="shared" si="10"/>
        <v>48.263149602317476</v>
      </c>
      <c r="L37" s="219">
        <f t="shared" si="10"/>
        <v>47.240813487056435</v>
      </c>
      <c r="M37" s="219"/>
      <c r="N37" s="311">
        <f t="shared" si="3"/>
        <v>0.97881745962116096</v>
      </c>
    </row>
    <row r="38" spans="1:14" x14ac:dyDescent="0.25">
      <c r="A38" s="220" t="s">
        <v>168</v>
      </c>
      <c r="B38" s="219">
        <v>17418.323482179298</v>
      </c>
      <c r="C38" s="219">
        <v>8716.7125921704283</v>
      </c>
      <c r="D38" s="219">
        <v>8701.6108900087274</v>
      </c>
      <c r="E38" s="219"/>
      <c r="F38" s="219">
        <v>8846.3131463889549</v>
      </c>
      <c r="G38" s="219">
        <v>4702.386370659824</v>
      </c>
      <c r="H38" s="219">
        <v>4143.9267757290527</v>
      </c>
      <c r="I38" s="219"/>
      <c r="J38" s="219">
        <f t="shared" si="10"/>
        <v>50.787397279879578</v>
      </c>
      <c r="K38" s="219">
        <f t="shared" si="10"/>
        <v>53.946786944468336</v>
      </c>
      <c r="L38" s="219">
        <f t="shared" si="10"/>
        <v>47.62252447402755</v>
      </c>
      <c r="M38" s="219"/>
      <c r="N38" s="311">
        <f t="shared" si="3"/>
        <v>0.88276850525035266</v>
      </c>
    </row>
    <row r="39" spans="1:14" x14ac:dyDescent="0.25">
      <c r="A39" s="221" t="s">
        <v>15</v>
      </c>
      <c r="B39" s="218">
        <f>SUM(B40)</f>
        <v>50897.669974154123</v>
      </c>
      <c r="C39" s="218">
        <f t="shared" ref="C39:H39" si="13">SUM(C40)</f>
        <v>23519.233643979656</v>
      </c>
      <c r="D39" s="218">
        <f t="shared" si="13"/>
        <v>27378.436330176901</v>
      </c>
      <c r="E39" s="218"/>
      <c r="F39" s="218">
        <f t="shared" si="13"/>
        <v>35791.913385468128</v>
      </c>
      <c r="G39" s="218">
        <f t="shared" si="13"/>
        <v>17337.592199032992</v>
      </c>
      <c r="H39" s="218">
        <f t="shared" si="13"/>
        <v>18454.32118643861</v>
      </c>
      <c r="I39" s="218"/>
      <c r="J39" s="218">
        <f t="shared" si="10"/>
        <v>70.321320020431756</v>
      </c>
      <c r="K39" s="218">
        <f t="shared" si="10"/>
        <v>73.716654468760666</v>
      </c>
      <c r="L39" s="218">
        <f t="shared" si="10"/>
        <v>67.404584264361347</v>
      </c>
      <c r="M39" s="218"/>
      <c r="N39" s="309">
        <f t="shared" si="3"/>
        <v>0.91437389217013065</v>
      </c>
    </row>
    <row r="40" spans="1:14" x14ac:dyDescent="0.25">
      <c r="A40" s="220" t="s">
        <v>15</v>
      </c>
      <c r="B40" s="219">
        <v>50897.669974154123</v>
      </c>
      <c r="C40" s="219">
        <v>23519.233643979656</v>
      </c>
      <c r="D40" s="219">
        <v>27378.436330176901</v>
      </c>
      <c r="E40" s="219"/>
      <c r="F40" s="219">
        <v>35791.913385468128</v>
      </c>
      <c r="G40" s="219">
        <v>17337.592199032992</v>
      </c>
      <c r="H40" s="219">
        <v>18454.32118643861</v>
      </c>
      <c r="I40" s="219"/>
      <c r="J40" s="219">
        <f t="shared" si="10"/>
        <v>70.321320020431756</v>
      </c>
      <c r="K40" s="219">
        <f t="shared" si="10"/>
        <v>73.716654468760666</v>
      </c>
      <c r="L40" s="219">
        <f t="shared" si="10"/>
        <v>67.404584264361347</v>
      </c>
      <c r="M40" s="219"/>
      <c r="N40" s="311">
        <f t="shared" si="3"/>
        <v>0.91437389217013065</v>
      </c>
    </row>
    <row r="41" spans="1:14" x14ac:dyDescent="0.25">
      <c r="A41" s="221" t="s">
        <v>169</v>
      </c>
      <c r="B41" s="218">
        <f>SUM(B42:B43)</f>
        <v>15677.006047480449</v>
      </c>
      <c r="C41" s="218">
        <f t="shared" ref="C41:H41" si="14">SUM(C42:C43)</f>
        <v>7522.8597940526415</v>
      </c>
      <c r="D41" s="218">
        <f t="shared" si="14"/>
        <v>8154.1462534276025</v>
      </c>
      <c r="E41" s="218"/>
      <c r="F41" s="218">
        <f t="shared" si="14"/>
        <v>6166.9667577115933</v>
      </c>
      <c r="G41" s="218">
        <f t="shared" si="14"/>
        <v>3428.4091400455018</v>
      </c>
      <c r="H41" s="218">
        <f t="shared" si="14"/>
        <v>2738.557617666072</v>
      </c>
      <c r="I41" s="218"/>
      <c r="J41" s="218">
        <f t="shared" si="10"/>
        <v>39.337656303977283</v>
      </c>
      <c r="K41" s="218">
        <f t="shared" si="10"/>
        <v>45.573215956462519</v>
      </c>
      <c r="L41" s="218">
        <f t="shared" si="10"/>
        <v>33.584847911146028</v>
      </c>
      <c r="M41" s="218"/>
      <c r="N41" s="309">
        <f t="shared" si="3"/>
        <v>0.73694268017492237</v>
      </c>
    </row>
    <row r="42" spans="1:14" x14ac:dyDescent="0.25">
      <c r="A42" s="220" t="s">
        <v>169</v>
      </c>
      <c r="B42" s="219">
        <v>8338.0116222169509</v>
      </c>
      <c r="C42" s="219">
        <v>3973.127628721752</v>
      </c>
      <c r="D42" s="219">
        <v>4364.8839934951056</v>
      </c>
      <c r="E42" s="219"/>
      <c r="F42" s="219">
        <v>4229.0409304918012</v>
      </c>
      <c r="G42" s="219">
        <v>2246.1941640955297</v>
      </c>
      <c r="H42" s="219">
        <v>1982.846766396261</v>
      </c>
      <c r="I42" s="219"/>
      <c r="J42" s="219">
        <f t="shared" si="10"/>
        <v>50.72001721877384</v>
      </c>
      <c r="K42" s="219">
        <f t="shared" si="10"/>
        <v>56.53465919035132</v>
      </c>
      <c r="L42" s="219">
        <f t="shared" si="10"/>
        <v>45.427250056387649</v>
      </c>
      <c r="M42" s="219"/>
      <c r="N42" s="311">
        <f t="shared" si="3"/>
        <v>0.80352921034572444</v>
      </c>
    </row>
    <row r="43" spans="1:14" x14ac:dyDescent="0.25">
      <c r="A43" s="220" t="s">
        <v>170</v>
      </c>
      <c r="B43" s="219">
        <v>7338.9944252634987</v>
      </c>
      <c r="C43" s="219">
        <v>3549.73216533089</v>
      </c>
      <c r="D43" s="219">
        <v>3789.2622599324968</v>
      </c>
      <c r="E43" s="219"/>
      <c r="F43" s="219">
        <v>1937.9258272197924</v>
      </c>
      <c r="G43" s="219">
        <v>1182.2149759499719</v>
      </c>
      <c r="H43" s="219">
        <v>755.71085126981097</v>
      </c>
      <c r="I43" s="219"/>
      <c r="J43" s="219">
        <f t="shared" si="10"/>
        <v>26.405876812615421</v>
      </c>
      <c r="K43" s="219">
        <f t="shared" si="10"/>
        <v>33.304343000756262</v>
      </c>
      <c r="L43" s="219">
        <f t="shared" si="10"/>
        <v>19.943482383382811</v>
      </c>
      <c r="M43" s="219"/>
      <c r="N43" s="311">
        <f t="shared" si="3"/>
        <v>0.5988252758185304</v>
      </c>
    </row>
    <row r="44" spans="1:14" x14ac:dyDescent="0.25">
      <c r="A44" s="221" t="s">
        <v>16</v>
      </c>
      <c r="B44" s="218">
        <f>SUM(B45:B46)</f>
        <v>21640.932161662178</v>
      </c>
      <c r="C44" s="218">
        <f t="shared" ref="C44:H44" si="15">SUM(C45:C46)</f>
        <v>10459.961230142304</v>
      </c>
      <c r="D44" s="218">
        <f t="shared" si="15"/>
        <v>11180.970931519802</v>
      </c>
      <c r="E44" s="218"/>
      <c r="F44" s="218">
        <f t="shared" si="15"/>
        <v>10865.207299340771</v>
      </c>
      <c r="G44" s="218">
        <f t="shared" si="15"/>
        <v>5810.9131576353266</v>
      </c>
      <c r="H44" s="218">
        <f t="shared" si="15"/>
        <v>5054.2941417052425</v>
      </c>
      <c r="I44" s="218"/>
      <c r="J44" s="218">
        <f t="shared" si="10"/>
        <v>50.206743490416471</v>
      </c>
      <c r="K44" s="218">
        <f t="shared" si="10"/>
        <v>55.553868984620237</v>
      </c>
      <c r="L44" s="218">
        <f t="shared" si="10"/>
        <v>45.204429674858524</v>
      </c>
      <c r="M44" s="218"/>
      <c r="N44" s="309">
        <f t="shared" si="3"/>
        <v>0.81370443681200866</v>
      </c>
    </row>
    <row r="45" spans="1:14" x14ac:dyDescent="0.25">
      <c r="A45" s="220" t="s">
        <v>16</v>
      </c>
      <c r="B45" s="219">
        <v>16925.310560457772</v>
      </c>
      <c r="C45" s="219">
        <v>8184.9600406830568</v>
      </c>
      <c r="D45" s="219">
        <v>8740.3505197747272</v>
      </c>
      <c r="E45" s="219"/>
      <c r="F45" s="219">
        <v>9838.7650967390637</v>
      </c>
      <c r="G45" s="219">
        <v>5153.2176666608984</v>
      </c>
      <c r="H45" s="219">
        <v>4685.5474300779506</v>
      </c>
      <c r="I45" s="219"/>
      <c r="J45" s="219">
        <f t="shared" si="10"/>
        <v>58.130484882948927</v>
      </c>
      <c r="K45" s="219">
        <f t="shared" si="10"/>
        <v>62.9595946839937</v>
      </c>
      <c r="L45" s="219">
        <f t="shared" si="10"/>
        <v>53.608232524279984</v>
      </c>
      <c r="M45" s="219"/>
      <c r="N45" s="311">
        <f t="shared" si="3"/>
        <v>0.8514704199312273</v>
      </c>
    </row>
    <row r="46" spans="1:14" x14ac:dyDescent="0.25">
      <c r="A46" s="220" t="s">
        <v>171</v>
      </c>
      <c r="B46" s="219">
        <v>4715.6216012044051</v>
      </c>
      <c r="C46" s="219">
        <v>2275.0011894592476</v>
      </c>
      <c r="D46" s="219">
        <v>2440.6204117450739</v>
      </c>
      <c r="E46" s="219"/>
      <c r="F46" s="219">
        <v>1026.4422026017064</v>
      </c>
      <c r="G46" s="219">
        <v>657.69549097442837</v>
      </c>
      <c r="H46" s="219">
        <v>368.74671162729163</v>
      </c>
      <c r="I46" s="219"/>
      <c r="J46" s="219">
        <f t="shared" si="10"/>
        <v>21.766848348042714</v>
      </c>
      <c r="K46" s="219">
        <f t="shared" si="10"/>
        <v>28.909676795850736</v>
      </c>
      <c r="L46" s="219">
        <f t="shared" si="10"/>
        <v>15.10872849594965</v>
      </c>
      <c r="M46" s="219"/>
      <c r="N46" s="311">
        <f t="shared" si="3"/>
        <v>0.52261838147281303</v>
      </c>
    </row>
    <row r="47" spans="1:14" x14ac:dyDescent="0.25">
      <c r="A47" s="221" t="s">
        <v>17</v>
      </c>
      <c r="B47" s="218">
        <f>SUM(B48:B49)</f>
        <v>32327.740511469965</v>
      </c>
      <c r="C47" s="218">
        <f t="shared" ref="C47:H47" si="16">SUM(C48:C49)</f>
        <v>16072.474161795302</v>
      </c>
      <c r="D47" s="218">
        <f t="shared" si="16"/>
        <v>16255.266349675023</v>
      </c>
      <c r="E47" s="218"/>
      <c r="F47" s="218">
        <f t="shared" si="16"/>
        <v>14477.158610125574</v>
      </c>
      <c r="G47" s="218">
        <f t="shared" si="16"/>
        <v>7929.1361965439628</v>
      </c>
      <c r="H47" s="218">
        <f t="shared" si="16"/>
        <v>6548.0224135813987</v>
      </c>
      <c r="I47" s="218"/>
      <c r="J47" s="218">
        <f t="shared" si="10"/>
        <v>44.782463547024079</v>
      </c>
      <c r="K47" s="218">
        <f t="shared" si="10"/>
        <v>49.333637850180715</v>
      </c>
      <c r="L47" s="218">
        <f t="shared" si="10"/>
        <v>40.282467679850157</v>
      </c>
      <c r="M47" s="218"/>
      <c r="N47" s="309">
        <f t="shared" si="3"/>
        <v>0.8165314668701773</v>
      </c>
    </row>
    <row r="48" spans="1:14" x14ac:dyDescent="0.25">
      <c r="A48" s="220" t="s">
        <v>17</v>
      </c>
      <c r="B48" s="219">
        <v>20090.045342355839</v>
      </c>
      <c r="C48" s="219">
        <v>10013.02812374036</v>
      </c>
      <c r="D48" s="219">
        <v>10077.017218616018</v>
      </c>
      <c r="E48" s="219"/>
      <c r="F48" s="219">
        <v>9757.2188689610975</v>
      </c>
      <c r="G48" s="219">
        <v>5303.7961560435961</v>
      </c>
      <c r="H48" s="219">
        <v>4453.422712917346</v>
      </c>
      <c r="I48" s="219"/>
      <c r="J48" s="219">
        <f t="shared" si="10"/>
        <v>48.56743079812744</v>
      </c>
      <c r="K48" s="219">
        <f t="shared" si="10"/>
        <v>52.968952953088944</v>
      </c>
      <c r="L48" s="219">
        <f t="shared" si="10"/>
        <v>44.193858324368144</v>
      </c>
      <c r="M48" s="219"/>
      <c r="N48" s="311">
        <f t="shared" si="3"/>
        <v>0.83433513144025495</v>
      </c>
    </row>
    <row r="49" spans="1:14" x14ac:dyDescent="0.25">
      <c r="A49" s="220" t="s">
        <v>172</v>
      </c>
      <c r="B49" s="219">
        <v>12237.695169114124</v>
      </c>
      <c r="C49" s="219">
        <v>6059.4460380549426</v>
      </c>
      <c r="D49" s="219">
        <v>6178.2491310590049</v>
      </c>
      <c r="E49" s="219"/>
      <c r="F49" s="219">
        <v>4719.9397411644777</v>
      </c>
      <c r="G49" s="219">
        <v>2625.3400405003672</v>
      </c>
      <c r="H49" s="219">
        <v>2094.5997006640532</v>
      </c>
      <c r="I49" s="219"/>
      <c r="J49" s="219">
        <f t="shared" si="10"/>
        <v>38.56886183173453</v>
      </c>
      <c r="K49" s="219">
        <f t="shared" si="10"/>
        <v>43.326403503101261</v>
      </c>
      <c r="L49" s="219">
        <f t="shared" si="10"/>
        <v>33.902804115395405</v>
      </c>
      <c r="M49" s="219"/>
      <c r="N49" s="311">
        <f t="shared" si="3"/>
        <v>0.782497539011487</v>
      </c>
    </row>
    <row r="50" spans="1:14" x14ac:dyDescent="0.25">
      <c r="A50" s="221" t="s">
        <v>18</v>
      </c>
      <c r="B50" s="218">
        <f>SUM(B51:B52)</f>
        <v>15963.377917801336</v>
      </c>
      <c r="C50" s="218">
        <f t="shared" ref="C50:H50" si="17">SUM(C51:C52)</f>
        <v>7685.8409079378225</v>
      </c>
      <c r="D50" s="218">
        <f t="shared" si="17"/>
        <v>8277.5370098630628</v>
      </c>
      <c r="E50" s="218"/>
      <c r="F50" s="218">
        <f t="shared" si="17"/>
        <v>10103.124936204904</v>
      </c>
      <c r="G50" s="218">
        <f t="shared" si="17"/>
        <v>5187.8004103182993</v>
      </c>
      <c r="H50" s="218">
        <f t="shared" si="17"/>
        <v>4915.3245258863381</v>
      </c>
      <c r="I50" s="218"/>
      <c r="J50" s="218">
        <f t="shared" si="10"/>
        <v>63.289392685106748</v>
      </c>
      <c r="K50" s="218">
        <f t="shared" si="10"/>
        <v>67.498149811563451</v>
      </c>
      <c r="L50" s="218">
        <f t="shared" si="10"/>
        <v>59.381486546414777</v>
      </c>
      <c r="M50" s="218"/>
      <c r="N50" s="309">
        <f t="shared" si="3"/>
        <v>0.87974984073180973</v>
      </c>
    </row>
    <row r="51" spans="1:14" x14ac:dyDescent="0.25">
      <c r="A51" s="220" t="s">
        <v>18</v>
      </c>
      <c r="B51" s="219">
        <v>10308.901591024805</v>
      </c>
      <c r="C51" s="219">
        <v>4919.887003111704</v>
      </c>
      <c r="D51" s="219">
        <v>5389.0145879127813</v>
      </c>
      <c r="E51" s="219"/>
      <c r="F51" s="219">
        <v>6901.4953422336284</v>
      </c>
      <c r="G51" s="219">
        <v>3454.4629529402241</v>
      </c>
      <c r="H51" s="219">
        <v>3447.0323892931569</v>
      </c>
      <c r="I51" s="219"/>
      <c r="J51" s="219">
        <f t="shared" si="10"/>
        <v>66.946951440900818</v>
      </c>
      <c r="K51" s="219">
        <f t="shared" si="10"/>
        <v>70.214274245635394</v>
      </c>
      <c r="L51" s="219">
        <f t="shared" si="10"/>
        <v>63.96405749252623</v>
      </c>
      <c r="M51" s="219"/>
      <c r="N51" s="311">
        <f t="shared" si="3"/>
        <v>0.91098367361537336</v>
      </c>
    </row>
    <row r="52" spans="1:14" x14ac:dyDescent="0.25">
      <c r="A52" s="220" t="s">
        <v>173</v>
      </c>
      <c r="B52" s="219">
        <v>5654.4763267765293</v>
      </c>
      <c r="C52" s="219">
        <v>2765.9539048261186</v>
      </c>
      <c r="D52" s="219">
        <v>2888.5224219502816</v>
      </c>
      <c r="E52" s="219"/>
      <c r="F52" s="219">
        <v>3201.6295939712754</v>
      </c>
      <c r="G52" s="219">
        <v>1733.3374573780757</v>
      </c>
      <c r="H52" s="219">
        <v>1468.2921365931813</v>
      </c>
      <c r="I52" s="219"/>
      <c r="J52" s="219">
        <f t="shared" si="10"/>
        <v>56.621151260464146</v>
      </c>
      <c r="K52" s="219">
        <f t="shared" si="10"/>
        <v>62.666896015645705</v>
      </c>
      <c r="L52" s="219">
        <f t="shared" si="10"/>
        <v>50.831945268467585</v>
      </c>
      <c r="M52" s="219"/>
      <c r="N52" s="311">
        <f t="shared" si="3"/>
        <v>0.81114509414630409</v>
      </c>
    </row>
    <row r="53" spans="1:14" x14ac:dyDescent="0.25">
      <c r="A53" s="221" t="s">
        <v>174</v>
      </c>
      <c r="B53" s="218">
        <f>SUM(B54)</f>
        <v>11399.436935492984</v>
      </c>
      <c r="C53" s="218">
        <f t="shared" ref="C53:H53" si="18">SUM(C54)</f>
        <v>5435.7662156539063</v>
      </c>
      <c r="D53" s="218">
        <f t="shared" si="18"/>
        <v>5963.6707198387849</v>
      </c>
      <c r="E53" s="218"/>
      <c r="F53" s="218">
        <f t="shared" si="18"/>
        <v>3747.3028573222173</v>
      </c>
      <c r="G53" s="218">
        <f t="shared" si="18"/>
        <v>2196.6031684208283</v>
      </c>
      <c r="H53" s="218">
        <f t="shared" si="18"/>
        <v>1550.6996889013715</v>
      </c>
      <c r="I53" s="218"/>
      <c r="J53" s="218">
        <f t="shared" si="10"/>
        <v>32.872701331893985</v>
      </c>
      <c r="K53" s="218">
        <f t="shared" si="10"/>
        <v>40.410184714991161</v>
      </c>
      <c r="L53" s="218">
        <f t="shared" si="10"/>
        <v>26.002436448122531</v>
      </c>
      <c r="M53" s="218"/>
      <c r="N53" s="309">
        <f t="shared" si="3"/>
        <v>0.64346244966497967</v>
      </c>
    </row>
    <row r="54" spans="1:14" x14ac:dyDescent="0.25">
      <c r="A54" s="307" t="s">
        <v>174</v>
      </c>
      <c r="B54" s="219">
        <v>11399.436935492984</v>
      </c>
      <c r="C54" s="219">
        <v>5435.7662156539063</v>
      </c>
      <c r="D54" s="219">
        <v>5963.6707198387849</v>
      </c>
      <c r="E54" s="219"/>
      <c r="F54" s="219">
        <v>3747.3028573222173</v>
      </c>
      <c r="G54" s="219">
        <v>2196.6031684208283</v>
      </c>
      <c r="H54" s="219">
        <v>1550.6996889013715</v>
      </c>
      <c r="I54" s="219"/>
      <c r="J54" s="219">
        <f t="shared" si="10"/>
        <v>32.872701331893985</v>
      </c>
      <c r="K54" s="219">
        <f t="shared" si="10"/>
        <v>40.410184714991161</v>
      </c>
      <c r="L54" s="219">
        <f t="shared" si="10"/>
        <v>26.002436448122531</v>
      </c>
      <c r="M54" s="219"/>
      <c r="N54" s="311">
        <f t="shared" si="3"/>
        <v>0.64346244966497967</v>
      </c>
    </row>
    <row r="55" spans="1:14" x14ac:dyDescent="0.25">
      <c r="A55" s="221" t="s">
        <v>175</v>
      </c>
      <c r="B55" s="218">
        <f>SUM(B56)</f>
        <v>10520.284725259642</v>
      </c>
      <c r="C55" s="218">
        <f t="shared" ref="C55:H55" si="19">SUM(C56)</f>
        <v>5021.9224915232435</v>
      </c>
      <c r="D55" s="218">
        <f t="shared" si="19"/>
        <v>5498.3622337364441</v>
      </c>
      <c r="E55" s="218"/>
      <c r="F55" s="218">
        <f t="shared" si="19"/>
        <v>2869.4396768915367</v>
      </c>
      <c r="G55" s="218">
        <f t="shared" si="19"/>
        <v>1558.7834830971055</v>
      </c>
      <c r="H55" s="218">
        <f t="shared" si="19"/>
        <v>1310.6561937944009</v>
      </c>
      <c r="I55" s="218"/>
      <c r="J55" s="218">
        <f t="shared" si="10"/>
        <v>27.275304346106644</v>
      </c>
      <c r="K55" s="218">
        <f t="shared" si="10"/>
        <v>31.039576690565312</v>
      </c>
      <c r="L55" s="218">
        <f t="shared" si="10"/>
        <v>23.837210756187975</v>
      </c>
      <c r="M55" s="218"/>
      <c r="N55" s="309">
        <f t="shared" si="3"/>
        <v>0.76796185056974231</v>
      </c>
    </row>
    <row r="56" spans="1:14" x14ac:dyDescent="0.25">
      <c r="A56" s="220" t="s">
        <v>175</v>
      </c>
      <c r="B56" s="219">
        <v>10520.284725259642</v>
      </c>
      <c r="C56" s="219">
        <v>5021.9224915232435</v>
      </c>
      <c r="D56" s="219">
        <v>5498.3622337364441</v>
      </c>
      <c r="E56" s="219"/>
      <c r="F56" s="219">
        <v>2869.4396768915367</v>
      </c>
      <c r="G56" s="219">
        <v>1558.7834830971055</v>
      </c>
      <c r="H56" s="219">
        <v>1310.6561937944009</v>
      </c>
      <c r="I56" s="219"/>
      <c r="J56" s="219">
        <f t="shared" si="10"/>
        <v>27.275304346106644</v>
      </c>
      <c r="K56" s="219">
        <f t="shared" si="10"/>
        <v>31.039576690565312</v>
      </c>
      <c r="L56" s="219">
        <f t="shared" si="10"/>
        <v>23.837210756187975</v>
      </c>
      <c r="M56" s="219"/>
      <c r="N56" s="311">
        <f t="shared" si="3"/>
        <v>0.76796185056974231</v>
      </c>
    </row>
    <row r="57" spans="1:14" x14ac:dyDescent="0.25">
      <c r="A57" s="221" t="s">
        <v>176</v>
      </c>
      <c r="B57" s="218">
        <f>SUM(B58:B59)</f>
        <v>14717.85909817896</v>
      </c>
      <c r="C57" s="218">
        <f t="shared" ref="C57:H57" si="20">SUM(C58:C59)</f>
        <v>7215.9198023136869</v>
      </c>
      <c r="D57" s="218">
        <f t="shared" si="20"/>
        <v>7501.9392958649969</v>
      </c>
      <c r="E57" s="218"/>
      <c r="F57" s="218">
        <f t="shared" si="20"/>
        <v>5052.45615846074</v>
      </c>
      <c r="G57" s="218">
        <f t="shared" si="20"/>
        <v>2764.7512606040737</v>
      </c>
      <c r="H57" s="218">
        <f t="shared" si="20"/>
        <v>2287.7048978566381</v>
      </c>
      <c r="I57" s="218"/>
      <c r="J57" s="218">
        <f t="shared" si="10"/>
        <v>34.328743907365435</v>
      </c>
      <c r="K57" s="218">
        <f t="shared" si="10"/>
        <v>38.314606264299023</v>
      </c>
      <c r="L57" s="218">
        <f t="shared" si="10"/>
        <v>30.494846834039315</v>
      </c>
      <c r="M57" s="218"/>
      <c r="N57" s="309">
        <f t="shared" si="3"/>
        <v>0.7959065695124723</v>
      </c>
    </row>
    <row r="58" spans="1:14" x14ac:dyDescent="0.25">
      <c r="A58" s="220" t="s">
        <v>176</v>
      </c>
      <c r="B58" s="219">
        <v>8769.3044397459053</v>
      </c>
      <c r="C58" s="219">
        <v>4277.2032964366126</v>
      </c>
      <c r="D58" s="219">
        <v>4492.1011433091635</v>
      </c>
      <c r="E58" s="219"/>
      <c r="F58" s="219">
        <v>3405.9703243812032</v>
      </c>
      <c r="G58" s="219">
        <v>1848.6907995166284</v>
      </c>
      <c r="H58" s="219">
        <v>1557.2795248645577</v>
      </c>
      <c r="I58" s="219"/>
      <c r="J58" s="219">
        <f t="shared" si="10"/>
        <v>38.839686177891352</v>
      </c>
      <c r="K58" s="219">
        <f t="shared" si="10"/>
        <v>43.221953023761905</v>
      </c>
      <c r="L58" s="219">
        <f t="shared" si="10"/>
        <v>34.667062810553013</v>
      </c>
      <c r="M58" s="219"/>
      <c r="N58" s="311">
        <f t="shared" si="3"/>
        <v>0.80207071604317104</v>
      </c>
    </row>
    <row r="59" spans="1:14" x14ac:dyDescent="0.25">
      <c r="A59" s="220" t="s">
        <v>177</v>
      </c>
      <c r="B59" s="219">
        <v>5948.5546584330541</v>
      </c>
      <c r="C59" s="219">
        <v>2938.7165058770738</v>
      </c>
      <c r="D59" s="219">
        <v>3009.8381525558329</v>
      </c>
      <c r="E59" s="219"/>
      <c r="F59" s="219">
        <v>1646.4858340795365</v>
      </c>
      <c r="G59" s="219">
        <v>916.06046108744511</v>
      </c>
      <c r="H59" s="219">
        <v>730.42537299208027</v>
      </c>
      <c r="I59" s="219"/>
      <c r="J59" s="219">
        <f t="shared" si="10"/>
        <v>27.678754397009232</v>
      </c>
      <c r="K59" s="219">
        <f t="shared" si="10"/>
        <v>31.172127670547201</v>
      </c>
      <c r="L59" s="219">
        <f t="shared" si="10"/>
        <v>24.267928571901201</v>
      </c>
      <c r="M59" s="219"/>
      <c r="N59" s="311">
        <f t="shared" si="3"/>
        <v>0.77851370392116703</v>
      </c>
    </row>
    <row r="60" spans="1:14" x14ac:dyDescent="0.25">
      <c r="A60" s="221" t="s">
        <v>178</v>
      </c>
      <c r="B60" s="218">
        <f>SUM(B61:B62)</f>
        <v>21960.446168370436</v>
      </c>
      <c r="C60" s="218">
        <f t="shared" ref="C60:H60" si="21">SUM(C61:C62)</f>
        <v>10528.584368348053</v>
      </c>
      <c r="D60" s="218">
        <f t="shared" si="21"/>
        <v>11431.861800022169</v>
      </c>
      <c r="E60" s="218"/>
      <c r="F60" s="218">
        <f t="shared" si="21"/>
        <v>3595.2345388355138</v>
      </c>
      <c r="G60" s="218">
        <f t="shared" si="21"/>
        <v>1963.3226471681664</v>
      </c>
      <c r="H60" s="218">
        <f t="shared" si="21"/>
        <v>1631.9118916673397</v>
      </c>
      <c r="I60" s="218"/>
      <c r="J60" s="218">
        <f t="shared" si="10"/>
        <v>16.371409356945215</v>
      </c>
      <c r="K60" s="218">
        <f t="shared" si="10"/>
        <v>18.647546322281254</v>
      </c>
      <c r="L60" s="218">
        <f t="shared" si="10"/>
        <v>14.275119138198249</v>
      </c>
      <c r="M60" s="218"/>
      <c r="N60" s="309">
        <f t="shared" si="3"/>
        <v>0.76552265330165414</v>
      </c>
    </row>
    <row r="61" spans="1:14" x14ac:dyDescent="0.25">
      <c r="A61" s="220" t="s">
        <v>178</v>
      </c>
      <c r="B61" s="219">
        <v>15780.434612685169</v>
      </c>
      <c r="C61" s="219">
        <v>7560.0307339299261</v>
      </c>
      <c r="D61" s="219">
        <v>8220.4038787550926</v>
      </c>
      <c r="E61" s="219"/>
      <c r="F61" s="219">
        <v>2753.6054151334856</v>
      </c>
      <c r="G61" s="219">
        <v>1519.4984321710733</v>
      </c>
      <c r="H61" s="219">
        <v>1234.1069829623923</v>
      </c>
      <c r="I61" s="219"/>
      <c r="J61" s="219">
        <f t="shared" si="10"/>
        <v>17.449490351298618</v>
      </c>
      <c r="K61" s="219">
        <f t="shared" si="10"/>
        <v>20.099103901145035</v>
      </c>
      <c r="L61" s="219">
        <f t="shared" si="10"/>
        <v>15.012729315548992</v>
      </c>
      <c r="M61" s="219"/>
      <c r="N61" s="311">
        <f t="shared" si="3"/>
        <v>0.74693525588937948</v>
      </c>
    </row>
    <row r="62" spans="1:14" x14ac:dyDescent="0.25">
      <c r="A62" s="220" t="s">
        <v>179</v>
      </c>
      <c r="B62" s="219">
        <v>6180.011555685267</v>
      </c>
      <c r="C62" s="219">
        <v>2968.5536344181264</v>
      </c>
      <c r="D62" s="219">
        <v>3211.4579212670765</v>
      </c>
      <c r="E62" s="219"/>
      <c r="F62" s="219">
        <v>841.62912370202832</v>
      </c>
      <c r="G62" s="219">
        <v>443.82421499709307</v>
      </c>
      <c r="H62" s="219">
        <v>397.80490870494737</v>
      </c>
      <c r="I62" s="219"/>
      <c r="J62" s="219">
        <f t="shared" si="10"/>
        <v>13.618568769952805</v>
      </c>
      <c r="K62" s="219">
        <f t="shared" si="10"/>
        <v>14.950857207068388</v>
      </c>
      <c r="L62" s="219">
        <f t="shared" si="10"/>
        <v>12.387050319749914</v>
      </c>
      <c r="M62" s="219"/>
      <c r="N62" s="311">
        <f t="shared" si="3"/>
        <v>0.82851773300955811</v>
      </c>
    </row>
    <row r="63" spans="1:14" x14ac:dyDescent="0.25">
      <c r="A63" s="221" t="s">
        <v>180</v>
      </c>
      <c r="B63" s="218">
        <f>SUM(B64)</f>
        <v>6392.8061184709532</v>
      </c>
      <c r="C63" s="218">
        <f t="shared" ref="C63:H63" si="22">SUM(C64)</f>
        <v>3124.8506352337049</v>
      </c>
      <c r="D63" s="218">
        <f t="shared" si="22"/>
        <v>3267.9554832370559</v>
      </c>
      <c r="E63" s="218"/>
      <c r="F63" s="218">
        <f t="shared" si="22"/>
        <v>3435.9044353487902</v>
      </c>
      <c r="G63" s="218">
        <f t="shared" si="22"/>
        <v>1841.9207610980325</v>
      </c>
      <c r="H63" s="218">
        <f t="shared" si="22"/>
        <v>1593.9836742507389</v>
      </c>
      <c r="I63" s="218"/>
      <c r="J63" s="218">
        <f t="shared" si="10"/>
        <v>53.746420142811999</v>
      </c>
      <c r="K63" s="218">
        <f t="shared" si="10"/>
        <v>58.944281698772357</v>
      </c>
      <c r="L63" s="218">
        <f t="shared" si="10"/>
        <v>48.776174658041143</v>
      </c>
      <c r="M63" s="218"/>
      <c r="N63" s="309">
        <f t="shared" si="3"/>
        <v>0.82749629399686131</v>
      </c>
    </row>
    <row r="64" spans="1:14" x14ac:dyDescent="0.25">
      <c r="A64" s="220" t="s">
        <v>180</v>
      </c>
      <c r="B64" s="219">
        <v>6392.8061184709532</v>
      </c>
      <c r="C64" s="219">
        <v>3124.8506352337049</v>
      </c>
      <c r="D64" s="219">
        <v>3267.9554832370559</v>
      </c>
      <c r="E64" s="219"/>
      <c r="F64" s="219">
        <v>3435.9044353487902</v>
      </c>
      <c r="G64" s="219">
        <v>1841.9207610980325</v>
      </c>
      <c r="H64" s="219">
        <v>1593.9836742507389</v>
      </c>
      <c r="I64" s="219"/>
      <c r="J64" s="219">
        <f t="shared" si="10"/>
        <v>53.746420142811999</v>
      </c>
      <c r="K64" s="219">
        <f t="shared" si="10"/>
        <v>58.944281698772357</v>
      </c>
      <c r="L64" s="219">
        <f t="shared" si="10"/>
        <v>48.776174658041143</v>
      </c>
      <c r="M64" s="219"/>
      <c r="N64" s="311">
        <f t="shared" si="3"/>
        <v>0.82749629399686131</v>
      </c>
    </row>
    <row r="65" spans="1:14" x14ac:dyDescent="0.25">
      <c r="A65" s="221" t="s">
        <v>181</v>
      </c>
      <c r="B65" s="218">
        <f>SUM(B66)</f>
        <v>13740.505547824314</v>
      </c>
      <c r="C65" s="218">
        <f t="shared" ref="C65:H65" si="23">SUM(C66)</f>
        <v>6929.1715195957486</v>
      </c>
      <c r="D65" s="218">
        <f t="shared" si="23"/>
        <v>6811.3340282283243</v>
      </c>
      <c r="E65" s="218"/>
      <c r="F65" s="218">
        <f t="shared" si="23"/>
        <v>7405.431656199904</v>
      </c>
      <c r="G65" s="218">
        <f t="shared" si="23"/>
        <v>4124.4170157450444</v>
      </c>
      <c r="H65" s="218">
        <f t="shared" si="23"/>
        <v>3281.014640454749</v>
      </c>
      <c r="I65" s="218"/>
      <c r="J65" s="218">
        <f t="shared" si="10"/>
        <v>53.894899502969793</v>
      </c>
      <c r="K65" s="218">
        <f t="shared" si="10"/>
        <v>59.522512959610864</v>
      </c>
      <c r="L65" s="218">
        <f t="shared" si="10"/>
        <v>48.169927166355166</v>
      </c>
      <c r="M65" s="218"/>
      <c r="N65" s="309">
        <f t="shared" si="3"/>
        <v>0.80927240419168756</v>
      </c>
    </row>
    <row r="66" spans="1:14" x14ac:dyDescent="0.25">
      <c r="A66" s="220" t="s">
        <v>181</v>
      </c>
      <c r="B66" s="219">
        <v>13740.505547824314</v>
      </c>
      <c r="C66" s="219">
        <v>6929.1715195957486</v>
      </c>
      <c r="D66" s="219">
        <v>6811.3340282283243</v>
      </c>
      <c r="E66" s="219"/>
      <c r="F66" s="219">
        <v>7405.431656199904</v>
      </c>
      <c r="G66" s="219">
        <v>4124.4170157450444</v>
      </c>
      <c r="H66" s="219">
        <v>3281.014640454749</v>
      </c>
      <c r="I66" s="219"/>
      <c r="J66" s="219">
        <f t="shared" si="10"/>
        <v>53.894899502969793</v>
      </c>
      <c r="K66" s="219">
        <f t="shared" si="10"/>
        <v>59.522512959610864</v>
      </c>
      <c r="L66" s="219">
        <f t="shared" si="10"/>
        <v>48.169927166355166</v>
      </c>
      <c r="M66" s="219"/>
      <c r="N66" s="311">
        <f t="shared" si="3"/>
        <v>0.80927240419168756</v>
      </c>
    </row>
    <row r="67" spans="1:14" x14ac:dyDescent="0.25">
      <c r="A67" s="221" t="s">
        <v>182</v>
      </c>
      <c r="B67" s="218">
        <f>SUM(B68)</f>
        <v>17609.404025954143</v>
      </c>
      <c r="C67" s="218">
        <f t="shared" ref="C67:H67" si="24">SUM(C68)</f>
        <v>8413.5811022838479</v>
      </c>
      <c r="D67" s="218">
        <f t="shared" si="24"/>
        <v>9195.8229236701718</v>
      </c>
      <c r="E67" s="218"/>
      <c r="F67" s="218">
        <f t="shared" si="24"/>
        <v>7304.5661010089143</v>
      </c>
      <c r="G67" s="218">
        <f t="shared" si="24"/>
        <v>3784.2080361257676</v>
      </c>
      <c r="H67" s="218">
        <f t="shared" si="24"/>
        <v>3520.3580648830916</v>
      </c>
      <c r="I67" s="218"/>
      <c r="J67" s="218">
        <f t="shared" si="10"/>
        <v>41.481052341367501</v>
      </c>
      <c r="K67" s="218">
        <f t="shared" si="10"/>
        <v>44.977376340956084</v>
      </c>
      <c r="L67" s="218">
        <f t="shared" si="10"/>
        <v>38.282142817492087</v>
      </c>
      <c r="M67" s="218"/>
      <c r="N67" s="309">
        <f t="shared" si="3"/>
        <v>0.85114219485125098</v>
      </c>
    </row>
    <row r="68" spans="1:14" x14ac:dyDescent="0.25">
      <c r="A68" s="220" t="s">
        <v>182</v>
      </c>
      <c r="B68" s="219">
        <v>17609.404025954143</v>
      </c>
      <c r="C68" s="219">
        <v>8413.5811022838479</v>
      </c>
      <c r="D68" s="219">
        <v>9195.8229236701718</v>
      </c>
      <c r="E68" s="219"/>
      <c r="F68" s="219">
        <v>7304.5661010089143</v>
      </c>
      <c r="G68" s="219">
        <v>3784.2080361257676</v>
      </c>
      <c r="H68" s="219">
        <v>3520.3580648830916</v>
      </c>
      <c r="I68" s="219"/>
      <c r="J68" s="219">
        <f t="shared" si="10"/>
        <v>41.481052341367501</v>
      </c>
      <c r="K68" s="219">
        <f t="shared" si="10"/>
        <v>44.977376340956084</v>
      </c>
      <c r="L68" s="219">
        <f t="shared" si="10"/>
        <v>38.282142817492087</v>
      </c>
      <c r="M68" s="219"/>
      <c r="N68" s="311">
        <f t="shared" si="3"/>
        <v>0.85114219485125098</v>
      </c>
    </row>
    <row r="69" spans="1:14" x14ac:dyDescent="0.25">
      <c r="A69" s="221" t="s">
        <v>183</v>
      </c>
      <c r="B69" s="218">
        <v>6406.9384565982</v>
      </c>
      <c r="C69" s="218">
        <v>3033.7093603477415</v>
      </c>
      <c r="D69" s="218">
        <v>3373.2290962503512</v>
      </c>
      <c r="E69" s="218"/>
      <c r="F69" s="218">
        <v>2256.5467188586413</v>
      </c>
      <c r="G69" s="218">
        <v>1193.5296000676017</v>
      </c>
      <c r="H69" s="218">
        <v>1063.0171187910141</v>
      </c>
      <c r="I69" s="218"/>
      <c r="J69" s="219">
        <v>35.220358899104916</v>
      </c>
      <c r="K69" s="219">
        <v>39.34225261218856</v>
      </c>
      <c r="L69" s="219">
        <v>31.513338953842972</v>
      </c>
      <c r="M69" s="219"/>
      <c r="N69" s="311">
        <f t="shared" si="3"/>
        <v>0.80100494662778599</v>
      </c>
    </row>
    <row r="70" spans="1:14" x14ac:dyDescent="0.25">
      <c r="A70" s="220" t="s">
        <v>183</v>
      </c>
      <c r="B70" s="219">
        <v>6406.9384565982</v>
      </c>
      <c r="C70" s="219">
        <v>3033.7093603477415</v>
      </c>
      <c r="D70" s="219">
        <v>3373.2290962503512</v>
      </c>
      <c r="E70" s="219"/>
      <c r="F70" s="219">
        <v>2256.5467188586413</v>
      </c>
      <c r="G70" s="219">
        <v>1193.5296000676017</v>
      </c>
      <c r="H70" s="219">
        <v>1063.0171187910141</v>
      </c>
      <c r="I70" s="219"/>
      <c r="J70" s="219">
        <v>35.220358899104916</v>
      </c>
      <c r="K70" s="219">
        <v>39.34225261218856</v>
      </c>
      <c r="L70" s="219">
        <v>31.513338953842972</v>
      </c>
      <c r="M70" s="219"/>
      <c r="N70" s="311">
        <f t="shared" ref="N70" si="25">L70/K70</f>
        <v>0.80100494662778599</v>
      </c>
    </row>
    <row r="71" spans="1:14" x14ac:dyDescent="0.25">
      <c r="A71" s="221" t="s">
        <v>184</v>
      </c>
      <c r="B71" s="51">
        <f>SUM(B72)</f>
        <v>8857.1503831693663</v>
      </c>
      <c r="C71" s="51">
        <f t="shared" ref="C71:G71" si="26">SUM(C72)</f>
        <v>4286.6333272953552</v>
      </c>
      <c r="D71" s="51">
        <f t="shared" si="26"/>
        <v>4570.5170558738228</v>
      </c>
      <c r="E71" s="51"/>
      <c r="F71" s="51">
        <f t="shared" si="26"/>
        <v>5122.4184687653333</v>
      </c>
      <c r="G71" s="51">
        <f t="shared" si="26"/>
        <v>2547.9688204726626</v>
      </c>
      <c r="H71" s="218"/>
      <c r="I71" s="218"/>
      <c r="J71" s="218">
        <f t="shared" si="10"/>
        <v>57.833707763380794</v>
      </c>
      <c r="K71" s="218">
        <f t="shared" si="10"/>
        <v>59.439859347155767</v>
      </c>
      <c r="L71" s="218">
        <f t="shared" si="10"/>
        <v>0</v>
      </c>
      <c r="M71" s="218"/>
      <c r="N71" s="309">
        <f t="shared" si="3"/>
        <v>0</v>
      </c>
    </row>
    <row r="72" spans="1:14" x14ac:dyDescent="0.25">
      <c r="A72" s="316" t="s">
        <v>184</v>
      </c>
      <c r="B72" s="312">
        <v>8857.1503831693663</v>
      </c>
      <c r="C72" s="312">
        <v>4286.6333272953552</v>
      </c>
      <c r="D72" s="312">
        <v>4570.5170558738228</v>
      </c>
      <c r="E72" s="312"/>
      <c r="F72" s="312">
        <v>5122.4184687653333</v>
      </c>
      <c r="G72" s="312">
        <v>2547.9688204726626</v>
      </c>
      <c r="H72" s="312">
        <v>2574.4496482926147</v>
      </c>
      <c r="I72" s="312"/>
      <c r="J72" s="312">
        <f t="shared" si="10"/>
        <v>57.833707763380794</v>
      </c>
      <c r="K72" s="312">
        <f t="shared" si="10"/>
        <v>59.439859347155767</v>
      </c>
      <c r="L72" s="312">
        <f t="shared" si="10"/>
        <v>56.327317387078736</v>
      </c>
      <c r="M72" s="312"/>
      <c r="N72" s="313">
        <f t="shared" si="3"/>
        <v>0.94763544203733097</v>
      </c>
    </row>
    <row r="73" spans="1:14" x14ac:dyDescent="0.25">
      <c r="A73" s="967"/>
      <c r="B73" s="967"/>
      <c r="C73" s="967"/>
      <c r="D73" s="967"/>
      <c r="E73" s="967"/>
      <c r="F73" s="967"/>
      <c r="G73" s="967"/>
      <c r="H73" s="967"/>
      <c r="I73" s="967"/>
      <c r="J73" s="967"/>
      <c r="K73" s="967"/>
      <c r="L73" s="967"/>
      <c r="M73" s="314"/>
      <c r="N73" s="315"/>
    </row>
  </sheetData>
  <mergeCells count="8">
    <mergeCell ref="A73:L73"/>
    <mergeCell ref="A10:B10"/>
    <mergeCell ref="A1:N1"/>
    <mergeCell ref="A2:A4"/>
    <mergeCell ref="B2:D3"/>
    <mergeCell ref="F2:H3"/>
    <mergeCell ref="J2:L3"/>
    <mergeCell ref="N2:N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72"/>
  <sheetViews>
    <sheetView workbookViewId="0">
      <selection sqref="A1:N1"/>
    </sheetView>
  </sheetViews>
  <sheetFormatPr defaultRowHeight="15" x14ac:dyDescent="0.25"/>
  <cols>
    <col min="1" max="1" width="18.28515625" style="25" customWidth="1"/>
    <col min="2" max="2" width="12" style="25" customWidth="1"/>
    <col min="3" max="16384" width="9.140625" style="25"/>
  </cols>
  <sheetData>
    <row r="1" spans="1:14" ht="21.75" customHeight="1" x14ac:dyDescent="0.25">
      <c r="A1" s="978" t="s">
        <v>521</v>
      </c>
      <c r="B1" s="978"/>
      <c r="C1" s="978"/>
      <c r="D1" s="978"/>
      <c r="E1" s="978"/>
      <c r="F1" s="978"/>
      <c r="G1" s="978"/>
      <c r="H1" s="978"/>
      <c r="I1" s="978"/>
      <c r="J1" s="978"/>
      <c r="K1" s="978"/>
      <c r="L1" s="978"/>
      <c r="M1" s="978"/>
      <c r="N1" s="978"/>
    </row>
    <row r="2" spans="1:14" ht="17.25" customHeight="1" x14ac:dyDescent="0.25">
      <c r="A2" s="963" t="s">
        <v>523</v>
      </c>
      <c r="B2" s="977" t="s">
        <v>522</v>
      </c>
      <c r="C2" s="658"/>
      <c r="D2" s="979" t="s">
        <v>307</v>
      </c>
      <c r="E2" s="979"/>
      <c r="F2" s="979"/>
      <c r="G2" s="658"/>
      <c r="H2" s="979" t="s">
        <v>497</v>
      </c>
      <c r="I2" s="979"/>
      <c r="J2" s="979"/>
      <c r="K2" s="658"/>
      <c r="L2" s="979" t="s">
        <v>308</v>
      </c>
      <c r="M2" s="979"/>
      <c r="N2" s="979"/>
    </row>
    <row r="3" spans="1:14" ht="28.5" customHeight="1" x14ac:dyDescent="0.25">
      <c r="A3" s="963"/>
      <c r="B3" s="977"/>
      <c r="C3" s="658"/>
      <c r="D3" s="661" t="s">
        <v>0</v>
      </c>
      <c r="E3" s="661" t="s">
        <v>1</v>
      </c>
      <c r="F3" s="661" t="s">
        <v>2</v>
      </c>
      <c r="G3" s="659"/>
      <c r="H3" s="661" t="s">
        <v>0</v>
      </c>
      <c r="I3" s="661" t="s">
        <v>1</v>
      </c>
      <c r="J3" s="661" t="s">
        <v>2</v>
      </c>
      <c r="K3" s="659"/>
      <c r="L3" s="661" t="s">
        <v>0</v>
      </c>
      <c r="M3" s="661" t="s">
        <v>1</v>
      </c>
      <c r="N3" s="661" t="s">
        <v>2</v>
      </c>
    </row>
    <row r="4" spans="1:14" x14ac:dyDescent="0.25">
      <c r="A4" s="350" t="s">
        <v>230</v>
      </c>
      <c r="B4" s="351">
        <v>2771688.9471075609</v>
      </c>
      <c r="C4" s="351"/>
      <c r="D4" s="351">
        <v>935400.37204200309</v>
      </c>
      <c r="E4" s="351">
        <v>471017.06149458949</v>
      </c>
      <c r="F4" s="351">
        <v>464383.31053896586</v>
      </c>
      <c r="G4" s="351"/>
      <c r="H4" s="351">
        <v>818169.44001220725</v>
      </c>
      <c r="I4" s="351">
        <v>414481.66474515951</v>
      </c>
      <c r="J4" s="351">
        <v>403687.77526995994</v>
      </c>
      <c r="K4" s="351"/>
      <c r="L4" s="662">
        <v>1018119.1350350962</v>
      </c>
      <c r="M4" s="662">
        <v>448400.58512818435</v>
      </c>
      <c r="N4" s="662">
        <v>569718.54990459303</v>
      </c>
    </row>
    <row r="5" spans="1:14" x14ac:dyDescent="0.25">
      <c r="A5" s="775"/>
      <c r="B5" s="660"/>
      <c r="C5" s="660"/>
      <c r="D5" s="660"/>
      <c r="E5" s="660"/>
      <c r="F5" s="660"/>
      <c r="G5" s="660"/>
      <c r="H5" s="660"/>
      <c r="I5" s="660"/>
      <c r="J5" s="660"/>
      <c r="K5" s="660"/>
      <c r="L5" s="776"/>
      <c r="M5" s="776"/>
      <c r="N5" s="776"/>
    </row>
    <row r="6" spans="1:14" ht="14.25" customHeight="1" x14ac:dyDescent="0.25">
      <c r="A6" s="976" t="s">
        <v>3</v>
      </c>
      <c r="B6" s="976"/>
      <c r="C6" s="976"/>
      <c r="D6" s="351"/>
      <c r="E6" s="351"/>
      <c r="F6" s="351"/>
      <c r="G6" s="351"/>
      <c r="H6" s="351"/>
      <c r="I6" s="351"/>
      <c r="J6" s="351"/>
      <c r="K6" s="351"/>
      <c r="L6" s="351"/>
      <c r="M6" s="351"/>
      <c r="N6" s="351"/>
    </row>
    <row r="7" spans="1:14" x14ac:dyDescent="0.25">
      <c r="A7" s="343" t="s">
        <v>4</v>
      </c>
      <c r="B7" s="344">
        <v>1110851.9292919033</v>
      </c>
      <c r="C7" s="344"/>
      <c r="D7" s="344">
        <v>530819.43686065264</v>
      </c>
      <c r="E7" s="344">
        <v>258874.51531608298</v>
      </c>
      <c r="F7" s="344">
        <v>271944.92154594138</v>
      </c>
      <c r="G7" s="344"/>
      <c r="H7" s="344">
        <v>422354.33291632886</v>
      </c>
      <c r="I7" s="344">
        <v>203030.86234956366</v>
      </c>
      <c r="J7" s="344">
        <v>219323.47056701471</v>
      </c>
      <c r="K7" s="344"/>
      <c r="L7" s="344">
        <v>157678.15951265642</v>
      </c>
      <c r="M7" s="344">
        <v>66151.697470284606</v>
      </c>
      <c r="N7" s="344">
        <v>91526.46204230802</v>
      </c>
    </row>
    <row r="8" spans="1:14" x14ac:dyDescent="0.25">
      <c r="A8" s="343" t="s">
        <v>5</v>
      </c>
      <c r="B8" s="344">
        <v>1660837.0178006517</v>
      </c>
      <c r="C8" s="344"/>
      <c r="D8" s="344">
        <v>404580.93517332908</v>
      </c>
      <c r="E8" s="344">
        <v>212142.54617971883</v>
      </c>
      <c r="F8" s="344">
        <v>192438.38899422</v>
      </c>
      <c r="G8" s="344"/>
      <c r="H8" s="344">
        <v>395815.1070987953</v>
      </c>
      <c r="I8" s="344">
        <v>211450.80239588211</v>
      </c>
      <c r="J8" s="344">
        <v>184364.30470312104</v>
      </c>
      <c r="K8" s="344"/>
      <c r="L8" s="344">
        <v>860440.97552179254</v>
      </c>
      <c r="M8" s="344">
        <v>382248.88765818311</v>
      </c>
      <c r="N8" s="344">
        <v>478192.08786251443</v>
      </c>
    </row>
    <row r="9" spans="1:14" ht="14.25" customHeight="1" x14ac:dyDescent="0.25">
      <c r="A9" s="975" t="s">
        <v>518</v>
      </c>
      <c r="B9" s="975"/>
      <c r="C9" s="347"/>
      <c r="D9" s="347"/>
      <c r="E9" s="347"/>
      <c r="F9" s="347"/>
      <c r="G9" s="347"/>
      <c r="H9" s="347"/>
      <c r="I9" s="347"/>
      <c r="J9" s="347"/>
      <c r="K9" s="347"/>
      <c r="L9" s="347"/>
      <c r="M9" s="347"/>
      <c r="N9" s="347"/>
    </row>
    <row r="10" spans="1:14" ht="12.75" customHeight="1" x14ac:dyDescent="0.25">
      <c r="A10" s="345" t="s">
        <v>6</v>
      </c>
      <c r="B10" s="346">
        <f>SUM(B11:B14)</f>
        <v>190781.42130929668</v>
      </c>
      <c r="C10" s="346"/>
      <c r="D10" s="346">
        <f t="shared" ref="D10:N10" si="0">SUM(D11:D14)</f>
        <v>50161.933298061878</v>
      </c>
      <c r="E10" s="346">
        <f t="shared" si="0"/>
        <v>26416.09203385725</v>
      </c>
      <c r="F10" s="346">
        <f t="shared" si="0"/>
        <v>23745.841264205093</v>
      </c>
      <c r="G10" s="346"/>
      <c r="H10" s="346">
        <f t="shared" si="0"/>
        <v>57582.085493107938</v>
      </c>
      <c r="I10" s="346">
        <f t="shared" si="0"/>
        <v>30707.611382247916</v>
      </c>
      <c r="J10" s="346">
        <f t="shared" si="0"/>
        <v>26874.474110859999</v>
      </c>
      <c r="K10" s="346"/>
      <c r="L10" s="346">
        <f t="shared" si="0"/>
        <v>83037.402518134695</v>
      </c>
      <c r="M10" s="346">
        <f t="shared" si="0"/>
        <v>35837.441623999701</v>
      </c>
      <c r="N10" s="346">
        <f t="shared" si="0"/>
        <v>47199.960894137883</v>
      </c>
    </row>
    <row r="11" spans="1:14" ht="12.75" customHeight="1" x14ac:dyDescent="0.25">
      <c r="A11" s="343" t="s">
        <v>6</v>
      </c>
      <c r="B11" s="344">
        <v>59904.808643950448</v>
      </c>
      <c r="C11" s="344"/>
      <c r="D11" s="344">
        <v>20785.912553392151</v>
      </c>
      <c r="E11" s="344">
        <v>10636.691324638694</v>
      </c>
      <c r="F11" s="344">
        <v>10149.221228754313</v>
      </c>
      <c r="G11" s="344"/>
      <c r="H11" s="344">
        <v>18458.140740997223</v>
      </c>
      <c r="I11" s="344">
        <v>9428.0717505756402</v>
      </c>
      <c r="J11" s="344">
        <v>9030.0689904216106</v>
      </c>
      <c r="K11" s="344"/>
      <c r="L11" s="344">
        <v>20660.755349562063</v>
      </c>
      <c r="M11" s="344">
        <v>8816.9654774341561</v>
      </c>
      <c r="N11" s="344">
        <v>11843.789872128693</v>
      </c>
    </row>
    <row r="12" spans="1:14" ht="12.75" customHeight="1" x14ac:dyDescent="0.25">
      <c r="A12" s="343" t="s">
        <v>158</v>
      </c>
      <c r="B12" s="344">
        <v>47927.533808987748</v>
      </c>
      <c r="C12" s="344"/>
      <c r="D12" s="344">
        <v>11616.122855032962</v>
      </c>
      <c r="E12" s="344">
        <v>6330.2952987273302</v>
      </c>
      <c r="F12" s="344">
        <v>5285.8275563055067</v>
      </c>
      <c r="G12" s="344"/>
      <c r="H12" s="344">
        <v>14724.705901776075</v>
      </c>
      <c r="I12" s="344">
        <v>7976.9820824560275</v>
      </c>
      <c r="J12" s="344">
        <v>6747.7238193200401</v>
      </c>
      <c r="K12" s="344"/>
      <c r="L12" s="344">
        <v>21586.705052181474</v>
      </c>
      <c r="M12" s="344">
        <v>9004.6125053110572</v>
      </c>
      <c r="N12" s="344">
        <v>12582.09254687111</v>
      </c>
    </row>
    <row r="13" spans="1:14" ht="12.75" customHeight="1" x14ac:dyDescent="0.25">
      <c r="A13" s="343" t="s">
        <v>159</v>
      </c>
      <c r="B13" s="344">
        <v>35844.402243024306</v>
      </c>
      <c r="C13" s="344"/>
      <c r="D13" s="344">
        <v>5958.1752445992825</v>
      </c>
      <c r="E13" s="344">
        <v>3160.9558283823453</v>
      </c>
      <c r="F13" s="344">
        <v>2797.2194162168894</v>
      </c>
      <c r="G13" s="344"/>
      <c r="H13" s="344">
        <v>10246.842330716667</v>
      </c>
      <c r="I13" s="344">
        <v>5752.6670324282932</v>
      </c>
      <c r="J13" s="344">
        <v>4494.1752982883409</v>
      </c>
      <c r="K13" s="344"/>
      <c r="L13" s="344">
        <v>19639.384667710368</v>
      </c>
      <c r="M13" s="344">
        <v>8685.544111828327</v>
      </c>
      <c r="N13" s="344">
        <v>10953.840555882547</v>
      </c>
    </row>
    <row r="14" spans="1:14" ht="12.75" customHeight="1" x14ac:dyDescent="0.25">
      <c r="A14" s="343" t="s">
        <v>160</v>
      </c>
      <c r="B14" s="344">
        <v>47104.676613334159</v>
      </c>
      <c r="C14" s="344"/>
      <c r="D14" s="344">
        <v>11801.722645037489</v>
      </c>
      <c r="E14" s="344">
        <v>6288.1495821088802</v>
      </c>
      <c r="F14" s="344">
        <v>5513.5730629283826</v>
      </c>
      <c r="G14" s="344"/>
      <c r="H14" s="344">
        <v>14152.396519617969</v>
      </c>
      <c r="I14" s="344">
        <v>7549.8905167879584</v>
      </c>
      <c r="J14" s="344">
        <v>6602.5060028300068</v>
      </c>
      <c r="K14" s="344"/>
      <c r="L14" s="344">
        <v>21150.557448680789</v>
      </c>
      <c r="M14" s="344">
        <v>9330.3195294261586</v>
      </c>
      <c r="N14" s="344">
        <v>11820.237919255531</v>
      </c>
    </row>
    <row r="15" spans="1:14" ht="12.75" customHeight="1" x14ac:dyDescent="0.25">
      <c r="A15" s="345" t="s">
        <v>7</v>
      </c>
      <c r="B15" s="346">
        <f>SUM(B16:B17)</f>
        <v>90436.739214467481</v>
      </c>
      <c r="C15" s="346"/>
      <c r="D15" s="346">
        <f t="shared" ref="D15:N15" si="1">SUM(D16:D17)</f>
        <v>16254.369113901286</v>
      </c>
      <c r="E15" s="346">
        <f t="shared" si="1"/>
        <v>8071.5803863199799</v>
      </c>
      <c r="F15" s="346">
        <f t="shared" si="1"/>
        <v>8182.7887275810263</v>
      </c>
      <c r="G15" s="346"/>
      <c r="H15" s="346">
        <f t="shared" si="1"/>
        <v>10656.649483346291</v>
      </c>
      <c r="I15" s="346">
        <f t="shared" si="1"/>
        <v>5752.7540694896416</v>
      </c>
      <c r="J15" s="346">
        <f t="shared" si="1"/>
        <v>4903.895413856706</v>
      </c>
      <c r="K15" s="346"/>
      <c r="L15" s="346">
        <f t="shared" si="1"/>
        <v>63525.720617217201</v>
      </c>
      <c r="M15" s="346">
        <f t="shared" si="1"/>
        <v>28395.840224334745</v>
      </c>
      <c r="N15" s="346">
        <f t="shared" si="1"/>
        <v>35129.880392885709</v>
      </c>
    </row>
    <row r="16" spans="1:14" ht="12.75" customHeight="1" x14ac:dyDescent="0.25">
      <c r="A16" s="343" t="s">
        <v>161</v>
      </c>
      <c r="B16" s="344">
        <v>42520.108466419362</v>
      </c>
      <c r="C16" s="344"/>
      <c r="D16" s="344">
        <v>8064.0991116682217</v>
      </c>
      <c r="E16" s="344">
        <v>3894.2102517587541</v>
      </c>
      <c r="F16" s="344">
        <v>4169.8888599093279</v>
      </c>
      <c r="G16" s="344"/>
      <c r="H16" s="344">
        <v>4630.7352705306939</v>
      </c>
      <c r="I16" s="344">
        <v>2476.651984720163</v>
      </c>
      <c r="J16" s="344">
        <v>2154.0832858105532</v>
      </c>
      <c r="K16" s="344"/>
      <c r="L16" s="344">
        <v>29825.274084219429</v>
      </c>
      <c r="M16" s="344">
        <v>13288.545347852742</v>
      </c>
      <c r="N16" s="344">
        <v>16536.728736368361</v>
      </c>
    </row>
    <row r="17" spans="1:14" ht="12.75" customHeight="1" x14ac:dyDescent="0.25">
      <c r="A17" s="343" t="s">
        <v>162</v>
      </c>
      <c r="B17" s="344">
        <v>47916.630748048119</v>
      </c>
      <c r="C17" s="344"/>
      <c r="D17" s="344">
        <v>8190.2700022330646</v>
      </c>
      <c r="E17" s="344">
        <v>4177.3701345612253</v>
      </c>
      <c r="F17" s="344">
        <v>4012.8998676716988</v>
      </c>
      <c r="G17" s="344"/>
      <c r="H17" s="344">
        <v>6025.9142128155972</v>
      </c>
      <c r="I17" s="344">
        <v>3276.1020847694781</v>
      </c>
      <c r="J17" s="344">
        <v>2749.8121280461532</v>
      </c>
      <c r="K17" s="344"/>
      <c r="L17" s="344">
        <v>33700.446532997768</v>
      </c>
      <c r="M17" s="344">
        <v>15107.294876482003</v>
      </c>
      <c r="N17" s="344">
        <v>18593.151656517344</v>
      </c>
    </row>
    <row r="18" spans="1:14" ht="12.75" customHeight="1" x14ac:dyDescent="0.25">
      <c r="A18" s="578" t="s">
        <v>8</v>
      </c>
      <c r="B18" s="346">
        <f>SUM(B19)</f>
        <v>94631.416258915226</v>
      </c>
      <c r="C18" s="346"/>
      <c r="D18" s="346">
        <f t="shared" ref="D18:N18" si="2">SUM(D19)</f>
        <v>28759.467689118897</v>
      </c>
      <c r="E18" s="346">
        <f t="shared" si="2"/>
        <v>14507.498880272398</v>
      </c>
      <c r="F18" s="346">
        <f t="shared" si="2"/>
        <v>14251.968808848964</v>
      </c>
      <c r="G18" s="346"/>
      <c r="H18" s="346">
        <f t="shared" si="2"/>
        <v>21558.485671234343</v>
      </c>
      <c r="I18" s="346">
        <f t="shared" si="2"/>
        <v>11211.047509782895</v>
      </c>
      <c r="J18" s="346">
        <f t="shared" si="2"/>
        <v>10347.438161451579</v>
      </c>
      <c r="K18" s="346"/>
      <c r="L18" s="346">
        <f t="shared" si="2"/>
        <v>44313.462898568941</v>
      </c>
      <c r="M18" s="346">
        <f t="shared" si="2"/>
        <v>19121.54760318399</v>
      </c>
      <c r="N18" s="346">
        <f t="shared" si="2"/>
        <v>25191.915295383315</v>
      </c>
    </row>
    <row r="19" spans="1:14" ht="12.75" customHeight="1" x14ac:dyDescent="0.25">
      <c r="A19" s="343" t="s">
        <v>8</v>
      </c>
      <c r="B19" s="344">
        <v>94631.416258915226</v>
      </c>
      <c r="C19" s="344"/>
      <c r="D19" s="344">
        <v>28759.467689118897</v>
      </c>
      <c r="E19" s="344">
        <v>14507.498880272398</v>
      </c>
      <c r="F19" s="344">
        <v>14251.968808848964</v>
      </c>
      <c r="G19" s="344"/>
      <c r="H19" s="344">
        <v>21558.485671234343</v>
      </c>
      <c r="I19" s="344">
        <v>11211.047509782895</v>
      </c>
      <c r="J19" s="344">
        <v>10347.438161451579</v>
      </c>
      <c r="K19" s="344"/>
      <c r="L19" s="344">
        <v>44313.462898568941</v>
      </c>
      <c r="M19" s="344">
        <v>19121.54760318399</v>
      </c>
      <c r="N19" s="344">
        <v>25191.915295383315</v>
      </c>
    </row>
    <row r="20" spans="1:14" ht="12.75" customHeight="1" x14ac:dyDescent="0.25">
      <c r="A20" s="345" t="s">
        <v>9</v>
      </c>
      <c r="B20" s="346">
        <f>SUM(B21:B22)</f>
        <v>774330.27611974778</v>
      </c>
      <c r="C20" s="346"/>
      <c r="D20" s="346">
        <f t="shared" ref="D20:N20" si="3">SUM(D21:D22)</f>
        <v>373364.25345124729</v>
      </c>
      <c r="E20" s="346">
        <f t="shared" si="3"/>
        <v>180407.66485781915</v>
      </c>
      <c r="F20" s="346">
        <f t="shared" si="3"/>
        <v>192956.58859353303</v>
      </c>
      <c r="G20" s="346"/>
      <c r="H20" s="346">
        <f t="shared" si="3"/>
        <v>295676.30416536477</v>
      </c>
      <c r="I20" s="346">
        <f t="shared" si="3"/>
        <v>142948.53552614705</v>
      </c>
      <c r="J20" s="346">
        <f t="shared" si="3"/>
        <v>152727.76863952028</v>
      </c>
      <c r="K20" s="346"/>
      <c r="L20" s="346">
        <f t="shared" si="3"/>
        <v>105289.71850285189</v>
      </c>
      <c r="M20" s="346">
        <f t="shared" si="3"/>
        <v>45641.667863605842</v>
      </c>
      <c r="N20" s="346">
        <f t="shared" si="3"/>
        <v>59648.050639242785</v>
      </c>
    </row>
    <row r="21" spans="1:14" ht="12.75" customHeight="1" x14ac:dyDescent="0.25">
      <c r="A21" s="343" t="s">
        <v>9</v>
      </c>
      <c r="B21" s="344">
        <v>731183.42583403154</v>
      </c>
      <c r="C21" s="344"/>
      <c r="D21" s="344">
        <v>363263.79139015812</v>
      </c>
      <c r="E21" s="344">
        <v>175370.6689128927</v>
      </c>
      <c r="F21" s="344">
        <v>187893.12247737046</v>
      </c>
      <c r="G21" s="344"/>
      <c r="H21" s="344">
        <v>286540.20030462742</v>
      </c>
      <c r="I21" s="344">
        <v>138206.14240504417</v>
      </c>
      <c r="J21" s="344">
        <v>148334.05789988569</v>
      </c>
      <c r="K21" s="344"/>
      <c r="L21" s="344">
        <v>81379.434138963945</v>
      </c>
      <c r="M21" s="344">
        <v>34373.971943759068</v>
      </c>
      <c r="N21" s="344">
        <v>47005.462195201042</v>
      </c>
    </row>
    <row r="22" spans="1:14" ht="12.75" customHeight="1" x14ac:dyDescent="0.25">
      <c r="A22" s="343" t="s">
        <v>163</v>
      </c>
      <c r="B22" s="344">
        <v>43146.850285716289</v>
      </c>
      <c r="C22" s="344"/>
      <c r="D22" s="344">
        <v>10100.462061089154</v>
      </c>
      <c r="E22" s="344">
        <v>5036.9959449264588</v>
      </c>
      <c r="F22" s="344">
        <v>5063.4661161625672</v>
      </c>
      <c r="G22" s="344"/>
      <c r="H22" s="344">
        <v>9136.1038607373357</v>
      </c>
      <c r="I22" s="344">
        <v>4742.3931211028794</v>
      </c>
      <c r="J22" s="344">
        <v>4393.7107396345727</v>
      </c>
      <c r="K22" s="344"/>
      <c r="L22" s="344">
        <v>23910.284363887946</v>
      </c>
      <c r="M22" s="344">
        <v>11267.695919846774</v>
      </c>
      <c r="N22" s="344">
        <v>12642.588444041741</v>
      </c>
    </row>
    <row r="23" spans="1:14" ht="12.75" customHeight="1" x14ac:dyDescent="0.25">
      <c r="A23" s="578" t="s">
        <v>10</v>
      </c>
      <c r="B23" s="346">
        <f>SUM(B24)</f>
        <v>31782.471100337469</v>
      </c>
      <c r="C23" s="346"/>
      <c r="D23" s="346">
        <f t="shared" ref="D23:N23" si="4">SUM(D24)</f>
        <v>9505.7350136030782</v>
      </c>
      <c r="E23" s="346">
        <f t="shared" si="4"/>
        <v>4914.2452184326639</v>
      </c>
      <c r="F23" s="346">
        <f t="shared" si="4"/>
        <v>4591.4897951702906</v>
      </c>
      <c r="G23" s="346"/>
      <c r="H23" s="346">
        <f t="shared" si="4"/>
        <v>10243.030597159537</v>
      </c>
      <c r="I23" s="346">
        <f t="shared" si="4"/>
        <v>5523.5248296056761</v>
      </c>
      <c r="J23" s="346">
        <f t="shared" si="4"/>
        <v>4719.5057675537928</v>
      </c>
      <c r="K23" s="346"/>
      <c r="L23" s="346">
        <f t="shared" si="4"/>
        <v>12033.705489577025</v>
      </c>
      <c r="M23" s="346">
        <f t="shared" si="4"/>
        <v>5031.2188609859622</v>
      </c>
      <c r="N23" s="346">
        <f t="shared" si="4"/>
        <v>7002.4866285910184</v>
      </c>
    </row>
    <row r="24" spans="1:14" ht="12.75" customHeight="1" x14ac:dyDescent="0.25">
      <c r="A24" s="343" t="s">
        <v>10</v>
      </c>
      <c r="B24" s="344">
        <v>31782.471100337469</v>
      </c>
      <c r="C24" s="344"/>
      <c r="D24" s="344">
        <v>9505.7350136030782</v>
      </c>
      <c r="E24" s="344">
        <v>4914.2452184326639</v>
      </c>
      <c r="F24" s="344">
        <v>4591.4897951702906</v>
      </c>
      <c r="G24" s="344"/>
      <c r="H24" s="344">
        <v>10243.030597159537</v>
      </c>
      <c r="I24" s="344">
        <v>5523.5248296056761</v>
      </c>
      <c r="J24" s="344">
        <v>4719.5057675537928</v>
      </c>
      <c r="K24" s="344"/>
      <c r="L24" s="344">
        <v>12033.705489577025</v>
      </c>
      <c r="M24" s="344">
        <v>5031.2188609859622</v>
      </c>
      <c r="N24" s="344">
        <v>7002.4866285910184</v>
      </c>
    </row>
    <row r="25" spans="1:14" ht="12.75" customHeight="1" x14ac:dyDescent="0.25">
      <c r="A25" s="578" t="s">
        <v>11</v>
      </c>
      <c r="B25" s="346">
        <f>SUM(B26)</f>
        <v>163040.60973066042</v>
      </c>
      <c r="C25" s="346"/>
      <c r="D25" s="346">
        <f t="shared" ref="D25:N25" si="5">SUM(D26)</f>
        <v>48058.307630685857</v>
      </c>
      <c r="E25" s="346">
        <f t="shared" si="5"/>
        <v>24701.217581645491</v>
      </c>
      <c r="F25" s="346">
        <f t="shared" si="5"/>
        <v>23357.090049041624</v>
      </c>
      <c r="G25" s="346"/>
      <c r="H25" s="346">
        <f t="shared" si="5"/>
        <v>39754.141111850106</v>
      </c>
      <c r="I25" s="346">
        <f t="shared" si="5"/>
        <v>20049.502086646462</v>
      </c>
      <c r="J25" s="346">
        <f t="shared" si="5"/>
        <v>19704.639025202458</v>
      </c>
      <c r="K25" s="346"/>
      <c r="L25" s="346">
        <f t="shared" si="5"/>
        <v>75228.160988046016</v>
      </c>
      <c r="M25" s="346">
        <f t="shared" si="5"/>
        <v>32915.1133755275</v>
      </c>
      <c r="N25" s="346">
        <f t="shared" si="5"/>
        <v>42313.047612516777</v>
      </c>
    </row>
    <row r="26" spans="1:14" ht="12.75" customHeight="1" x14ac:dyDescent="0.25">
      <c r="A26" s="343" t="s">
        <v>11</v>
      </c>
      <c r="B26" s="344">
        <v>163040.60973066042</v>
      </c>
      <c r="C26" s="344"/>
      <c r="D26" s="344">
        <v>48058.307630685857</v>
      </c>
      <c r="E26" s="344">
        <v>24701.217581645491</v>
      </c>
      <c r="F26" s="344">
        <v>23357.090049041624</v>
      </c>
      <c r="G26" s="344"/>
      <c r="H26" s="344">
        <v>39754.141111850106</v>
      </c>
      <c r="I26" s="344">
        <v>20049.502086646462</v>
      </c>
      <c r="J26" s="344">
        <v>19704.639025202458</v>
      </c>
      <c r="K26" s="344"/>
      <c r="L26" s="344">
        <v>75228.160988046016</v>
      </c>
      <c r="M26" s="344">
        <v>32915.1133755275</v>
      </c>
      <c r="N26" s="344">
        <v>42313.047612516777</v>
      </c>
    </row>
    <row r="27" spans="1:14" ht="12.75" customHeight="1" x14ac:dyDescent="0.25">
      <c r="A27" s="345" t="s">
        <v>12</v>
      </c>
      <c r="B27" s="346">
        <f>SUM(B28:B29)</f>
        <v>115479.65320684</v>
      </c>
      <c r="C27" s="346"/>
      <c r="D27" s="346">
        <f t="shared" ref="D27:N27" si="6">SUM(D28:D29)</f>
        <v>28260.761454248823</v>
      </c>
      <c r="E27" s="346">
        <f t="shared" si="6"/>
        <v>13955.326951802304</v>
      </c>
      <c r="F27" s="346">
        <f t="shared" si="6"/>
        <v>14305.434502447924</v>
      </c>
      <c r="G27" s="346"/>
      <c r="H27" s="346">
        <f t="shared" si="6"/>
        <v>12880.931689875575</v>
      </c>
      <c r="I27" s="346">
        <f t="shared" si="6"/>
        <v>6700.6978042884193</v>
      </c>
      <c r="J27" s="346">
        <f t="shared" si="6"/>
        <v>6180.233885587113</v>
      </c>
      <c r="K27" s="346"/>
      <c r="L27" s="346">
        <f t="shared" si="6"/>
        <v>74337.960062719721</v>
      </c>
      <c r="M27" s="346">
        <f t="shared" si="6"/>
        <v>34235.127972810762</v>
      </c>
      <c r="N27" s="346">
        <f t="shared" si="6"/>
        <v>40102.832089907693</v>
      </c>
    </row>
    <row r="28" spans="1:14" ht="12.75" customHeight="1" x14ac:dyDescent="0.25">
      <c r="A28" s="343" t="s">
        <v>12</v>
      </c>
      <c r="B28" s="344">
        <v>83299.779930700446</v>
      </c>
      <c r="C28" s="344"/>
      <c r="D28" s="344">
        <v>25063.86577725075</v>
      </c>
      <c r="E28" s="344">
        <v>12238.236320718028</v>
      </c>
      <c r="F28" s="344">
        <v>12825.629456534123</v>
      </c>
      <c r="G28" s="344"/>
      <c r="H28" s="344">
        <v>11043.390651530941</v>
      </c>
      <c r="I28" s="344">
        <v>5704.9022702228212</v>
      </c>
      <c r="J28" s="344">
        <v>5338.4883813081096</v>
      </c>
      <c r="K28" s="344"/>
      <c r="L28" s="344">
        <v>47192.523501922406</v>
      </c>
      <c r="M28" s="344">
        <v>21448.2015002972</v>
      </c>
      <c r="N28" s="344">
        <v>25744.322001622826</v>
      </c>
    </row>
    <row r="29" spans="1:14" ht="12.75" customHeight="1" x14ac:dyDescent="0.25">
      <c r="A29" s="343" t="s">
        <v>164</v>
      </c>
      <c r="B29" s="344">
        <v>32179.873276139551</v>
      </c>
      <c r="C29" s="344"/>
      <c r="D29" s="344">
        <v>3196.8956769980723</v>
      </c>
      <c r="E29" s="344">
        <v>1717.0906310842772</v>
      </c>
      <c r="F29" s="344">
        <v>1479.8050459138015</v>
      </c>
      <c r="G29" s="344"/>
      <c r="H29" s="344">
        <v>1837.5410383446347</v>
      </c>
      <c r="I29" s="344">
        <v>995.79553406559808</v>
      </c>
      <c r="J29" s="344">
        <v>841.74550427900385</v>
      </c>
      <c r="K29" s="344"/>
      <c r="L29" s="344">
        <v>27145.436560797312</v>
      </c>
      <c r="M29" s="344">
        <v>12786.926472513565</v>
      </c>
      <c r="N29" s="344">
        <v>14358.510088284869</v>
      </c>
    </row>
    <row r="30" spans="1:14" ht="12.75" customHeight="1" x14ac:dyDescent="0.25">
      <c r="A30" s="345" t="s">
        <v>13</v>
      </c>
      <c r="B30" s="346">
        <f>SUM(B31:B33)</f>
        <v>109099.15306890504</v>
      </c>
      <c r="C30" s="346"/>
      <c r="D30" s="346">
        <f t="shared" ref="D30:N30" si="7">SUM(D31:D33)</f>
        <v>31508.678502700084</v>
      </c>
      <c r="E30" s="346">
        <f t="shared" si="7"/>
        <v>16896.725413618606</v>
      </c>
      <c r="F30" s="346">
        <f t="shared" si="7"/>
        <v>14611.953089082566</v>
      </c>
      <c r="G30" s="346"/>
      <c r="H30" s="346">
        <f t="shared" si="7"/>
        <v>24190.314735909946</v>
      </c>
      <c r="I30" s="346">
        <f t="shared" si="7"/>
        <v>12658.489631425347</v>
      </c>
      <c r="J30" s="346">
        <f t="shared" si="7"/>
        <v>11531.825104484658</v>
      </c>
      <c r="K30" s="346"/>
      <c r="L30" s="346">
        <f t="shared" si="7"/>
        <v>53400.159830294026</v>
      </c>
      <c r="M30" s="346">
        <f t="shared" si="7"/>
        <v>23278.829698587015</v>
      </c>
      <c r="N30" s="346">
        <f t="shared" si="7"/>
        <v>30121.330131708331</v>
      </c>
    </row>
    <row r="31" spans="1:14" ht="12.75" customHeight="1" x14ac:dyDescent="0.25">
      <c r="A31" s="343" t="s">
        <v>13</v>
      </c>
      <c r="B31" s="344">
        <v>60274.854218777982</v>
      </c>
      <c r="C31" s="344"/>
      <c r="D31" s="344">
        <v>22073.200411571506</v>
      </c>
      <c r="E31" s="344">
        <v>11899.606141884804</v>
      </c>
      <c r="F31" s="344">
        <v>10173.594269687786</v>
      </c>
      <c r="G31" s="344"/>
      <c r="H31" s="344">
        <v>16266.355743046071</v>
      </c>
      <c r="I31" s="344">
        <v>8165.8438672130897</v>
      </c>
      <c r="J31" s="344">
        <v>8100.5118758330073</v>
      </c>
      <c r="K31" s="344"/>
      <c r="L31" s="344">
        <v>21935.298064157854</v>
      </c>
      <c r="M31" s="344">
        <v>9302.7293834882203</v>
      </c>
      <c r="N31" s="344">
        <v>12632.568680670656</v>
      </c>
    </row>
    <row r="32" spans="1:14" ht="12.75" customHeight="1" x14ac:dyDescent="0.25">
      <c r="A32" s="343" t="s">
        <v>165</v>
      </c>
      <c r="B32" s="344">
        <v>30371.020958790319</v>
      </c>
      <c r="C32" s="344"/>
      <c r="D32" s="344">
        <v>5301.9444455542298</v>
      </c>
      <c r="E32" s="344">
        <v>2844.8972906704789</v>
      </c>
      <c r="F32" s="344">
        <v>2457.0471548837158</v>
      </c>
      <c r="G32" s="344"/>
      <c r="H32" s="344">
        <v>4613.8482507861354</v>
      </c>
      <c r="I32" s="344">
        <v>2605.833907471263</v>
      </c>
      <c r="J32" s="344">
        <v>2008.0143433148985</v>
      </c>
      <c r="K32" s="344"/>
      <c r="L32" s="344">
        <v>20455.22826245135</v>
      </c>
      <c r="M32" s="344">
        <v>9052.0137270452706</v>
      </c>
      <c r="N32" s="344">
        <v>11403.214535406449</v>
      </c>
    </row>
    <row r="33" spans="1:14" ht="12.75" customHeight="1" x14ac:dyDescent="0.25">
      <c r="A33" s="343" t="s">
        <v>166</v>
      </c>
      <c r="B33" s="344">
        <v>18453.277891336733</v>
      </c>
      <c r="C33" s="344"/>
      <c r="D33" s="344">
        <v>4133.5336455743491</v>
      </c>
      <c r="E33" s="344">
        <v>2152.2219810633237</v>
      </c>
      <c r="F33" s="344">
        <v>1981.3116645110645</v>
      </c>
      <c r="G33" s="344"/>
      <c r="H33" s="344">
        <v>3310.1107420777394</v>
      </c>
      <c r="I33" s="344">
        <v>1886.8118567409954</v>
      </c>
      <c r="J33" s="344">
        <v>1423.2988853367526</v>
      </c>
      <c r="K33" s="344"/>
      <c r="L33" s="344">
        <v>11009.633503684818</v>
      </c>
      <c r="M33" s="344">
        <v>4924.086588053523</v>
      </c>
      <c r="N33" s="344">
        <v>6085.5469156312229</v>
      </c>
    </row>
    <row r="34" spans="1:14" ht="12.75" customHeight="1" x14ac:dyDescent="0.25">
      <c r="A34" s="345" t="s">
        <v>14</v>
      </c>
      <c r="B34" s="346">
        <f>SUM(B35:B37)</f>
        <v>221769.37920587693</v>
      </c>
      <c r="C34" s="346"/>
      <c r="D34" s="346">
        <f t="shared" ref="D34:N34" si="8">SUM(D35:D37)</f>
        <v>78188.434672112227</v>
      </c>
      <c r="E34" s="346">
        <f t="shared" si="8"/>
        <v>40745.435801453204</v>
      </c>
      <c r="F34" s="346">
        <f t="shared" si="8"/>
        <v>37442.998870662894</v>
      </c>
      <c r="G34" s="346"/>
      <c r="H34" s="346">
        <f t="shared" si="8"/>
        <v>77576.14504921349</v>
      </c>
      <c r="I34" s="346">
        <f t="shared" si="8"/>
        <v>37661.483712343186</v>
      </c>
      <c r="J34" s="346">
        <f t="shared" si="8"/>
        <v>39914.661336870136</v>
      </c>
      <c r="K34" s="346"/>
      <c r="L34" s="346">
        <f t="shared" si="8"/>
        <v>66004.799484562245</v>
      </c>
      <c r="M34" s="346">
        <f t="shared" si="8"/>
        <v>29290.95424105259</v>
      </c>
      <c r="N34" s="346">
        <f t="shared" si="8"/>
        <v>36713.84524351274</v>
      </c>
    </row>
    <row r="35" spans="1:14" ht="12.75" customHeight="1" x14ac:dyDescent="0.25">
      <c r="A35" s="343" t="s">
        <v>14</v>
      </c>
      <c r="B35" s="344">
        <v>116885.75465583519</v>
      </c>
      <c r="C35" s="344"/>
      <c r="D35" s="344">
        <v>47049.032170133862</v>
      </c>
      <c r="E35" s="344">
        <v>24251.519819117308</v>
      </c>
      <c r="F35" s="344">
        <v>22797.51235101993</v>
      </c>
      <c r="G35" s="344"/>
      <c r="H35" s="344">
        <v>41215.081157156841</v>
      </c>
      <c r="I35" s="344">
        <v>19650.721739443914</v>
      </c>
      <c r="J35" s="344">
        <v>21564.35941771236</v>
      </c>
      <c r="K35" s="344"/>
      <c r="L35" s="344">
        <v>28621.641328554</v>
      </c>
      <c r="M35" s="344">
        <v>12520.692432958973</v>
      </c>
      <c r="N35" s="344">
        <v>16100.948895596892</v>
      </c>
    </row>
    <row r="36" spans="1:14" ht="12.75" customHeight="1" x14ac:dyDescent="0.25">
      <c r="A36" s="343" t="s">
        <v>167</v>
      </c>
      <c r="B36" s="344">
        <v>37507.639894590247</v>
      </c>
      <c r="C36" s="344"/>
      <c r="D36" s="344">
        <v>10842.204003313538</v>
      </c>
      <c r="E36" s="344">
        <v>5755.3257542088004</v>
      </c>
      <c r="F36" s="344">
        <v>5086.8782491045404</v>
      </c>
      <c r="G36" s="344"/>
      <c r="H36" s="344">
        <v>14378.855372423521</v>
      </c>
      <c r="I36" s="344">
        <v>6948.2278098500537</v>
      </c>
      <c r="J36" s="344">
        <v>7430.6275625734979</v>
      </c>
      <c r="K36" s="344"/>
      <c r="L36" s="344">
        <v>12286.58051885537</v>
      </c>
      <c r="M36" s="344">
        <v>5732.9003853660688</v>
      </c>
      <c r="N36" s="344">
        <v>6553.6801334893016</v>
      </c>
    </row>
    <row r="37" spans="1:14" ht="12.75" customHeight="1" x14ac:dyDescent="0.25">
      <c r="A37" s="343" t="s">
        <v>168</v>
      </c>
      <c r="B37" s="344">
        <v>67375.984655451495</v>
      </c>
      <c r="C37" s="344"/>
      <c r="D37" s="344">
        <v>20297.198498664824</v>
      </c>
      <c r="E37" s="344">
        <v>10738.590228127097</v>
      </c>
      <c r="F37" s="344">
        <v>9558.6082705384251</v>
      </c>
      <c r="G37" s="344"/>
      <c r="H37" s="344">
        <v>21982.208519633132</v>
      </c>
      <c r="I37" s="344">
        <v>11062.53416304922</v>
      </c>
      <c r="J37" s="344">
        <v>10919.674356584273</v>
      </c>
      <c r="K37" s="344"/>
      <c r="L37" s="344">
        <v>25096.577637152877</v>
      </c>
      <c r="M37" s="344">
        <v>11037.361422727548</v>
      </c>
      <c r="N37" s="344">
        <v>14059.216214426548</v>
      </c>
    </row>
    <row r="38" spans="1:14" ht="12.75" customHeight="1" x14ac:dyDescent="0.25">
      <c r="A38" s="578" t="s">
        <v>15</v>
      </c>
      <c r="B38" s="346">
        <f>SUM(B39)</f>
        <v>195329.60130162557</v>
      </c>
      <c r="C38" s="346"/>
      <c r="D38" s="346">
        <f t="shared" ref="D38:N38" si="9">SUM(D39)</f>
        <v>74336.357971555524</v>
      </c>
      <c r="E38" s="346">
        <f t="shared" si="9"/>
        <v>37168.137889949605</v>
      </c>
      <c r="F38" s="346">
        <f t="shared" si="9"/>
        <v>37168.2200816072</v>
      </c>
      <c r="G38" s="346"/>
      <c r="H38" s="346">
        <f t="shared" si="9"/>
        <v>69181.60788673893</v>
      </c>
      <c r="I38" s="346">
        <f t="shared" si="9"/>
        <v>33777.247345023417</v>
      </c>
      <c r="J38" s="346">
        <f t="shared" si="9"/>
        <v>35404.36054170844</v>
      </c>
      <c r="K38" s="346"/>
      <c r="L38" s="346">
        <f t="shared" si="9"/>
        <v>51811.635443184066</v>
      </c>
      <c r="M38" s="346">
        <f t="shared" si="9"/>
        <v>21752.543828722373</v>
      </c>
      <c r="N38" s="346">
        <f t="shared" si="9"/>
        <v>30059.091614458528</v>
      </c>
    </row>
    <row r="39" spans="1:14" ht="12.75" customHeight="1" x14ac:dyDescent="0.25">
      <c r="A39" s="343" t="s">
        <v>15</v>
      </c>
      <c r="B39" s="344">
        <v>195329.60130162557</v>
      </c>
      <c r="C39" s="344"/>
      <c r="D39" s="344">
        <v>74336.357971555524</v>
      </c>
      <c r="E39" s="344">
        <v>37168.137889949605</v>
      </c>
      <c r="F39" s="344">
        <v>37168.2200816072</v>
      </c>
      <c r="G39" s="344"/>
      <c r="H39" s="344">
        <v>69181.60788673893</v>
      </c>
      <c r="I39" s="344">
        <v>33777.247345023417</v>
      </c>
      <c r="J39" s="344">
        <v>35404.36054170844</v>
      </c>
      <c r="K39" s="344"/>
      <c r="L39" s="344">
        <v>51811.635443184066</v>
      </c>
      <c r="M39" s="344">
        <v>21752.543828722373</v>
      </c>
      <c r="N39" s="344">
        <v>30059.091614458528</v>
      </c>
    </row>
    <row r="40" spans="1:14" ht="12.75" customHeight="1" x14ac:dyDescent="0.25">
      <c r="A40" s="345" t="s">
        <v>169</v>
      </c>
      <c r="B40" s="346">
        <f>SUM(B41:B42)</f>
        <v>62323.418470940596</v>
      </c>
      <c r="C40" s="346"/>
      <c r="D40" s="346">
        <f t="shared" ref="D40:N40" si="10">SUM(D41:D42)</f>
        <v>13622.535951594889</v>
      </c>
      <c r="E40" s="346">
        <f t="shared" si="10"/>
        <v>7152.4166224387754</v>
      </c>
      <c r="F40" s="346">
        <f t="shared" si="10"/>
        <v>6470.1193291559175</v>
      </c>
      <c r="G40" s="346"/>
      <c r="H40" s="346">
        <f t="shared" si="10"/>
        <v>17709.249122544552</v>
      </c>
      <c r="I40" s="346">
        <f t="shared" si="10"/>
        <v>9963.2866556114677</v>
      </c>
      <c r="J40" s="346">
        <f t="shared" si="10"/>
        <v>7745.962466933006</v>
      </c>
      <c r="K40" s="346"/>
      <c r="L40" s="346">
        <f t="shared" si="10"/>
        <v>30991.633396805017</v>
      </c>
      <c r="M40" s="346">
        <f t="shared" si="10"/>
        <v>13621.76146263073</v>
      </c>
      <c r="N40" s="346">
        <f t="shared" si="10"/>
        <v>17369.871934174498</v>
      </c>
    </row>
    <row r="41" spans="1:14" ht="12.75" customHeight="1" x14ac:dyDescent="0.25">
      <c r="A41" s="343" t="s">
        <v>169</v>
      </c>
      <c r="B41" s="344">
        <v>32015.534362372437</v>
      </c>
      <c r="C41" s="344"/>
      <c r="D41" s="344">
        <v>9007.8207806704559</v>
      </c>
      <c r="E41" s="344">
        <v>4629.6194085643419</v>
      </c>
      <c r="F41" s="344">
        <v>4378.2013721059193</v>
      </c>
      <c r="G41" s="344"/>
      <c r="H41" s="344">
        <v>10374.932627540176</v>
      </c>
      <c r="I41" s="344">
        <v>5541.4234544091842</v>
      </c>
      <c r="J41" s="344">
        <v>4833.5091731309585</v>
      </c>
      <c r="K41" s="344"/>
      <c r="L41" s="344">
        <v>12632.780954163898</v>
      </c>
      <c r="M41" s="344">
        <v>5608.2395859392836</v>
      </c>
      <c r="N41" s="344">
        <v>7024.5413682245426</v>
      </c>
    </row>
    <row r="42" spans="1:14" ht="12.75" customHeight="1" x14ac:dyDescent="0.25">
      <c r="A42" s="343" t="s">
        <v>170</v>
      </c>
      <c r="B42" s="344">
        <v>30307.884108568163</v>
      </c>
      <c r="C42" s="344"/>
      <c r="D42" s="344">
        <v>4614.7151709244336</v>
      </c>
      <c r="E42" s="344">
        <v>2522.7972138744335</v>
      </c>
      <c r="F42" s="344">
        <v>2091.9179570499978</v>
      </c>
      <c r="G42" s="344"/>
      <c r="H42" s="344">
        <v>7334.3164950043756</v>
      </c>
      <c r="I42" s="344">
        <v>4421.8632012022827</v>
      </c>
      <c r="J42" s="344">
        <v>2912.453293802047</v>
      </c>
      <c r="K42" s="344"/>
      <c r="L42" s="344">
        <v>18358.852442641117</v>
      </c>
      <c r="M42" s="344">
        <v>8013.521876691445</v>
      </c>
      <c r="N42" s="344">
        <v>10345.330565949957</v>
      </c>
    </row>
    <row r="43" spans="1:14" ht="12.75" customHeight="1" x14ac:dyDescent="0.25">
      <c r="A43" s="345" t="s">
        <v>16</v>
      </c>
      <c r="B43" s="346">
        <f>SUM(B44:B45)</f>
        <v>85589.146230558865</v>
      </c>
      <c r="C43" s="346"/>
      <c r="D43" s="346">
        <f t="shared" ref="D43:N43" si="11">SUM(D44:D45)</f>
        <v>28177.747516549163</v>
      </c>
      <c r="E43" s="346">
        <f t="shared" si="11"/>
        <v>14485.312337731233</v>
      </c>
      <c r="F43" s="346">
        <f t="shared" si="11"/>
        <v>13692.435178819564</v>
      </c>
      <c r="G43" s="346"/>
      <c r="H43" s="346">
        <f t="shared" si="11"/>
        <v>22644.130802900439</v>
      </c>
      <c r="I43" s="346">
        <f t="shared" si="11"/>
        <v>12390.27844355163</v>
      </c>
      <c r="J43" s="346">
        <f t="shared" si="11"/>
        <v>10253.852359349165</v>
      </c>
      <c r="K43" s="346"/>
      <c r="L43" s="346">
        <f t="shared" si="11"/>
        <v>34767.267911108225</v>
      </c>
      <c r="M43" s="346">
        <f t="shared" si="11"/>
        <v>14724.905362826634</v>
      </c>
      <c r="N43" s="346">
        <f t="shared" si="11"/>
        <v>20042.362548282537</v>
      </c>
    </row>
    <row r="44" spans="1:14" ht="12.75" customHeight="1" x14ac:dyDescent="0.25">
      <c r="A44" s="343" t="s">
        <v>16</v>
      </c>
      <c r="B44" s="344">
        <v>66597.372394597041</v>
      </c>
      <c r="C44" s="344"/>
      <c r="D44" s="344">
        <v>25492.548643319893</v>
      </c>
      <c r="E44" s="344">
        <v>12927.388885770399</v>
      </c>
      <c r="F44" s="344">
        <v>12565.159757551111</v>
      </c>
      <c r="G44" s="344"/>
      <c r="H44" s="344">
        <v>19038.703523871904</v>
      </c>
      <c r="I44" s="344">
        <v>10151.183061735703</v>
      </c>
      <c r="J44" s="344">
        <v>8887.5204621365428</v>
      </c>
      <c r="K44" s="344"/>
      <c r="L44" s="344">
        <v>22066.120227403913</v>
      </c>
      <c r="M44" s="344">
        <v>9196.8065189902682</v>
      </c>
      <c r="N44" s="344">
        <v>12869.313708414733</v>
      </c>
    </row>
    <row r="45" spans="1:14" ht="12.75" customHeight="1" x14ac:dyDescent="0.25">
      <c r="A45" s="343" t="s">
        <v>171</v>
      </c>
      <c r="B45" s="344">
        <v>18991.773835961831</v>
      </c>
      <c r="C45" s="344"/>
      <c r="D45" s="344">
        <v>2685.1988732292721</v>
      </c>
      <c r="E45" s="344">
        <v>1557.9234519608342</v>
      </c>
      <c r="F45" s="344">
        <v>1127.2754212684529</v>
      </c>
      <c r="G45" s="344"/>
      <c r="H45" s="344">
        <v>3605.4272790285372</v>
      </c>
      <c r="I45" s="344">
        <v>2239.0953818159273</v>
      </c>
      <c r="J45" s="344">
        <v>1366.3318972126212</v>
      </c>
      <c r="K45" s="344"/>
      <c r="L45" s="344">
        <v>12701.147683704308</v>
      </c>
      <c r="M45" s="344">
        <v>5528.0988438363665</v>
      </c>
      <c r="N45" s="344">
        <v>7173.0488398678062</v>
      </c>
    </row>
    <row r="46" spans="1:14" ht="12.75" customHeight="1" x14ac:dyDescent="0.25">
      <c r="A46" s="345" t="s">
        <v>17</v>
      </c>
      <c r="B46" s="346">
        <f>SUM(B47:B48)</f>
        <v>131008.76536229055</v>
      </c>
      <c r="C46" s="346"/>
      <c r="D46" s="346">
        <f t="shared" ref="D46:N46" si="12">SUM(D47:D48)</f>
        <v>34316.863460479908</v>
      </c>
      <c r="E46" s="346">
        <f t="shared" si="12"/>
        <v>17937.098691579555</v>
      </c>
      <c r="F46" s="346">
        <f t="shared" si="12"/>
        <v>16379.764768901352</v>
      </c>
      <c r="G46" s="346"/>
      <c r="H46" s="346">
        <f t="shared" si="12"/>
        <v>38309.993953811834</v>
      </c>
      <c r="I46" s="346">
        <f t="shared" si="12"/>
        <v>20801.87959436368</v>
      </c>
      <c r="J46" s="346">
        <f t="shared" si="12"/>
        <v>17508.114359448613</v>
      </c>
      <c r="K46" s="346"/>
      <c r="L46" s="346">
        <f t="shared" si="12"/>
        <v>58381.907948001826</v>
      </c>
      <c r="M46" s="346">
        <f t="shared" si="12"/>
        <v>25912.112316329389</v>
      </c>
      <c r="N46" s="346">
        <f t="shared" si="12"/>
        <v>32469.795631675086</v>
      </c>
    </row>
    <row r="47" spans="1:14" ht="12.75" customHeight="1" x14ac:dyDescent="0.25">
      <c r="A47" s="343" t="s">
        <v>17</v>
      </c>
      <c r="B47" s="344">
        <v>81868.221256082543</v>
      </c>
      <c r="C47" s="344"/>
      <c r="D47" s="344">
        <v>22937.666954480032</v>
      </c>
      <c r="E47" s="344">
        <v>11987.935602562922</v>
      </c>
      <c r="F47" s="344">
        <v>10949.73135191823</v>
      </c>
      <c r="G47" s="344"/>
      <c r="H47" s="344">
        <v>25377.417520236519</v>
      </c>
      <c r="I47" s="344">
        <v>13626.21195074024</v>
      </c>
      <c r="J47" s="344">
        <v>11751.205569496724</v>
      </c>
      <c r="K47" s="344"/>
      <c r="L47" s="344">
        <v>33553.136781368819</v>
      </c>
      <c r="M47" s="344">
        <v>14880.931281218045</v>
      </c>
      <c r="N47" s="344">
        <v>18672.205500152326</v>
      </c>
    </row>
    <row r="48" spans="1:14" ht="12.75" customHeight="1" x14ac:dyDescent="0.25">
      <c r="A48" s="343" t="s">
        <v>172</v>
      </c>
      <c r="B48" s="344">
        <v>49140.544106208014</v>
      </c>
      <c r="C48" s="344"/>
      <c r="D48" s="344">
        <v>11379.196505999878</v>
      </c>
      <c r="E48" s="344">
        <v>5949.1630890166334</v>
      </c>
      <c r="F48" s="344">
        <v>5430.0334169831222</v>
      </c>
      <c r="G48" s="344"/>
      <c r="H48" s="344">
        <v>12932.576433575316</v>
      </c>
      <c r="I48" s="344">
        <v>7175.6676436234402</v>
      </c>
      <c r="J48" s="344">
        <v>5756.9087899518881</v>
      </c>
      <c r="K48" s="344"/>
      <c r="L48" s="344">
        <v>24828.771166633003</v>
      </c>
      <c r="M48" s="344">
        <v>11031.181035111342</v>
      </c>
      <c r="N48" s="344">
        <v>13797.590131522762</v>
      </c>
    </row>
    <row r="49" spans="1:14" ht="12.75" customHeight="1" x14ac:dyDescent="0.25">
      <c r="A49" s="345" t="s">
        <v>18</v>
      </c>
      <c r="B49" s="346">
        <f>SUM(B50:B51)</f>
        <v>64219.335116176553</v>
      </c>
      <c r="C49" s="346"/>
      <c r="D49" s="346">
        <f t="shared" ref="D49:N49" si="13">SUM(D50:D51)</f>
        <v>24726.976558414477</v>
      </c>
      <c r="E49" s="346">
        <f t="shared" si="13"/>
        <v>12949.712477992358</v>
      </c>
      <c r="F49" s="346">
        <f t="shared" si="13"/>
        <v>11777.26408042173</v>
      </c>
      <c r="G49" s="346"/>
      <c r="H49" s="346">
        <f t="shared" si="13"/>
        <v>21441.27291356658</v>
      </c>
      <c r="I49" s="346">
        <f t="shared" si="13"/>
        <v>10801.64796158384</v>
      </c>
      <c r="J49" s="346">
        <f t="shared" si="13"/>
        <v>10639.624951982689</v>
      </c>
      <c r="K49" s="346"/>
      <c r="L49" s="346">
        <f t="shared" si="13"/>
        <v>18051.08564419936</v>
      </c>
      <c r="M49" s="346">
        <f t="shared" si="13"/>
        <v>7097.8501351607683</v>
      </c>
      <c r="N49" s="346">
        <f t="shared" si="13"/>
        <v>10953.235509038546</v>
      </c>
    </row>
    <row r="50" spans="1:14" ht="12.75" customHeight="1" x14ac:dyDescent="0.25">
      <c r="A50" s="343" t="s">
        <v>18</v>
      </c>
      <c r="B50" s="344">
        <v>40610.90622381297</v>
      </c>
      <c r="C50" s="344"/>
      <c r="D50" s="344">
        <v>15543.185212793993</v>
      </c>
      <c r="E50" s="344">
        <v>8019.2484891052118</v>
      </c>
      <c r="F50" s="344">
        <v>7523.9367236885846</v>
      </c>
      <c r="G50" s="344"/>
      <c r="H50" s="344">
        <v>14026.117797306906</v>
      </c>
      <c r="I50" s="344">
        <v>7019.2520088263882</v>
      </c>
      <c r="J50" s="344">
        <v>7006.8657884804816</v>
      </c>
      <c r="K50" s="344"/>
      <c r="L50" s="344">
        <v>11041.60321371473</v>
      </c>
      <c r="M50" s="344">
        <v>4398.084741086047</v>
      </c>
      <c r="N50" s="344">
        <v>6643.5184726286298</v>
      </c>
    </row>
    <row r="51" spans="1:14" ht="12.75" customHeight="1" x14ac:dyDescent="0.25">
      <c r="A51" s="343" t="s">
        <v>173</v>
      </c>
      <c r="B51" s="344">
        <v>23608.428892363583</v>
      </c>
      <c r="C51" s="344"/>
      <c r="D51" s="344">
        <v>9183.7913456204842</v>
      </c>
      <c r="E51" s="344">
        <v>4930.4639888871452</v>
      </c>
      <c r="F51" s="344">
        <v>4253.3273567331462</v>
      </c>
      <c r="G51" s="344"/>
      <c r="H51" s="344">
        <v>7415.1551162596716</v>
      </c>
      <c r="I51" s="344">
        <v>3782.3959527574521</v>
      </c>
      <c r="J51" s="344">
        <v>3632.7591635022068</v>
      </c>
      <c r="K51" s="344"/>
      <c r="L51" s="344">
        <v>7009.4824304846297</v>
      </c>
      <c r="M51" s="344">
        <v>2699.7653940747218</v>
      </c>
      <c r="N51" s="344">
        <v>4309.7170364099156</v>
      </c>
    </row>
    <row r="52" spans="1:14" ht="12.75" customHeight="1" x14ac:dyDescent="0.25">
      <c r="A52" s="578" t="s">
        <v>174</v>
      </c>
      <c r="B52" s="346">
        <f>SUM(B53)</f>
        <v>46667.308984394069</v>
      </c>
      <c r="C52" s="346"/>
      <c r="D52" s="346">
        <f t="shared" ref="D52:N52" si="14">SUM(D53)</f>
        <v>8644.254664885224</v>
      </c>
      <c r="E52" s="346">
        <f t="shared" si="14"/>
        <v>4730.0233845390421</v>
      </c>
      <c r="F52" s="346">
        <f t="shared" si="14"/>
        <v>3914.2312803460195</v>
      </c>
      <c r="G52" s="346"/>
      <c r="H52" s="346">
        <f t="shared" si="14"/>
        <v>11901.96023560679</v>
      </c>
      <c r="I52" s="346">
        <f t="shared" si="14"/>
        <v>6827.4138997367527</v>
      </c>
      <c r="J52" s="346">
        <f t="shared" si="14"/>
        <v>5074.5463358699917</v>
      </c>
      <c r="K52" s="346"/>
      <c r="L52" s="346">
        <f t="shared" si="14"/>
        <v>26121.094083902328</v>
      </c>
      <c r="M52" s="346">
        <f t="shared" si="14"/>
        <v>11206.532867164504</v>
      </c>
      <c r="N52" s="346">
        <f t="shared" si="14"/>
        <v>14914.561216739392</v>
      </c>
    </row>
    <row r="53" spans="1:14" ht="12.75" customHeight="1" x14ac:dyDescent="0.25">
      <c r="A53" s="343" t="s">
        <v>174</v>
      </c>
      <c r="B53" s="344">
        <v>46667.308984394069</v>
      </c>
      <c r="C53" s="344"/>
      <c r="D53" s="344">
        <v>8644.254664885224</v>
      </c>
      <c r="E53" s="344">
        <v>4730.0233845390421</v>
      </c>
      <c r="F53" s="344">
        <v>3914.2312803460195</v>
      </c>
      <c r="G53" s="344"/>
      <c r="H53" s="344">
        <v>11901.96023560679</v>
      </c>
      <c r="I53" s="344">
        <v>6827.4138997367527</v>
      </c>
      <c r="J53" s="344">
        <v>5074.5463358699917</v>
      </c>
      <c r="K53" s="344"/>
      <c r="L53" s="344">
        <v>26121.094083902328</v>
      </c>
      <c r="M53" s="344">
        <v>11206.532867164504</v>
      </c>
      <c r="N53" s="344">
        <v>14914.561216739392</v>
      </c>
    </row>
    <row r="54" spans="1:14" ht="12.75" customHeight="1" x14ac:dyDescent="0.25">
      <c r="A54" s="578" t="s">
        <v>175</v>
      </c>
      <c r="B54" s="346">
        <f>SUM(B55)</f>
        <v>40650.577744406866</v>
      </c>
      <c r="C54" s="346"/>
      <c r="D54" s="346">
        <f t="shared" ref="D54:N54" si="15">SUM(D55)</f>
        <v>5688.8599198585789</v>
      </c>
      <c r="E54" s="346">
        <f t="shared" si="15"/>
        <v>3005.4376165347867</v>
      </c>
      <c r="F54" s="346">
        <f t="shared" si="15"/>
        <v>2683.4223033238018</v>
      </c>
      <c r="G54" s="346"/>
      <c r="H54" s="346">
        <f t="shared" si="15"/>
        <v>9239.642548774078</v>
      </c>
      <c r="I54" s="346">
        <f t="shared" si="15"/>
        <v>5120.2449925301426</v>
      </c>
      <c r="J54" s="346">
        <f t="shared" si="15"/>
        <v>4119.3975562439991</v>
      </c>
      <c r="K54" s="346"/>
      <c r="L54" s="346">
        <f t="shared" si="15"/>
        <v>25722.075275773866</v>
      </c>
      <c r="M54" s="346">
        <f t="shared" si="15"/>
        <v>12203.49554348381</v>
      </c>
      <c r="N54" s="346">
        <f t="shared" si="15"/>
        <v>13518.579732291299</v>
      </c>
    </row>
    <row r="55" spans="1:14" ht="12.75" customHeight="1" x14ac:dyDescent="0.25">
      <c r="A55" s="343" t="s">
        <v>175</v>
      </c>
      <c r="B55" s="344">
        <v>40650.577744406866</v>
      </c>
      <c r="C55" s="344"/>
      <c r="D55" s="344">
        <v>5688.8599198585789</v>
      </c>
      <c r="E55" s="344">
        <v>3005.4376165347867</v>
      </c>
      <c r="F55" s="344">
        <v>2683.4223033238018</v>
      </c>
      <c r="G55" s="344"/>
      <c r="H55" s="344">
        <v>9239.642548774078</v>
      </c>
      <c r="I55" s="344">
        <v>5120.2449925301426</v>
      </c>
      <c r="J55" s="344">
        <v>4119.3975562439991</v>
      </c>
      <c r="K55" s="344"/>
      <c r="L55" s="344">
        <v>25722.075275773866</v>
      </c>
      <c r="M55" s="344">
        <v>12203.49554348381</v>
      </c>
      <c r="N55" s="344">
        <v>13518.579732291299</v>
      </c>
    </row>
    <row r="56" spans="1:14" ht="12.75" customHeight="1" x14ac:dyDescent="0.25">
      <c r="A56" s="345" t="s">
        <v>176</v>
      </c>
      <c r="B56" s="346">
        <f>SUM(B57:B58)</f>
        <v>63437.463502202598</v>
      </c>
      <c r="C56" s="346"/>
      <c r="D56" s="346">
        <f t="shared" ref="D56:N56" si="16">SUM(D57:D58)</f>
        <v>13641.75295253615</v>
      </c>
      <c r="E56" s="346">
        <f t="shared" si="16"/>
        <v>7086.8829898203549</v>
      </c>
      <c r="F56" s="346">
        <f t="shared" si="16"/>
        <v>6554.869962715713</v>
      </c>
      <c r="G56" s="346"/>
      <c r="H56" s="346">
        <f t="shared" si="16"/>
        <v>14443.905661085584</v>
      </c>
      <c r="I56" s="346">
        <f t="shared" si="16"/>
        <v>7979.6691298847072</v>
      </c>
      <c r="J56" s="346">
        <f t="shared" si="16"/>
        <v>6464.2365312009706</v>
      </c>
      <c r="K56" s="346"/>
      <c r="L56" s="346">
        <f t="shared" si="16"/>
        <v>35351.804888583596</v>
      </c>
      <c r="M56" s="346">
        <f t="shared" si="16"/>
        <v>15974.416928350469</v>
      </c>
      <c r="N56" s="346">
        <f t="shared" si="16"/>
        <v>19377.387960233536</v>
      </c>
    </row>
    <row r="57" spans="1:14" ht="12.75" customHeight="1" x14ac:dyDescent="0.25">
      <c r="A57" s="343" t="s">
        <v>176</v>
      </c>
      <c r="B57" s="344">
        <v>36793.288502686104</v>
      </c>
      <c r="C57" s="344"/>
      <c r="D57" s="344">
        <v>9262.2030593895743</v>
      </c>
      <c r="E57" s="344">
        <v>4779.0247267588347</v>
      </c>
      <c r="F57" s="344">
        <v>4483.1783326306322</v>
      </c>
      <c r="G57" s="344"/>
      <c r="H57" s="344">
        <v>8535.6830755937626</v>
      </c>
      <c r="I57" s="344">
        <v>4706.9288260069252</v>
      </c>
      <c r="J57" s="344">
        <v>3828.7542495868888</v>
      </c>
      <c r="K57" s="344"/>
      <c r="L57" s="344">
        <v>18995.402367704002</v>
      </c>
      <c r="M57" s="344">
        <v>8339.3578859076188</v>
      </c>
      <c r="N57" s="344">
        <v>10656.044481796825</v>
      </c>
    </row>
    <row r="58" spans="1:14" ht="12.75" customHeight="1" x14ac:dyDescent="0.25">
      <c r="A58" s="343" t="s">
        <v>177</v>
      </c>
      <c r="B58" s="344">
        <v>26644.174999516494</v>
      </c>
      <c r="C58" s="344"/>
      <c r="D58" s="344">
        <v>4379.5498931465745</v>
      </c>
      <c r="E58" s="344">
        <v>2307.8582630615197</v>
      </c>
      <c r="F58" s="344">
        <v>2071.6916300850803</v>
      </c>
      <c r="G58" s="344"/>
      <c r="H58" s="344">
        <v>5908.2225854918224</v>
      </c>
      <c r="I58" s="344">
        <v>3272.7403038777816</v>
      </c>
      <c r="J58" s="344">
        <v>2635.4822816140818</v>
      </c>
      <c r="K58" s="344"/>
      <c r="L58" s="344">
        <v>16356.402520879596</v>
      </c>
      <c r="M58" s="344">
        <v>7635.0590424428501</v>
      </c>
      <c r="N58" s="344">
        <v>8721.3434784367128</v>
      </c>
    </row>
    <row r="59" spans="1:14" ht="12.75" customHeight="1" x14ac:dyDescent="0.25">
      <c r="A59" s="345" t="s">
        <v>178</v>
      </c>
      <c r="B59" s="346">
        <f>SUM(B60:B61)</f>
        <v>96305.034675503906</v>
      </c>
      <c r="C59" s="346"/>
      <c r="D59" s="346">
        <f t="shared" ref="D59:N59" si="17">SUM(D60:D61)</f>
        <v>10888.686119782538</v>
      </c>
      <c r="E59" s="346">
        <f t="shared" si="17"/>
        <v>5873.933769062327</v>
      </c>
      <c r="F59" s="346">
        <f t="shared" si="17"/>
        <v>5014.7523507201677</v>
      </c>
      <c r="G59" s="346"/>
      <c r="H59" s="346">
        <f t="shared" si="17"/>
        <v>8082.4206799942313</v>
      </c>
      <c r="I59" s="346">
        <f t="shared" si="17"/>
        <v>4793.9841025733003</v>
      </c>
      <c r="J59" s="346">
        <f t="shared" si="17"/>
        <v>3288.4365774209155</v>
      </c>
      <c r="K59" s="346"/>
      <c r="L59" s="346">
        <f t="shared" si="17"/>
        <v>77333.927875727954</v>
      </c>
      <c r="M59" s="346">
        <f t="shared" si="17"/>
        <v>36331.92664704979</v>
      </c>
      <c r="N59" s="346">
        <f t="shared" si="17"/>
        <v>41002.001228675072</v>
      </c>
    </row>
    <row r="60" spans="1:14" ht="12.75" customHeight="1" x14ac:dyDescent="0.25">
      <c r="A60" s="343" t="s">
        <v>178</v>
      </c>
      <c r="B60" s="344">
        <v>69015.16465582278</v>
      </c>
      <c r="C60" s="344"/>
      <c r="D60" s="344">
        <v>7866.6355317245097</v>
      </c>
      <c r="E60" s="344">
        <v>4269.5486183581006</v>
      </c>
      <c r="F60" s="344">
        <v>3597.0869133663477</v>
      </c>
      <c r="G60" s="344"/>
      <c r="H60" s="344">
        <v>6263.4284808609309</v>
      </c>
      <c r="I60" s="344">
        <v>3738.0168616345536</v>
      </c>
      <c r="J60" s="344">
        <v>2525.4116192263914</v>
      </c>
      <c r="K60" s="344"/>
      <c r="L60" s="344">
        <v>54885.100643237427</v>
      </c>
      <c r="M60" s="344">
        <v>25881.174406256931</v>
      </c>
      <c r="N60" s="344">
        <v>29003.926236976622</v>
      </c>
    </row>
    <row r="61" spans="1:14" ht="12.75" customHeight="1" x14ac:dyDescent="0.25">
      <c r="A61" s="343" t="s">
        <v>179</v>
      </c>
      <c r="B61" s="344">
        <v>27289.870019681119</v>
      </c>
      <c r="C61" s="344"/>
      <c r="D61" s="344">
        <v>3022.050588058029</v>
      </c>
      <c r="E61" s="344">
        <v>1604.3851507042266</v>
      </c>
      <c r="F61" s="344">
        <v>1417.6654373538197</v>
      </c>
      <c r="G61" s="344"/>
      <c r="H61" s="344">
        <v>1818.9921991333008</v>
      </c>
      <c r="I61" s="344">
        <v>1055.9672409387463</v>
      </c>
      <c r="J61" s="344">
        <v>763.02495819452395</v>
      </c>
      <c r="K61" s="344"/>
      <c r="L61" s="344">
        <v>22448.82723249053</v>
      </c>
      <c r="M61" s="344">
        <v>10450.752240792859</v>
      </c>
      <c r="N61" s="344">
        <v>11998.074991698446</v>
      </c>
    </row>
    <row r="62" spans="1:14" ht="12.75" customHeight="1" x14ac:dyDescent="0.25">
      <c r="A62" s="578" t="s">
        <v>180</v>
      </c>
      <c r="B62" s="346">
        <f>SUM(B63)</f>
        <v>27235.310855582477</v>
      </c>
      <c r="C62" s="346"/>
      <c r="D62" s="346">
        <f t="shared" ref="D62:N62" si="18">SUM(D63)</f>
        <v>8435.3973528599126</v>
      </c>
      <c r="E62" s="346">
        <f t="shared" si="18"/>
        <v>4425.54940586884</v>
      </c>
      <c r="F62" s="346">
        <f t="shared" si="18"/>
        <v>4009.8479469909134</v>
      </c>
      <c r="G62" s="346"/>
      <c r="H62" s="346">
        <f t="shared" si="18"/>
        <v>8235.1221964499</v>
      </c>
      <c r="I62" s="346">
        <f t="shared" si="18"/>
        <v>4221.0696821284255</v>
      </c>
      <c r="J62" s="346">
        <f t="shared" si="18"/>
        <v>4014.0525143214295</v>
      </c>
      <c r="K62" s="346"/>
      <c r="L62" s="346">
        <f t="shared" si="18"/>
        <v>10564.791306274581</v>
      </c>
      <c r="M62" s="346">
        <f t="shared" si="18"/>
        <v>4319.6784301182433</v>
      </c>
      <c r="N62" s="346">
        <f t="shared" si="18"/>
        <v>6245.1128761562995</v>
      </c>
    </row>
    <row r="63" spans="1:14" ht="12.75" customHeight="1" x14ac:dyDescent="0.25">
      <c r="A63" s="343" t="s">
        <v>180</v>
      </c>
      <c r="B63" s="344">
        <v>27235.310855582477</v>
      </c>
      <c r="C63" s="344"/>
      <c r="D63" s="344">
        <v>8435.3973528599126</v>
      </c>
      <c r="E63" s="344">
        <v>4425.54940586884</v>
      </c>
      <c r="F63" s="344">
        <v>4009.8479469909134</v>
      </c>
      <c r="G63" s="344"/>
      <c r="H63" s="344">
        <v>8235.1221964499</v>
      </c>
      <c r="I63" s="344">
        <v>4221.0696821284255</v>
      </c>
      <c r="J63" s="344">
        <v>4014.0525143214295</v>
      </c>
      <c r="K63" s="344"/>
      <c r="L63" s="344">
        <v>10564.791306274581</v>
      </c>
      <c r="M63" s="344">
        <v>4319.6784301182433</v>
      </c>
      <c r="N63" s="344">
        <v>6245.1128761562995</v>
      </c>
    </row>
    <row r="64" spans="1:14" ht="12.75" customHeight="1" x14ac:dyDescent="0.25">
      <c r="A64" s="578" t="s">
        <v>181</v>
      </c>
      <c r="B64" s="346">
        <f>SUM(B65)</f>
        <v>55257.812589090798</v>
      </c>
      <c r="C64" s="346"/>
      <c r="D64" s="346">
        <f t="shared" ref="D64:N64" si="19">SUM(D65)</f>
        <v>18589.06928284738</v>
      </c>
      <c r="E64" s="346">
        <f t="shared" si="19"/>
        <v>9936.2759104137385</v>
      </c>
      <c r="F64" s="346">
        <f t="shared" si="19"/>
        <v>8652.7933724338727</v>
      </c>
      <c r="G64" s="346"/>
      <c r="H64" s="346">
        <f t="shared" si="19"/>
        <v>19601.372225090967</v>
      </c>
      <c r="I64" s="346">
        <f t="shared" si="19"/>
        <v>10097.689756114767</v>
      </c>
      <c r="J64" s="346">
        <f t="shared" si="19"/>
        <v>9503.6824689762652</v>
      </c>
      <c r="K64" s="346"/>
      <c r="L64" s="346">
        <f t="shared" si="19"/>
        <v>17067.371081153291</v>
      </c>
      <c r="M64" s="346">
        <f t="shared" si="19"/>
        <v>7047.6483884717527</v>
      </c>
      <c r="N64" s="346">
        <f t="shared" si="19"/>
        <v>10019.72269268164</v>
      </c>
    </row>
    <row r="65" spans="1:14" ht="12.75" customHeight="1" x14ac:dyDescent="0.25">
      <c r="A65" s="343" t="s">
        <v>181</v>
      </c>
      <c r="B65" s="344">
        <v>55257.812589090798</v>
      </c>
      <c r="C65" s="344"/>
      <c r="D65" s="344">
        <v>18589.06928284738</v>
      </c>
      <c r="E65" s="344">
        <v>9936.2759104137385</v>
      </c>
      <c r="F65" s="344">
        <v>8652.7933724338727</v>
      </c>
      <c r="G65" s="344"/>
      <c r="H65" s="344">
        <v>19601.372225090967</v>
      </c>
      <c r="I65" s="344">
        <v>10097.689756114767</v>
      </c>
      <c r="J65" s="344">
        <v>9503.6824689762652</v>
      </c>
      <c r="K65" s="344"/>
      <c r="L65" s="344">
        <v>17067.371081153291</v>
      </c>
      <c r="M65" s="344">
        <v>7047.6483884717527</v>
      </c>
      <c r="N65" s="344">
        <v>10019.72269268164</v>
      </c>
    </row>
    <row r="66" spans="1:14" ht="12.75" customHeight="1" x14ac:dyDescent="0.25">
      <c r="A66" s="578" t="s">
        <v>182</v>
      </c>
      <c r="B66" s="346">
        <f>SUM(B67)</f>
        <v>71009.408241500685</v>
      </c>
      <c r="C66" s="346"/>
      <c r="D66" s="346">
        <f t="shared" ref="D66:N66" si="20">SUM(D67)</f>
        <v>17439.691541326723</v>
      </c>
      <c r="E66" s="346">
        <f t="shared" si="20"/>
        <v>9242.0447154852809</v>
      </c>
      <c r="F66" s="346">
        <f t="shared" si="20"/>
        <v>8197.6468258413934</v>
      </c>
      <c r="G66" s="346"/>
      <c r="H66" s="346">
        <f t="shared" si="20"/>
        <v>17628.932381694834</v>
      </c>
      <c r="I66" s="346">
        <f t="shared" si="20"/>
        <v>9410.2361291048037</v>
      </c>
      <c r="J66" s="346">
        <f t="shared" si="20"/>
        <v>8218.6962525901654</v>
      </c>
      <c r="K66" s="346"/>
      <c r="L66" s="346">
        <f t="shared" si="20"/>
        <v>35940.784318477701</v>
      </c>
      <c r="M66" s="346">
        <f t="shared" si="20"/>
        <v>16007.74890216305</v>
      </c>
      <c r="N66" s="346">
        <f t="shared" si="20"/>
        <v>19933.035416315906</v>
      </c>
    </row>
    <row r="67" spans="1:14" ht="12.75" customHeight="1" x14ac:dyDescent="0.25">
      <c r="A67" s="343" t="s">
        <v>182</v>
      </c>
      <c r="B67" s="344">
        <v>71009.408241500685</v>
      </c>
      <c r="C67" s="344"/>
      <c r="D67" s="344">
        <v>17439.691541326723</v>
      </c>
      <c r="E67" s="344">
        <v>9242.0447154852809</v>
      </c>
      <c r="F67" s="344">
        <v>8197.6468258413934</v>
      </c>
      <c r="G67" s="344"/>
      <c r="H67" s="344">
        <v>17628.932381694834</v>
      </c>
      <c r="I67" s="344">
        <v>9410.2361291048037</v>
      </c>
      <c r="J67" s="344">
        <v>8218.6962525901654</v>
      </c>
      <c r="K67" s="344"/>
      <c r="L67" s="344">
        <v>35940.784318477701</v>
      </c>
      <c r="M67" s="344">
        <v>16007.74890216305</v>
      </c>
      <c r="N67" s="344">
        <v>19933.035416315906</v>
      </c>
    </row>
    <row r="68" spans="1:14" ht="12.75" customHeight="1" x14ac:dyDescent="0.25">
      <c r="A68" s="578" t="s">
        <v>183</v>
      </c>
      <c r="B68" s="346">
        <f>SUM(B69)</f>
        <v>5548.8457888412613</v>
      </c>
      <c r="C68" s="346"/>
      <c r="D68" s="346">
        <f t="shared" ref="D68:N68" si="21">SUM(D69)</f>
        <v>354.45381101754589</v>
      </c>
      <c r="E68" s="346">
        <f t="shared" si="21"/>
        <v>192.69103443366885</v>
      </c>
      <c r="F68" s="346">
        <f t="shared" si="21"/>
        <v>161.76277658387633</v>
      </c>
      <c r="G68" s="346"/>
      <c r="H68" s="346">
        <f t="shared" si="21"/>
        <v>762.06815586715913</v>
      </c>
      <c r="I68" s="346">
        <f t="shared" si="21"/>
        <v>415.27486225612842</v>
      </c>
      <c r="J68" s="346">
        <f t="shared" si="21"/>
        <v>346.79329361103817</v>
      </c>
      <c r="K68" s="346"/>
      <c r="L68" s="346">
        <f t="shared" si="21"/>
        <v>4432.3238219565301</v>
      </c>
      <c r="M68" s="346">
        <f t="shared" si="21"/>
        <v>2152.2240552010944</v>
      </c>
      <c r="N68" s="346">
        <f t="shared" si="21"/>
        <v>2280.0997667554479</v>
      </c>
    </row>
    <row r="69" spans="1:14" ht="12.75" customHeight="1" x14ac:dyDescent="0.25">
      <c r="A69" s="343" t="s">
        <v>183</v>
      </c>
      <c r="B69" s="344">
        <v>5548.8457888412613</v>
      </c>
      <c r="C69" s="344"/>
      <c r="D69" s="344">
        <v>354.45381101754589</v>
      </c>
      <c r="E69" s="344">
        <v>192.69103443366885</v>
      </c>
      <c r="F69" s="344">
        <v>161.76277658387633</v>
      </c>
      <c r="G69" s="344"/>
      <c r="H69" s="344">
        <v>762.06815586715913</v>
      </c>
      <c r="I69" s="344">
        <v>415.27486225612842</v>
      </c>
      <c r="J69" s="344">
        <v>346.79329361103817</v>
      </c>
      <c r="K69" s="344"/>
      <c r="L69" s="344">
        <v>4432.3238219565301</v>
      </c>
      <c r="M69" s="344">
        <v>2152.2240552010944</v>
      </c>
      <c r="N69" s="344">
        <v>2280.0997667554479</v>
      </c>
    </row>
    <row r="70" spans="1:14" ht="12.75" customHeight="1" x14ac:dyDescent="0.25">
      <c r="A70" s="578" t="s">
        <v>184</v>
      </c>
      <c r="B70" s="345">
        <f>SUM(B71)</f>
        <v>35755.799005437344</v>
      </c>
      <c r="C70" s="345"/>
      <c r="D70" s="345">
        <f t="shared" ref="D70:N70" si="22">SUM(D71)</f>
        <v>12475.784104624718</v>
      </c>
      <c r="E70" s="345">
        <f t="shared" si="22"/>
        <v>6215.7575237227702</v>
      </c>
      <c r="F70" s="345">
        <f t="shared" si="22"/>
        <v>6260.026580901751</v>
      </c>
      <c r="G70" s="345"/>
      <c r="H70" s="345">
        <f t="shared" si="22"/>
        <v>8869.6732544316765</v>
      </c>
      <c r="I70" s="345">
        <f t="shared" si="22"/>
        <v>4668.0956391912005</v>
      </c>
      <c r="J70" s="345">
        <f t="shared" si="22"/>
        <v>4201.5776152405115</v>
      </c>
      <c r="K70" s="345"/>
      <c r="L70" s="345">
        <f t="shared" si="22"/>
        <v>14410.341646382878</v>
      </c>
      <c r="M70" s="345">
        <f t="shared" si="22"/>
        <v>6299.9987966448898</v>
      </c>
      <c r="N70" s="345">
        <f t="shared" si="22"/>
        <v>8110.3428497379036</v>
      </c>
    </row>
    <row r="71" spans="1:14" ht="12.75" customHeight="1" x14ac:dyDescent="0.25">
      <c r="A71" s="348" t="s">
        <v>184</v>
      </c>
      <c r="B71" s="349">
        <v>35755.799005437344</v>
      </c>
      <c r="C71" s="349"/>
      <c r="D71" s="349">
        <v>12475.784104624718</v>
      </c>
      <c r="E71" s="349">
        <v>6215.7575237227702</v>
      </c>
      <c r="F71" s="349">
        <v>6260.026580901751</v>
      </c>
      <c r="G71" s="349"/>
      <c r="H71" s="349">
        <v>8869.6732544316765</v>
      </c>
      <c r="I71" s="349">
        <v>4668.0956391912005</v>
      </c>
      <c r="J71" s="349">
        <v>4201.5776152405115</v>
      </c>
      <c r="K71" s="349"/>
      <c r="L71" s="349">
        <v>14410.341646382878</v>
      </c>
      <c r="M71" s="349">
        <v>6299.9987966448898</v>
      </c>
      <c r="N71" s="349">
        <v>8110.3428497379036</v>
      </c>
    </row>
    <row r="72" spans="1:14" x14ac:dyDescent="0.25">
      <c r="A72" s="656"/>
      <c r="B72" s="657"/>
      <c r="C72" s="657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</row>
  </sheetData>
  <mergeCells count="8">
    <mergeCell ref="A9:B9"/>
    <mergeCell ref="A6:C6"/>
    <mergeCell ref="A2:A3"/>
    <mergeCell ref="B2:B3"/>
    <mergeCell ref="A1:N1"/>
    <mergeCell ref="D2:F2"/>
    <mergeCell ref="H2:J2"/>
    <mergeCell ref="L2:N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3"/>
  <sheetViews>
    <sheetView workbookViewId="0">
      <selection sqref="A1:H1"/>
    </sheetView>
  </sheetViews>
  <sheetFormatPr defaultRowHeight="15" x14ac:dyDescent="0.25"/>
  <cols>
    <col min="1" max="1" width="18.140625" style="25" customWidth="1"/>
    <col min="2" max="4" width="9.140625" style="25"/>
    <col min="5" max="5" width="4.140625" style="25" customWidth="1"/>
    <col min="6" max="16384" width="9.140625" style="25"/>
  </cols>
  <sheetData>
    <row r="1" spans="1:9" ht="29.25" customHeight="1" x14ac:dyDescent="0.25">
      <c r="A1" s="978" t="s">
        <v>339</v>
      </c>
      <c r="B1" s="978"/>
      <c r="C1" s="978"/>
      <c r="D1" s="978"/>
      <c r="E1" s="978"/>
      <c r="F1" s="978"/>
      <c r="G1" s="978"/>
      <c r="H1" s="978"/>
    </row>
    <row r="2" spans="1:9" ht="28.5" customHeight="1" x14ac:dyDescent="0.25">
      <c r="A2" s="980" t="s">
        <v>494</v>
      </c>
      <c r="B2" s="965" t="s">
        <v>309</v>
      </c>
      <c r="C2" s="965"/>
      <c r="D2" s="965"/>
      <c r="E2" s="171"/>
      <c r="F2" s="965" t="s">
        <v>310</v>
      </c>
      <c r="G2" s="965"/>
      <c r="H2" s="965"/>
    </row>
    <row r="3" spans="1:9" ht="20.25" customHeight="1" x14ac:dyDescent="0.25">
      <c r="A3" s="981"/>
      <c r="B3" s="195" t="s">
        <v>0</v>
      </c>
      <c r="C3" s="195" t="s">
        <v>1</v>
      </c>
      <c r="D3" s="195" t="s">
        <v>2</v>
      </c>
      <c r="E3" s="195"/>
      <c r="F3" s="195" t="s">
        <v>0</v>
      </c>
      <c r="G3" s="195" t="s">
        <v>1</v>
      </c>
      <c r="H3" s="195" t="s">
        <v>2</v>
      </c>
    </row>
    <row r="4" spans="1:9" ht="17.25" customHeight="1" x14ac:dyDescent="0.25">
      <c r="A4" s="203" t="s">
        <v>230</v>
      </c>
      <c r="B4" s="204">
        <v>685738.3570719969</v>
      </c>
      <c r="C4" s="204">
        <v>344015.91945491085</v>
      </c>
      <c r="D4" s="204">
        <v>341722.43761419487</v>
      </c>
      <c r="E4" s="204"/>
      <c r="F4" s="204">
        <v>325498.97765334311</v>
      </c>
      <c r="G4" s="204">
        <v>164971.77610916508</v>
      </c>
      <c r="H4" s="204">
        <v>160527.20154412815</v>
      </c>
    </row>
    <row r="5" spans="1:9" ht="17.25" customHeight="1" x14ac:dyDescent="0.25">
      <c r="A5" s="777"/>
      <c r="B5" s="321"/>
      <c r="C5" s="321"/>
      <c r="D5" s="321"/>
      <c r="E5" s="321"/>
      <c r="F5" s="321"/>
      <c r="G5" s="321"/>
      <c r="H5" s="321"/>
    </row>
    <row r="6" spans="1:9" ht="17.25" customHeight="1" x14ac:dyDescent="0.25">
      <c r="A6" s="203" t="s">
        <v>3</v>
      </c>
      <c r="B6" s="204"/>
      <c r="C6" s="204"/>
      <c r="D6" s="204"/>
      <c r="E6" s="204"/>
      <c r="F6" s="204"/>
      <c r="G6" s="204"/>
      <c r="H6" s="204"/>
    </row>
    <row r="7" spans="1:9" x14ac:dyDescent="0.25">
      <c r="A7" s="324" t="s">
        <v>4</v>
      </c>
      <c r="B7" s="323">
        <v>246222.56571199963</v>
      </c>
      <c r="C7" s="323">
        <v>121399.43512886664</v>
      </c>
      <c r="D7" s="323">
        <v>124823.13058181498</v>
      </c>
      <c r="E7" s="323"/>
      <c r="F7" s="323">
        <v>57164.144948521942</v>
      </c>
      <c r="G7" s="323">
        <v>28781.671503638216</v>
      </c>
      <c r="H7" s="323">
        <v>28382.473444883748</v>
      </c>
      <c r="I7" s="318"/>
    </row>
    <row r="8" spans="1:9" x14ac:dyDescent="0.25">
      <c r="A8" s="324" t="s">
        <v>5</v>
      </c>
      <c r="B8" s="323">
        <v>439515.79135674163</v>
      </c>
      <c r="C8" s="323">
        <v>222616.48432652894</v>
      </c>
      <c r="D8" s="323">
        <v>216899.30703277292</v>
      </c>
      <c r="E8" s="323"/>
      <c r="F8" s="323">
        <v>268334.83270547551</v>
      </c>
      <c r="G8" s="323">
        <v>136190.10460519744</v>
      </c>
      <c r="H8" s="323">
        <v>132144.72809891956</v>
      </c>
      <c r="I8" s="318"/>
    </row>
    <row r="9" spans="1:9" x14ac:dyDescent="0.25">
      <c r="A9" s="203" t="s">
        <v>556</v>
      </c>
      <c r="B9" s="205"/>
      <c r="C9" s="205"/>
      <c r="D9" s="205"/>
      <c r="E9" s="205"/>
      <c r="F9" s="205"/>
      <c r="G9" s="205"/>
      <c r="H9" s="205"/>
    </row>
    <row r="10" spans="1:9" x14ac:dyDescent="0.25">
      <c r="A10" s="317" t="s">
        <v>6</v>
      </c>
      <c r="B10" s="322">
        <f>SUM(B11:B14)</f>
        <v>48244.483865014539</v>
      </c>
      <c r="C10" s="322">
        <f t="shared" ref="C10:H10" si="0">SUM(C11:C14)</f>
        <v>24461.687415588342</v>
      </c>
      <c r="D10" s="322">
        <f t="shared" si="0"/>
        <v>23782.796449426285</v>
      </c>
      <c r="E10" s="322"/>
      <c r="F10" s="322">
        <f t="shared" si="0"/>
        <v>26635.664104983691</v>
      </c>
      <c r="G10" s="322">
        <f t="shared" si="0"/>
        <v>13519.338078965084</v>
      </c>
      <c r="H10" s="322">
        <f t="shared" si="0"/>
        <v>13116.326026018694</v>
      </c>
    </row>
    <row r="11" spans="1:9" x14ac:dyDescent="0.25">
      <c r="A11" s="324" t="s">
        <v>6</v>
      </c>
      <c r="B11" s="323">
        <v>14901.275307837968</v>
      </c>
      <c r="C11" s="323">
        <v>7481.785273153022</v>
      </c>
      <c r="D11" s="323">
        <v>7419.4900346849681</v>
      </c>
      <c r="E11" s="323"/>
      <c r="F11" s="323">
        <v>6214.2678700377219</v>
      </c>
      <c r="G11" s="323">
        <v>3173.2431676788474</v>
      </c>
      <c r="H11" s="323">
        <v>3041.0247023588963</v>
      </c>
    </row>
    <row r="12" spans="1:9" x14ac:dyDescent="0.25">
      <c r="A12" s="324" t="s">
        <v>158</v>
      </c>
      <c r="B12" s="323">
        <v>12508.629618105777</v>
      </c>
      <c r="C12" s="323">
        <v>6314.7030504249924</v>
      </c>
      <c r="D12" s="323">
        <v>6193.9265676808063</v>
      </c>
      <c r="E12" s="323"/>
      <c r="F12" s="323">
        <v>7223.704999499656</v>
      </c>
      <c r="G12" s="323">
        <v>3586.4258718036945</v>
      </c>
      <c r="H12" s="323">
        <v>3637.2791276959833</v>
      </c>
    </row>
    <row r="13" spans="1:9" x14ac:dyDescent="0.25">
      <c r="A13" s="324" t="s">
        <v>159</v>
      </c>
      <c r="B13" s="323">
        <v>8983.2276533728509</v>
      </c>
      <c r="C13" s="323">
        <v>4570.4363733194841</v>
      </c>
      <c r="D13" s="323">
        <v>4412.7912800533886</v>
      </c>
      <c r="E13" s="323"/>
      <c r="F13" s="323">
        <v>6529.5580565699129</v>
      </c>
      <c r="G13" s="323">
        <v>3329.6169295476357</v>
      </c>
      <c r="H13" s="323">
        <v>3199.941127022299</v>
      </c>
    </row>
    <row r="14" spans="1:9" x14ac:dyDescent="0.25">
      <c r="A14" s="324" t="s">
        <v>160</v>
      </c>
      <c r="B14" s="323">
        <v>11851.351285697943</v>
      </c>
      <c r="C14" s="323">
        <v>6094.762718690843</v>
      </c>
      <c r="D14" s="323">
        <v>5756.588567007122</v>
      </c>
      <c r="E14" s="323"/>
      <c r="F14" s="323">
        <v>6668.1331788764001</v>
      </c>
      <c r="G14" s="323">
        <v>3430.0521099349062</v>
      </c>
      <c r="H14" s="323">
        <v>3238.0810689415157</v>
      </c>
    </row>
    <row r="15" spans="1:9" x14ac:dyDescent="0.25">
      <c r="A15" s="317" t="s">
        <v>7</v>
      </c>
      <c r="B15" s="322">
        <f>SUM(B16:B17)</f>
        <v>25894.477900353537</v>
      </c>
      <c r="C15" s="322">
        <f t="shared" ref="C15:H15" si="1">SUM(C16:C17)</f>
        <v>12713.313973072261</v>
      </c>
      <c r="D15" s="322">
        <f t="shared" si="1"/>
        <v>13181.163927281319</v>
      </c>
      <c r="E15" s="322"/>
      <c r="F15" s="322">
        <f t="shared" si="1"/>
        <v>19136.080192268346</v>
      </c>
      <c r="G15" s="322">
        <f t="shared" si="1"/>
        <v>9509.5588518580626</v>
      </c>
      <c r="H15" s="322">
        <f t="shared" si="1"/>
        <v>9626.521340410327</v>
      </c>
    </row>
    <row r="16" spans="1:9" x14ac:dyDescent="0.25">
      <c r="A16" s="324" t="s">
        <v>161</v>
      </c>
      <c r="B16" s="323">
        <v>12333.18588527738</v>
      </c>
      <c r="C16" s="323">
        <v>5975.2575673439642</v>
      </c>
      <c r="D16" s="323">
        <v>6357.9283179334379</v>
      </c>
      <c r="E16" s="323"/>
      <c r="F16" s="323">
        <v>8931.1030660832548</v>
      </c>
      <c r="G16" s="323">
        <v>4394.9926404910875</v>
      </c>
      <c r="H16" s="323">
        <v>4536.1104255921891</v>
      </c>
    </row>
    <row r="17" spans="1:8" x14ac:dyDescent="0.25">
      <c r="A17" s="324" t="s">
        <v>162</v>
      </c>
      <c r="B17" s="323">
        <v>13561.292015076157</v>
      </c>
      <c r="C17" s="323">
        <v>6738.0564057282972</v>
      </c>
      <c r="D17" s="323">
        <v>6823.2356093478811</v>
      </c>
      <c r="E17" s="323"/>
      <c r="F17" s="323">
        <v>10204.977126185091</v>
      </c>
      <c r="G17" s="323">
        <v>5114.566211366975</v>
      </c>
      <c r="H17" s="323">
        <v>5090.4109148181378</v>
      </c>
    </row>
    <row r="18" spans="1:8" x14ac:dyDescent="0.25">
      <c r="A18" s="317" t="s">
        <v>8</v>
      </c>
      <c r="B18" s="322">
        <f>SUM(B19)</f>
        <v>25510.535818366734</v>
      </c>
      <c r="C18" s="322">
        <f t="shared" ref="C18:H18" si="2">SUM(C19)</f>
        <v>12783.237199924137</v>
      </c>
      <c r="D18" s="322">
        <f t="shared" si="2"/>
        <v>12727.298618442619</v>
      </c>
      <c r="E18" s="322"/>
      <c r="F18" s="322">
        <f t="shared" si="2"/>
        <v>13384.576950850453</v>
      </c>
      <c r="G18" s="322">
        <f t="shared" si="2"/>
        <v>6824.5069407451883</v>
      </c>
      <c r="H18" s="322">
        <f t="shared" si="2"/>
        <v>6560.0700101052862</v>
      </c>
    </row>
    <row r="19" spans="1:8" x14ac:dyDescent="0.25">
      <c r="A19" s="324" t="s">
        <v>8</v>
      </c>
      <c r="B19" s="323">
        <v>25510.535818366734</v>
      </c>
      <c r="C19" s="323">
        <v>12783.237199924137</v>
      </c>
      <c r="D19" s="323">
        <v>12727.298618442619</v>
      </c>
      <c r="E19" s="323"/>
      <c r="F19" s="323">
        <v>13384.576950850453</v>
      </c>
      <c r="G19" s="323">
        <v>6824.5069407451883</v>
      </c>
      <c r="H19" s="323">
        <v>6560.0700101052862</v>
      </c>
    </row>
    <row r="20" spans="1:8" x14ac:dyDescent="0.25">
      <c r="A20" s="317" t="s">
        <v>9</v>
      </c>
      <c r="B20" s="322">
        <f>SUM(B21:B22)</f>
        <v>165686.26435432784</v>
      </c>
      <c r="C20" s="322">
        <f t="shared" ref="C20:H20" si="3">SUM(C21:C22)</f>
        <v>81906.796602915128</v>
      </c>
      <c r="D20" s="322">
        <f t="shared" si="3"/>
        <v>83779.467751148652</v>
      </c>
      <c r="E20" s="322"/>
      <c r="F20" s="322">
        <f t="shared" si="3"/>
        <v>37406.38370297043</v>
      </c>
      <c r="G20" s="322">
        <f t="shared" si="3"/>
        <v>19146.250843446804</v>
      </c>
      <c r="H20" s="322">
        <f t="shared" si="3"/>
        <v>18260.13285952367</v>
      </c>
    </row>
    <row r="21" spans="1:8" x14ac:dyDescent="0.25">
      <c r="A21" s="324" t="s">
        <v>9</v>
      </c>
      <c r="B21" s="323">
        <v>154146.38926097017</v>
      </c>
      <c r="C21" s="323">
        <v>76056.129512507265</v>
      </c>
      <c r="D21" s="323">
        <v>78090.25974819882</v>
      </c>
      <c r="E21" s="323"/>
      <c r="F21" s="323">
        <v>29794.922627292071</v>
      </c>
      <c r="G21" s="323">
        <v>15182.239546642864</v>
      </c>
      <c r="H21" s="323">
        <v>14612.683080649229</v>
      </c>
    </row>
    <row r="22" spans="1:8" x14ac:dyDescent="0.25">
      <c r="A22" s="324" t="s">
        <v>163</v>
      </c>
      <c r="B22" s="323">
        <v>11539.875093357674</v>
      </c>
      <c r="C22" s="323">
        <v>5850.6670904078564</v>
      </c>
      <c r="D22" s="323">
        <v>5689.2080029498393</v>
      </c>
      <c r="E22" s="323"/>
      <c r="F22" s="323">
        <v>7611.4610756783586</v>
      </c>
      <c r="G22" s="323">
        <v>3964.0112968039393</v>
      </c>
      <c r="H22" s="323">
        <v>3647.4497788744411</v>
      </c>
    </row>
    <row r="23" spans="1:8" x14ac:dyDescent="0.25">
      <c r="A23" s="317" t="s">
        <v>10</v>
      </c>
      <c r="B23" s="322">
        <f>SUM(B24)</f>
        <v>7419.4900346849681</v>
      </c>
      <c r="C23" s="322">
        <f t="shared" ref="C23:H23" si="4">SUM(C24)</f>
        <v>3680.5043952044289</v>
      </c>
      <c r="D23" s="322">
        <f t="shared" si="4"/>
        <v>3738.9856394805611</v>
      </c>
      <c r="E23" s="322"/>
      <c r="F23" s="322">
        <f t="shared" si="4"/>
        <v>3680.5043952044289</v>
      </c>
      <c r="G23" s="322">
        <f t="shared" si="4"/>
        <v>1873.9424796308667</v>
      </c>
      <c r="H23" s="322">
        <f t="shared" si="4"/>
        <v>1806.561915573584</v>
      </c>
    </row>
    <row r="24" spans="1:8" x14ac:dyDescent="0.25">
      <c r="A24" s="324" t="s">
        <v>10</v>
      </c>
      <c r="B24" s="323">
        <v>7419.4900346849681</v>
      </c>
      <c r="C24" s="323">
        <v>3680.5043952044289</v>
      </c>
      <c r="D24" s="323">
        <v>3738.9856394805611</v>
      </c>
      <c r="E24" s="323"/>
      <c r="F24" s="323">
        <v>3680.5043952044289</v>
      </c>
      <c r="G24" s="323">
        <v>1873.9424796308667</v>
      </c>
      <c r="H24" s="323">
        <v>1806.561915573584</v>
      </c>
    </row>
    <row r="25" spans="1:8" x14ac:dyDescent="0.25">
      <c r="A25" s="317" t="s">
        <v>11</v>
      </c>
      <c r="B25" s="322">
        <v>36796.144632262942</v>
      </c>
      <c r="C25" s="322">
        <v>18759.766098665386</v>
      </c>
      <c r="D25" s="322">
        <v>18036.378533597577</v>
      </c>
      <c r="E25" s="322"/>
      <c r="F25" s="322">
        <v>19708.179321056574</v>
      </c>
      <c r="G25" s="322">
        <v>10096.913957413977</v>
      </c>
      <c r="H25" s="322">
        <v>9611.2653636426185</v>
      </c>
    </row>
    <row r="26" spans="1:8" x14ac:dyDescent="0.25">
      <c r="A26" s="324" t="s">
        <v>11</v>
      </c>
      <c r="B26" s="323">
        <v>36796.144632262942</v>
      </c>
      <c r="C26" s="323">
        <v>18759.766098665386</v>
      </c>
      <c r="D26" s="323">
        <v>18036.378533597577</v>
      </c>
      <c r="E26" s="323"/>
      <c r="F26" s="323">
        <v>19708.179321056574</v>
      </c>
      <c r="G26" s="323">
        <v>10096.913957413977</v>
      </c>
      <c r="H26" s="323">
        <v>9611.2653636426185</v>
      </c>
    </row>
    <row r="27" spans="1:8" x14ac:dyDescent="0.25">
      <c r="A27" s="317" t="s">
        <v>12</v>
      </c>
      <c r="B27" s="322">
        <f>SUM(B28:B29)</f>
        <v>31038.284733858556</v>
      </c>
      <c r="C27" s="322">
        <f t="shared" ref="C27:H27" si="5">SUM(C28:C29)</f>
        <v>15374.210587636277</v>
      </c>
      <c r="D27" s="322">
        <f t="shared" si="5"/>
        <v>15664.074146222323</v>
      </c>
      <c r="E27" s="322"/>
      <c r="F27" s="322">
        <f t="shared" si="5"/>
        <v>21053.247939407636</v>
      </c>
      <c r="G27" s="322">
        <f t="shared" si="5"/>
        <v>10489.755359181931</v>
      </c>
      <c r="H27" s="322">
        <f t="shared" si="5"/>
        <v>10563.492580225749</v>
      </c>
    </row>
    <row r="28" spans="1:8" x14ac:dyDescent="0.25">
      <c r="A28" s="324" t="s">
        <v>12</v>
      </c>
      <c r="B28" s="323">
        <v>21910.125301192682</v>
      </c>
      <c r="C28" s="323">
        <v>10810.130871303329</v>
      </c>
      <c r="D28" s="323">
        <v>11099.994429889375</v>
      </c>
      <c r="E28" s="323"/>
      <c r="F28" s="323">
        <v>13033.689485193659</v>
      </c>
      <c r="G28" s="323">
        <v>6469.8054808964735</v>
      </c>
      <c r="H28" s="323">
        <v>6563.8840042972079</v>
      </c>
    </row>
    <row r="29" spans="1:8" x14ac:dyDescent="0.25">
      <c r="A29" s="324" t="s">
        <v>164</v>
      </c>
      <c r="B29" s="323">
        <v>9128.1594326658742</v>
      </c>
      <c r="C29" s="323">
        <v>4564.079716332948</v>
      </c>
      <c r="D29" s="323">
        <v>4564.079716332948</v>
      </c>
      <c r="E29" s="323"/>
      <c r="F29" s="323">
        <v>8019.5584542139768</v>
      </c>
      <c r="G29" s="323">
        <v>4019.9498782854571</v>
      </c>
      <c r="H29" s="323">
        <v>3999.6085759285415</v>
      </c>
    </row>
    <row r="30" spans="1:8" x14ac:dyDescent="0.25">
      <c r="A30" s="317" t="s">
        <v>13</v>
      </c>
      <c r="B30" s="322">
        <f>SUM(B31:B33)</f>
        <v>29623.29288865564</v>
      </c>
      <c r="C30" s="322">
        <f t="shared" ref="C30:H30" si="6">SUM(C31:C33)</f>
        <v>15086.889691844866</v>
      </c>
      <c r="D30" s="322">
        <f t="shared" si="6"/>
        <v>14536.403196810839</v>
      </c>
      <c r="E30" s="322"/>
      <c r="F30" s="322">
        <f t="shared" si="6"/>
        <v>16847.683677115368</v>
      </c>
      <c r="G30" s="322">
        <f t="shared" si="6"/>
        <v>8723.8760483222213</v>
      </c>
      <c r="H30" s="322">
        <f t="shared" si="6"/>
        <v>8123.8076287932126</v>
      </c>
    </row>
    <row r="31" spans="1:8" x14ac:dyDescent="0.25">
      <c r="A31" s="324" t="s">
        <v>13</v>
      </c>
      <c r="B31" s="323">
        <v>15599.236244959633</v>
      </c>
      <c r="C31" s="323">
        <v>7868.2700179344174</v>
      </c>
      <c r="D31" s="323">
        <v>7730.9662270252375</v>
      </c>
      <c r="E31" s="323"/>
      <c r="F31" s="323">
        <v>6673.2185044656289</v>
      </c>
      <c r="G31" s="323">
        <v>3463.106726264894</v>
      </c>
      <c r="H31" s="323">
        <v>3210.1117782007568</v>
      </c>
    </row>
    <row r="32" spans="1:8" x14ac:dyDescent="0.25">
      <c r="A32" s="324" t="s">
        <v>165</v>
      </c>
      <c r="B32" s="323">
        <v>8912.0330951236465</v>
      </c>
      <c r="C32" s="323">
        <v>4545.0097453733397</v>
      </c>
      <c r="D32" s="323">
        <v>4367.0233497503286</v>
      </c>
      <c r="E32" s="323"/>
      <c r="F32" s="323">
        <v>6689.7458126306228</v>
      </c>
      <c r="G32" s="323">
        <v>3410.9821389752979</v>
      </c>
      <c r="H32" s="323">
        <v>3278.7636736553468</v>
      </c>
    </row>
    <row r="33" spans="1:8" x14ac:dyDescent="0.25">
      <c r="A33" s="324" t="s">
        <v>166</v>
      </c>
      <c r="B33" s="323">
        <v>5112.0235485723606</v>
      </c>
      <c r="C33" s="323">
        <v>2673.6099285371092</v>
      </c>
      <c r="D33" s="323">
        <v>2438.4136200352732</v>
      </c>
      <c r="E33" s="323"/>
      <c r="F33" s="323">
        <v>3484.7193600191167</v>
      </c>
      <c r="G33" s="323">
        <v>1849.7871830820295</v>
      </c>
      <c r="H33" s="323">
        <v>1634.932176937109</v>
      </c>
    </row>
    <row r="34" spans="1:8" x14ac:dyDescent="0.25">
      <c r="A34" s="317" t="s">
        <v>14</v>
      </c>
      <c r="B34" s="322">
        <f>SUM(B35:B37)</f>
        <v>57342.131344144997</v>
      </c>
      <c r="C34" s="322">
        <f t="shared" ref="C34:H34" si="7">SUM(C35:C37)</f>
        <v>29146.543614665432</v>
      </c>
      <c r="D34" s="322">
        <f t="shared" si="7"/>
        <v>28195.58772947963</v>
      </c>
      <c r="E34" s="322"/>
      <c r="F34" s="322">
        <f t="shared" si="7"/>
        <v>23359.443094122958</v>
      </c>
      <c r="G34" s="322">
        <f t="shared" si="7"/>
        <v>11936.530489317571</v>
      </c>
      <c r="H34" s="322">
        <f t="shared" si="7"/>
        <v>11422.912604805453</v>
      </c>
    </row>
    <row r="35" spans="1:8" x14ac:dyDescent="0.25">
      <c r="A35" s="324" t="s">
        <v>14</v>
      </c>
      <c r="B35" s="323">
        <v>29797.465290086686</v>
      </c>
      <c r="C35" s="323">
        <v>15006.795813814468</v>
      </c>
      <c r="D35" s="323">
        <v>14790.66947627224</v>
      </c>
      <c r="E35" s="323"/>
      <c r="F35" s="323">
        <v>10060.045346892068</v>
      </c>
      <c r="G35" s="323">
        <v>5139.9928393131195</v>
      </c>
      <c r="H35" s="323">
        <v>4920.0525075789701</v>
      </c>
    </row>
    <row r="36" spans="1:8" x14ac:dyDescent="0.25">
      <c r="A36" s="324" t="s">
        <v>167</v>
      </c>
      <c r="B36" s="323">
        <v>10157.937864484724</v>
      </c>
      <c r="C36" s="323">
        <v>5221.3580487407817</v>
      </c>
      <c r="D36" s="323">
        <v>4936.579815743964</v>
      </c>
      <c r="E36" s="323"/>
      <c r="F36" s="323">
        <v>5035.7436647339273</v>
      </c>
      <c r="G36" s="323">
        <v>2570.6320853552243</v>
      </c>
      <c r="H36" s="323">
        <v>2465.1115793787249</v>
      </c>
    </row>
    <row r="37" spans="1:8" x14ac:dyDescent="0.25">
      <c r="A37" s="324" t="s">
        <v>168</v>
      </c>
      <c r="B37" s="323">
        <v>17386.728189573587</v>
      </c>
      <c r="C37" s="323">
        <v>8918.3897521101826</v>
      </c>
      <c r="D37" s="323">
        <v>8468.3384374634261</v>
      </c>
      <c r="E37" s="323"/>
      <c r="F37" s="323">
        <v>8263.6540824969634</v>
      </c>
      <c r="G37" s="323">
        <v>4225.905564649227</v>
      </c>
      <c r="H37" s="323">
        <v>4037.7485178477582</v>
      </c>
    </row>
    <row r="38" spans="1:8" x14ac:dyDescent="0.25">
      <c r="A38" s="317" t="s">
        <v>15</v>
      </c>
      <c r="B38" s="322">
        <f>SUM(B39)</f>
        <v>47580.848875620104</v>
      </c>
      <c r="C38" s="322">
        <f t="shared" ref="C38:H38" si="8">SUM(C39)</f>
        <v>23578.112094459757</v>
      </c>
      <c r="D38" s="322">
        <f t="shared" si="8"/>
        <v>24002.736781160369</v>
      </c>
      <c r="E38" s="322"/>
      <c r="F38" s="322">
        <f t="shared" si="8"/>
        <v>18974.621104810307</v>
      </c>
      <c r="G38" s="322">
        <f t="shared" si="8"/>
        <v>9416.7516598546135</v>
      </c>
      <c r="H38" s="322">
        <f t="shared" si="8"/>
        <v>9557.8694449557152</v>
      </c>
    </row>
    <row r="39" spans="1:8" x14ac:dyDescent="0.25">
      <c r="A39" s="324" t="s">
        <v>15</v>
      </c>
      <c r="B39" s="323">
        <v>47580.848875620104</v>
      </c>
      <c r="C39" s="323">
        <v>23578.112094459757</v>
      </c>
      <c r="D39" s="323">
        <v>24002.736781160369</v>
      </c>
      <c r="E39" s="323"/>
      <c r="F39" s="323">
        <v>18974.621104810307</v>
      </c>
      <c r="G39" s="323">
        <v>9416.7516598546135</v>
      </c>
      <c r="H39" s="323">
        <v>9557.8694449557152</v>
      </c>
    </row>
    <row r="40" spans="1:8" x14ac:dyDescent="0.25">
      <c r="A40" s="317" t="s">
        <v>169</v>
      </c>
      <c r="B40" s="322">
        <f>SUM(B41:B42)</f>
        <v>15249.620110700169</v>
      </c>
      <c r="C40" s="322">
        <f t="shared" ref="C40:H40" si="9">SUM(C41:C42)</f>
        <v>7692.8262851060426</v>
      </c>
      <c r="D40" s="322">
        <f t="shared" si="9"/>
        <v>7556.7938255941699</v>
      </c>
      <c r="E40" s="322"/>
      <c r="F40" s="322">
        <f t="shared" si="9"/>
        <v>9554.0554507638153</v>
      </c>
      <c r="G40" s="322">
        <f t="shared" si="9"/>
        <v>4870.4705830840103</v>
      </c>
      <c r="H40" s="322">
        <f t="shared" si="9"/>
        <v>4683.5848676798487</v>
      </c>
    </row>
    <row r="41" spans="1:8" x14ac:dyDescent="0.25">
      <c r="A41" s="324" t="s">
        <v>169</v>
      </c>
      <c r="B41" s="323">
        <v>7062.2459120416388</v>
      </c>
      <c r="C41" s="323">
        <v>3498.7040053894962</v>
      </c>
      <c r="D41" s="323">
        <v>3563.5419066521645</v>
      </c>
      <c r="E41" s="323"/>
      <c r="F41" s="323">
        <v>3399.5401563995329</v>
      </c>
      <c r="G41" s="323">
        <v>1720.1113805566929</v>
      </c>
      <c r="H41" s="323">
        <v>1679.4287758428618</v>
      </c>
    </row>
    <row r="42" spans="1:8" x14ac:dyDescent="0.25">
      <c r="A42" s="324" t="s">
        <v>170</v>
      </c>
      <c r="B42" s="323">
        <v>8187.3741986585301</v>
      </c>
      <c r="C42" s="323">
        <v>4194.1222797165465</v>
      </c>
      <c r="D42" s="323">
        <v>3993.2519189420054</v>
      </c>
      <c r="E42" s="323"/>
      <c r="F42" s="323">
        <v>6154.5152943642825</v>
      </c>
      <c r="G42" s="323">
        <v>3150.3592025273174</v>
      </c>
      <c r="H42" s="323">
        <v>3004.1560918369869</v>
      </c>
    </row>
    <row r="43" spans="1:8" x14ac:dyDescent="0.25">
      <c r="A43" s="317" t="s">
        <v>16</v>
      </c>
      <c r="B43" s="322">
        <f>SUM(B44:B45)</f>
        <v>21861.814708095029</v>
      </c>
      <c r="C43" s="322">
        <f t="shared" ref="C43:H43" si="10">SUM(C44:C45)</f>
        <v>10808.859539906043</v>
      </c>
      <c r="D43" s="322">
        <f t="shared" si="10"/>
        <v>11052.95516818903</v>
      </c>
      <c r="E43" s="322"/>
      <c r="F43" s="322">
        <f t="shared" si="10"/>
        <v>11000.830580899434</v>
      </c>
      <c r="G43" s="322">
        <f t="shared" si="10"/>
        <v>5390.445124582664</v>
      </c>
      <c r="H43" s="322">
        <f t="shared" si="10"/>
        <v>5610.3854563168134</v>
      </c>
    </row>
    <row r="44" spans="1:8" x14ac:dyDescent="0.25">
      <c r="A44" s="324" t="s">
        <v>16</v>
      </c>
      <c r="B44" s="323">
        <v>16957.018177283746</v>
      </c>
      <c r="C44" s="323">
        <v>8296.7086988269511</v>
      </c>
      <c r="D44" s="323">
        <v>8660.3094784568166</v>
      </c>
      <c r="E44" s="323"/>
      <c r="F44" s="323">
        <v>7255.4882844323365</v>
      </c>
      <c r="G44" s="323">
        <v>3503.789330978725</v>
      </c>
      <c r="H44" s="323">
        <v>3751.6989534536333</v>
      </c>
    </row>
    <row r="45" spans="1:8" x14ac:dyDescent="0.25">
      <c r="A45" s="324" t="s">
        <v>171</v>
      </c>
      <c r="B45" s="323">
        <v>4904.7965308112834</v>
      </c>
      <c r="C45" s="323">
        <v>2512.1508410790921</v>
      </c>
      <c r="D45" s="323">
        <v>2392.6456897322132</v>
      </c>
      <c r="E45" s="323"/>
      <c r="F45" s="323">
        <v>3745.3422964670972</v>
      </c>
      <c r="G45" s="323">
        <v>1886.6557936039389</v>
      </c>
      <c r="H45" s="323">
        <v>1858.6865028631801</v>
      </c>
    </row>
    <row r="46" spans="1:8" x14ac:dyDescent="0.25">
      <c r="A46" s="317" t="s">
        <v>17</v>
      </c>
      <c r="B46" s="322">
        <f>SUM(B47:B48)</f>
        <v>32153.24236929699</v>
      </c>
      <c r="C46" s="322">
        <f t="shared" ref="C46:H46" si="11">SUM(C47:C48)</f>
        <v>16215.831972653657</v>
      </c>
      <c r="D46" s="322">
        <f t="shared" si="11"/>
        <v>15937.410396643376</v>
      </c>
      <c r="E46" s="322"/>
      <c r="F46" s="322">
        <f t="shared" si="11"/>
        <v>17695.661719119264</v>
      </c>
      <c r="G46" s="322">
        <f t="shared" si="11"/>
        <v>8955.2583626321139</v>
      </c>
      <c r="H46" s="322">
        <f t="shared" si="11"/>
        <v>8740.4033564871934</v>
      </c>
    </row>
    <row r="47" spans="1:8" x14ac:dyDescent="0.25">
      <c r="A47" s="324" t="s">
        <v>17</v>
      </c>
      <c r="B47" s="323">
        <v>20242.138507925607</v>
      </c>
      <c r="C47" s="323">
        <v>10190.992480814712</v>
      </c>
      <c r="D47" s="323">
        <v>10051.146027110917</v>
      </c>
      <c r="E47" s="323"/>
      <c r="F47" s="323">
        <v>10346.094911286193</v>
      </c>
      <c r="G47" s="323">
        <v>5248.0560080842333</v>
      </c>
      <c r="H47" s="323">
        <v>5098.0389032019812</v>
      </c>
    </row>
    <row r="48" spans="1:8" x14ac:dyDescent="0.25">
      <c r="A48" s="324" t="s">
        <v>172</v>
      </c>
      <c r="B48" s="323">
        <v>11911.103861371383</v>
      </c>
      <c r="C48" s="323">
        <v>6024.8394918389458</v>
      </c>
      <c r="D48" s="323">
        <v>5886.2643695324587</v>
      </c>
      <c r="E48" s="323"/>
      <c r="F48" s="323">
        <v>7349.5668078330709</v>
      </c>
      <c r="G48" s="323">
        <v>3707.2023545478805</v>
      </c>
      <c r="H48" s="323">
        <v>3642.3644532852122</v>
      </c>
    </row>
    <row r="49" spans="1:8" x14ac:dyDescent="0.25">
      <c r="A49" s="317" t="s">
        <v>18</v>
      </c>
      <c r="B49" s="322">
        <f>SUM(B50:B51)</f>
        <v>17737.615655230402</v>
      </c>
      <c r="C49" s="322">
        <f t="shared" ref="C49:H49" si="12">SUM(C50:C51)</f>
        <v>9053.1508802247699</v>
      </c>
      <c r="D49" s="322">
        <f t="shared" si="12"/>
        <v>8684.4647750056756</v>
      </c>
      <c r="E49" s="322"/>
      <c r="F49" s="322">
        <f t="shared" si="12"/>
        <v>6230.7951782027376</v>
      </c>
      <c r="G49" s="322">
        <f t="shared" si="12"/>
        <v>3177.0571618707909</v>
      </c>
      <c r="H49" s="322">
        <f t="shared" si="12"/>
        <v>3053.7380163319904</v>
      </c>
    </row>
    <row r="50" spans="1:8" x14ac:dyDescent="0.25">
      <c r="A50" s="324" t="s">
        <v>18</v>
      </c>
      <c r="B50" s="323">
        <v>11127.963720630134</v>
      </c>
      <c r="C50" s="323">
        <v>5670.138031990231</v>
      </c>
      <c r="D50" s="323">
        <v>5457.8256886399249</v>
      </c>
      <c r="E50" s="323"/>
      <c r="F50" s="323">
        <v>3927.1426862820299</v>
      </c>
      <c r="G50" s="323">
        <v>2053.200206651185</v>
      </c>
      <c r="H50" s="323">
        <v>1873.9424796308667</v>
      </c>
    </row>
    <row r="51" spans="1:8" x14ac:dyDescent="0.25">
      <c r="A51" s="324" t="s">
        <v>173</v>
      </c>
      <c r="B51" s="323">
        <v>6609.6519346002679</v>
      </c>
      <c r="C51" s="323">
        <v>3383.012848234539</v>
      </c>
      <c r="D51" s="323">
        <v>3226.6390863657507</v>
      </c>
      <c r="E51" s="323"/>
      <c r="F51" s="323">
        <v>2303.6524919207077</v>
      </c>
      <c r="G51" s="323">
        <v>1123.8569552196059</v>
      </c>
      <c r="H51" s="323">
        <v>1179.7955367011236</v>
      </c>
    </row>
    <row r="52" spans="1:8" x14ac:dyDescent="0.25">
      <c r="A52" s="317" t="s">
        <v>174</v>
      </c>
      <c r="B52" s="322">
        <f>SUM(B53)</f>
        <v>11772.528739064895</v>
      </c>
      <c r="C52" s="322">
        <f t="shared" ref="C52:H52" si="13">SUM(C53)</f>
        <v>5967.6295789601209</v>
      </c>
      <c r="D52" s="322">
        <f t="shared" si="13"/>
        <v>5804.8991601047965</v>
      </c>
      <c r="E52" s="322"/>
      <c r="F52" s="322">
        <f t="shared" si="13"/>
        <v>8230.5994661669756</v>
      </c>
      <c r="G52" s="322">
        <f t="shared" si="13"/>
        <v>4108.9430760969626</v>
      </c>
      <c r="H52" s="322">
        <f t="shared" si="13"/>
        <v>4121.6563900700348</v>
      </c>
    </row>
    <row r="53" spans="1:8" x14ac:dyDescent="0.25">
      <c r="A53" s="324" t="s">
        <v>174</v>
      </c>
      <c r="B53" s="323">
        <v>11772.528739064895</v>
      </c>
      <c r="C53" s="323">
        <v>5967.6295789601209</v>
      </c>
      <c r="D53" s="323">
        <v>5804.8991601047965</v>
      </c>
      <c r="E53" s="323"/>
      <c r="F53" s="323">
        <v>8230.5994661669756</v>
      </c>
      <c r="G53" s="323">
        <v>4108.9430760969626</v>
      </c>
      <c r="H53" s="323">
        <v>4121.6563900700348</v>
      </c>
    </row>
    <row r="54" spans="1:8" x14ac:dyDescent="0.25">
      <c r="A54" s="317" t="s">
        <v>175</v>
      </c>
      <c r="B54" s="322">
        <f>SUM(B55)</f>
        <v>8339.9339663353967</v>
      </c>
      <c r="C54" s="322">
        <f t="shared" ref="C54:H54" si="14">SUM(C55)</f>
        <v>4314.8987624607325</v>
      </c>
      <c r="D54" s="322">
        <f t="shared" si="14"/>
        <v>4025.035203874686</v>
      </c>
      <c r="E54" s="322"/>
      <c r="F54" s="322">
        <f t="shared" si="14"/>
        <v>6740.5990685229117</v>
      </c>
      <c r="G54" s="322">
        <f t="shared" si="14"/>
        <v>3502.5179995814178</v>
      </c>
      <c r="H54" s="322">
        <f t="shared" si="14"/>
        <v>3238.0810689415157</v>
      </c>
    </row>
    <row r="55" spans="1:8" x14ac:dyDescent="0.25">
      <c r="A55" s="324" t="s">
        <v>175</v>
      </c>
      <c r="B55" s="323">
        <v>8339.9339663353967</v>
      </c>
      <c r="C55" s="323">
        <v>4314.8987624607325</v>
      </c>
      <c r="D55" s="323">
        <v>4025.035203874686</v>
      </c>
      <c r="E55" s="323"/>
      <c r="F55" s="323">
        <v>6740.5990685229117</v>
      </c>
      <c r="G55" s="323">
        <v>3502.5179995814178</v>
      </c>
      <c r="H55" s="323">
        <v>3238.0810689415157</v>
      </c>
    </row>
    <row r="56" spans="1:8" x14ac:dyDescent="0.25">
      <c r="A56" s="317" t="s">
        <v>176</v>
      </c>
      <c r="B56" s="322">
        <f>SUM(B57:B58)</f>
        <v>16663.340624505799</v>
      </c>
      <c r="C56" s="322">
        <f t="shared" ref="C56:H56" si="15">SUM(C57:C58)</f>
        <v>8422.5705071603879</v>
      </c>
      <c r="D56" s="322">
        <f t="shared" si="15"/>
        <v>8240.7701173454552</v>
      </c>
      <c r="E56" s="322"/>
      <c r="F56" s="322">
        <f t="shared" si="15"/>
        <v>11163.560999754758</v>
      </c>
      <c r="G56" s="322">
        <f t="shared" si="15"/>
        <v>5687.9366715525539</v>
      </c>
      <c r="H56" s="322">
        <f t="shared" si="15"/>
        <v>5475.6243282022479</v>
      </c>
    </row>
    <row r="57" spans="1:8" x14ac:dyDescent="0.25">
      <c r="A57" s="324" t="s">
        <v>176</v>
      </c>
      <c r="B57" s="323">
        <v>9597.280718272239</v>
      </c>
      <c r="C57" s="323">
        <v>4842.5012923432296</v>
      </c>
      <c r="D57" s="323">
        <v>4754.7794259290313</v>
      </c>
      <c r="E57" s="323"/>
      <c r="F57" s="323">
        <v>5858.2950787916998</v>
      </c>
      <c r="G57" s="323">
        <v>3002.8847604396797</v>
      </c>
      <c r="H57" s="323">
        <v>2855.4103183520419</v>
      </c>
    </row>
    <row r="58" spans="1:8" x14ac:dyDescent="0.25">
      <c r="A58" s="324" t="s">
        <v>177</v>
      </c>
      <c r="B58" s="323">
        <v>7066.0599062335605</v>
      </c>
      <c r="C58" s="323">
        <v>3580.0692148171584</v>
      </c>
      <c r="D58" s="323">
        <v>3485.9906914164239</v>
      </c>
      <c r="E58" s="323"/>
      <c r="F58" s="323">
        <v>5305.2659209630583</v>
      </c>
      <c r="G58" s="323">
        <v>2685.0519111128742</v>
      </c>
      <c r="H58" s="323">
        <v>2620.2140098502059</v>
      </c>
    </row>
    <row r="59" spans="1:8" ht="15" customHeight="1" x14ac:dyDescent="0.25">
      <c r="A59" s="317" t="s">
        <v>178</v>
      </c>
      <c r="B59" s="322">
        <f>SUM(B60:B61)</f>
        <v>28020.143996651212</v>
      </c>
      <c r="C59" s="322">
        <f t="shared" ref="C59:H59" si="16">SUM(C60:C61)</f>
        <v>14235.097655649006</v>
      </c>
      <c r="D59" s="322">
        <f t="shared" si="16"/>
        <v>13785.046341002249</v>
      </c>
      <c r="E59" s="322"/>
      <c r="F59" s="322">
        <f t="shared" si="16"/>
        <v>23791.695769207392</v>
      </c>
      <c r="G59" s="322">
        <f t="shared" si="16"/>
        <v>12007.725047566753</v>
      </c>
      <c r="H59" s="322">
        <f t="shared" si="16"/>
        <v>11783.970721640682</v>
      </c>
    </row>
    <row r="60" spans="1:8" ht="15" customHeight="1" x14ac:dyDescent="0.25">
      <c r="A60" s="324" t="s">
        <v>178</v>
      </c>
      <c r="B60" s="323">
        <v>20392.155612807859</v>
      </c>
      <c r="C60" s="323">
        <v>10424.91745791924</v>
      </c>
      <c r="D60" s="323">
        <v>9967.2381548886406</v>
      </c>
      <c r="E60" s="323"/>
      <c r="F60" s="323">
        <v>17302.82031735131</v>
      </c>
      <c r="G60" s="323">
        <v>8812.8692461336832</v>
      </c>
      <c r="H60" s="323">
        <v>8489.9510712176489</v>
      </c>
    </row>
    <row r="61" spans="1:8" x14ac:dyDescent="0.25">
      <c r="A61" s="324" t="s">
        <v>179</v>
      </c>
      <c r="B61" s="323">
        <v>7627.9883838433525</v>
      </c>
      <c r="C61" s="323">
        <v>3810.1801977297655</v>
      </c>
      <c r="D61" s="323">
        <v>3817.8081861136088</v>
      </c>
      <c r="E61" s="323"/>
      <c r="F61" s="323">
        <v>6488.8754518560818</v>
      </c>
      <c r="G61" s="323">
        <v>3194.8558014330702</v>
      </c>
      <c r="H61" s="323">
        <v>3294.0196504230335</v>
      </c>
    </row>
    <row r="62" spans="1:8" x14ac:dyDescent="0.25">
      <c r="A62" s="317" t="s">
        <v>180</v>
      </c>
      <c r="B62" s="322">
        <f>SUM(B63)</f>
        <v>7481.785273153022</v>
      </c>
      <c r="C62" s="322">
        <f t="shared" ref="C62:H62" si="17">SUM(C63)</f>
        <v>3812.7228605243799</v>
      </c>
      <c r="D62" s="322">
        <f t="shared" si="17"/>
        <v>3669.0624126286639</v>
      </c>
      <c r="E62" s="322"/>
      <c r="F62" s="322">
        <f t="shared" si="17"/>
        <v>3754.2416162482477</v>
      </c>
      <c r="G62" s="322">
        <f t="shared" si="17"/>
        <v>1903.1831017689328</v>
      </c>
      <c r="H62" s="322">
        <f t="shared" si="17"/>
        <v>1851.0585144793367</v>
      </c>
    </row>
    <row r="63" spans="1:8" x14ac:dyDescent="0.25">
      <c r="A63" s="324" t="s">
        <v>180</v>
      </c>
      <c r="B63" s="323">
        <v>7481.785273153022</v>
      </c>
      <c r="C63" s="323">
        <v>3812.7228605243799</v>
      </c>
      <c r="D63" s="323">
        <v>3669.0624126286639</v>
      </c>
      <c r="E63" s="323"/>
      <c r="F63" s="323">
        <v>3754.2416162482477</v>
      </c>
      <c r="G63" s="323">
        <v>1903.1831017689328</v>
      </c>
      <c r="H63" s="323">
        <v>1851.0585144793367</v>
      </c>
    </row>
    <row r="64" spans="1:8" x14ac:dyDescent="0.25">
      <c r="A64" s="317" t="s">
        <v>181</v>
      </c>
      <c r="B64" s="322">
        <f>SUM(B65)</f>
        <v>15104.688331407124</v>
      </c>
      <c r="C64" s="322">
        <f t="shared" ref="C64:H64" si="18">SUM(C65)</f>
        <v>7636.887703624503</v>
      </c>
      <c r="D64" s="322">
        <f t="shared" si="18"/>
        <v>7467.8006277826426</v>
      </c>
      <c r="E64" s="322"/>
      <c r="F64" s="322">
        <f t="shared" si="18"/>
        <v>6350.3003295495946</v>
      </c>
      <c r="G64" s="322">
        <f t="shared" si="18"/>
        <v>3229.1817491603651</v>
      </c>
      <c r="H64" s="322">
        <f t="shared" si="18"/>
        <v>3121.1185803892513</v>
      </c>
    </row>
    <row r="65" spans="1:8" x14ac:dyDescent="0.25">
      <c r="A65" s="324" t="s">
        <v>181</v>
      </c>
      <c r="B65" s="323">
        <v>15104.688331407124</v>
      </c>
      <c r="C65" s="323">
        <v>7636.887703624503</v>
      </c>
      <c r="D65" s="323">
        <v>7467.8006277826426</v>
      </c>
      <c r="E65" s="323"/>
      <c r="F65" s="323">
        <v>6350.3003295495946</v>
      </c>
      <c r="G65" s="323">
        <v>3229.1817491603651</v>
      </c>
      <c r="H65" s="323">
        <v>3121.1185803892513</v>
      </c>
    </row>
    <row r="66" spans="1:8" x14ac:dyDescent="0.25">
      <c r="A66" s="317" t="s">
        <v>182</v>
      </c>
      <c r="B66" s="322">
        <f>SUM(B67)</f>
        <v>19850.568437554983</v>
      </c>
      <c r="C66" s="322">
        <f t="shared" ref="C66:H66" si="19">SUM(C67)</f>
        <v>10137.596562127808</v>
      </c>
      <c r="D66" s="322">
        <f t="shared" si="19"/>
        <v>9712.9718754271962</v>
      </c>
      <c r="E66" s="322"/>
      <c r="F66" s="322">
        <f t="shared" si="19"/>
        <v>12241.65002467126</v>
      </c>
      <c r="G66" s="322">
        <f t="shared" si="19"/>
        <v>6205.3685502565713</v>
      </c>
      <c r="H66" s="322">
        <f t="shared" si="19"/>
        <v>6036.2814744147108</v>
      </c>
    </row>
    <row r="67" spans="1:8" x14ac:dyDescent="0.25">
      <c r="A67" s="324" t="s">
        <v>182</v>
      </c>
      <c r="B67" s="323">
        <v>19850.568437554983</v>
      </c>
      <c r="C67" s="323">
        <v>10137.596562127808</v>
      </c>
      <c r="D67" s="323">
        <v>9712.9718754271962</v>
      </c>
      <c r="E67" s="323"/>
      <c r="F67" s="323">
        <v>12241.65002467126</v>
      </c>
      <c r="G67" s="323">
        <v>6205.3685502565713</v>
      </c>
      <c r="H67" s="323">
        <v>6036.2814744147108</v>
      </c>
    </row>
    <row r="68" spans="1:8" x14ac:dyDescent="0.25">
      <c r="A68" s="317" t="s">
        <v>183</v>
      </c>
      <c r="B68" s="322">
        <v>7139.7971272773793</v>
      </c>
      <c r="C68" s="322">
        <v>3615.6664939417606</v>
      </c>
      <c r="D68" s="322">
        <v>3524.1306333356406</v>
      </c>
      <c r="E68" s="322"/>
      <c r="F68" s="322">
        <v>4431.8612510129969</v>
      </c>
      <c r="G68" s="322">
        <v>2241.3572534526538</v>
      </c>
      <c r="H68" s="322">
        <v>2190.503997560365</v>
      </c>
    </row>
    <row r="69" spans="1:8" x14ac:dyDescent="0.25">
      <c r="A69" s="324" t="s">
        <v>183</v>
      </c>
      <c r="B69" s="323">
        <v>7139.7971272773793</v>
      </c>
      <c r="C69" s="323">
        <v>3615.6664939417606</v>
      </c>
      <c r="D69" s="323">
        <v>3524.1306333356406</v>
      </c>
      <c r="E69" s="323"/>
      <c r="F69" s="323">
        <v>4431.8612510129969</v>
      </c>
      <c r="G69" s="323">
        <v>2241.3572534526538</v>
      </c>
      <c r="H69" s="323">
        <v>2190.503997560365</v>
      </c>
    </row>
    <row r="70" spans="1:8" x14ac:dyDescent="0.25">
      <c r="A70" s="317" t="s">
        <v>184</v>
      </c>
      <c r="B70" s="317">
        <f>SUM(B71)</f>
        <v>9227.3232816558375</v>
      </c>
      <c r="C70" s="317">
        <f t="shared" ref="C70:H70" si="20">SUM(C71)</f>
        <v>4611.1189780333152</v>
      </c>
      <c r="D70" s="317">
        <f t="shared" si="20"/>
        <v>4616.2043036225441</v>
      </c>
      <c r="E70" s="317"/>
      <c r="F70" s="317">
        <f t="shared" si="20"/>
        <v>4126.7417156592637</v>
      </c>
      <c r="G70" s="317">
        <f t="shared" si="20"/>
        <v>2154.9067184357627</v>
      </c>
      <c r="H70" s="317">
        <f t="shared" si="20"/>
        <v>1971.8349972235228</v>
      </c>
    </row>
    <row r="71" spans="1:8" x14ac:dyDescent="0.25">
      <c r="A71" s="325" t="s">
        <v>184</v>
      </c>
      <c r="B71" s="326">
        <v>9227.3232816558375</v>
      </c>
      <c r="C71" s="326">
        <v>4611.1189780333152</v>
      </c>
      <c r="D71" s="326">
        <v>4616.2043036225441</v>
      </c>
      <c r="E71" s="326"/>
      <c r="F71" s="326">
        <v>4126.7417156592637</v>
      </c>
      <c r="G71" s="326">
        <v>2154.9067184357627</v>
      </c>
      <c r="H71" s="326">
        <v>1971.8349972235228</v>
      </c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  <row r="73" spans="1:8" x14ac:dyDescent="0.25">
      <c r="A73" s="13"/>
      <c r="B73" s="13"/>
      <c r="C73" s="13"/>
      <c r="D73" s="13"/>
      <c r="E73" s="13"/>
      <c r="F73" s="13"/>
      <c r="G73" s="13"/>
      <c r="H73" s="13"/>
    </row>
  </sheetData>
  <mergeCells count="4">
    <mergeCell ref="A1:H1"/>
    <mergeCell ref="A2:A3"/>
    <mergeCell ref="B2:D2"/>
    <mergeCell ref="F2:H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74"/>
  <sheetViews>
    <sheetView workbookViewId="0">
      <selection activeCell="A9" sqref="A9:B9"/>
    </sheetView>
  </sheetViews>
  <sheetFormatPr defaultRowHeight="15" x14ac:dyDescent="0.25"/>
  <cols>
    <col min="1" max="1" width="17.7109375" style="25" customWidth="1"/>
    <col min="2" max="4" width="9.140625" style="25"/>
    <col min="5" max="5" width="1.28515625" style="25" customWidth="1"/>
    <col min="6" max="16384" width="9.140625" style="25"/>
  </cols>
  <sheetData>
    <row r="1" spans="1:8" ht="32.25" customHeight="1" x14ac:dyDescent="0.25">
      <c r="A1" s="978" t="s">
        <v>311</v>
      </c>
      <c r="B1" s="978"/>
      <c r="C1" s="978"/>
      <c r="D1" s="978"/>
      <c r="E1" s="978"/>
      <c r="F1" s="978"/>
      <c r="G1" s="978"/>
      <c r="H1" s="978"/>
    </row>
    <row r="2" spans="1:8" ht="22.5" customHeight="1" x14ac:dyDescent="0.25">
      <c r="A2" s="982" t="s">
        <v>523</v>
      </c>
      <c r="B2" s="984" t="s">
        <v>312</v>
      </c>
      <c r="C2" s="984"/>
      <c r="D2" s="984"/>
      <c r="E2" s="206"/>
      <c r="F2" s="965" t="s">
        <v>313</v>
      </c>
      <c r="G2" s="965"/>
      <c r="H2" s="965"/>
    </row>
    <row r="3" spans="1:8" ht="16.5" customHeight="1" x14ac:dyDescent="0.25">
      <c r="A3" s="983"/>
      <c r="B3" s="207" t="s">
        <v>195</v>
      </c>
      <c r="C3" s="207" t="s">
        <v>1</v>
      </c>
      <c r="D3" s="187" t="s">
        <v>2</v>
      </c>
      <c r="E3" s="187"/>
      <c r="F3" s="207" t="s">
        <v>195</v>
      </c>
      <c r="G3" s="207" t="s">
        <v>1</v>
      </c>
      <c r="H3" s="187" t="s">
        <v>2</v>
      </c>
    </row>
    <row r="4" spans="1:8" x14ac:dyDescent="0.25">
      <c r="A4" s="208" t="s">
        <v>230</v>
      </c>
      <c r="B4" s="209">
        <v>273854.95363252028</v>
      </c>
      <c r="C4" s="209">
        <v>137505.93260142548</v>
      </c>
      <c r="D4" s="209">
        <v>136349.02102986266</v>
      </c>
      <c r="E4" s="209"/>
      <c r="F4" s="209">
        <v>106927.86983331853</v>
      </c>
      <c r="G4" s="209">
        <v>54376.115194227204</v>
      </c>
      <c r="H4" s="209">
        <v>52551.754639091341</v>
      </c>
    </row>
    <row r="5" spans="1:8" x14ac:dyDescent="0.25">
      <c r="A5" s="778"/>
      <c r="B5" s="768"/>
      <c r="C5" s="768"/>
      <c r="D5" s="768"/>
      <c r="E5" s="768"/>
      <c r="F5" s="768"/>
      <c r="G5" s="768"/>
      <c r="H5" s="768"/>
    </row>
    <row r="6" spans="1:8" x14ac:dyDescent="0.25">
      <c r="A6" s="208" t="s">
        <v>3</v>
      </c>
      <c r="B6" s="209"/>
      <c r="C6" s="209"/>
      <c r="D6" s="209"/>
      <c r="E6" s="209"/>
      <c r="F6" s="209"/>
      <c r="G6" s="209"/>
      <c r="H6" s="209"/>
    </row>
    <row r="7" spans="1:8" x14ac:dyDescent="0.25">
      <c r="A7" s="319" t="s">
        <v>4</v>
      </c>
      <c r="B7" s="211">
        <v>109295.08889510458</v>
      </c>
      <c r="C7" s="211">
        <v>52711.942395152051</v>
      </c>
      <c r="D7" s="211">
        <v>56583.146499952541</v>
      </c>
      <c r="E7" s="211"/>
      <c r="F7" s="211">
        <v>19268.298657588275</v>
      </c>
      <c r="G7" s="211">
        <v>9560.4121077503296</v>
      </c>
      <c r="H7" s="211">
        <v>9707.8865498379673</v>
      </c>
    </row>
    <row r="8" spans="1:8" x14ac:dyDescent="0.25">
      <c r="A8" s="319" t="s">
        <v>5</v>
      </c>
      <c r="B8" s="211">
        <v>164559.86473643282</v>
      </c>
      <c r="C8" s="211">
        <v>84793.9902061998</v>
      </c>
      <c r="D8" s="211">
        <v>79765.874529849738</v>
      </c>
      <c r="E8" s="211"/>
      <c r="F8" s="211">
        <v>87659.571175730278</v>
      </c>
      <c r="G8" s="211">
        <v>44815.703086476897</v>
      </c>
      <c r="H8" s="211">
        <v>42843.868089253396</v>
      </c>
    </row>
    <row r="9" spans="1:8" ht="15.75" customHeight="1" x14ac:dyDescent="0.25">
      <c r="A9" s="985" t="s">
        <v>518</v>
      </c>
      <c r="B9" s="985"/>
      <c r="C9" s="213"/>
      <c r="D9" s="213"/>
      <c r="E9" s="213"/>
      <c r="F9" s="213"/>
      <c r="G9" s="213"/>
      <c r="H9" s="213"/>
    </row>
    <row r="10" spans="1:8" x14ac:dyDescent="0.25">
      <c r="A10" s="214" t="s">
        <v>6</v>
      </c>
      <c r="B10" s="212">
        <f>SUM(B11:B14)</f>
        <v>19249.228686628732</v>
      </c>
      <c r="C10" s="212">
        <f t="shared" ref="C10:H10" si="0">SUM(C11:C14)</f>
        <v>9849.0043349391344</v>
      </c>
      <c r="D10" s="212">
        <f t="shared" si="0"/>
        <v>9400.2243516896851</v>
      </c>
      <c r="E10" s="212"/>
      <c r="F10" s="212">
        <f t="shared" si="0"/>
        <v>9209.5246420936019</v>
      </c>
      <c r="G10" s="212">
        <f t="shared" si="0"/>
        <v>4622.5609606091457</v>
      </c>
      <c r="H10" s="212">
        <f t="shared" si="0"/>
        <v>4586.9636814845435</v>
      </c>
    </row>
    <row r="11" spans="1:8" x14ac:dyDescent="0.25">
      <c r="A11" s="319" t="s">
        <v>6</v>
      </c>
      <c r="B11" s="211">
        <v>6171.0426025292763</v>
      </c>
      <c r="C11" s="211">
        <v>3152.9018653219318</v>
      </c>
      <c r="D11" s="211">
        <v>3018.1407372073663</v>
      </c>
      <c r="E11" s="211"/>
      <c r="F11" s="211">
        <v>2235.0005964661177</v>
      </c>
      <c r="G11" s="211">
        <v>1134.0276063980637</v>
      </c>
      <c r="H11" s="211">
        <v>1100.9729900680759</v>
      </c>
    </row>
    <row r="12" spans="1:8" x14ac:dyDescent="0.25">
      <c r="A12" s="319" t="s">
        <v>158</v>
      </c>
      <c r="B12" s="211">
        <v>5044.6429845150778</v>
      </c>
      <c r="C12" s="211">
        <v>2615.128684260977</v>
      </c>
      <c r="D12" s="211">
        <v>2429.5143002541226</v>
      </c>
      <c r="E12" s="211"/>
      <c r="F12" s="211">
        <v>2540.1201318198509</v>
      </c>
      <c r="G12" s="211">
        <v>1250.9900949503281</v>
      </c>
      <c r="H12" s="211">
        <v>1289.1300368695447</v>
      </c>
    </row>
    <row r="13" spans="1:8" x14ac:dyDescent="0.25">
      <c r="A13" s="319" t="s">
        <v>159</v>
      </c>
      <c r="B13" s="211">
        <v>3381.7415168372318</v>
      </c>
      <c r="C13" s="211">
        <v>1745.5380085028373</v>
      </c>
      <c r="D13" s="211">
        <v>1636.2035083344163</v>
      </c>
      <c r="E13" s="211"/>
      <c r="F13" s="211">
        <v>2269.3265441934127</v>
      </c>
      <c r="G13" s="211">
        <v>1163.2682285361298</v>
      </c>
      <c r="H13" s="211">
        <v>1106.0583156573048</v>
      </c>
    </row>
    <row r="14" spans="1:8" x14ac:dyDescent="0.25">
      <c r="A14" s="319" t="s">
        <v>160</v>
      </c>
      <c r="B14" s="211">
        <v>4651.8015827471463</v>
      </c>
      <c r="C14" s="211">
        <v>2335.4357768533882</v>
      </c>
      <c r="D14" s="211">
        <v>2316.3658058937799</v>
      </c>
      <c r="E14" s="211"/>
      <c r="F14" s="211">
        <v>2165.0773696142205</v>
      </c>
      <c r="G14" s="211">
        <v>1074.2750307246242</v>
      </c>
      <c r="H14" s="211">
        <v>1090.8023388896181</v>
      </c>
    </row>
    <row r="15" spans="1:8" x14ac:dyDescent="0.25">
      <c r="A15" s="214" t="s">
        <v>7</v>
      </c>
      <c r="B15" s="212">
        <f>SUM(B16:B17)</f>
        <v>9453.6202703765448</v>
      </c>
      <c r="C15" s="212">
        <f t="shared" ref="C15:H15" si="1">SUM(C16:C17)</f>
        <v>4834.8733039594081</v>
      </c>
      <c r="D15" s="212">
        <f t="shared" si="1"/>
        <v>4618.7469664171804</v>
      </c>
      <c r="E15" s="212"/>
      <c r="F15" s="212">
        <f t="shared" si="1"/>
        <v>6337.5870155765442</v>
      </c>
      <c r="G15" s="212">
        <f t="shared" si="1"/>
        <v>3257.1510399011459</v>
      </c>
      <c r="H15" s="212">
        <f t="shared" si="1"/>
        <v>3080.435975675442</v>
      </c>
    </row>
    <row r="16" spans="1:8" x14ac:dyDescent="0.25">
      <c r="A16" s="319" t="s">
        <v>161</v>
      </c>
      <c r="B16" s="211">
        <v>4419.1479370399247</v>
      </c>
      <c r="C16" s="211">
        <v>2243.8999162472683</v>
      </c>
      <c r="D16" s="211">
        <v>2175.2480207926783</v>
      </c>
      <c r="E16" s="211"/>
      <c r="F16" s="211">
        <v>2972.3728069043063</v>
      </c>
      <c r="G16" s="211">
        <v>1515.4270255902302</v>
      </c>
      <c r="H16" s="211">
        <v>1456.945781314098</v>
      </c>
    </row>
    <row r="17" spans="1:8" x14ac:dyDescent="0.25">
      <c r="A17" s="319" t="s">
        <v>162</v>
      </c>
      <c r="B17" s="211">
        <v>5034.4723333366201</v>
      </c>
      <c r="C17" s="211">
        <v>2590.9733877121398</v>
      </c>
      <c r="D17" s="211">
        <v>2443.4989456245021</v>
      </c>
      <c r="E17" s="211"/>
      <c r="F17" s="211">
        <v>3365.2142086722379</v>
      </c>
      <c r="G17" s="211">
        <v>1741.7240143109157</v>
      </c>
      <c r="H17" s="211">
        <v>1623.490194361344</v>
      </c>
    </row>
    <row r="18" spans="1:8" x14ac:dyDescent="0.25">
      <c r="A18" s="214" t="s">
        <v>8</v>
      </c>
      <c r="B18" s="212">
        <f>SUM(B19)</f>
        <v>9425.6509796357641</v>
      </c>
      <c r="C18" s="212">
        <f t="shared" ref="C18:H18" si="2">SUM(C19)</f>
        <v>4764.9500771074891</v>
      </c>
      <c r="D18" s="212">
        <f t="shared" si="2"/>
        <v>4660.7009025282969</v>
      </c>
      <c r="E18" s="212"/>
      <c r="F18" s="212">
        <f t="shared" si="2"/>
        <v>3815.2655233189944</v>
      </c>
      <c r="G18" s="212">
        <f t="shared" si="2"/>
        <v>2001.0756193615889</v>
      </c>
      <c r="H18" s="212">
        <f t="shared" si="2"/>
        <v>1814.1899039574273</v>
      </c>
    </row>
    <row r="19" spans="1:8" x14ac:dyDescent="0.25">
      <c r="A19" s="319" t="s">
        <v>8</v>
      </c>
      <c r="B19" s="211">
        <v>9425.6509796357641</v>
      </c>
      <c r="C19" s="211">
        <v>4764.9500771074891</v>
      </c>
      <c r="D19" s="211">
        <v>4660.7009025282969</v>
      </c>
      <c r="E19" s="211"/>
      <c r="F19" s="211">
        <v>3815.2655233189944</v>
      </c>
      <c r="G19" s="211">
        <v>2001.0756193615889</v>
      </c>
      <c r="H19" s="211">
        <v>1814.1899039574273</v>
      </c>
    </row>
    <row r="20" spans="1:8" x14ac:dyDescent="0.25">
      <c r="A20" s="214" t="s">
        <v>9</v>
      </c>
      <c r="B20" s="212">
        <f>SUM(B21:B22)</f>
        <v>73632.971869239729</v>
      </c>
      <c r="C20" s="212">
        <f t="shared" ref="C20:H20" si="3">SUM(C21:C22)</f>
        <v>35256.562310123918</v>
      </c>
      <c r="D20" s="212">
        <f t="shared" si="3"/>
        <v>38376.40955911584</v>
      </c>
      <c r="E20" s="212"/>
      <c r="F20" s="212">
        <f t="shared" si="3"/>
        <v>12644.662077617671</v>
      </c>
      <c r="G20" s="212">
        <f t="shared" si="3"/>
        <v>6397.3395912499836</v>
      </c>
      <c r="H20" s="212">
        <f t="shared" si="3"/>
        <v>6247.3224863677315</v>
      </c>
    </row>
    <row r="21" spans="1:8" x14ac:dyDescent="0.25">
      <c r="A21" s="319" t="s">
        <v>9</v>
      </c>
      <c r="B21" s="211">
        <v>69408.337635987802</v>
      </c>
      <c r="C21" s="211">
        <v>32982.150440341276</v>
      </c>
      <c r="D21" s="211">
        <v>36426.18719564654</v>
      </c>
      <c r="E21" s="211"/>
      <c r="F21" s="211">
        <v>10274.900353036988</v>
      </c>
      <c r="G21" s="211">
        <v>5068.7982810639151</v>
      </c>
      <c r="H21" s="211">
        <v>5206.102071973095</v>
      </c>
    </row>
    <row r="22" spans="1:8" x14ac:dyDescent="0.25">
      <c r="A22" s="319" t="s">
        <v>163</v>
      </c>
      <c r="B22" s="211">
        <v>4224.6342332519198</v>
      </c>
      <c r="C22" s="211">
        <v>2274.4118697826416</v>
      </c>
      <c r="D22" s="211">
        <v>1950.2223634693</v>
      </c>
      <c r="E22" s="211"/>
      <c r="F22" s="211">
        <v>2369.7617245806832</v>
      </c>
      <c r="G22" s="211">
        <v>1328.5413101860686</v>
      </c>
      <c r="H22" s="211">
        <v>1041.2204143946365</v>
      </c>
    </row>
    <row r="23" spans="1:8" x14ac:dyDescent="0.25">
      <c r="A23" s="214" t="s">
        <v>10</v>
      </c>
      <c r="B23" s="212">
        <f>SUM(B24)</f>
        <v>3058.8233419211974</v>
      </c>
      <c r="C23" s="212">
        <f t="shared" ref="C23:H23" si="4">SUM(C24)</f>
        <v>1568.8229442771335</v>
      </c>
      <c r="D23" s="212">
        <f t="shared" si="4"/>
        <v>1490.0003976440858</v>
      </c>
      <c r="E23" s="212"/>
      <c r="F23" s="212">
        <f t="shared" si="4"/>
        <v>1327.2699787887614</v>
      </c>
      <c r="G23" s="212">
        <f t="shared" si="4"/>
        <v>654.73566961324093</v>
      </c>
      <c r="H23" s="212">
        <f t="shared" si="4"/>
        <v>672.53430917554203</v>
      </c>
    </row>
    <row r="24" spans="1:8" x14ac:dyDescent="0.25">
      <c r="A24" s="319" t="s">
        <v>10</v>
      </c>
      <c r="B24" s="211">
        <v>3058.8233419211974</v>
      </c>
      <c r="C24" s="211">
        <v>1568.8229442771335</v>
      </c>
      <c r="D24" s="211">
        <v>1490.0003976440858</v>
      </c>
      <c r="E24" s="211"/>
      <c r="F24" s="211">
        <v>1327.2699787887614</v>
      </c>
      <c r="G24" s="211">
        <v>654.73566961324093</v>
      </c>
      <c r="H24" s="211">
        <v>672.53430917554203</v>
      </c>
    </row>
    <row r="25" spans="1:8" x14ac:dyDescent="0.25">
      <c r="A25" s="214" t="s">
        <v>11</v>
      </c>
      <c r="B25" s="212">
        <v>13743.092404891089</v>
      </c>
      <c r="C25" s="212">
        <v>7029.191295711651</v>
      </c>
      <c r="D25" s="212">
        <v>6713.90110917946</v>
      </c>
      <c r="E25" s="212"/>
      <c r="F25" s="212">
        <v>6352.8429923442091</v>
      </c>
      <c r="G25" s="212">
        <v>3269.8643538741962</v>
      </c>
      <c r="H25" s="212">
        <v>3082.9786384700346</v>
      </c>
    </row>
    <row r="26" spans="1:8" x14ac:dyDescent="0.25">
      <c r="A26" s="319" t="s">
        <v>11</v>
      </c>
      <c r="B26" s="211">
        <v>13743.092404891089</v>
      </c>
      <c r="C26" s="211">
        <v>7029.191295711651</v>
      </c>
      <c r="D26" s="211">
        <v>6713.90110917946</v>
      </c>
      <c r="E26" s="211"/>
      <c r="F26" s="211">
        <v>6352.8429923442091</v>
      </c>
      <c r="G26" s="211">
        <v>3269.8643538741962</v>
      </c>
      <c r="H26" s="211">
        <v>3082.9786384700346</v>
      </c>
    </row>
    <row r="27" spans="1:8" x14ac:dyDescent="0.25">
      <c r="A27" s="214" t="s">
        <v>12</v>
      </c>
      <c r="B27" s="212">
        <f>SUM(B28:B29)</f>
        <v>12077.648274418651</v>
      </c>
      <c r="C27" s="212">
        <f t="shared" ref="C27:H27" si="5">SUM(C28:C29)</f>
        <v>6137.9879861993104</v>
      </c>
      <c r="D27" s="212">
        <f t="shared" si="5"/>
        <v>5939.6602882193838</v>
      </c>
      <c r="E27" s="212"/>
      <c r="F27" s="212">
        <f t="shared" si="5"/>
        <v>7579.6777907456999</v>
      </c>
      <c r="G27" s="212">
        <f t="shared" si="5"/>
        <v>3827.9788372920884</v>
      </c>
      <c r="H27" s="212">
        <f t="shared" si="5"/>
        <v>3751.6989534536551</v>
      </c>
    </row>
    <row r="28" spans="1:8" x14ac:dyDescent="0.25">
      <c r="A28" s="319" t="s">
        <v>12</v>
      </c>
      <c r="B28" s="211">
        <v>8638.6968447025938</v>
      </c>
      <c r="C28" s="211">
        <v>4408.977285861467</v>
      </c>
      <c r="D28" s="211">
        <v>4229.7195588411487</v>
      </c>
      <c r="E28" s="211"/>
      <c r="F28" s="211">
        <v>4640.3596001713813</v>
      </c>
      <c r="G28" s="211">
        <v>2364.6763989914543</v>
      </c>
      <c r="H28" s="211">
        <v>2275.6832011799488</v>
      </c>
    </row>
    <row r="29" spans="1:8" x14ac:dyDescent="0.25">
      <c r="A29" s="319" t="s">
        <v>164</v>
      </c>
      <c r="B29" s="211">
        <v>3438.9514297160567</v>
      </c>
      <c r="C29" s="211">
        <v>1729.0107003378434</v>
      </c>
      <c r="D29" s="211">
        <v>1709.9407293782351</v>
      </c>
      <c r="E29" s="211"/>
      <c r="F29" s="211">
        <v>2939.3181905743186</v>
      </c>
      <c r="G29" s="211">
        <v>1463.3024383006341</v>
      </c>
      <c r="H29" s="211">
        <v>1476.0157522737063</v>
      </c>
    </row>
    <row r="30" spans="1:8" x14ac:dyDescent="0.25">
      <c r="A30" s="214" t="s">
        <v>13</v>
      </c>
      <c r="B30" s="212">
        <f>SUM(B31:B33)</f>
        <v>10885.139423744498</v>
      </c>
      <c r="C30" s="212">
        <f t="shared" ref="C30:H30" si="6">SUM(C31:C33)</f>
        <v>5581.1448341787691</v>
      </c>
      <c r="D30" s="212">
        <f t="shared" si="6"/>
        <v>5303.9945895657947</v>
      </c>
      <c r="E30" s="212"/>
      <c r="F30" s="212">
        <f t="shared" si="6"/>
        <v>5134.9075137239342</v>
      </c>
      <c r="G30" s="212">
        <f t="shared" si="6"/>
        <v>2646.9119691937012</v>
      </c>
      <c r="H30" s="212">
        <f t="shared" si="6"/>
        <v>2487.995544530298</v>
      </c>
    </row>
    <row r="31" spans="1:8" x14ac:dyDescent="0.25">
      <c r="A31" s="319" t="s">
        <v>13</v>
      </c>
      <c r="B31" s="211">
        <v>6005.7695208793375</v>
      </c>
      <c r="C31" s="211">
        <v>3049.9240221400469</v>
      </c>
      <c r="D31" s="211">
        <v>2955.8454987393125</v>
      </c>
      <c r="E31" s="211"/>
      <c r="F31" s="211">
        <v>2050.6575438565706</v>
      </c>
      <c r="G31" s="211">
        <v>1045.0344085865581</v>
      </c>
      <c r="H31" s="211">
        <v>1005.6231352700341</v>
      </c>
    </row>
    <row r="32" spans="1:8" x14ac:dyDescent="0.25">
      <c r="A32" s="319" t="s">
        <v>165</v>
      </c>
      <c r="B32" s="211">
        <v>2990.1714464666074</v>
      </c>
      <c r="C32" s="211">
        <v>1552.2956361121396</v>
      </c>
      <c r="D32" s="211">
        <v>1437.8758103544897</v>
      </c>
      <c r="E32" s="211"/>
      <c r="F32" s="211">
        <v>2012.5176019373539</v>
      </c>
      <c r="G32" s="211">
        <v>1051.3910655730942</v>
      </c>
      <c r="H32" s="211">
        <v>961.12653636428138</v>
      </c>
    </row>
    <row r="33" spans="1:8" x14ac:dyDescent="0.25">
      <c r="A33" s="319" t="s">
        <v>166</v>
      </c>
      <c r="B33" s="211">
        <v>1889.1984563985534</v>
      </c>
      <c r="C33" s="211">
        <v>978.92517592658248</v>
      </c>
      <c r="D33" s="211">
        <v>910.27328047199251</v>
      </c>
      <c r="E33" s="211"/>
      <c r="F33" s="211">
        <v>1071.7323679300098</v>
      </c>
      <c r="G33" s="211">
        <v>550.48649503404874</v>
      </c>
      <c r="H33" s="211">
        <v>521.24587289598264</v>
      </c>
    </row>
    <row r="34" spans="1:8" x14ac:dyDescent="0.25">
      <c r="A34" s="214" t="s">
        <v>14</v>
      </c>
      <c r="B34" s="212">
        <f>SUM(B35:B37)</f>
        <v>23147.130750772652</v>
      </c>
      <c r="C34" s="212">
        <f t="shared" ref="C34:H34" si="7">SUM(C35:C37)</f>
        <v>11967.042442852944</v>
      </c>
      <c r="D34" s="212">
        <f t="shared" si="7"/>
        <v>11180.088307919774</v>
      </c>
      <c r="E34" s="212"/>
      <c r="F34" s="212">
        <f t="shared" si="7"/>
        <v>7500.855244112674</v>
      </c>
      <c r="G34" s="212">
        <f t="shared" si="7"/>
        <v>3902.9873897332363</v>
      </c>
      <c r="H34" s="212">
        <f t="shared" si="7"/>
        <v>3597.8678543795031</v>
      </c>
    </row>
    <row r="35" spans="1:8" x14ac:dyDescent="0.25">
      <c r="A35" s="319" t="s">
        <v>14</v>
      </c>
      <c r="B35" s="211">
        <v>12567.110862381909</v>
      </c>
      <c r="C35" s="211">
        <v>6551.1706903241356</v>
      </c>
      <c r="D35" s="211">
        <v>6015.9401720577953</v>
      </c>
      <c r="E35" s="211"/>
      <c r="F35" s="211">
        <v>3347.4155691099368</v>
      </c>
      <c r="G35" s="211">
        <v>1763.3366480651384</v>
      </c>
      <c r="H35" s="211">
        <v>1584.0789210448202</v>
      </c>
    </row>
    <row r="36" spans="1:8" x14ac:dyDescent="0.25">
      <c r="A36" s="319" t="s">
        <v>167</v>
      </c>
      <c r="B36" s="211">
        <v>3810.1801977297655</v>
      </c>
      <c r="C36" s="211">
        <v>1952.7650262639145</v>
      </c>
      <c r="D36" s="211">
        <v>1857.4151714658728</v>
      </c>
      <c r="E36" s="211"/>
      <c r="F36" s="211">
        <v>1526.8690081659952</v>
      </c>
      <c r="G36" s="211">
        <v>798.39611750895699</v>
      </c>
      <c r="H36" s="211">
        <v>728.47289065705979</v>
      </c>
    </row>
    <row r="37" spans="1:8" x14ac:dyDescent="0.25">
      <c r="A37" s="319" t="s">
        <v>168</v>
      </c>
      <c r="B37" s="211">
        <v>6769.8396906609778</v>
      </c>
      <c r="C37" s="211">
        <v>3463.106726264894</v>
      </c>
      <c r="D37" s="211">
        <v>3306.7329643961057</v>
      </c>
      <c r="E37" s="211"/>
      <c r="F37" s="211">
        <v>2626.570666836742</v>
      </c>
      <c r="G37" s="211">
        <v>1341.2546241591408</v>
      </c>
      <c r="H37" s="211">
        <v>1285.316042677623</v>
      </c>
    </row>
    <row r="38" spans="1:8" x14ac:dyDescent="0.25">
      <c r="A38" s="214" t="s">
        <v>15</v>
      </c>
      <c r="B38" s="212">
        <f>SUM(B39)</f>
        <v>19722.163966426953</v>
      </c>
      <c r="C38" s="212">
        <f t="shared" ref="C38:H38" si="8">SUM(C39)</f>
        <v>9704.0725556460457</v>
      </c>
      <c r="D38" s="212">
        <f t="shared" si="8"/>
        <v>10018.091410780929</v>
      </c>
      <c r="E38" s="212"/>
      <c r="F38" s="212">
        <f t="shared" si="8"/>
        <v>5925.6756428489825</v>
      </c>
      <c r="G38" s="212">
        <f t="shared" si="8"/>
        <v>2903.7209114497164</v>
      </c>
      <c r="H38" s="212">
        <f t="shared" si="8"/>
        <v>3021.954731399288</v>
      </c>
    </row>
    <row r="39" spans="1:8" x14ac:dyDescent="0.25">
      <c r="A39" s="319" t="s">
        <v>15</v>
      </c>
      <c r="B39" s="211">
        <v>19722.163966426953</v>
      </c>
      <c r="C39" s="211">
        <v>9704.0725556460457</v>
      </c>
      <c r="D39" s="211">
        <v>10018.091410780929</v>
      </c>
      <c r="E39" s="211"/>
      <c r="F39" s="211">
        <v>5925.6756428489825</v>
      </c>
      <c r="G39" s="211">
        <v>2903.7209114497164</v>
      </c>
      <c r="H39" s="211">
        <v>3021.954731399288</v>
      </c>
    </row>
    <row r="40" spans="1:8" x14ac:dyDescent="0.25">
      <c r="A40" s="214" t="s">
        <v>169</v>
      </c>
      <c r="B40" s="212">
        <f>SUM(B41:B42)</f>
        <v>5539.1908980676089</v>
      </c>
      <c r="C40" s="212">
        <f t="shared" ref="C40:H40" si="9">SUM(C41:C42)</f>
        <v>2810.913719446311</v>
      </c>
      <c r="D40" s="212">
        <f t="shared" si="9"/>
        <v>2728.2771786213416</v>
      </c>
      <c r="E40" s="212"/>
      <c r="F40" s="212">
        <f t="shared" si="9"/>
        <v>3068.993993099677</v>
      </c>
      <c r="G40" s="212">
        <f t="shared" si="9"/>
        <v>1542.1249849337034</v>
      </c>
      <c r="H40" s="212">
        <f t="shared" si="9"/>
        <v>1526.8690081660168</v>
      </c>
    </row>
    <row r="41" spans="1:8" x14ac:dyDescent="0.25">
      <c r="A41" s="319" t="s">
        <v>169</v>
      </c>
      <c r="B41" s="211">
        <v>2822.3557020220542</v>
      </c>
      <c r="C41" s="211">
        <v>1465.8451010952485</v>
      </c>
      <c r="D41" s="211">
        <v>1356.5106009268275</v>
      </c>
      <c r="E41" s="211"/>
      <c r="F41" s="211">
        <v>1191.2375192768886</v>
      </c>
      <c r="G41" s="211">
        <v>612.78173350210261</v>
      </c>
      <c r="H41" s="211">
        <v>578.45578577480762</v>
      </c>
    </row>
    <row r="42" spans="1:8" x14ac:dyDescent="0.25">
      <c r="A42" s="319" t="s">
        <v>170</v>
      </c>
      <c r="B42" s="211">
        <v>2716.8351960455548</v>
      </c>
      <c r="C42" s="211">
        <v>1345.0686183510625</v>
      </c>
      <c r="D42" s="211">
        <v>1371.7665776945141</v>
      </c>
      <c r="E42" s="211"/>
      <c r="F42" s="211">
        <v>1877.7564738227884</v>
      </c>
      <c r="G42" s="211">
        <v>929.34325143160083</v>
      </c>
      <c r="H42" s="211">
        <v>948.41322239120916</v>
      </c>
    </row>
    <row r="43" spans="1:8" x14ac:dyDescent="0.25">
      <c r="A43" s="214" t="s">
        <v>16</v>
      </c>
      <c r="B43" s="212">
        <f>SUM(B44:B45)</f>
        <v>8932.3743974805839</v>
      </c>
      <c r="C43" s="212">
        <f t="shared" ref="C43:H43" si="10">SUM(C44:C45)</f>
        <v>4454.7452161645488</v>
      </c>
      <c r="D43" s="212">
        <f t="shared" si="10"/>
        <v>4477.6291813160788</v>
      </c>
      <c r="E43" s="212"/>
      <c r="F43" s="212">
        <f t="shared" si="10"/>
        <v>3875.0180989924556</v>
      </c>
      <c r="G43" s="212">
        <f t="shared" si="10"/>
        <v>1890.4697877958824</v>
      </c>
      <c r="H43" s="212">
        <f t="shared" si="10"/>
        <v>1984.5483111966169</v>
      </c>
    </row>
    <row r="44" spans="1:8" x14ac:dyDescent="0.25">
      <c r="A44" s="319" t="s">
        <v>16</v>
      </c>
      <c r="B44" s="211">
        <v>6949.0974176812961</v>
      </c>
      <c r="C44" s="211">
        <v>3451.664743689129</v>
      </c>
      <c r="D44" s="211">
        <v>3497.4326739921889</v>
      </c>
      <c r="E44" s="211"/>
      <c r="F44" s="211">
        <v>2479.0962247491043</v>
      </c>
      <c r="G44" s="211">
        <v>1228.1061297987981</v>
      </c>
      <c r="H44" s="211">
        <v>1250.9900949503281</v>
      </c>
    </row>
    <row r="45" spans="1:8" x14ac:dyDescent="0.25">
      <c r="A45" s="319" t="s">
        <v>171</v>
      </c>
      <c r="B45" s="211">
        <v>1983.2769797992878</v>
      </c>
      <c r="C45" s="211">
        <v>1003.0804724754197</v>
      </c>
      <c r="D45" s="211">
        <v>980.1965073238897</v>
      </c>
      <c r="E45" s="211"/>
      <c r="F45" s="211">
        <v>1395.9218742433513</v>
      </c>
      <c r="G45" s="211">
        <v>662.36365799708426</v>
      </c>
      <c r="H45" s="211">
        <v>733.55821624628868</v>
      </c>
    </row>
    <row r="46" spans="1:8" x14ac:dyDescent="0.25">
      <c r="A46" s="214" t="s">
        <v>17</v>
      </c>
      <c r="B46" s="212">
        <f>SUM(B47:B48)</f>
        <v>12199.696088560144</v>
      </c>
      <c r="C46" s="212">
        <f t="shared" ref="C46:H46" si="11">SUM(C47:C48)</f>
        <v>6331.2303585900081</v>
      </c>
      <c r="D46" s="212">
        <f t="shared" si="11"/>
        <v>5868.4657299701794</v>
      </c>
      <c r="E46" s="212"/>
      <c r="F46" s="212">
        <f t="shared" si="11"/>
        <v>5895.163689313631</v>
      </c>
      <c r="G46" s="212">
        <f t="shared" si="11"/>
        <v>3033.3967139750748</v>
      </c>
      <c r="H46" s="212">
        <f t="shared" si="11"/>
        <v>2861.7669753385999</v>
      </c>
    </row>
    <row r="47" spans="1:8" x14ac:dyDescent="0.25">
      <c r="A47" s="319" t="s">
        <v>17</v>
      </c>
      <c r="B47" s="211">
        <v>7776.7341573282974</v>
      </c>
      <c r="C47" s="211">
        <v>4047.919169026216</v>
      </c>
      <c r="D47" s="211">
        <v>3728.8149883021033</v>
      </c>
      <c r="E47" s="211"/>
      <c r="F47" s="211">
        <v>3426.2381157429845</v>
      </c>
      <c r="G47" s="211">
        <v>1763.3366480651384</v>
      </c>
      <c r="H47" s="211">
        <v>1662.9014676778679</v>
      </c>
    </row>
    <row r="48" spans="1:8" x14ac:dyDescent="0.25">
      <c r="A48" s="319" t="s">
        <v>172</v>
      </c>
      <c r="B48" s="211">
        <v>4422.9619312318464</v>
      </c>
      <c r="C48" s="211">
        <v>2283.3111895637921</v>
      </c>
      <c r="D48" s="211">
        <v>2139.6507416680761</v>
      </c>
      <c r="E48" s="211"/>
      <c r="F48" s="211">
        <v>2468.9255735706465</v>
      </c>
      <c r="G48" s="211">
        <v>1270.0600659099364</v>
      </c>
      <c r="H48" s="211">
        <v>1198.865507660732</v>
      </c>
    </row>
    <row r="49" spans="1:8" x14ac:dyDescent="0.25">
      <c r="A49" s="214" t="s">
        <v>18</v>
      </c>
      <c r="B49" s="212">
        <f>SUM(B50:B51)</f>
        <v>6628.721905559898</v>
      </c>
      <c r="C49" s="212">
        <f t="shared" ref="C49:H49" si="12">SUM(C50:C51)</f>
        <v>3367.7568714668741</v>
      </c>
      <c r="D49" s="212">
        <f t="shared" si="12"/>
        <v>3260.9650340930675</v>
      </c>
      <c r="E49" s="212"/>
      <c r="F49" s="212">
        <f t="shared" si="12"/>
        <v>1657.8161420886609</v>
      </c>
      <c r="G49" s="212">
        <f t="shared" si="12"/>
        <v>811.10943148204103</v>
      </c>
      <c r="H49" s="212">
        <f t="shared" si="12"/>
        <v>846.70671060664426</v>
      </c>
    </row>
    <row r="50" spans="1:8" x14ac:dyDescent="0.25">
      <c r="A50" s="319" t="s">
        <v>18</v>
      </c>
      <c r="B50" s="211">
        <v>4244.9755356088353</v>
      </c>
      <c r="C50" s="211">
        <v>2129.4800904896183</v>
      </c>
      <c r="D50" s="211">
        <v>2115.4954451192389</v>
      </c>
      <c r="E50" s="211"/>
      <c r="F50" s="211">
        <v>1052.6623969704015</v>
      </c>
      <c r="G50" s="211">
        <v>519.97454149867542</v>
      </c>
      <c r="H50" s="211">
        <v>532.68785547174764</v>
      </c>
    </row>
    <row r="51" spans="1:8" x14ac:dyDescent="0.25">
      <c r="A51" s="319" t="s">
        <v>173</v>
      </c>
      <c r="B51" s="211">
        <v>2383.7463699510627</v>
      </c>
      <c r="C51" s="211">
        <v>1238.2767809772558</v>
      </c>
      <c r="D51" s="211">
        <v>1145.4695889738286</v>
      </c>
      <c r="E51" s="211"/>
      <c r="F51" s="211">
        <v>605.15374511825928</v>
      </c>
      <c r="G51" s="211">
        <v>291.13488998336561</v>
      </c>
      <c r="H51" s="211">
        <v>314.01885513489663</v>
      </c>
    </row>
    <row r="52" spans="1:8" x14ac:dyDescent="0.25">
      <c r="A52" s="214" t="s">
        <v>174</v>
      </c>
      <c r="B52" s="212">
        <f>SUM(B53)</f>
        <v>4522.1257802218097</v>
      </c>
      <c r="C52" s="212">
        <f t="shared" ref="C52:H52" si="13">SUM(C53)</f>
        <v>2256.6132302203405</v>
      </c>
      <c r="D52" s="212">
        <f t="shared" si="13"/>
        <v>2265.512550001491</v>
      </c>
      <c r="E52" s="212"/>
      <c r="F52" s="212">
        <f t="shared" si="13"/>
        <v>2864.3096381331925</v>
      </c>
      <c r="G52" s="212">
        <f t="shared" si="13"/>
        <v>1417.5345079975741</v>
      </c>
      <c r="H52" s="212">
        <f t="shared" si="13"/>
        <v>1446.7751301356402</v>
      </c>
    </row>
    <row r="53" spans="1:8" x14ac:dyDescent="0.25">
      <c r="A53" s="319" t="s">
        <v>174</v>
      </c>
      <c r="B53" s="211">
        <v>4522.1257802218097</v>
      </c>
      <c r="C53" s="211">
        <v>2256.6132302203405</v>
      </c>
      <c r="D53" s="211">
        <v>2265.512550001491</v>
      </c>
      <c r="E53" s="211"/>
      <c r="F53" s="211">
        <v>2864.3096381331925</v>
      </c>
      <c r="G53" s="211">
        <v>1417.5345079975741</v>
      </c>
      <c r="H53" s="211">
        <v>1446.7751301356402</v>
      </c>
    </row>
    <row r="54" spans="1:8" x14ac:dyDescent="0.25">
      <c r="A54" s="214" t="s">
        <v>175</v>
      </c>
      <c r="B54" s="212">
        <f>SUM(B55)</f>
        <v>3344.8729063153223</v>
      </c>
      <c r="C54" s="212">
        <f t="shared" ref="C54:H54" si="14">SUM(C55)</f>
        <v>1739.1813515163012</v>
      </c>
      <c r="D54" s="212">
        <f t="shared" si="14"/>
        <v>1605.6915547990429</v>
      </c>
      <c r="E54" s="212"/>
      <c r="F54" s="212">
        <f t="shared" si="14"/>
        <v>2630.3846610286637</v>
      </c>
      <c r="G54" s="212">
        <f t="shared" si="14"/>
        <v>1373.0379090918213</v>
      </c>
      <c r="H54" s="212">
        <f t="shared" si="14"/>
        <v>1257.3467519368642</v>
      </c>
    </row>
    <row r="55" spans="1:8" x14ac:dyDescent="0.25">
      <c r="A55" s="319" t="s">
        <v>175</v>
      </c>
      <c r="B55" s="211">
        <v>3344.8729063153223</v>
      </c>
      <c r="C55" s="211">
        <v>1739.1813515163012</v>
      </c>
      <c r="D55" s="211">
        <v>1605.6915547990429</v>
      </c>
      <c r="E55" s="211"/>
      <c r="F55" s="211">
        <v>2630.3846610286637</v>
      </c>
      <c r="G55" s="211">
        <v>1373.0379090918213</v>
      </c>
      <c r="H55" s="211">
        <v>1257.3467519368642</v>
      </c>
    </row>
    <row r="56" spans="1:8" x14ac:dyDescent="0.25">
      <c r="A56" s="214" t="s">
        <v>176</v>
      </c>
      <c r="B56" s="212">
        <f>SUM(B57:B58)</f>
        <v>6301.989736451942</v>
      </c>
      <c r="C56" s="212">
        <f t="shared" ref="C56:H56" si="15">SUM(C57:C58)</f>
        <v>3258.4223712984531</v>
      </c>
      <c r="D56" s="212">
        <f t="shared" si="15"/>
        <v>3043.5673651535326</v>
      </c>
      <c r="E56" s="212"/>
      <c r="F56" s="212">
        <f t="shared" si="15"/>
        <v>3752.9702848509623</v>
      </c>
      <c r="G56" s="212">
        <f t="shared" si="15"/>
        <v>1914.6250843447194</v>
      </c>
      <c r="H56" s="212">
        <f t="shared" si="15"/>
        <v>1838.3452005062861</v>
      </c>
    </row>
    <row r="57" spans="1:8" x14ac:dyDescent="0.25">
      <c r="A57" s="319" t="s">
        <v>176</v>
      </c>
      <c r="B57" s="211">
        <v>3667.7910812313567</v>
      </c>
      <c r="C57" s="211">
        <v>1920.9817413312339</v>
      </c>
      <c r="D57" s="211">
        <v>1746.8093399001446</v>
      </c>
      <c r="E57" s="211"/>
      <c r="F57" s="211">
        <v>1965.4783402369867</v>
      </c>
      <c r="G57" s="211">
        <v>1010.708460859263</v>
      </c>
      <c r="H57" s="211">
        <v>954.76987937774527</v>
      </c>
    </row>
    <row r="58" spans="1:8" x14ac:dyDescent="0.25">
      <c r="A58" s="319" t="s">
        <v>177</v>
      </c>
      <c r="B58" s="211">
        <v>2634.1986552205854</v>
      </c>
      <c r="C58" s="211">
        <v>1337.4406299672191</v>
      </c>
      <c r="D58" s="211">
        <v>1296.758025253388</v>
      </c>
      <c r="E58" s="211"/>
      <c r="F58" s="211">
        <v>1787.4919446139756</v>
      </c>
      <c r="G58" s="211">
        <v>903.9166234854564</v>
      </c>
      <c r="H58" s="211">
        <v>883.57532112854085</v>
      </c>
    </row>
    <row r="59" spans="1:8" ht="12.75" customHeight="1" x14ac:dyDescent="0.25">
      <c r="A59" s="214" t="s">
        <v>178</v>
      </c>
      <c r="B59" s="212">
        <f>SUM(B60:B61)</f>
        <v>9950.7108467236685</v>
      </c>
      <c r="C59" s="212">
        <f t="shared" ref="C59:H59" si="16">SUM(C60:C61)</f>
        <v>5164.1481358619785</v>
      </c>
      <c r="D59" s="212">
        <f t="shared" si="16"/>
        <v>4786.5627108617336</v>
      </c>
      <c r="E59" s="212"/>
      <c r="F59" s="212">
        <f t="shared" si="16"/>
        <v>7985.2325064867036</v>
      </c>
      <c r="G59" s="212">
        <f t="shared" si="16"/>
        <v>4089.8731051373761</v>
      </c>
      <c r="H59" s="212">
        <f t="shared" si="16"/>
        <v>3895.3594013493712</v>
      </c>
    </row>
    <row r="60" spans="1:8" x14ac:dyDescent="0.25">
      <c r="A60" s="319" t="s">
        <v>178</v>
      </c>
      <c r="B60" s="211">
        <v>7204.6350285400476</v>
      </c>
      <c r="C60" s="211">
        <v>3772.0402558105488</v>
      </c>
      <c r="D60" s="211">
        <v>3432.5947727295206</v>
      </c>
      <c r="E60" s="211"/>
      <c r="F60" s="211">
        <v>5795.9998403236459</v>
      </c>
      <c r="G60" s="211">
        <v>2995.2567720558363</v>
      </c>
      <c r="H60" s="211">
        <v>2800.7430682678314</v>
      </c>
    </row>
    <row r="61" spans="1:8" x14ac:dyDescent="0.25">
      <c r="A61" s="319" t="s">
        <v>179</v>
      </c>
      <c r="B61" s="211">
        <v>2746.0758181836209</v>
      </c>
      <c r="C61" s="211">
        <v>1392.1078800514297</v>
      </c>
      <c r="D61" s="211">
        <v>1353.967938132213</v>
      </c>
      <c r="E61" s="211"/>
      <c r="F61" s="211">
        <v>2189.2326661630577</v>
      </c>
      <c r="G61" s="211">
        <v>1094.6163330815398</v>
      </c>
      <c r="H61" s="211">
        <v>1094.6163330815398</v>
      </c>
    </row>
    <row r="62" spans="1:8" x14ac:dyDescent="0.25">
      <c r="A62" s="214" t="s">
        <v>180</v>
      </c>
      <c r="B62" s="212">
        <f>SUM(B63)</f>
        <v>2796.9290740759097</v>
      </c>
      <c r="C62" s="212">
        <f t="shared" ref="C62:H62" si="17">SUM(C63)</f>
        <v>1403.5498626271947</v>
      </c>
      <c r="D62" s="212">
        <f t="shared" si="17"/>
        <v>1393.3792114487369</v>
      </c>
      <c r="E62" s="212"/>
      <c r="F62" s="212">
        <f t="shared" si="17"/>
        <v>1076.8176935192387</v>
      </c>
      <c r="G62" s="212">
        <f t="shared" si="17"/>
        <v>551.75782643135597</v>
      </c>
      <c r="H62" s="212">
        <f t="shared" si="17"/>
        <v>525.05986708790431</v>
      </c>
    </row>
    <row r="63" spans="1:8" x14ac:dyDescent="0.25">
      <c r="A63" s="319" t="s">
        <v>180</v>
      </c>
      <c r="B63" s="211">
        <v>2796.9290740759097</v>
      </c>
      <c r="C63" s="211">
        <v>1403.5498626271947</v>
      </c>
      <c r="D63" s="211">
        <v>1393.3792114487369</v>
      </c>
      <c r="E63" s="211"/>
      <c r="F63" s="211">
        <v>1076.8176935192387</v>
      </c>
      <c r="G63" s="211">
        <v>551.75782643135597</v>
      </c>
      <c r="H63" s="211">
        <v>525.05986708790431</v>
      </c>
    </row>
    <row r="64" spans="1:8" x14ac:dyDescent="0.25">
      <c r="A64" s="214" t="s">
        <v>181</v>
      </c>
      <c r="B64" s="212">
        <f>SUM(B65)</f>
        <v>5601.486136535641</v>
      </c>
      <c r="C64" s="212">
        <f t="shared" ref="C64:H64" si="18">SUM(C65)</f>
        <v>2963.4734871231558</v>
      </c>
      <c r="D64" s="212">
        <f t="shared" si="18"/>
        <v>2638.012649412507</v>
      </c>
      <c r="E64" s="212"/>
      <c r="F64" s="212">
        <f t="shared" si="18"/>
        <v>1702.3127409943918</v>
      </c>
      <c r="G64" s="212">
        <f t="shared" si="18"/>
        <v>872.13333855277585</v>
      </c>
      <c r="H64" s="212">
        <f t="shared" si="18"/>
        <v>830.17940244163754</v>
      </c>
    </row>
    <row r="65" spans="1:8" x14ac:dyDescent="0.25">
      <c r="A65" s="319" t="s">
        <v>181</v>
      </c>
      <c r="B65" s="211">
        <v>5601.486136535641</v>
      </c>
      <c r="C65" s="211">
        <v>2963.4734871231558</v>
      </c>
      <c r="D65" s="211">
        <v>2638.012649412507</v>
      </c>
      <c r="E65" s="211"/>
      <c r="F65" s="211">
        <v>1702.3127409943918</v>
      </c>
      <c r="G65" s="211">
        <v>872.13333855277585</v>
      </c>
      <c r="H65" s="211">
        <v>830.17940244163754</v>
      </c>
    </row>
    <row r="66" spans="1:8" x14ac:dyDescent="0.25">
      <c r="A66" s="214" t="s">
        <v>182</v>
      </c>
      <c r="B66" s="212">
        <f>SUM(B67)</f>
        <v>7411.8620463011248</v>
      </c>
      <c r="C66" s="212">
        <f t="shared" ref="C66:H66" si="19">SUM(C67)</f>
        <v>3859.7621222247471</v>
      </c>
      <c r="D66" s="212">
        <f t="shared" si="19"/>
        <v>3552.0999240763995</v>
      </c>
      <c r="E66" s="212"/>
      <c r="F66" s="212">
        <f t="shared" si="19"/>
        <v>3887.731412965506</v>
      </c>
      <c r="G66" s="212">
        <f t="shared" si="19"/>
        <v>1957.8503518531434</v>
      </c>
      <c r="H66" s="212">
        <f t="shared" si="19"/>
        <v>1929.8810611123845</v>
      </c>
    </row>
    <row r="67" spans="1:8" x14ac:dyDescent="0.25">
      <c r="A67" s="319" t="s">
        <v>182</v>
      </c>
      <c r="B67" s="211">
        <v>7411.8620463011248</v>
      </c>
      <c r="C67" s="211">
        <v>3859.7621222247471</v>
      </c>
      <c r="D67" s="211">
        <v>3552.0999240763995</v>
      </c>
      <c r="E67" s="211"/>
      <c r="F67" s="211">
        <v>3887.731412965506</v>
      </c>
      <c r="G67" s="211">
        <v>1957.8503518531434</v>
      </c>
      <c r="H67" s="211">
        <v>1929.8810611123845</v>
      </c>
    </row>
    <row r="68" spans="1:8" x14ac:dyDescent="0.25">
      <c r="A68" s="214" t="s">
        <v>183</v>
      </c>
      <c r="B68" s="212">
        <v>2532.4921434360076</v>
      </c>
      <c r="C68" s="212">
        <v>1350.1539439402914</v>
      </c>
      <c r="D68" s="212">
        <v>1182.3381994957381</v>
      </c>
      <c r="E68" s="212"/>
      <c r="F68" s="212">
        <v>1375.5805718864358</v>
      </c>
      <c r="G68" s="212">
        <v>762.79883838435478</v>
      </c>
      <c r="H68" s="212">
        <v>612.78173350210261</v>
      </c>
    </row>
    <row r="69" spans="1:8" x14ac:dyDescent="0.25">
      <c r="A69" s="319" t="s">
        <v>183</v>
      </c>
      <c r="B69" s="211">
        <v>2532.4921434360076</v>
      </c>
      <c r="C69" s="211">
        <v>1350.1539439402914</v>
      </c>
      <c r="D69" s="211">
        <v>1182.3381994957381</v>
      </c>
      <c r="E69" s="211"/>
      <c r="F69" s="211">
        <v>1375.5805718864358</v>
      </c>
      <c r="G69" s="211">
        <v>762.79883838435478</v>
      </c>
      <c r="H69" s="211">
        <v>612.78173350210261</v>
      </c>
    </row>
    <row r="70" spans="1:8" x14ac:dyDescent="0.25">
      <c r="A70" s="214" t="s">
        <v>184</v>
      </c>
      <c r="B70" s="51">
        <f>SUM(B71)</f>
        <v>3697.0317033694228</v>
      </c>
      <c r="C70" s="51">
        <f t="shared" ref="C70:H70" si="20">SUM(C71)</f>
        <v>1852.329845876644</v>
      </c>
      <c r="D70" s="51">
        <f t="shared" si="20"/>
        <v>1844.7018574928006</v>
      </c>
      <c r="E70" s="51"/>
      <c r="F70" s="51">
        <f t="shared" si="20"/>
        <v>1327.2699787887614</v>
      </c>
      <c r="G70" s="51">
        <f t="shared" si="20"/>
        <v>675.07697197015648</v>
      </c>
      <c r="H70" s="51">
        <f t="shared" si="20"/>
        <v>652.19300681862649</v>
      </c>
    </row>
    <row r="71" spans="1:8" x14ac:dyDescent="0.25">
      <c r="A71" s="327" t="s">
        <v>184</v>
      </c>
      <c r="B71" s="305">
        <v>3697.0317033694228</v>
      </c>
      <c r="C71" s="305">
        <v>1852.329845876644</v>
      </c>
      <c r="D71" s="305">
        <v>1844.7018574928006</v>
      </c>
      <c r="E71" s="305"/>
      <c r="F71" s="305">
        <v>1327.2699787887614</v>
      </c>
      <c r="G71" s="305">
        <v>675.07697197015648</v>
      </c>
      <c r="H71" s="305">
        <v>652.19300681862649</v>
      </c>
    </row>
    <row r="72" spans="1:8" x14ac:dyDescent="0.25">
      <c r="A72" s="328"/>
      <c r="B72" s="13"/>
      <c r="C72" s="13"/>
      <c r="D72" s="13"/>
      <c r="E72" s="13"/>
      <c r="F72" s="13"/>
      <c r="G72" s="13"/>
      <c r="H72" s="13"/>
    </row>
    <row r="73" spans="1:8" x14ac:dyDescent="0.25">
      <c r="A73" s="13"/>
      <c r="B73" s="13"/>
      <c r="C73" s="13"/>
      <c r="D73" s="13"/>
      <c r="E73" s="13"/>
      <c r="F73" s="13"/>
      <c r="G73" s="13"/>
      <c r="H73" s="13"/>
    </row>
    <row r="74" spans="1:8" x14ac:dyDescent="0.25">
      <c r="A74" s="13"/>
      <c r="B74" s="13"/>
      <c r="C74" s="13"/>
      <c r="D74" s="13"/>
      <c r="E74" s="13"/>
      <c r="F74" s="13"/>
      <c r="G74" s="13"/>
      <c r="H74" s="13"/>
    </row>
  </sheetData>
  <mergeCells count="5">
    <mergeCell ref="A1:H1"/>
    <mergeCell ref="A2:A3"/>
    <mergeCell ref="B2:D2"/>
    <mergeCell ref="F2:H2"/>
    <mergeCell ref="A9:B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72"/>
  <sheetViews>
    <sheetView workbookViewId="0">
      <selection activeCell="A9" sqref="A9:B9"/>
    </sheetView>
  </sheetViews>
  <sheetFormatPr defaultRowHeight="15" x14ac:dyDescent="0.25"/>
  <cols>
    <col min="1" max="1" width="17" style="25" customWidth="1"/>
    <col min="2" max="16384" width="9.140625" style="25"/>
  </cols>
  <sheetData>
    <row r="1" spans="1:8" ht="32.25" customHeight="1" x14ac:dyDescent="0.25">
      <c r="A1" s="969" t="s">
        <v>338</v>
      </c>
      <c r="B1" s="969"/>
      <c r="C1" s="969"/>
      <c r="D1" s="969"/>
      <c r="E1" s="969"/>
      <c r="F1" s="969"/>
      <c r="G1" s="969"/>
      <c r="H1" s="969"/>
    </row>
    <row r="2" spans="1:8" ht="21" customHeight="1" x14ac:dyDescent="0.25">
      <c r="A2" s="986" t="s">
        <v>523</v>
      </c>
      <c r="B2" s="973" t="s">
        <v>314</v>
      </c>
      <c r="C2" s="973"/>
      <c r="D2" s="973"/>
      <c r="E2" s="173"/>
      <c r="F2" s="987" t="s">
        <v>315</v>
      </c>
      <c r="G2" s="987"/>
      <c r="H2" s="987"/>
    </row>
    <row r="3" spans="1:8" ht="17.25" customHeight="1" x14ac:dyDescent="0.25">
      <c r="A3" s="986"/>
      <c r="B3" s="198" t="s">
        <v>0</v>
      </c>
      <c r="C3" s="207" t="s">
        <v>1</v>
      </c>
      <c r="D3" s="187" t="s">
        <v>2</v>
      </c>
      <c r="E3" s="216"/>
      <c r="F3" s="198" t="s">
        <v>0</v>
      </c>
      <c r="G3" s="207" t="s">
        <v>1</v>
      </c>
      <c r="H3" s="187" t="s">
        <v>2</v>
      </c>
    </row>
    <row r="4" spans="1:8" x14ac:dyDescent="0.25">
      <c r="A4" s="225" t="s">
        <v>230</v>
      </c>
      <c r="B4" s="226">
        <v>319076.8056249264</v>
      </c>
      <c r="C4" s="226">
        <v>157376.5038653526</v>
      </c>
      <c r="D4" s="226">
        <v>161700.30175830267</v>
      </c>
      <c r="E4" s="226"/>
      <c r="F4" s="226">
        <v>152567.01557482456</v>
      </c>
      <c r="G4" s="226">
        <v>71695.079110568506</v>
      </c>
      <c r="H4" s="226">
        <v>80871.936464277882</v>
      </c>
    </row>
    <row r="5" spans="1:8" ht="10.5" customHeight="1" x14ac:dyDescent="0.25">
      <c r="A5" s="530"/>
      <c r="B5" s="531"/>
      <c r="C5" s="531"/>
      <c r="D5" s="531"/>
      <c r="E5" s="531"/>
      <c r="F5" s="531"/>
      <c r="G5" s="531"/>
      <c r="H5" s="531"/>
    </row>
    <row r="6" spans="1:8" ht="14.25" customHeight="1" x14ac:dyDescent="0.25">
      <c r="A6" s="225" t="s">
        <v>3</v>
      </c>
      <c r="B6" s="226"/>
      <c r="C6" s="226"/>
      <c r="D6" s="226"/>
      <c r="E6" s="226"/>
      <c r="F6" s="226"/>
      <c r="G6" s="226"/>
      <c r="H6" s="226"/>
    </row>
    <row r="7" spans="1:8" x14ac:dyDescent="0.25">
      <c r="A7" s="220" t="s">
        <v>4</v>
      </c>
      <c r="B7" s="219">
        <v>134842.51982574561</v>
      </c>
      <c r="C7" s="219">
        <v>64641.675553130095</v>
      </c>
      <c r="D7" s="219">
        <v>70200.844272637332</v>
      </c>
      <c r="E7" s="219"/>
      <c r="F7" s="219">
        <v>34357.149232384392</v>
      </c>
      <c r="G7" s="219">
        <v>15800.956733890092</v>
      </c>
      <c r="H7" s="219">
        <v>18556.192498515295</v>
      </c>
    </row>
    <row r="8" spans="1:8" x14ac:dyDescent="0.25">
      <c r="A8" s="220" t="s">
        <v>5</v>
      </c>
      <c r="B8" s="219">
        <v>184234.28579790966</v>
      </c>
      <c r="C8" s="219">
        <v>92734.828312244324</v>
      </c>
      <c r="D8" s="219">
        <v>91499.457485687162</v>
      </c>
      <c r="E8" s="219"/>
      <c r="F8" s="219">
        <v>118209.86634246199</v>
      </c>
      <c r="G8" s="219">
        <v>55894.122376699401</v>
      </c>
      <c r="H8" s="219">
        <v>62315.743965784401</v>
      </c>
    </row>
    <row r="9" spans="1:8" x14ac:dyDescent="0.25">
      <c r="A9" s="988" t="s">
        <v>518</v>
      </c>
      <c r="B9" s="988"/>
      <c r="C9" s="222"/>
      <c r="D9" s="222"/>
      <c r="E9" s="222"/>
      <c r="F9" s="222"/>
      <c r="G9" s="222"/>
      <c r="H9" s="222"/>
    </row>
    <row r="10" spans="1:8" x14ac:dyDescent="0.25">
      <c r="A10" s="217" t="s">
        <v>6</v>
      </c>
      <c r="B10" s="218">
        <f>SUM(B11:B14)</f>
        <v>22806.944606082503</v>
      </c>
      <c r="C10" s="218">
        <f t="shared" ref="C10:H10" si="0">SUM(C11:C14)</f>
        <v>11659.132551897415</v>
      </c>
      <c r="D10" s="218">
        <f t="shared" si="0"/>
        <v>11147.812054182861</v>
      </c>
      <c r="E10" s="218"/>
      <c r="F10" s="218">
        <f t="shared" si="0"/>
        <v>13772.334308116222</v>
      </c>
      <c r="G10" s="218">
        <f t="shared" si="0"/>
        <v>6579.2467049287407</v>
      </c>
      <c r="H10" s="218">
        <f t="shared" si="0"/>
        <v>7193.0876031875687</v>
      </c>
    </row>
    <row r="11" spans="1:8" x14ac:dyDescent="0.25">
      <c r="A11" s="220" t="s">
        <v>6</v>
      </c>
      <c r="B11" s="219">
        <v>7376.342819161554</v>
      </c>
      <c r="C11" s="219">
        <v>3739.4316098523418</v>
      </c>
      <c r="D11" s="219">
        <v>3636.9112093080698</v>
      </c>
      <c r="E11" s="219"/>
      <c r="F11" s="219">
        <v>3589.495524056344</v>
      </c>
      <c r="G11" s="219">
        <v>1699.2756390213294</v>
      </c>
      <c r="H11" s="219">
        <v>1890.219885035036</v>
      </c>
    </row>
    <row r="12" spans="1:8" x14ac:dyDescent="0.25">
      <c r="A12" s="220" t="s">
        <v>158</v>
      </c>
      <c r="B12" s="219">
        <v>5773.180055649932</v>
      </c>
      <c r="C12" s="219">
        <v>2911.5793754573456</v>
      </c>
      <c r="D12" s="219">
        <v>2861.600680192013</v>
      </c>
      <c r="E12" s="219"/>
      <c r="F12" s="219">
        <v>3772.7507400292302</v>
      </c>
      <c r="G12" s="219">
        <v>1714.6536991029702</v>
      </c>
      <c r="H12" s="219">
        <v>2058.0970409262814</v>
      </c>
    </row>
    <row r="13" spans="1:8" x14ac:dyDescent="0.25">
      <c r="A13" s="220" t="s">
        <v>159</v>
      </c>
      <c r="B13" s="219">
        <v>4000.8586312402354</v>
      </c>
      <c r="C13" s="219">
        <v>1996.5848005997182</v>
      </c>
      <c r="D13" s="219">
        <v>2004.2738306405386</v>
      </c>
      <c r="E13" s="219"/>
      <c r="F13" s="219">
        <v>3003.8477359471904</v>
      </c>
      <c r="G13" s="219">
        <v>1442.9746376606495</v>
      </c>
      <c r="H13" s="219">
        <v>1560.8730982865623</v>
      </c>
    </row>
    <row r="14" spans="1:8" x14ac:dyDescent="0.25">
      <c r="A14" s="220" t="s">
        <v>160</v>
      </c>
      <c r="B14" s="219">
        <v>5656.5631000307812</v>
      </c>
      <c r="C14" s="219">
        <v>3011.5367659880108</v>
      </c>
      <c r="D14" s="219">
        <v>2645.0263340422384</v>
      </c>
      <c r="E14" s="219"/>
      <c r="F14" s="219">
        <v>3406.2403080834579</v>
      </c>
      <c r="G14" s="219">
        <v>1722.3427291437906</v>
      </c>
      <c r="H14" s="219">
        <v>1683.8975789396886</v>
      </c>
    </row>
    <row r="15" spans="1:8" x14ac:dyDescent="0.25">
      <c r="A15" s="217" t="s">
        <v>7</v>
      </c>
      <c r="B15" s="218">
        <f>SUM(B16:B17)</f>
        <v>9616.4135710532591</v>
      </c>
      <c r="C15" s="218">
        <f t="shared" ref="C15:H15" si="1">SUM(C16:C17)</f>
        <v>4763.3541102882791</v>
      </c>
      <c r="D15" s="218">
        <f t="shared" si="1"/>
        <v>4853.059460764518</v>
      </c>
      <c r="E15" s="218"/>
      <c r="F15" s="218">
        <f t="shared" si="1"/>
        <v>6954.7276719220936</v>
      </c>
      <c r="G15" s="218">
        <f t="shared" si="1"/>
        <v>3430.5889032127438</v>
      </c>
      <c r="H15" s="218">
        <f t="shared" si="1"/>
        <v>3524.138768709392</v>
      </c>
    </row>
    <row r="16" spans="1:8" x14ac:dyDescent="0.25">
      <c r="A16" s="220" t="s">
        <v>161</v>
      </c>
      <c r="B16" s="219">
        <v>4608.2920044652283</v>
      </c>
      <c r="C16" s="219">
        <v>2249.0412869399879</v>
      </c>
      <c r="D16" s="219">
        <v>2359.2507175250803</v>
      </c>
      <c r="E16" s="219"/>
      <c r="F16" s="219">
        <v>3311.4089375800063</v>
      </c>
      <c r="G16" s="219">
        <v>1621.103833606322</v>
      </c>
      <c r="H16" s="219">
        <v>1690.3051039737056</v>
      </c>
    </row>
    <row r="17" spans="1:8" x14ac:dyDescent="0.25">
      <c r="A17" s="220" t="s">
        <v>162</v>
      </c>
      <c r="B17" s="219">
        <v>5008.1215665880309</v>
      </c>
      <c r="C17" s="219">
        <v>2514.3128233482917</v>
      </c>
      <c r="D17" s="219">
        <v>2493.8087432394373</v>
      </c>
      <c r="E17" s="219"/>
      <c r="F17" s="219">
        <v>3643.3187343420868</v>
      </c>
      <c r="G17" s="219">
        <v>1809.4850696064218</v>
      </c>
      <c r="H17" s="219">
        <v>1833.8336647356864</v>
      </c>
    </row>
    <row r="18" spans="1:8" x14ac:dyDescent="0.25">
      <c r="A18" s="217" t="s">
        <v>8</v>
      </c>
      <c r="B18" s="218">
        <f>SUM(B19)</f>
        <v>10596.764901259639</v>
      </c>
      <c r="C18" s="218">
        <f t="shared" ref="C18:H18" si="2">SUM(C19)</f>
        <v>5258.0150429147825</v>
      </c>
      <c r="D18" s="218">
        <f t="shared" si="2"/>
        <v>5338.7498583434253</v>
      </c>
      <c r="E18" s="218"/>
      <c r="F18" s="218">
        <f t="shared" si="2"/>
        <v>5250.3260128739594</v>
      </c>
      <c r="G18" s="218">
        <f t="shared" si="2"/>
        <v>2483.5567031850101</v>
      </c>
      <c r="H18" s="218">
        <f t="shared" si="2"/>
        <v>2766.7693096885614</v>
      </c>
    </row>
    <row r="19" spans="1:8" x14ac:dyDescent="0.25">
      <c r="A19" s="220" t="s">
        <v>8</v>
      </c>
      <c r="B19" s="219">
        <v>10596.764901259639</v>
      </c>
      <c r="C19" s="219">
        <v>5258.0150429147825</v>
      </c>
      <c r="D19" s="219">
        <v>5338.7498583434253</v>
      </c>
      <c r="E19" s="219"/>
      <c r="F19" s="219">
        <v>5250.3260128739594</v>
      </c>
      <c r="G19" s="219">
        <v>2483.5567031850101</v>
      </c>
      <c r="H19" s="219">
        <v>2766.7693096885614</v>
      </c>
    </row>
    <row r="20" spans="1:8" x14ac:dyDescent="0.25">
      <c r="A20" s="217" t="s">
        <v>9</v>
      </c>
      <c r="B20" s="218">
        <f>SUM(B21:B22)</f>
        <v>91235.467454290614</v>
      </c>
      <c r="C20" s="218">
        <f t="shared" ref="C20:H20" si="3">SUM(C21:C22)</f>
        <v>43525.036051048519</v>
      </c>
      <c r="D20" s="218">
        <f t="shared" si="3"/>
        <v>47710.43140326385</v>
      </c>
      <c r="E20" s="218"/>
      <c r="F20" s="218">
        <f t="shared" si="3"/>
        <v>21626.678494815798</v>
      </c>
      <c r="G20" s="218">
        <f t="shared" si="3"/>
        <v>10327.648849830379</v>
      </c>
      <c r="H20" s="218">
        <f t="shared" si="3"/>
        <v>11299.02964498771</v>
      </c>
    </row>
    <row r="21" spans="1:8" x14ac:dyDescent="0.25">
      <c r="A21" s="220" t="s">
        <v>9</v>
      </c>
      <c r="B21" s="219">
        <v>86938.581166478718</v>
      </c>
      <c r="C21" s="219">
        <v>41320.847439346653</v>
      </c>
      <c r="D21" s="219">
        <v>45617.733727153878</v>
      </c>
      <c r="E21" s="219"/>
      <c r="F21" s="219">
        <v>18990.622695821185</v>
      </c>
      <c r="G21" s="219">
        <v>8997.446652768429</v>
      </c>
      <c r="H21" s="219">
        <v>9993.1760430550239</v>
      </c>
    </row>
    <row r="22" spans="1:8" x14ac:dyDescent="0.25">
      <c r="A22" s="220" t="s">
        <v>163</v>
      </c>
      <c r="B22" s="219">
        <v>4296.8862878118916</v>
      </c>
      <c r="C22" s="219">
        <v>2204.1886117018689</v>
      </c>
      <c r="D22" s="219">
        <v>2092.6976761099731</v>
      </c>
      <c r="E22" s="219"/>
      <c r="F22" s="219">
        <v>2636.0557989946146</v>
      </c>
      <c r="G22" s="219">
        <v>1330.2021970619503</v>
      </c>
      <c r="H22" s="219">
        <v>1305.8536019326857</v>
      </c>
    </row>
    <row r="23" spans="1:8" x14ac:dyDescent="0.25">
      <c r="A23" s="217" t="s">
        <v>10</v>
      </c>
      <c r="B23" s="218">
        <f>SUM(B24)</f>
        <v>3689.4529145870092</v>
      </c>
      <c r="C23" s="218">
        <f t="shared" ref="C23:H23" si="4">SUM(C24)</f>
        <v>1828.7076447084728</v>
      </c>
      <c r="D23" s="218">
        <f t="shared" si="4"/>
        <v>1860.7452698785578</v>
      </c>
      <c r="E23" s="218"/>
      <c r="F23" s="218">
        <f t="shared" si="4"/>
        <v>2085.0086460691527</v>
      </c>
      <c r="G23" s="218">
        <f t="shared" si="4"/>
        <v>923.96510990527258</v>
      </c>
      <c r="H23" s="218">
        <f t="shared" si="4"/>
        <v>1161.0435361639015</v>
      </c>
    </row>
    <row r="24" spans="1:8" x14ac:dyDescent="0.25">
      <c r="A24" s="220" t="s">
        <v>10</v>
      </c>
      <c r="B24" s="219">
        <v>3689.4529145870092</v>
      </c>
      <c r="C24" s="219">
        <v>1828.7076447084728</v>
      </c>
      <c r="D24" s="219">
        <v>1860.7452698785578</v>
      </c>
      <c r="E24" s="219"/>
      <c r="F24" s="219">
        <v>2085.0086460691527</v>
      </c>
      <c r="G24" s="219">
        <v>923.96510990527258</v>
      </c>
      <c r="H24" s="219">
        <v>1161.0435361639015</v>
      </c>
    </row>
    <row r="25" spans="1:8" x14ac:dyDescent="0.25">
      <c r="A25" s="217" t="s">
        <v>11</v>
      </c>
      <c r="B25" s="218">
        <v>15420.349746869348</v>
      </c>
      <c r="C25" s="218">
        <v>7601.8877003590324</v>
      </c>
      <c r="D25" s="218">
        <v>7818.4620465088838</v>
      </c>
      <c r="E25" s="218"/>
      <c r="F25" s="218">
        <v>8739.8641464008542</v>
      </c>
      <c r="G25" s="218">
        <v>4046.9928114851577</v>
      </c>
      <c r="H25" s="218">
        <v>4692.8713349142827</v>
      </c>
    </row>
    <row r="26" spans="1:8" x14ac:dyDescent="0.25">
      <c r="A26" s="220" t="s">
        <v>11</v>
      </c>
      <c r="B26" s="219">
        <v>15420.349746869348</v>
      </c>
      <c r="C26" s="219">
        <v>7601.8877003590324</v>
      </c>
      <c r="D26" s="219">
        <v>7818.4620465088838</v>
      </c>
      <c r="E26" s="219"/>
      <c r="F26" s="219">
        <v>8739.8641464008542</v>
      </c>
      <c r="G26" s="219">
        <v>4046.9928114851577</v>
      </c>
      <c r="H26" s="219">
        <v>4692.8713349142827</v>
      </c>
    </row>
    <row r="27" spans="1:8" x14ac:dyDescent="0.25">
      <c r="A27" s="217" t="s">
        <v>12</v>
      </c>
      <c r="B27" s="218">
        <f>SUM(B28:B29)</f>
        <v>11816.757667735765</v>
      </c>
      <c r="C27" s="218">
        <f t="shared" ref="C27:H27" si="5">SUM(C28:C29)</f>
        <v>5923.1161414454327</v>
      </c>
      <c r="D27" s="218">
        <f t="shared" si="5"/>
        <v>5893.6415262889223</v>
      </c>
      <c r="E27" s="218"/>
      <c r="F27" s="218">
        <f t="shared" si="5"/>
        <v>7564.7240551607338</v>
      </c>
      <c r="G27" s="218">
        <f t="shared" si="5"/>
        <v>3745.8391348863802</v>
      </c>
      <c r="H27" s="218">
        <f t="shared" si="5"/>
        <v>3818.884920274174</v>
      </c>
    </row>
    <row r="28" spans="1:8" x14ac:dyDescent="0.25">
      <c r="A28" s="220" t="s">
        <v>12</v>
      </c>
      <c r="B28" s="219">
        <v>8533.5418403054337</v>
      </c>
      <c r="C28" s="219">
        <v>4310.982842886734</v>
      </c>
      <c r="D28" s="219">
        <v>4222.5589974172681</v>
      </c>
      <c r="E28" s="219"/>
      <c r="F28" s="219">
        <v>4723.6274550775752</v>
      </c>
      <c r="G28" s="219">
        <v>2350.2801824774565</v>
      </c>
      <c r="H28" s="219">
        <v>2373.3472725999177</v>
      </c>
    </row>
    <row r="29" spans="1:8" x14ac:dyDescent="0.25">
      <c r="A29" s="220" t="s">
        <v>164</v>
      </c>
      <c r="B29" s="219">
        <v>3283.2158274303315</v>
      </c>
      <c r="C29" s="219">
        <v>1612.1332985586982</v>
      </c>
      <c r="D29" s="219">
        <v>1671.0825288716546</v>
      </c>
      <c r="E29" s="219"/>
      <c r="F29" s="219">
        <v>2841.0966000831586</v>
      </c>
      <c r="G29" s="219">
        <v>1395.5589524089237</v>
      </c>
      <c r="H29" s="219">
        <v>1445.5376476742563</v>
      </c>
    </row>
    <row r="30" spans="1:8" x14ac:dyDescent="0.25">
      <c r="A30" s="217" t="s">
        <v>13</v>
      </c>
      <c r="B30" s="218">
        <f>SUM(B31:B33)</f>
        <v>12674.084517286781</v>
      </c>
      <c r="C30" s="218">
        <f t="shared" ref="C30:H30" si="6">SUM(C31:C33)</f>
        <v>6475.444799377643</v>
      </c>
      <c r="D30" s="218">
        <f t="shared" si="6"/>
        <v>6198.6397179081087</v>
      </c>
      <c r="E30" s="218"/>
      <c r="F30" s="218">
        <f t="shared" si="6"/>
        <v>7114.915797772539</v>
      </c>
      <c r="G30" s="218">
        <f t="shared" si="6"/>
        <v>3393.4252580154666</v>
      </c>
      <c r="H30" s="218">
        <f t="shared" si="6"/>
        <v>3721.490539757137</v>
      </c>
    </row>
    <row r="31" spans="1:8" x14ac:dyDescent="0.25">
      <c r="A31" s="220" t="s">
        <v>13</v>
      </c>
      <c r="B31" s="219">
        <v>7177.7095431069565</v>
      </c>
      <c r="C31" s="219">
        <v>3689.4529145870092</v>
      </c>
      <c r="D31" s="219">
        <v>3488.2566285188755</v>
      </c>
      <c r="E31" s="219"/>
      <c r="F31" s="219">
        <v>3266.5562623418873</v>
      </c>
      <c r="G31" s="219">
        <v>1549.3395532253317</v>
      </c>
      <c r="H31" s="219">
        <v>1717.216709116577</v>
      </c>
    </row>
    <row r="32" spans="1:8" x14ac:dyDescent="0.25">
      <c r="A32" s="220" t="s">
        <v>165</v>
      </c>
      <c r="B32" s="219">
        <v>3383.1732179609967</v>
      </c>
      <c r="C32" s="219">
        <v>1694.1496189941158</v>
      </c>
      <c r="D32" s="219">
        <v>1689.0235989669022</v>
      </c>
      <c r="E32" s="219"/>
      <c r="F32" s="219">
        <v>2420.7629578516435</v>
      </c>
      <c r="G32" s="219">
        <v>1121.3168809529961</v>
      </c>
      <c r="H32" s="219">
        <v>1299.4460768986687</v>
      </c>
    </row>
    <row r="33" spans="1:8" x14ac:dyDescent="0.25">
      <c r="A33" s="220" t="s">
        <v>166</v>
      </c>
      <c r="B33" s="219">
        <v>2113.2017562188275</v>
      </c>
      <c r="C33" s="219">
        <v>1091.8422657965179</v>
      </c>
      <c r="D33" s="219">
        <v>1021.359490422331</v>
      </c>
      <c r="E33" s="219"/>
      <c r="F33" s="219">
        <v>1427.5965775790087</v>
      </c>
      <c r="G33" s="219">
        <v>722.76882383713883</v>
      </c>
      <c r="H33" s="219">
        <v>704.82775374189123</v>
      </c>
    </row>
    <row r="34" spans="1:8" x14ac:dyDescent="0.25">
      <c r="A34" s="217" t="s">
        <v>14</v>
      </c>
      <c r="B34" s="218">
        <f>SUM(B35:B37)</f>
        <v>28312.290115313259</v>
      </c>
      <c r="C34" s="218">
        <f t="shared" ref="C34:H34" si="7">SUM(C35:C37)</f>
        <v>14361.82661124711</v>
      </c>
      <c r="D34" s="218">
        <f t="shared" si="7"/>
        <v>13950.463504063191</v>
      </c>
      <c r="E34" s="218"/>
      <c r="F34" s="218">
        <f t="shared" si="7"/>
        <v>12798.390502946342</v>
      </c>
      <c r="G34" s="218">
        <f t="shared" si="7"/>
        <v>5911.5825963841471</v>
      </c>
      <c r="H34" s="218">
        <f t="shared" si="7"/>
        <v>6886.8079065615348</v>
      </c>
    </row>
    <row r="35" spans="1:8" x14ac:dyDescent="0.25">
      <c r="A35" s="220" t="s">
        <v>14</v>
      </c>
      <c r="B35" s="219">
        <v>15697.15482833898</v>
      </c>
      <c r="C35" s="219">
        <v>7886.381811869488</v>
      </c>
      <c r="D35" s="219">
        <v>7810.7730164680606</v>
      </c>
      <c r="E35" s="219"/>
      <c r="F35" s="219">
        <v>5809.0621958404399</v>
      </c>
      <c r="G35" s="219">
        <v>2662.967404137486</v>
      </c>
      <c r="H35" s="219">
        <v>3146.0947917023677</v>
      </c>
    </row>
    <row r="36" spans="1:8" x14ac:dyDescent="0.25">
      <c r="A36" s="220" t="s">
        <v>167</v>
      </c>
      <c r="B36" s="219">
        <v>4586.5064193495627</v>
      </c>
      <c r="C36" s="219">
        <v>2374.6287776067211</v>
      </c>
      <c r="D36" s="219">
        <v>2211.8776417426893</v>
      </c>
      <c r="E36" s="219"/>
      <c r="F36" s="219">
        <v>2561.7285086000174</v>
      </c>
      <c r="G36" s="219">
        <v>1222.5557764904647</v>
      </c>
      <c r="H36" s="219">
        <v>1339.1727321095741</v>
      </c>
    </row>
    <row r="37" spans="1:8" x14ac:dyDescent="0.25">
      <c r="A37" s="220" t="s">
        <v>168</v>
      </c>
      <c r="B37" s="219">
        <v>8028.6288676247159</v>
      </c>
      <c r="C37" s="219">
        <v>4100.8160217709019</v>
      </c>
      <c r="D37" s="219">
        <v>3927.8128458524416</v>
      </c>
      <c r="E37" s="219"/>
      <c r="F37" s="219">
        <v>4427.5997985058848</v>
      </c>
      <c r="G37" s="219">
        <v>2026.0594157561964</v>
      </c>
      <c r="H37" s="219">
        <v>2401.5403827495925</v>
      </c>
    </row>
    <row r="38" spans="1:8" x14ac:dyDescent="0.25">
      <c r="A38" s="217" t="s">
        <v>15</v>
      </c>
      <c r="B38" s="218">
        <f>SUM(B39)</f>
        <v>22776.188485914397</v>
      </c>
      <c r="C38" s="218">
        <f t="shared" ref="C38:H38" si="8">SUM(C39)</f>
        <v>10908.170617912976</v>
      </c>
      <c r="D38" s="218">
        <f t="shared" si="8"/>
        <v>11868.017868009063</v>
      </c>
      <c r="E38" s="218"/>
      <c r="F38" s="218">
        <f t="shared" si="8"/>
        <v>9552.338320714498</v>
      </c>
      <c r="G38" s="218">
        <f t="shared" si="8"/>
        <v>4199.4919072947987</v>
      </c>
      <c r="H38" s="218">
        <f t="shared" si="8"/>
        <v>5352.8464134182677</v>
      </c>
    </row>
    <row r="39" spans="1:8" x14ac:dyDescent="0.25">
      <c r="A39" s="220" t="s">
        <v>15</v>
      </c>
      <c r="B39" s="219">
        <v>22776.188485914397</v>
      </c>
      <c r="C39" s="219">
        <v>10908.170617912976</v>
      </c>
      <c r="D39" s="219">
        <v>11868.017868009063</v>
      </c>
      <c r="E39" s="219"/>
      <c r="F39" s="219">
        <v>9552.338320714498</v>
      </c>
      <c r="G39" s="219">
        <v>4199.4919072947987</v>
      </c>
      <c r="H39" s="219">
        <v>5352.8464134182677</v>
      </c>
    </row>
    <row r="40" spans="1:8" x14ac:dyDescent="0.25">
      <c r="A40" s="217" t="s">
        <v>169</v>
      </c>
      <c r="B40" s="218">
        <f>SUM(B41:B42)</f>
        <v>6813.7621211737187</v>
      </c>
      <c r="C40" s="218">
        <f t="shared" ref="C40:H40" si="9">SUM(C41:C42)</f>
        <v>3311.4089375800277</v>
      </c>
      <c r="D40" s="218">
        <f t="shared" si="9"/>
        <v>3502.3531835937342</v>
      </c>
      <c r="E40" s="218"/>
      <c r="F40" s="218">
        <f t="shared" si="9"/>
        <v>4615.9810345058886</v>
      </c>
      <c r="G40" s="218">
        <f t="shared" si="9"/>
        <v>2077.3196160283537</v>
      </c>
      <c r="H40" s="218">
        <f t="shared" si="9"/>
        <v>2538.6614184775776</v>
      </c>
    </row>
    <row r="41" spans="1:8" x14ac:dyDescent="0.25">
      <c r="A41" s="220" t="s">
        <v>169</v>
      </c>
      <c r="B41" s="219">
        <v>3526.7017787229775</v>
      </c>
      <c r="C41" s="219">
        <v>1683.8975789396886</v>
      </c>
      <c r="D41" s="219">
        <v>1842.8041997833102</v>
      </c>
      <c r="E41" s="219"/>
      <c r="F41" s="219">
        <v>2010.6813556745556</v>
      </c>
      <c r="G41" s="219">
        <v>880.39393967395699</v>
      </c>
      <c r="H41" s="219">
        <v>1130.2874160006199</v>
      </c>
    </row>
    <row r="42" spans="1:8" x14ac:dyDescent="0.25">
      <c r="A42" s="220" t="s">
        <v>170</v>
      </c>
      <c r="B42" s="219">
        <v>3287.0603424507417</v>
      </c>
      <c r="C42" s="219">
        <v>1627.511358640339</v>
      </c>
      <c r="D42" s="219">
        <v>1659.548983810424</v>
      </c>
      <c r="E42" s="219"/>
      <c r="F42" s="219">
        <v>2605.299678831333</v>
      </c>
      <c r="G42" s="219">
        <v>1196.9256763543967</v>
      </c>
      <c r="H42" s="219">
        <v>1408.3740024769577</v>
      </c>
    </row>
    <row r="43" spans="1:8" x14ac:dyDescent="0.25">
      <c r="A43" s="217" t="s">
        <v>16</v>
      </c>
      <c r="B43" s="218">
        <f>SUM(B44:B45)</f>
        <v>10645.462091517371</v>
      </c>
      <c r="C43" s="218">
        <f t="shared" ref="C43:H43" si="10">SUM(C44:C45)</f>
        <v>5152.9316323565126</v>
      </c>
      <c r="D43" s="218">
        <f t="shared" si="10"/>
        <v>5492.5304591594804</v>
      </c>
      <c r="E43" s="218"/>
      <c r="F43" s="218">
        <f t="shared" si="10"/>
        <v>5942.3387165474105</v>
      </c>
      <c r="G43" s="218">
        <f t="shared" si="10"/>
        <v>2628.3667689538156</v>
      </c>
      <c r="H43" s="218">
        <f t="shared" si="10"/>
        <v>3313.9719475936345</v>
      </c>
    </row>
    <row r="44" spans="1:8" x14ac:dyDescent="0.25">
      <c r="A44" s="220" t="s">
        <v>16</v>
      </c>
      <c r="B44" s="219">
        <v>8290.0558890127013</v>
      </c>
      <c r="C44" s="219">
        <v>4005.984651267449</v>
      </c>
      <c r="D44" s="219">
        <v>4284.0712377438531</v>
      </c>
      <c r="E44" s="219"/>
      <c r="F44" s="219">
        <v>4107.2235468049212</v>
      </c>
      <c r="G44" s="219">
        <v>1797.9515245451912</v>
      </c>
      <c r="H44" s="219">
        <v>2309.2720222597477</v>
      </c>
    </row>
    <row r="45" spans="1:8" x14ac:dyDescent="0.25">
      <c r="A45" s="220" t="s">
        <v>171</v>
      </c>
      <c r="B45" s="219">
        <v>2355.4062025046701</v>
      </c>
      <c r="C45" s="219">
        <v>1146.9469810890641</v>
      </c>
      <c r="D45" s="219">
        <v>1208.4592214156273</v>
      </c>
      <c r="E45" s="219"/>
      <c r="F45" s="219">
        <v>1835.1151697424898</v>
      </c>
      <c r="G45" s="219">
        <v>830.4152444086244</v>
      </c>
      <c r="H45" s="219">
        <v>1004.6999253338868</v>
      </c>
    </row>
    <row r="46" spans="1:8" x14ac:dyDescent="0.25">
      <c r="A46" s="217" t="s">
        <v>17</v>
      </c>
      <c r="B46" s="218">
        <f>SUM(B47:B48)</f>
        <v>14450.250456717396</v>
      </c>
      <c r="C46" s="218">
        <f t="shared" ref="C46:H46" si="11">SUM(C47:C48)</f>
        <v>7155.9239579903733</v>
      </c>
      <c r="D46" s="218">
        <f t="shared" si="11"/>
        <v>7294.3264987251396</v>
      </c>
      <c r="E46" s="218"/>
      <c r="F46" s="218">
        <f t="shared" si="11"/>
        <v>9340.8899945905214</v>
      </c>
      <c r="G46" s="218">
        <f t="shared" si="11"/>
        <v>4245.6260875397056</v>
      </c>
      <c r="H46" s="218">
        <f t="shared" si="11"/>
        <v>5095.2639070503601</v>
      </c>
    </row>
    <row r="47" spans="1:8" x14ac:dyDescent="0.25">
      <c r="A47" s="220" t="s">
        <v>17</v>
      </c>
      <c r="B47" s="219">
        <v>9016.6692278704868</v>
      </c>
      <c r="C47" s="219">
        <v>4509.6161189413315</v>
      </c>
      <c r="D47" s="219">
        <v>4507.0531089277238</v>
      </c>
      <c r="E47" s="219"/>
      <c r="F47" s="219">
        <v>5502.7824992143187</v>
      </c>
      <c r="G47" s="219">
        <v>2523.2833583959155</v>
      </c>
      <c r="H47" s="219">
        <v>2979.4991408179258</v>
      </c>
    </row>
    <row r="48" spans="1:8" x14ac:dyDescent="0.25">
      <c r="A48" s="220" t="s">
        <v>172</v>
      </c>
      <c r="B48" s="219">
        <v>5433.5812288469106</v>
      </c>
      <c r="C48" s="219">
        <v>2646.3078390490418</v>
      </c>
      <c r="D48" s="219">
        <v>2787.2733897974158</v>
      </c>
      <c r="E48" s="219"/>
      <c r="F48" s="219">
        <v>3838.1074953762036</v>
      </c>
      <c r="G48" s="219">
        <v>1722.3427291437906</v>
      </c>
      <c r="H48" s="219">
        <v>2115.7647662324343</v>
      </c>
    </row>
    <row r="49" spans="1:8" x14ac:dyDescent="0.25">
      <c r="A49" s="217" t="s">
        <v>18</v>
      </c>
      <c r="B49" s="218">
        <f>SUM(B50:B51)</f>
        <v>7920.9824470522362</v>
      </c>
      <c r="C49" s="218">
        <f t="shared" ref="C49:H49" si="12">SUM(C50:C51)</f>
        <v>3959.8504710225479</v>
      </c>
      <c r="D49" s="218">
        <f t="shared" si="12"/>
        <v>3961.1319760293513</v>
      </c>
      <c r="E49" s="218"/>
      <c r="F49" s="218">
        <f t="shared" si="12"/>
        <v>3458.7820133624186</v>
      </c>
      <c r="G49" s="218">
        <f t="shared" si="12"/>
        <v>1495.5163429396102</v>
      </c>
      <c r="H49" s="218">
        <f t="shared" si="12"/>
        <v>1963.2656704228511</v>
      </c>
    </row>
    <row r="50" spans="1:8" x14ac:dyDescent="0.25">
      <c r="A50" s="220" t="s">
        <v>18</v>
      </c>
      <c r="B50" s="219">
        <v>5168.3096924385127</v>
      </c>
      <c r="C50" s="219">
        <v>2548.9134585319835</v>
      </c>
      <c r="D50" s="219">
        <v>2619.3962339061704</v>
      </c>
      <c r="E50" s="219"/>
      <c r="F50" s="219">
        <v>2224.6926918107233</v>
      </c>
      <c r="G50" s="219">
        <v>966.25477512978478</v>
      </c>
      <c r="H50" s="219">
        <v>1258.4379166809599</v>
      </c>
    </row>
    <row r="51" spans="1:8" x14ac:dyDescent="0.25">
      <c r="A51" s="220" t="s">
        <v>173</v>
      </c>
      <c r="B51" s="219">
        <v>2752.672754613724</v>
      </c>
      <c r="C51" s="219">
        <v>1410.9370124905645</v>
      </c>
      <c r="D51" s="219">
        <v>1341.7357421231809</v>
      </c>
      <c r="E51" s="219"/>
      <c r="F51" s="219">
        <v>1234.0893215516953</v>
      </c>
      <c r="G51" s="219">
        <v>529.26156780982546</v>
      </c>
      <c r="H51" s="219">
        <v>704.82775374189123</v>
      </c>
    </row>
    <row r="52" spans="1:8" x14ac:dyDescent="0.25">
      <c r="A52" s="217" t="s">
        <v>174</v>
      </c>
      <c r="B52" s="218">
        <f>SUM(B53)</f>
        <v>5518.160559295965</v>
      </c>
      <c r="C52" s="218">
        <f t="shared" ref="C52:H52" si="13">SUM(C53)</f>
        <v>2679.6269692259302</v>
      </c>
      <c r="D52" s="218">
        <f t="shared" si="13"/>
        <v>2838.5335900695518</v>
      </c>
      <c r="E52" s="218"/>
      <c r="F52" s="218">
        <f t="shared" si="13"/>
        <v>3940.6278959204756</v>
      </c>
      <c r="G52" s="218">
        <f t="shared" si="13"/>
        <v>1764.6323943683028</v>
      </c>
      <c r="H52" s="218">
        <f t="shared" si="13"/>
        <v>2175.9955015521941</v>
      </c>
    </row>
    <row r="53" spans="1:8" x14ac:dyDescent="0.25">
      <c r="A53" s="220" t="s">
        <v>174</v>
      </c>
      <c r="B53" s="219">
        <v>5518.160559295965</v>
      </c>
      <c r="C53" s="219">
        <v>2679.6269692259302</v>
      </c>
      <c r="D53" s="219">
        <v>2838.5335900695518</v>
      </c>
      <c r="E53" s="219"/>
      <c r="F53" s="219">
        <v>3940.6278959204756</v>
      </c>
      <c r="G53" s="219">
        <v>1764.6323943683028</v>
      </c>
      <c r="H53" s="219">
        <v>2175.9955015521941</v>
      </c>
    </row>
    <row r="54" spans="1:8" x14ac:dyDescent="0.25">
      <c r="A54" s="217" t="s">
        <v>175</v>
      </c>
      <c r="B54" s="218">
        <f>SUM(B55)</f>
        <v>4108.505051811725</v>
      </c>
      <c r="C54" s="218">
        <f t="shared" ref="C54:H54" si="14">SUM(C55)</f>
        <v>2005.555335647342</v>
      </c>
      <c r="D54" s="218">
        <f t="shared" si="14"/>
        <v>2102.9497161644003</v>
      </c>
      <c r="E54" s="218"/>
      <c r="F54" s="218">
        <f t="shared" si="14"/>
        <v>3424.1813781787055</v>
      </c>
      <c r="G54" s="218">
        <f t="shared" si="14"/>
        <v>1608.288783538288</v>
      </c>
      <c r="H54" s="218">
        <f t="shared" si="14"/>
        <v>1815.8925946404388</v>
      </c>
    </row>
    <row r="55" spans="1:8" x14ac:dyDescent="0.25">
      <c r="A55" s="220" t="s">
        <v>175</v>
      </c>
      <c r="B55" s="219">
        <v>4108.505051811725</v>
      </c>
      <c r="C55" s="219">
        <v>2005.555335647342</v>
      </c>
      <c r="D55" s="219">
        <v>2102.9497161644003</v>
      </c>
      <c r="E55" s="219"/>
      <c r="F55" s="219">
        <v>3424.1813781787055</v>
      </c>
      <c r="G55" s="219">
        <v>1608.288783538288</v>
      </c>
      <c r="H55" s="219">
        <v>1815.8925946404388</v>
      </c>
    </row>
    <row r="56" spans="1:8" x14ac:dyDescent="0.25">
      <c r="A56" s="217" t="s">
        <v>176</v>
      </c>
      <c r="B56" s="218">
        <f>SUM(B57:B58)</f>
        <v>6676.6410854457554</v>
      </c>
      <c r="C56" s="218">
        <f t="shared" ref="C56:H56" si="15">SUM(C57:C58)</f>
        <v>3478.0045884644696</v>
      </c>
      <c r="D56" s="218">
        <f t="shared" si="15"/>
        <v>3198.6364969813285</v>
      </c>
      <c r="E56" s="218"/>
      <c r="F56" s="218">
        <f t="shared" si="15"/>
        <v>4550.6242791589157</v>
      </c>
      <c r="G56" s="218">
        <f t="shared" si="15"/>
        <v>2297.7384771985385</v>
      </c>
      <c r="H56" s="218">
        <f t="shared" si="15"/>
        <v>2252.8858019604195</v>
      </c>
    </row>
    <row r="57" spans="1:8" x14ac:dyDescent="0.25">
      <c r="A57" s="220" t="s">
        <v>176</v>
      </c>
      <c r="B57" s="219">
        <v>3967.539501063347</v>
      </c>
      <c r="C57" s="219">
        <v>2063.223060953495</v>
      </c>
      <c r="D57" s="219">
        <v>1904.3164401098734</v>
      </c>
      <c r="E57" s="219"/>
      <c r="F57" s="219">
        <v>2552.7579735523937</v>
      </c>
      <c r="G57" s="219">
        <v>1281.5050068034211</v>
      </c>
      <c r="H57" s="219">
        <v>1271.2529667489939</v>
      </c>
    </row>
    <row r="58" spans="1:8" x14ac:dyDescent="0.25">
      <c r="A58" s="220" t="s">
        <v>177</v>
      </c>
      <c r="B58" s="219">
        <v>2709.1015843824084</v>
      </c>
      <c r="C58" s="219">
        <v>1414.7815275109747</v>
      </c>
      <c r="D58" s="219">
        <v>1294.3200568714551</v>
      </c>
      <c r="E58" s="219"/>
      <c r="F58" s="219">
        <v>1997.8663056065216</v>
      </c>
      <c r="G58" s="219">
        <v>1016.2334703951174</v>
      </c>
      <c r="H58" s="219">
        <v>981.63283521142557</v>
      </c>
    </row>
    <row r="59" spans="1:8" ht="17.25" customHeight="1" x14ac:dyDescent="0.25">
      <c r="A59" s="217" t="s">
        <v>178</v>
      </c>
      <c r="B59" s="218">
        <f>SUM(B60:B61)</f>
        <v>9562.5903607680011</v>
      </c>
      <c r="C59" s="218">
        <f t="shared" ref="C59:H59" si="16">SUM(C60:C61)</f>
        <v>4926.1052461523113</v>
      </c>
      <c r="D59" s="218">
        <f t="shared" si="16"/>
        <v>4636.485114614743</v>
      </c>
      <c r="E59" s="218"/>
      <c r="F59" s="218">
        <f t="shared" si="16"/>
        <v>8022.2213425899281</v>
      </c>
      <c r="G59" s="218">
        <f t="shared" si="16"/>
        <v>4070.0599016076403</v>
      </c>
      <c r="H59" s="218">
        <f t="shared" si="16"/>
        <v>3952.1614409817275</v>
      </c>
    </row>
    <row r="60" spans="1:8" ht="24" x14ac:dyDescent="0.25">
      <c r="A60" s="220" t="s">
        <v>178</v>
      </c>
      <c r="B60" s="219">
        <v>6882.96339154207</v>
      </c>
      <c r="C60" s="219">
        <v>3527.9832837297809</v>
      </c>
      <c r="D60" s="219">
        <v>3354.9801078113219</v>
      </c>
      <c r="E60" s="219"/>
      <c r="F60" s="219">
        <v>5796.2471457724014</v>
      </c>
      <c r="G60" s="219">
        <v>2920.5499105049694</v>
      </c>
      <c r="H60" s="219">
        <v>2875.6972352668504</v>
      </c>
    </row>
    <row r="61" spans="1:8" x14ac:dyDescent="0.25">
      <c r="A61" s="220" t="s">
        <v>179</v>
      </c>
      <c r="B61" s="219">
        <v>2679.6269692259302</v>
      </c>
      <c r="C61" s="219">
        <v>1398.1219624225305</v>
      </c>
      <c r="D61" s="219">
        <v>1281.5050068034211</v>
      </c>
      <c r="E61" s="219"/>
      <c r="F61" s="219">
        <v>2225.9741968175267</v>
      </c>
      <c r="G61" s="219">
        <v>1149.5099911026709</v>
      </c>
      <c r="H61" s="219">
        <v>1076.4642057148772</v>
      </c>
    </row>
    <row r="62" spans="1:8" x14ac:dyDescent="0.25">
      <c r="A62" s="217" t="s">
        <v>180</v>
      </c>
      <c r="B62" s="218">
        <f>SUM(B63)</f>
        <v>3098.6791064506419</v>
      </c>
      <c r="C62" s="218">
        <f t="shared" ref="C62:H62" si="17">SUM(C63)</f>
        <v>1583.9401884090234</v>
      </c>
      <c r="D62" s="218">
        <f t="shared" si="17"/>
        <v>1514.7389180416399</v>
      </c>
      <c r="E62" s="218"/>
      <c r="F62" s="218">
        <f t="shared" si="17"/>
        <v>1521.1464430756569</v>
      </c>
      <c r="G62" s="218">
        <f t="shared" si="17"/>
        <v>707.39076375549803</v>
      </c>
      <c r="H62" s="218">
        <f t="shared" si="17"/>
        <v>813.75567932018021</v>
      </c>
    </row>
    <row r="63" spans="1:8" x14ac:dyDescent="0.25">
      <c r="A63" s="220" t="s">
        <v>180</v>
      </c>
      <c r="B63" s="219">
        <v>3098.6791064506419</v>
      </c>
      <c r="C63" s="219">
        <v>1583.9401884090234</v>
      </c>
      <c r="D63" s="219">
        <v>1514.7389180416399</v>
      </c>
      <c r="E63" s="219"/>
      <c r="F63" s="219">
        <v>1521.1464430756569</v>
      </c>
      <c r="G63" s="219">
        <v>707.39076375549803</v>
      </c>
      <c r="H63" s="219">
        <v>813.75567932018021</v>
      </c>
    </row>
    <row r="64" spans="1:8" x14ac:dyDescent="0.25">
      <c r="A64" s="217" t="s">
        <v>181</v>
      </c>
      <c r="B64" s="218">
        <f>SUM(B65)</f>
        <v>6586.9357349703796</v>
      </c>
      <c r="C64" s="218">
        <f t="shared" ref="C64:H64" si="18">SUM(C65)</f>
        <v>3425.4628831855089</v>
      </c>
      <c r="D64" s="218">
        <f t="shared" si="18"/>
        <v>3161.4728517840085</v>
      </c>
      <c r="E64" s="218"/>
      <c r="F64" s="218">
        <f t="shared" si="18"/>
        <v>3579.2434840019168</v>
      </c>
      <c r="G64" s="218">
        <f t="shared" si="18"/>
        <v>1590.3477134430404</v>
      </c>
      <c r="H64" s="218">
        <f t="shared" si="18"/>
        <v>1988.8957705588978</v>
      </c>
    </row>
    <row r="65" spans="1:8" x14ac:dyDescent="0.25">
      <c r="A65" s="220" t="s">
        <v>181</v>
      </c>
      <c r="B65" s="219">
        <v>6586.9357349703796</v>
      </c>
      <c r="C65" s="219">
        <v>3425.4628831855089</v>
      </c>
      <c r="D65" s="219">
        <v>3161.4728517840085</v>
      </c>
      <c r="E65" s="219"/>
      <c r="F65" s="219">
        <v>3579.2434840019168</v>
      </c>
      <c r="G65" s="219">
        <v>1590.3477134430404</v>
      </c>
      <c r="H65" s="219">
        <v>1988.8957705588978</v>
      </c>
    </row>
    <row r="66" spans="1:8" x14ac:dyDescent="0.25">
      <c r="A66" s="217" t="s">
        <v>182</v>
      </c>
      <c r="B66" s="218">
        <f>SUM(B67)</f>
        <v>7959.4275972573078</v>
      </c>
      <c r="C66" s="218">
        <f t="shared" ref="C66:H66" si="19">SUM(C67)</f>
        <v>3981.6360561381844</v>
      </c>
      <c r="D66" s="218">
        <f t="shared" si="19"/>
        <v>3977.7915411177742</v>
      </c>
      <c r="E66" s="218"/>
      <c r="F66" s="218">
        <f t="shared" si="19"/>
        <v>5106.7974521119277</v>
      </c>
      <c r="G66" s="218">
        <f t="shared" si="19"/>
        <v>2429.7334928992673</v>
      </c>
      <c r="H66" s="218">
        <f t="shared" si="19"/>
        <v>2677.0639592123234</v>
      </c>
    </row>
    <row r="67" spans="1:8" x14ac:dyDescent="0.25">
      <c r="A67" s="220" t="s">
        <v>182</v>
      </c>
      <c r="B67" s="219">
        <v>7959.4275972573078</v>
      </c>
      <c r="C67" s="219">
        <v>3981.6360561381844</v>
      </c>
      <c r="D67" s="219">
        <v>3977.7915411177742</v>
      </c>
      <c r="E67" s="219"/>
      <c r="F67" s="219">
        <v>5106.7974521119277</v>
      </c>
      <c r="G67" s="219">
        <v>2429.7334928992673</v>
      </c>
      <c r="H67" s="219">
        <v>2677.0639592123234</v>
      </c>
    </row>
    <row r="68" spans="1:8" x14ac:dyDescent="0.25">
      <c r="A68" s="217" t="s">
        <v>183</v>
      </c>
      <c r="B68" s="218">
        <v>2759.080279647741</v>
      </c>
      <c r="C68" s="218">
        <v>1373.7733672932659</v>
      </c>
      <c r="D68" s="218">
        <v>1385.3069123544965</v>
      </c>
      <c r="E68" s="218"/>
      <c r="F68" s="218">
        <v>1796.6700195383878</v>
      </c>
      <c r="G68" s="218">
        <v>845.7933044902652</v>
      </c>
      <c r="H68" s="218">
        <v>950.87671504814398</v>
      </c>
    </row>
    <row r="69" spans="1:8" x14ac:dyDescent="0.25">
      <c r="A69" s="220" t="s">
        <v>183</v>
      </c>
      <c r="B69" s="219">
        <v>2759.080279647741</v>
      </c>
      <c r="C69" s="219">
        <v>1373.7733672932659</v>
      </c>
      <c r="D69" s="219">
        <v>1385.3069123544965</v>
      </c>
      <c r="E69" s="219"/>
      <c r="F69" s="219">
        <v>1796.6700195383878</v>
      </c>
      <c r="G69" s="219">
        <v>845.7933044902652</v>
      </c>
      <c r="H69" s="219">
        <v>950.87671504814398</v>
      </c>
    </row>
    <row r="70" spans="1:8" x14ac:dyDescent="0.25">
      <c r="A70" s="217" t="s">
        <v>184</v>
      </c>
      <c r="B70" s="51">
        <f>SUM(B71)</f>
        <v>4031.6147514035169</v>
      </c>
      <c r="C70" s="51">
        <f t="shared" ref="C70:H70" si="20">SUM(C71)</f>
        <v>2037.592960817427</v>
      </c>
      <c r="D70" s="51">
        <f t="shared" si="20"/>
        <v>1994.0217905861114</v>
      </c>
      <c r="E70" s="51"/>
      <c r="F70" s="320">
        <f t="shared" si="20"/>
        <v>1808.2035645996184</v>
      </c>
      <c r="G70" s="320">
        <f t="shared" si="20"/>
        <v>891.92748473518759</v>
      </c>
      <c r="H70" s="320">
        <f t="shared" si="20"/>
        <v>916.27607986445219</v>
      </c>
    </row>
    <row r="71" spans="1:8" x14ac:dyDescent="0.25">
      <c r="A71" s="220" t="s">
        <v>184</v>
      </c>
      <c r="B71" s="219">
        <v>4031.6147514035169</v>
      </c>
      <c r="C71" s="219">
        <v>2037.592960817427</v>
      </c>
      <c r="D71" s="219">
        <v>1994.0217905861114</v>
      </c>
      <c r="E71" s="219"/>
      <c r="F71" s="219">
        <v>1808.2035645996184</v>
      </c>
      <c r="G71" s="219">
        <v>891.92748473518759</v>
      </c>
      <c r="H71" s="219">
        <v>916.27607986445219</v>
      </c>
    </row>
    <row r="72" spans="1:8" x14ac:dyDescent="0.25">
      <c r="A72" s="215"/>
    </row>
  </sheetData>
  <mergeCells count="5">
    <mergeCell ref="A1:H1"/>
    <mergeCell ref="A2:A3"/>
    <mergeCell ref="B2:D2"/>
    <mergeCell ref="F2:H2"/>
    <mergeCell ref="A9:B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66"/>
  <sheetViews>
    <sheetView workbookViewId="0">
      <selection activeCell="A7" sqref="A7"/>
    </sheetView>
  </sheetViews>
  <sheetFormatPr defaultRowHeight="15" x14ac:dyDescent="0.25"/>
  <cols>
    <col min="1" max="1" width="18.42578125" style="25" customWidth="1"/>
    <col min="2" max="5" width="9.140625" style="25"/>
    <col min="6" max="6" width="2.5703125" style="25" customWidth="1"/>
    <col min="7" max="16384" width="9.140625" style="25"/>
  </cols>
  <sheetData>
    <row r="1" spans="1:13" ht="30" customHeight="1" x14ac:dyDescent="0.25">
      <c r="A1" s="978" t="s">
        <v>559</v>
      </c>
      <c r="B1" s="978"/>
      <c r="C1" s="978"/>
      <c r="D1" s="978"/>
      <c r="E1" s="978"/>
      <c r="F1" s="978"/>
      <c r="G1" s="978"/>
      <c r="H1" s="978"/>
      <c r="I1" s="978"/>
      <c r="J1" s="978"/>
      <c r="K1" s="978"/>
      <c r="L1" s="978"/>
      <c r="M1" s="978"/>
    </row>
    <row r="2" spans="1:13" ht="15" customHeight="1" x14ac:dyDescent="0.25">
      <c r="A2" s="991" t="s">
        <v>557</v>
      </c>
      <c r="B2" s="993" t="s">
        <v>306</v>
      </c>
      <c r="C2" s="992" t="s">
        <v>558</v>
      </c>
      <c r="D2" s="992"/>
      <c r="E2" s="992"/>
      <c r="F2" s="992"/>
      <c r="G2" s="992"/>
      <c r="H2" s="992"/>
      <c r="I2" s="992"/>
      <c r="J2" s="992"/>
      <c r="K2" s="992"/>
      <c r="L2" s="992"/>
      <c r="M2" s="992"/>
    </row>
    <row r="3" spans="1:13" ht="15.75" customHeight="1" x14ac:dyDescent="0.25">
      <c r="A3" s="991"/>
      <c r="B3" s="993"/>
      <c r="C3" s="989" t="s">
        <v>307</v>
      </c>
      <c r="D3" s="989"/>
      <c r="E3" s="989"/>
      <c r="F3" s="223"/>
      <c r="G3" s="990" t="s">
        <v>497</v>
      </c>
      <c r="H3" s="990"/>
      <c r="I3" s="990"/>
      <c r="J3" s="194"/>
      <c r="K3" s="989" t="s">
        <v>308</v>
      </c>
      <c r="L3" s="989"/>
      <c r="M3" s="989"/>
    </row>
    <row r="4" spans="1:13" x14ac:dyDescent="0.25">
      <c r="A4" s="991"/>
      <c r="B4" s="993"/>
      <c r="C4" s="198" t="s">
        <v>0</v>
      </c>
      <c r="D4" s="195" t="s">
        <v>1</v>
      </c>
      <c r="E4" s="195" t="s">
        <v>2</v>
      </c>
      <c r="F4" s="195"/>
      <c r="G4" s="198" t="s">
        <v>0</v>
      </c>
      <c r="H4" s="195" t="s">
        <v>1</v>
      </c>
      <c r="I4" s="195" t="s">
        <v>2</v>
      </c>
      <c r="J4" s="195"/>
      <c r="K4" s="198" t="s">
        <v>0</v>
      </c>
      <c r="L4" s="195" t="s">
        <v>1</v>
      </c>
      <c r="M4" s="195" t="s">
        <v>2</v>
      </c>
    </row>
    <row r="5" spans="1:13" x14ac:dyDescent="0.25">
      <c r="A5" s="200" t="s">
        <v>230</v>
      </c>
      <c r="B5" s="201">
        <v>2771688.9471075609</v>
      </c>
      <c r="C5" s="201">
        <v>935400.37204200309</v>
      </c>
      <c r="D5" s="201">
        <v>471017.06149458949</v>
      </c>
      <c r="E5" s="201">
        <v>464383.31053896586</v>
      </c>
      <c r="F5" s="201"/>
      <c r="G5" s="201">
        <v>818169.44001220725</v>
      </c>
      <c r="H5" s="201">
        <v>414481.66474515951</v>
      </c>
      <c r="I5" s="201">
        <v>403687.77526995994</v>
      </c>
      <c r="J5" s="201"/>
      <c r="K5" s="201">
        <v>1018119.1350350962</v>
      </c>
      <c r="L5" s="201">
        <v>448400.58512818435</v>
      </c>
      <c r="M5" s="201">
        <v>569718.54990459315</v>
      </c>
    </row>
    <row r="6" spans="1:13" x14ac:dyDescent="0.25">
      <c r="A6" s="196"/>
      <c r="B6" s="197"/>
      <c r="C6" s="197"/>
      <c r="D6" s="197"/>
      <c r="E6" s="197"/>
      <c r="F6" s="197"/>
      <c r="G6" s="197"/>
      <c r="H6" s="197"/>
      <c r="I6" s="197"/>
      <c r="J6" s="197"/>
      <c r="K6" s="197"/>
      <c r="L6" s="197"/>
      <c r="M6" s="197"/>
    </row>
    <row r="7" spans="1:13" x14ac:dyDescent="0.25">
      <c r="A7" s="202" t="s">
        <v>562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</row>
    <row r="8" spans="1:13" x14ac:dyDescent="0.25">
      <c r="A8" s="779" t="s">
        <v>122</v>
      </c>
      <c r="B8" s="197">
        <v>499414.57014018577</v>
      </c>
      <c r="C8" s="197">
        <v>248217.2846743975</v>
      </c>
      <c r="D8" s="197">
        <v>123317.87420740323</v>
      </c>
      <c r="E8" s="197">
        <v>124899.41046565342</v>
      </c>
      <c r="F8" s="197"/>
      <c r="G8" s="197">
        <v>22366.533272825975</v>
      </c>
      <c r="H8" s="197">
        <v>11365.702691926585</v>
      </c>
      <c r="I8" s="197">
        <v>11000.830580899412</v>
      </c>
      <c r="J8" s="197"/>
      <c r="K8" s="197">
        <v>228830.75219663777</v>
      </c>
      <c r="L8" s="197">
        <v>115612.33460832416</v>
      </c>
      <c r="M8" s="197">
        <v>113218.41758719466</v>
      </c>
    </row>
    <row r="9" spans="1:13" x14ac:dyDescent="0.25">
      <c r="A9" s="779" t="s">
        <v>123</v>
      </c>
      <c r="B9" s="197">
        <v>460178.74055693939</v>
      </c>
      <c r="C9" s="197">
        <v>278949.17854147201</v>
      </c>
      <c r="D9" s="197">
        <v>138856.0865453812</v>
      </c>
      <c r="E9" s="197">
        <v>140093.09199497529</v>
      </c>
      <c r="F9" s="197"/>
      <c r="G9" s="197">
        <v>34083.12343040933</v>
      </c>
      <c r="H9" s="197">
        <v>17278.665020802473</v>
      </c>
      <c r="I9" s="197">
        <v>16804.458409606879</v>
      </c>
      <c r="J9" s="197"/>
      <c r="K9" s="197">
        <v>147146.43858731649</v>
      </c>
      <c r="L9" s="197">
        <v>75091.188981951083</v>
      </c>
      <c r="M9" s="197">
        <v>72055.249605181438</v>
      </c>
    </row>
    <row r="10" spans="1:13" x14ac:dyDescent="0.25">
      <c r="A10" s="779" t="s">
        <v>124</v>
      </c>
      <c r="B10" s="197">
        <v>392189.22927465657</v>
      </c>
      <c r="C10" s="197">
        <v>193124.08603009538</v>
      </c>
      <c r="D10" s="197">
        <v>99661.362874009326</v>
      </c>
      <c r="E10" s="197">
        <v>93462.723156107881</v>
      </c>
      <c r="F10" s="197"/>
      <c r="G10" s="197">
        <v>83210.683101691597</v>
      </c>
      <c r="H10" s="197">
        <v>37308.45526304948</v>
      </c>
      <c r="I10" s="197">
        <v>45902.22783866393</v>
      </c>
      <c r="J10" s="197"/>
      <c r="K10" s="197">
        <v>115854.46013995985</v>
      </c>
      <c r="L10" s="197">
        <v>54669.003590196655</v>
      </c>
      <c r="M10" s="197">
        <v>61185.456549785005</v>
      </c>
    </row>
    <row r="11" spans="1:13" x14ac:dyDescent="0.25">
      <c r="A11" s="779" t="s">
        <v>125</v>
      </c>
      <c r="B11" s="197">
        <v>311608.88308995776</v>
      </c>
      <c r="C11" s="197">
        <v>74900.986033565263</v>
      </c>
      <c r="D11" s="197">
        <v>38317.220718490396</v>
      </c>
      <c r="E11" s="197">
        <v>36583.765315106517</v>
      </c>
      <c r="F11" s="197"/>
      <c r="G11" s="197">
        <v>135803.81282628115</v>
      </c>
      <c r="H11" s="197">
        <v>63803.32344382663</v>
      </c>
      <c r="I11" s="197">
        <v>72000.489382744418</v>
      </c>
      <c r="J11" s="197"/>
      <c r="K11" s="197">
        <v>100904.08422993685</v>
      </c>
      <c r="L11" s="197">
        <v>43283.164962541145</v>
      </c>
      <c r="M11" s="197">
        <v>57620.919267576668</v>
      </c>
    </row>
    <row r="12" spans="1:13" x14ac:dyDescent="0.25">
      <c r="A12" s="779" t="s">
        <v>126</v>
      </c>
      <c r="B12" s="197">
        <v>223821.02465021319</v>
      </c>
      <c r="C12" s="197">
        <v>32251.393952409529</v>
      </c>
      <c r="D12" s="197">
        <v>16200.458576193711</v>
      </c>
      <c r="E12" s="197">
        <v>16050.935376194439</v>
      </c>
      <c r="F12" s="197"/>
      <c r="G12" s="197">
        <v>118166.4109552022</v>
      </c>
      <c r="H12" s="197">
        <v>58179.730548930682</v>
      </c>
      <c r="I12" s="197">
        <v>59986.680406551597</v>
      </c>
      <c r="J12" s="197"/>
      <c r="K12" s="197">
        <v>73403.219742053581</v>
      </c>
      <c r="L12" s="197">
        <v>30261.975104958732</v>
      </c>
      <c r="M12" s="197">
        <v>43141.244637117903</v>
      </c>
    </row>
    <row r="13" spans="1:13" x14ac:dyDescent="0.25">
      <c r="A13" s="779" t="s">
        <v>127</v>
      </c>
      <c r="B13" s="197">
        <v>190669.19005978643</v>
      </c>
      <c r="C13" s="197">
        <v>20762.865149722991</v>
      </c>
      <c r="D13" s="197">
        <v>10655.684337473107</v>
      </c>
      <c r="E13" s="197">
        <v>10107.180812254723</v>
      </c>
      <c r="F13" s="197"/>
      <c r="G13" s="197">
        <v>103462.48080449758</v>
      </c>
      <c r="H13" s="197">
        <v>52656.338420968546</v>
      </c>
      <c r="I13" s="197">
        <v>50806.142383461091</v>
      </c>
      <c r="J13" s="197"/>
      <c r="K13" s="197">
        <v>66443.844106110875</v>
      </c>
      <c r="L13" s="197">
        <v>26622.488175218739</v>
      </c>
      <c r="M13" s="197">
        <v>39821.355930840902</v>
      </c>
    </row>
    <row r="14" spans="1:13" ht="16.5" customHeight="1" x14ac:dyDescent="0.25">
      <c r="A14" s="779" t="s">
        <v>128</v>
      </c>
      <c r="B14" s="197">
        <v>150882.61727969011</v>
      </c>
      <c r="C14" s="197">
        <v>15256.424881926823</v>
      </c>
      <c r="D14" s="197">
        <v>7732.5618921019613</v>
      </c>
      <c r="E14" s="197">
        <v>7523.8629898237468</v>
      </c>
      <c r="F14" s="197"/>
      <c r="G14" s="197">
        <v>79459.431415517989</v>
      </c>
      <c r="H14" s="197">
        <v>40880.904203947124</v>
      </c>
      <c r="I14" s="197">
        <v>38578.527211502922</v>
      </c>
      <c r="J14" s="197"/>
      <c r="K14" s="197">
        <v>56166.760982370979</v>
      </c>
      <c r="L14" s="197">
        <v>20524.734350969968</v>
      </c>
      <c r="M14" s="197">
        <v>35642.02663136636</v>
      </c>
    </row>
    <row r="15" spans="1:13" ht="15" customHeight="1" x14ac:dyDescent="0.25">
      <c r="A15" s="779" t="s">
        <v>129</v>
      </c>
      <c r="B15" s="197">
        <v>116824.56180422605</v>
      </c>
      <c r="C15" s="197">
        <v>11641.652869390056</v>
      </c>
      <c r="D15" s="197">
        <v>5858.2852120264579</v>
      </c>
      <c r="E15" s="197">
        <v>5783.3676573624834</v>
      </c>
      <c r="F15" s="197"/>
      <c r="G15" s="197">
        <v>57281.159607999114</v>
      </c>
      <c r="H15" s="197">
        <v>30206.490477799358</v>
      </c>
      <c r="I15" s="197">
        <v>27074.669130154256</v>
      </c>
      <c r="J15" s="197"/>
      <c r="K15" s="197">
        <v>47901.749326751989</v>
      </c>
      <c r="L15" s="197">
        <v>18162.1557521057</v>
      </c>
      <c r="M15" s="197">
        <v>29739.593574626295</v>
      </c>
    </row>
    <row r="16" spans="1:13" ht="17.25" customHeight="1" x14ac:dyDescent="0.25">
      <c r="A16" s="779" t="s">
        <v>130</v>
      </c>
      <c r="B16" s="197">
        <v>107948.05217319375</v>
      </c>
      <c r="C16" s="197">
        <v>10161.170346435872</v>
      </c>
      <c r="D16" s="197">
        <v>5097.1170786364419</v>
      </c>
      <c r="E16" s="197">
        <v>5064.0532677994124</v>
      </c>
      <c r="F16" s="197"/>
      <c r="G16" s="197">
        <v>53232.735447561106</v>
      </c>
      <c r="H16" s="197">
        <v>28039.434142234437</v>
      </c>
      <c r="I16" s="197">
        <v>25193.301305382942</v>
      </c>
      <c r="J16" s="197"/>
      <c r="K16" s="197">
        <v>44554.146379081489</v>
      </c>
      <c r="L16" s="197">
        <v>16814.931639279679</v>
      </c>
      <c r="M16" s="197">
        <v>27739.214739834209</v>
      </c>
    </row>
    <row r="17" spans="1:13" x14ac:dyDescent="0.25">
      <c r="A17" s="779" t="s">
        <v>131</v>
      </c>
      <c r="B17" s="197">
        <v>81504.938818098337</v>
      </c>
      <c r="C17" s="197">
        <v>8776.4579485810791</v>
      </c>
      <c r="D17" s="197">
        <v>4487.4204068016188</v>
      </c>
      <c r="E17" s="197">
        <v>4289.0375417794421</v>
      </c>
      <c r="F17" s="197"/>
      <c r="G17" s="197">
        <v>41423.664769040151</v>
      </c>
      <c r="H17" s="197">
        <v>22369.651859900627</v>
      </c>
      <c r="I17" s="197">
        <v>19054.012909163313</v>
      </c>
      <c r="J17" s="197"/>
      <c r="K17" s="197">
        <v>31304.816100499465</v>
      </c>
      <c r="L17" s="197">
        <v>11589.526974595545</v>
      </c>
      <c r="M17" s="197">
        <v>19715.289125903902</v>
      </c>
    </row>
    <row r="18" spans="1:13" x14ac:dyDescent="0.25">
      <c r="A18" s="779" t="s">
        <v>132</v>
      </c>
      <c r="B18" s="197">
        <v>63996.989703634805</v>
      </c>
      <c r="C18" s="197">
        <v>7769.9955467019026</v>
      </c>
      <c r="D18" s="197">
        <v>3976.9151674778846</v>
      </c>
      <c r="E18" s="197">
        <v>3793.0803792240008</v>
      </c>
      <c r="F18" s="197"/>
      <c r="G18" s="197">
        <v>32841.622028204394</v>
      </c>
      <c r="H18" s="197">
        <v>17826.68425089278</v>
      </c>
      <c r="I18" s="197">
        <v>15014.937777311796</v>
      </c>
      <c r="J18" s="197"/>
      <c r="K18" s="197">
        <v>23385.372128814171</v>
      </c>
      <c r="L18" s="197">
        <v>7828.1878537750745</v>
      </c>
      <c r="M18" s="197">
        <v>15557.184275039079</v>
      </c>
    </row>
    <row r="19" spans="1:13" ht="17.25" customHeight="1" x14ac:dyDescent="0.25">
      <c r="A19" s="779" t="s">
        <v>133</v>
      </c>
      <c r="B19" s="197">
        <v>54519.578965334753</v>
      </c>
      <c r="C19" s="197">
        <v>7094.1712531930207</v>
      </c>
      <c r="D19" s="197">
        <v>3570.8915703991629</v>
      </c>
      <c r="E19" s="197">
        <v>3523.2796827938405</v>
      </c>
      <c r="F19" s="197"/>
      <c r="G19" s="197">
        <v>24812.406204540363</v>
      </c>
      <c r="H19" s="197">
        <v>14554.689530460346</v>
      </c>
      <c r="I19" s="197">
        <v>10257.716674079998</v>
      </c>
      <c r="J19" s="197"/>
      <c r="K19" s="197">
        <v>22613.001507661163</v>
      </c>
      <c r="L19" s="197">
        <v>7680.0619812251825</v>
      </c>
      <c r="M19" s="197">
        <v>14932.939526435963</v>
      </c>
    </row>
    <row r="20" spans="1:13" x14ac:dyDescent="0.25">
      <c r="A20" s="779" t="s">
        <v>134</v>
      </c>
      <c r="B20" s="197">
        <v>40441.550650798017</v>
      </c>
      <c r="C20" s="197">
        <v>6994.9343843892448</v>
      </c>
      <c r="D20" s="197">
        <v>3510.0773602262798</v>
      </c>
      <c r="E20" s="197">
        <v>3484.8570241637913</v>
      </c>
      <c r="F20" s="197"/>
      <c r="G20" s="197">
        <v>14688.62043262603</v>
      </c>
      <c r="H20" s="197">
        <v>9165.3668349427389</v>
      </c>
      <c r="I20" s="197">
        <v>5523.2535976844838</v>
      </c>
      <c r="J20" s="197"/>
      <c r="K20" s="197">
        <v>18757.995833766312</v>
      </c>
      <c r="L20" s="197">
        <v>6035.0780648348291</v>
      </c>
      <c r="M20" s="197">
        <v>12722.917768932675</v>
      </c>
    </row>
    <row r="21" spans="1:13" x14ac:dyDescent="0.25">
      <c r="A21" s="779" t="s">
        <v>135</v>
      </c>
      <c r="B21" s="197">
        <v>32050.59648787383</v>
      </c>
      <c r="C21" s="197">
        <v>6851.0301139150897</v>
      </c>
      <c r="D21" s="197">
        <v>3472.9886307226202</v>
      </c>
      <c r="E21" s="197">
        <v>3378.0414831932517</v>
      </c>
      <c r="F21" s="197"/>
      <c r="G21" s="197">
        <v>8882.0089415348666</v>
      </c>
      <c r="H21" s="197">
        <v>5677.5427124196603</v>
      </c>
      <c r="I21" s="197">
        <v>3204.4662291161249</v>
      </c>
      <c r="J21" s="197"/>
      <c r="K21" s="197">
        <v>16317.55743242626</v>
      </c>
      <c r="L21" s="197">
        <v>5785.8418025703131</v>
      </c>
      <c r="M21" s="197">
        <v>10531.715629857139</v>
      </c>
    </row>
    <row r="22" spans="1:13" x14ac:dyDescent="0.25">
      <c r="A22" s="779" t="s">
        <v>136</v>
      </c>
      <c r="B22" s="197">
        <v>20610.948759768577</v>
      </c>
      <c r="C22" s="197">
        <v>6563.2215729667796</v>
      </c>
      <c r="D22" s="197">
        <v>3346.8869504101776</v>
      </c>
      <c r="E22" s="197">
        <v>3216.3346225572959</v>
      </c>
      <c r="F22" s="197"/>
      <c r="G22" s="197">
        <v>4269.6545404611743</v>
      </c>
      <c r="H22" s="197">
        <v>2664.4543275428414</v>
      </c>
      <c r="I22" s="197">
        <v>1605.2002129183238</v>
      </c>
      <c r="J22" s="197"/>
      <c r="K22" s="197">
        <v>9778.0726463430074</v>
      </c>
      <c r="L22" s="197">
        <v>3385.4592290939836</v>
      </c>
      <c r="M22" s="197">
        <v>6392.6134172499978</v>
      </c>
    </row>
    <row r="23" spans="1:13" x14ac:dyDescent="0.25">
      <c r="A23" s="779" t="s">
        <v>137</v>
      </c>
      <c r="B23" s="197">
        <v>16470.36299798129</v>
      </c>
      <c r="C23" s="197">
        <v>5839.2495730555665</v>
      </c>
      <c r="D23" s="197">
        <v>2854.3486226015784</v>
      </c>
      <c r="E23" s="197">
        <v>2984.9009504544601</v>
      </c>
      <c r="F23" s="197"/>
      <c r="G23" s="197">
        <v>2606.5959095171324</v>
      </c>
      <c r="H23" s="197">
        <v>1645.2560407822762</v>
      </c>
      <c r="I23" s="197">
        <v>961.3398687347983</v>
      </c>
      <c r="J23" s="197"/>
      <c r="K23" s="197">
        <v>8024.5175154105191</v>
      </c>
      <c r="L23" s="197">
        <v>2815.7763439177725</v>
      </c>
      <c r="M23" s="197">
        <v>5208.741171493547</v>
      </c>
    </row>
    <row r="24" spans="1:13" x14ac:dyDescent="0.25">
      <c r="A24" s="779" t="s">
        <v>138</v>
      </c>
      <c r="B24" s="197">
        <v>4232.5658109575261</v>
      </c>
      <c r="C24" s="197">
        <v>105.33199179038786</v>
      </c>
      <c r="D24" s="197">
        <v>37.088729503657632</v>
      </c>
      <c r="E24" s="197">
        <v>68.243262286730058</v>
      </c>
      <c r="F24" s="197"/>
      <c r="G24" s="197">
        <v>823.36979498119524</v>
      </c>
      <c r="H24" s="197">
        <v>459.90024584535718</v>
      </c>
      <c r="I24" s="197">
        <v>363.46954913584597</v>
      </c>
      <c r="J24" s="197"/>
      <c r="K24" s="197">
        <v>3303.8640241859325</v>
      </c>
      <c r="L24" s="197">
        <v>1090.4086474075289</v>
      </c>
      <c r="M24" s="197">
        <v>2213.4553767783409</v>
      </c>
    </row>
    <row r="25" spans="1:13" x14ac:dyDescent="0.25">
      <c r="A25" s="779" t="s">
        <v>139</v>
      </c>
      <c r="B25" s="197">
        <v>2590.2768685355222</v>
      </c>
      <c r="C25" s="197">
        <v>83.078754088193179</v>
      </c>
      <c r="D25" s="197">
        <v>38.572278683803937</v>
      </c>
      <c r="E25" s="197">
        <v>44.506475404389157</v>
      </c>
      <c r="F25" s="197"/>
      <c r="G25" s="197">
        <v>467.31799174608881</v>
      </c>
      <c r="H25" s="197">
        <v>256.65400816531047</v>
      </c>
      <c r="I25" s="197">
        <v>210.66398358077524</v>
      </c>
      <c r="J25" s="197"/>
      <c r="K25" s="197">
        <v>2039.8801227012141</v>
      </c>
      <c r="L25" s="197">
        <v>691.33391794817726</v>
      </c>
      <c r="M25" s="197">
        <v>1348.5462047529995</v>
      </c>
    </row>
    <row r="26" spans="1:13" ht="15.75" customHeight="1" x14ac:dyDescent="0.25">
      <c r="A26" s="779" t="s">
        <v>120</v>
      </c>
      <c r="B26" s="197">
        <v>1734.2689915910591</v>
      </c>
      <c r="C26" s="197">
        <v>57.858418025705902</v>
      </c>
      <c r="D26" s="197">
        <v>25.220336062487192</v>
      </c>
      <c r="E26" s="197">
        <v>32.638081963218717</v>
      </c>
      <c r="F26" s="197"/>
      <c r="G26" s="197">
        <v>287.80854094838332</v>
      </c>
      <c r="H26" s="197">
        <v>142.42072129404553</v>
      </c>
      <c r="I26" s="197">
        <v>145.38781965433813</v>
      </c>
      <c r="J26" s="197"/>
      <c r="K26" s="197">
        <v>1388.6020326169519</v>
      </c>
      <c r="L26" s="197">
        <v>456.93314748506452</v>
      </c>
      <c r="M26" s="197">
        <v>931.66888513187291</v>
      </c>
    </row>
    <row r="27" spans="1:13" x14ac:dyDescent="0.25">
      <c r="A27" s="200" t="s">
        <v>4</v>
      </c>
      <c r="B27" s="201">
        <f>SUM(B28:B46)</f>
        <v>1110851.9292906602</v>
      </c>
      <c r="C27" s="201">
        <f t="shared" ref="C27:E27" si="0">SUM(C28:C46)</f>
        <v>530819.43686071434</v>
      </c>
      <c r="D27" s="201">
        <f t="shared" si="0"/>
        <v>258874.51531532273</v>
      </c>
      <c r="E27" s="201">
        <f t="shared" si="0"/>
        <v>271944.92154518672</v>
      </c>
      <c r="F27" s="201"/>
      <c r="G27" s="201">
        <f t="shared" ref="G27:I27" si="1">SUM(G28:G46)</f>
        <v>422354.33291693818</v>
      </c>
      <c r="H27" s="201">
        <f t="shared" si="1"/>
        <v>203030.86234970065</v>
      </c>
      <c r="I27" s="201">
        <f t="shared" si="1"/>
        <v>219323.47056716422</v>
      </c>
      <c r="J27" s="201"/>
      <c r="K27" s="201">
        <f t="shared" ref="K27:M27" si="2">SUM(K28:K46)</f>
        <v>157678.15951258899</v>
      </c>
      <c r="L27" s="201">
        <f t="shared" si="2"/>
        <v>66151.697470282583</v>
      </c>
      <c r="M27" s="201">
        <f t="shared" si="2"/>
        <v>91526.462042304891</v>
      </c>
    </row>
    <row r="28" spans="1:13" x14ac:dyDescent="0.25">
      <c r="A28" s="779" t="s">
        <v>122</v>
      </c>
      <c r="B28" s="197">
        <v>175470.43078824828</v>
      </c>
      <c r="C28" s="197">
        <v>131004.3438355227</v>
      </c>
      <c r="D28" s="197">
        <v>64461.587169065395</v>
      </c>
      <c r="E28" s="197">
        <v>66542.756666457324</v>
      </c>
      <c r="F28" s="197"/>
      <c r="G28" s="197">
        <v>8266.1967452915778</v>
      </c>
      <c r="H28" s="197">
        <v>4120.3850586727276</v>
      </c>
      <c r="I28" s="197">
        <v>4145.811686618872</v>
      </c>
      <c r="J28" s="197"/>
      <c r="K28" s="197">
        <v>36199.890206925855</v>
      </c>
      <c r="L28" s="197">
        <v>18351.668720129768</v>
      </c>
      <c r="M28" s="197">
        <v>17848.221486796108</v>
      </c>
    </row>
    <row r="29" spans="1:13" x14ac:dyDescent="0.25">
      <c r="A29" s="779" t="s">
        <v>123</v>
      </c>
      <c r="B29" s="197">
        <v>180047.22381860667</v>
      </c>
      <c r="C29" s="197">
        <v>148080.86716434799</v>
      </c>
      <c r="D29" s="197">
        <v>71307.706743564791</v>
      </c>
      <c r="E29" s="197">
        <v>76773.160420588538</v>
      </c>
      <c r="F29" s="197"/>
      <c r="G29" s="197">
        <v>12516.25760648962</v>
      </c>
      <c r="H29" s="197">
        <v>6134.1739920073669</v>
      </c>
      <c r="I29" s="197">
        <v>6382.0836144822752</v>
      </c>
      <c r="J29" s="197"/>
      <c r="K29" s="197">
        <v>19450.099047403208</v>
      </c>
      <c r="L29" s="197">
        <v>9735.8558405787262</v>
      </c>
      <c r="M29" s="197">
        <v>9714.2432068245034</v>
      </c>
    </row>
    <row r="30" spans="1:13" x14ac:dyDescent="0.25">
      <c r="A30" s="779" t="s">
        <v>124</v>
      </c>
      <c r="B30" s="197">
        <v>166326.53483285801</v>
      </c>
      <c r="C30" s="197">
        <v>118999.27342665204</v>
      </c>
      <c r="D30" s="197">
        <v>57997.072092861541</v>
      </c>
      <c r="E30" s="197">
        <v>61002.201333812314</v>
      </c>
      <c r="F30" s="197"/>
      <c r="G30" s="197">
        <v>32463.084832330984</v>
      </c>
      <c r="H30" s="197">
        <v>14452.813466732438</v>
      </c>
      <c r="I30" s="197">
        <v>18010.271365617627</v>
      </c>
      <c r="J30" s="197"/>
      <c r="K30" s="197">
        <v>14864.176573916475</v>
      </c>
      <c r="L30" s="197">
        <v>7013.6769022360631</v>
      </c>
      <c r="M30" s="197">
        <v>7850.4996716789801</v>
      </c>
    </row>
    <row r="31" spans="1:13" x14ac:dyDescent="0.25">
      <c r="A31" s="779" t="s">
        <v>125</v>
      </c>
      <c r="B31" s="197">
        <v>133951.24572119213</v>
      </c>
      <c r="C31" s="197">
        <v>53424.132501489381</v>
      </c>
      <c r="D31" s="197">
        <v>25977.755281244627</v>
      </c>
      <c r="E31" s="197">
        <v>27446.377220222636</v>
      </c>
      <c r="F31" s="197"/>
      <c r="G31" s="197">
        <v>65761.063647208444</v>
      </c>
      <c r="H31" s="197">
        <v>29571.380664283137</v>
      </c>
      <c r="I31" s="197">
        <v>36189.68298290448</v>
      </c>
      <c r="J31" s="197"/>
      <c r="K31" s="197">
        <v>14766.049572810864</v>
      </c>
      <c r="L31" s="197">
        <v>6502.992054207024</v>
      </c>
      <c r="M31" s="197">
        <v>8263.0575186052356</v>
      </c>
    </row>
    <row r="32" spans="1:13" x14ac:dyDescent="0.25">
      <c r="A32" s="779" t="s">
        <v>126</v>
      </c>
      <c r="B32" s="197">
        <v>99312.549151985353</v>
      </c>
      <c r="C32" s="197">
        <v>22242.209572782875</v>
      </c>
      <c r="D32" s="197">
        <v>10772.006128762512</v>
      </c>
      <c r="E32" s="197">
        <v>11470.20344401335</v>
      </c>
      <c r="F32" s="197"/>
      <c r="G32" s="197">
        <v>66218.50326754323</v>
      </c>
      <c r="H32" s="197">
        <v>30893.013694787074</v>
      </c>
      <c r="I32" s="197">
        <v>35325.489572737955</v>
      </c>
      <c r="J32" s="197"/>
      <c r="K32" s="197">
        <v>10851.836311812971</v>
      </c>
      <c r="L32" s="197">
        <v>4543.9847050640192</v>
      </c>
      <c r="M32" s="197">
        <v>6307.8516067503469</v>
      </c>
    </row>
    <row r="33" spans="1:13" x14ac:dyDescent="0.25">
      <c r="A33" s="779" t="s">
        <v>127</v>
      </c>
      <c r="B33" s="197">
        <v>84378.571567300285</v>
      </c>
      <c r="C33" s="197">
        <v>13140.003962669545</v>
      </c>
      <c r="D33" s="197">
        <v>6543.2457118113671</v>
      </c>
      <c r="E33" s="197">
        <v>6596.7582508570631</v>
      </c>
      <c r="F33" s="197"/>
      <c r="G33" s="197">
        <v>60407.629701748156</v>
      </c>
      <c r="H33" s="197">
        <v>29141.590950791455</v>
      </c>
      <c r="I33" s="197">
        <v>31266.038750902699</v>
      </c>
      <c r="J33" s="197"/>
      <c r="K33" s="197">
        <v>10830.937902847762</v>
      </c>
      <c r="L33" s="197">
        <v>4194.0452477053113</v>
      </c>
      <c r="M33" s="197">
        <v>6636.8926551413351</v>
      </c>
    </row>
    <row r="34" spans="1:13" x14ac:dyDescent="0.25">
      <c r="A34" s="779" t="s">
        <v>128</v>
      </c>
      <c r="B34" s="197">
        <v>66506.721339489653</v>
      </c>
      <c r="C34" s="197">
        <v>9105.1585186240645</v>
      </c>
      <c r="D34" s="197">
        <v>4472.3104507429307</v>
      </c>
      <c r="E34" s="197">
        <v>4632.8480678800188</v>
      </c>
      <c r="F34" s="197"/>
      <c r="G34" s="197">
        <v>47565.95814423979</v>
      </c>
      <c r="H34" s="197">
        <v>23010.391789639169</v>
      </c>
      <c r="I34" s="197">
        <v>24555.566354581541</v>
      </c>
      <c r="J34" s="197"/>
      <c r="K34" s="197">
        <v>9835.6046765978153</v>
      </c>
      <c r="L34" s="197">
        <v>3313.7639804038777</v>
      </c>
      <c r="M34" s="197">
        <v>6521.8406961930887</v>
      </c>
    </row>
    <row r="35" spans="1:13" x14ac:dyDescent="0.25">
      <c r="A35" s="779" t="s">
        <v>129</v>
      </c>
      <c r="B35" s="197">
        <v>48489.049442779302</v>
      </c>
      <c r="C35" s="197">
        <v>6343.9115038661494</v>
      </c>
      <c r="D35" s="197">
        <v>3117.1053994110116</v>
      </c>
      <c r="E35" s="197">
        <v>3226.8061044546512</v>
      </c>
      <c r="F35" s="197"/>
      <c r="G35" s="197">
        <v>33581.793878104261</v>
      </c>
      <c r="H35" s="197">
        <v>16671.831539685092</v>
      </c>
      <c r="I35" s="197">
        <v>16909.962338438116</v>
      </c>
      <c r="J35" s="197"/>
      <c r="K35" s="197">
        <v>8563.3440607863922</v>
      </c>
      <c r="L35" s="197">
        <v>3117.1053994110116</v>
      </c>
      <c r="M35" s="197">
        <v>5446.2386613745985</v>
      </c>
    </row>
    <row r="36" spans="1:13" x14ac:dyDescent="0.25">
      <c r="A36" s="779" t="s">
        <v>130</v>
      </c>
      <c r="B36" s="197">
        <v>41756.947982276492</v>
      </c>
      <c r="C36" s="197">
        <v>5232.017426851522</v>
      </c>
      <c r="D36" s="197">
        <v>2526.0751479490323</v>
      </c>
      <c r="E36" s="197">
        <v>2705.9422789024725</v>
      </c>
      <c r="F36" s="197"/>
      <c r="G36" s="197">
        <v>28877.932385061504</v>
      </c>
      <c r="H36" s="197">
        <v>14173.794429617767</v>
      </c>
      <c r="I36" s="197">
        <v>14704.137955443719</v>
      </c>
      <c r="J36" s="197"/>
      <c r="K36" s="197">
        <v>7646.9981703881531</v>
      </c>
      <c r="L36" s="197">
        <v>2549.8810917516935</v>
      </c>
      <c r="M36" s="197">
        <v>5097.1170786364419</v>
      </c>
    </row>
    <row r="37" spans="1:13" x14ac:dyDescent="0.25">
      <c r="A37" s="779" t="s">
        <v>131</v>
      </c>
      <c r="B37" s="197">
        <v>31833.837073891937</v>
      </c>
      <c r="C37" s="197">
        <v>4291.6826466464045</v>
      </c>
      <c r="D37" s="197">
        <v>2207.3400114800684</v>
      </c>
      <c r="E37" s="197">
        <v>2084.3426351663188</v>
      </c>
      <c r="F37" s="197"/>
      <c r="G37" s="197">
        <v>21950.402738487093</v>
      </c>
      <c r="H37" s="197">
        <v>11121.343413143208</v>
      </c>
      <c r="I37" s="197">
        <v>10829.059325343867</v>
      </c>
      <c r="J37" s="197"/>
      <c r="K37" s="197">
        <v>5591.7516887584025</v>
      </c>
      <c r="L37" s="197">
        <v>1889.9274274445856</v>
      </c>
      <c r="M37" s="197">
        <v>3701.8242613137995</v>
      </c>
    </row>
    <row r="38" spans="1:13" x14ac:dyDescent="0.25">
      <c r="A38" s="779" t="s">
        <v>132</v>
      </c>
      <c r="B38" s="197">
        <v>24746.278582866304</v>
      </c>
      <c r="C38" s="197">
        <v>3680.6634223781007</v>
      </c>
      <c r="D38" s="197">
        <v>1878.024455543255</v>
      </c>
      <c r="E38" s="197">
        <v>1802.6389668348279</v>
      </c>
      <c r="F38" s="197"/>
      <c r="G38" s="197">
        <v>17059.603839473697</v>
      </c>
      <c r="H38" s="197">
        <v>8712.9754317739826</v>
      </c>
      <c r="I38" s="197">
        <v>8346.6284076996963</v>
      </c>
      <c r="J38" s="197"/>
      <c r="K38" s="197">
        <v>4006.0113210144705</v>
      </c>
      <c r="L38" s="197">
        <v>1166.4912463303813</v>
      </c>
      <c r="M38" s="197">
        <v>2839.5200746840715</v>
      </c>
    </row>
    <row r="39" spans="1:13" x14ac:dyDescent="0.25">
      <c r="A39" s="779" t="s">
        <v>133</v>
      </c>
      <c r="B39" s="197">
        <v>20274.728805266441</v>
      </c>
      <c r="C39" s="197">
        <v>3310.3487410033708</v>
      </c>
      <c r="D39" s="197">
        <v>1663.7709613193042</v>
      </c>
      <c r="E39" s="197">
        <v>1646.5777796840489</v>
      </c>
      <c r="F39" s="197"/>
      <c r="G39" s="197">
        <v>12906.789198342798</v>
      </c>
      <c r="H39" s="197">
        <v>6968.5287720123088</v>
      </c>
      <c r="I39" s="197">
        <v>5938.2604263304711</v>
      </c>
      <c r="J39" s="197"/>
      <c r="K39" s="197">
        <v>4057.5908659202364</v>
      </c>
      <c r="L39" s="197">
        <v>1124.1695684589836</v>
      </c>
      <c r="M39" s="197">
        <v>2933.4212974612351</v>
      </c>
    </row>
    <row r="40" spans="1:13" x14ac:dyDescent="0.25">
      <c r="A40" s="779" t="s">
        <v>134</v>
      </c>
      <c r="B40" s="197">
        <v>14025.4739491008</v>
      </c>
      <c r="C40" s="197">
        <v>3182.2129914139291</v>
      </c>
      <c r="D40" s="197">
        <v>1579.9798768558353</v>
      </c>
      <c r="E40" s="197">
        <v>1602.233114558031</v>
      </c>
      <c r="F40" s="197"/>
      <c r="G40" s="197">
        <v>7373.2394253264565</v>
      </c>
      <c r="H40" s="197">
        <v>4109.431229005414</v>
      </c>
      <c r="I40" s="197">
        <v>3263.8081963219802</v>
      </c>
      <c r="J40" s="197"/>
      <c r="K40" s="197">
        <v>3470.0215323623274</v>
      </c>
      <c r="L40" s="197">
        <v>832.27109006207286</v>
      </c>
      <c r="M40" s="197">
        <v>2637.7504423002065</v>
      </c>
    </row>
    <row r="41" spans="1:13" x14ac:dyDescent="0.25">
      <c r="A41" s="779" t="s">
        <v>135</v>
      </c>
      <c r="B41" s="197">
        <v>9951.647900420081</v>
      </c>
      <c r="C41" s="197">
        <v>3048.6935652007546</v>
      </c>
      <c r="D41" s="197">
        <v>1545.8582457124685</v>
      </c>
      <c r="E41" s="197">
        <v>1502.8353194882234</v>
      </c>
      <c r="F41" s="197"/>
      <c r="G41" s="197">
        <v>3950.6914667297556</v>
      </c>
      <c r="H41" s="197">
        <v>2188.2350407158524</v>
      </c>
      <c r="I41" s="197">
        <v>1762.4564260138404</v>
      </c>
      <c r="J41" s="197"/>
      <c r="K41" s="197">
        <v>2952.2628684912397</v>
      </c>
      <c r="L41" s="197">
        <v>769.96202449592954</v>
      </c>
      <c r="M41" s="197">
        <v>2182.3008439952669</v>
      </c>
    </row>
    <row r="42" spans="1:13" x14ac:dyDescent="0.25">
      <c r="A42" s="779" t="s">
        <v>136</v>
      </c>
      <c r="B42" s="197">
        <v>6561.7380237866337</v>
      </c>
      <c r="C42" s="197">
        <v>2912.2070406272874</v>
      </c>
      <c r="D42" s="197">
        <v>1477.6149834257349</v>
      </c>
      <c r="E42" s="197">
        <v>1434.5920572014898</v>
      </c>
      <c r="F42" s="197"/>
      <c r="G42" s="197">
        <v>1796.5780571572072</v>
      </c>
      <c r="H42" s="197">
        <v>958.37277037450576</v>
      </c>
      <c r="I42" s="197">
        <v>838.20528678265794</v>
      </c>
      <c r="J42" s="197"/>
      <c r="K42" s="197">
        <v>1852.9529260027698</v>
      </c>
      <c r="L42" s="197">
        <v>419.84441798140637</v>
      </c>
      <c r="M42" s="197">
        <v>1433.1085080213434</v>
      </c>
    </row>
    <row r="43" spans="1:13" x14ac:dyDescent="0.25">
      <c r="A43" s="779" t="s">
        <v>137</v>
      </c>
      <c r="B43" s="197">
        <v>5116.7611223244994</v>
      </c>
      <c r="C43" s="197">
        <v>2701.543057046501</v>
      </c>
      <c r="D43" s="197">
        <v>1299.5890818081689</v>
      </c>
      <c r="E43" s="197">
        <v>1401.9539752382693</v>
      </c>
      <c r="F43" s="197"/>
      <c r="G43" s="197">
        <v>989.52730315757742</v>
      </c>
      <c r="H43" s="197">
        <v>514.79156551077119</v>
      </c>
      <c r="I43" s="197">
        <v>474.73573764682044</v>
      </c>
      <c r="J43" s="197"/>
      <c r="K43" s="197">
        <v>1425.6907621206115</v>
      </c>
      <c r="L43" s="197">
        <v>333.79856553291944</v>
      </c>
      <c r="M43" s="197">
        <v>1091.8921965876752</v>
      </c>
    </row>
    <row r="44" spans="1:13" x14ac:dyDescent="0.25">
      <c r="A44" s="779" t="s">
        <v>138</v>
      </c>
      <c r="B44" s="197">
        <v>1091.8921965876752</v>
      </c>
      <c r="C44" s="197">
        <v>57.858418025705902</v>
      </c>
      <c r="D44" s="197">
        <v>22.253237702194582</v>
      </c>
      <c r="E44" s="197">
        <v>35.605180323511327</v>
      </c>
      <c r="F44" s="197"/>
      <c r="G44" s="197">
        <v>360.50245077555331</v>
      </c>
      <c r="H44" s="197">
        <v>160.22331145580111</v>
      </c>
      <c r="I44" s="197">
        <v>200.27913931975115</v>
      </c>
      <c r="J44" s="197"/>
      <c r="K44" s="197">
        <v>673.53132778642203</v>
      </c>
      <c r="L44" s="197">
        <v>149.83846719477702</v>
      </c>
      <c r="M44" s="197">
        <v>523.69286059164881</v>
      </c>
    </row>
    <row r="45" spans="1:13" x14ac:dyDescent="0.25">
      <c r="A45" s="779" t="s">
        <v>139</v>
      </c>
      <c r="B45" s="197">
        <v>580.06772943720705</v>
      </c>
      <c r="C45" s="197">
        <v>34.121631143365022</v>
      </c>
      <c r="D45" s="197">
        <v>14.835491801463057</v>
      </c>
      <c r="E45" s="197">
        <v>19.286139341901972</v>
      </c>
      <c r="F45" s="197"/>
      <c r="G45" s="197">
        <v>191.37784423887337</v>
      </c>
      <c r="H45" s="197">
        <v>86.045852448485803</v>
      </c>
      <c r="I45" s="197">
        <v>105.33199179038786</v>
      </c>
      <c r="J45" s="197"/>
      <c r="K45" s="197">
        <v>354.56825405496801</v>
      </c>
      <c r="L45" s="197">
        <v>71.210360647022682</v>
      </c>
      <c r="M45" s="197">
        <v>283.35789340794435</v>
      </c>
    </row>
    <row r="46" spans="1:13" ht="17.25" customHeight="1" x14ac:dyDescent="0.25">
      <c r="A46" s="779" t="s">
        <v>120</v>
      </c>
      <c r="B46" s="197">
        <v>430.22926224243065</v>
      </c>
      <c r="C46" s="197">
        <v>28.187434422779802</v>
      </c>
      <c r="D46" s="197">
        <v>10.384844261024142</v>
      </c>
      <c r="E46" s="197">
        <v>17.802590161755667</v>
      </c>
      <c r="F46" s="197"/>
      <c r="G46" s="197">
        <v>117.20038523155836</v>
      </c>
      <c r="H46" s="197">
        <v>41.539377044096547</v>
      </c>
      <c r="I46" s="197">
        <v>75.661008187461618</v>
      </c>
      <c r="J46" s="197"/>
      <c r="K46" s="197">
        <v>284.84144258809067</v>
      </c>
      <c r="L46" s="197">
        <v>71.210360647022682</v>
      </c>
      <c r="M46" s="197">
        <v>213.63108194106783</v>
      </c>
    </row>
    <row r="47" spans="1:13" x14ac:dyDescent="0.25">
      <c r="A47" s="200" t="s">
        <v>5</v>
      </c>
      <c r="B47" s="201">
        <f>SUM(B48:B66)</f>
        <v>1660837.0177948731</v>
      </c>
      <c r="C47" s="201">
        <f t="shared" ref="C47:E47" si="3">SUM(C48:C66)</f>
        <v>404580.93517299963</v>
      </c>
      <c r="D47" s="201">
        <f t="shared" si="3"/>
        <v>212142.54617919767</v>
      </c>
      <c r="E47" s="201">
        <f t="shared" si="3"/>
        <v>192438.38899381767</v>
      </c>
      <c r="F47" s="201"/>
      <c r="G47" s="201">
        <f t="shared" ref="G47:I47" si="4">SUM(G48:G66)</f>
        <v>395815.1070991513</v>
      </c>
      <c r="H47" s="201">
        <f t="shared" si="4"/>
        <v>211450.80239599041</v>
      </c>
      <c r="I47" s="201">
        <f t="shared" si="4"/>
        <v>184364.30470318501</v>
      </c>
      <c r="J47" s="201"/>
      <c r="K47" s="201">
        <f t="shared" ref="K47:M47" si="5">SUM(K48:K66)</f>
        <v>860440.97552155354</v>
      </c>
      <c r="L47" s="201">
        <f t="shared" si="5"/>
        <v>382248.88765812229</v>
      </c>
      <c r="M47" s="201">
        <f t="shared" si="5"/>
        <v>478192.08786278387</v>
      </c>
    </row>
    <row r="48" spans="1:13" x14ac:dyDescent="0.25">
      <c r="A48" s="779" t="s">
        <v>122</v>
      </c>
      <c r="B48" s="197">
        <v>323944.13935445418</v>
      </c>
      <c r="C48" s="197">
        <v>117212.94083753396</v>
      </c>
      <c r="D48" s="197">
        <v>58856.287038337854</v>
      </c>
      <c r="E48" s="197">
        <v>58356.653799196116</v>
      </c>
      <c r="F48" s="197"/>
      <c r="G48" s="197">
        <v>14100.336527534419</v>
      </c>
      <c r="H48" s="197">
        <v>7245.3176332538787</v>
      </c>
      <c r="I48" s="197">
        <v>6855.0188942805617</v>
      </c>
      <c r="J48" s="197"/>
      <c r="K48" s="197">
        <v>192630.86198929758</v>
      </c>
      <c r="L48" s="197">
        <v>97260.665888194417</v>
      </c>
      <c r="M48" s="197">
        <v>95370.196100398578</v>
      </c>
    </row>
    <row r="49" spans="1:13" x14ac:dyDescent="0.25">
      <c r="A49" s="779" t="s">
        <v>123</v>
      </c>
      <c r="B49" s="197">
        <v>280131.51674095419</v>
      </c>
      <c r="C49" s="197">
        <v>130868.31137601082</v>
      </c>
      <c r="D49" s="197">
        <v>67548.379801727337</v>
      </c>
      <c r="E49" s="197">
        <v>63319.93157428351</v>
      </c>
      <c r="F49" s="197"/>
      <c r="G49" s="197">
        <v>21566.865823919732</v>
      </c>
      <c r="H49" s="197">
        <v>11144.491028795128</v>
      </c>
      <c r="I49" s="197">
        <v>10422.374795124626</v>
      </c>
      <c r="J49" s="197"/>
      <c r="K49" s="197">
        <v>127696.33953972931</v>
      </c>
      <c r="L49" s="197">
        <v>65355.333141372372</v>
      </c>
      <c r="M49" s="197">
        <v>62341.006398356949</v>
      </c>
    </row>
    <row r="50" spans="1:13" x14ac:dyDescent="0.25">
      <c r="A50" s="779" t="s">
        <v>124</v>
      </c>
      <c r="B50" s="197">
        <v>225862.69443886698</v>
      </c>
      <c r="C50" s="197">
        <v>74124.812603465165</v>
      </c>
      <c r="D50" s="197">
        <v>41664.290781169599</v>
      </c>
      <c r="E50" s="197">
        <v>32460.52182231738</v>
      </c>
      <c r="F50" s="197"/>
      <c r="G50" s="197">
        <v>50747.598269382426</v>
      </c>
      <c r="H50" s="197">
        <v>22855.641796336124</v>
      </c>
      <c r="I50" s="197">
        <v>27891.956473068123</v>
      </c>
      <c r="J50" s="197"/>
      <c r="K50" s="197">
        <v>100990.28356606304</v>
      </c>
      <c r="L50" s="197">
        <v>47655.326687969115</v>
      </c>
      <c r="M50" s="197">
        <v>53334.956878115736</v>
      </c>
    </row>
    <row r="51" spans="1:13" x14ac:dyDescent="0.25">
      <c r="A51" s="779" t="s">
        <v>125</v>
      </c>
      <c r="B51" s="197">
        <v>177657.63736875067</v>
      </c>
      <c r="C51" s="197">
        <v>21476.853532107536</v>
      </c>
      <c r="D51" s="197">
        <v>12339.465437229457</v>
      </c>
      <c r="E51" s="197">
        <v>9137.3880948721653</v>
      </c>
      <c r="F51" s="197"/>
      <c r="G51" s="197">
        <v>70042.749179372549</v>
      </c>
      <c r="H51" s="197">
        <v>34231.942779521371</v>
      </c>
      <c r="I51" s="197">
        <v>35810.806399854933</v>
      </c>
      <c r="J51" s="197"/>
      <c r="K51" s="197">
        <v>86138.034657190976</v>
      </c>
      <c r="L51" s="197">
        <v>36780.172908326182</v>
      </c>
      <c r="M51" s="197">
        <v>49357.861748960968</v>
      </c>
    </row>
    <row r="52" spans="1:13" x14ac:dyDescent="0.25">
      <c r="A52" s="779" t="s">
        <v>126</v>
      </c>
      <c r="B52" s="197">
        <v>124508.47549751689</v>
      </c>
      <c r="C52" s="197">
        <v>10009.184379613684</v>
      </c>
      <c r="D52" s="197">
        <v>5428.4524474325945</v>
      </c>
      <c r="E52" s="197">
        <v>4580.7319321824843</v>
      </c>
      <c r="F52" s="197"/>
      <c r="G52" s="197">
        <v>51947.907687935127</v>
      </c>
      <c r="H52" s="197">
        <v>27286.716854121489</v>
      </c>
      <c r="I52" s="197">
        <v>24661.190833791519</v>
      </c>
      <c r="J52" s="197"/>
      <c r="K52" s="197">
        <v>62551.383430271606</v>
      </c>
      <c r="L52" s="197">
        <v>25717.990399889586</v>
      </c>
      <c r="M52" s="197">
        <v>36833.393030359897</v>
      </c>
    </row>
    <row r="53" spans="1:13" x14ac:dyDescent="0.25">
      <c r="A53" s="779" t="s">
        <v>127</v>
      </c>
      <c r="B53" s="197">
        <v>106290.61849306646</v>
      </c>
      <c r="C53" s="197">
        <v>7622.8611870582845</v>
      </c>
      <c r="D53" s="197">
        <v>4112.4386256606249</v>
      </c>
      <c r="E53" s="197">
        <v>3510.4225613967437</v>
      </c>
      <c r="F53" s="197"/>
      <c r="G53" s="197">
        <v>43054.851102681481</v>
      </c>
      <c r="H53" s="197">
        <v>23514.747470144168</v>
      </c>
      <c r="I53" s="197">
        <v>19540.103632530499</v>
      </c>
      <c r="J53" s="197"/>
      <c r="K53" s="197">
        <v>55612.906203247272</v>
      </c>
      <c r="L53" s="197">
        <v>22428.442927518015</v>
      </c>
      <c r="M53" s="197">
        <v>33184.463275689428</v>
      </c>
    </row>
    <row r="54" spans="1:13" x14ac:dyDescent="0.25">
      <c r="A54" s="779" t="s">
        <v>128</v>
      </c>
      <c r="B54" s="197">
        <v>84375.895940347997</v>
      </c>
      <c r="C54" s="197">
        <v>6151.2663633016437</v>
      </c>
      <c r="D54" s="197">
        <v>3260.2514413581998</v>
      </c>
      <c r="E54" s="197">
        <v>2891.0149219430227</v>
      </c>
      <c r="F54" s="197"/>
      <c r="G54" s="197">
        <v>31893.473271212632</v>
      </c>
      <c r="H54" s="197">
        <v>17870.512414307053</v>
      </c>
      <c r="I54" s="197">
        <v>14022.96085692353</v>
      </c>
      <c r="J54" s="197"/>
      <c r="K54" s="197">
        <v>46331.156305758675</v>
      </c>
      <c r="L54" s="197">
        <v>17210.970370569747</v>
      </c>
      <c r="M54" s="197">
        <v>29120.185935173206</v>
      </c>
    </row>
    <row r="55" spans="1:13" x14ac:dyDescent="0.25">
      <c r="A55" s="779" t="s">
        <v>129</v>
      </c>
      <c r="B55" s="197">
        <v>68335.512361378802</v>
      </c>
      <c r="C55" s="197">
        <v>5297.741365522792</v>
      </c>
      <c r="D55" s="197">
        <v>2741.1798126151248</v>
      </c>
      <c r="E55" s="197">
        <v>2556.5615529075362</v>
      </c>
      <c r="F55" s="197"/>
      <c r="G55" s="197">
        <v>23699.365729851568</v>
      </c>
      <c r="H55" s="197">
        <v>13534.658938131553</v>
      </c>
      <c r="I55" s="197">
        <v>10164.706791728846</v>
      </c>
      <c r="J55" s="197"/>
      <c r="K55" s="197">
        <v>39338.405265952839</v>
      </c>
      <c r="L55" s="197">
        <v>15045.050352696324</v>
      </c>
      <c r="M55" s="197">
        <v>24293.354913257986</v>
      </c>
    </row>
    <row r="56" spans="1:13" x14ac:dyDescent="0.25">
      <c r="A56" s="779" t="s">
        <v>130</v>
      </c>
      <c r="B56" s="197">
        <v>66191.104190777653</v>
      </c>
      <c r="C56" s="197">
        <v>4929.1529195843323</v>
      </c>
      <c r="D56" s="197">
        <v>2571.0419306873923</v>
      </c>
      <c r="E56" s="197">
        <v>2358.1109888969227</v>
      </c>
      <c r="F56" s="197"/>
      <c r="G56" s="197">
        <v>24354.803062555875</v>
      </c>
      <c r="H56" s="197">
        <v>13865.639712616652</v>
      </c>
      <c r="I56" s="197">
        <v>10489.163349939205</v>
      </c>
      <c r="J56" s="197"/>
      <c r="K56" s="197">
        <v>36907.148208714352</v>
      </c>
      <c r="L56" s="197">
        <v>14265.050547527968</v>
      </c>
      <c r="M56" s="197">
        <v>22642.097661197749</v>
      </c>
    </row>
    <row r="57" spans="1:13" x14ac:dyDescent="0.25">
      <c r="A57" s="779" t="s">
        <v>131</v>
      </c>
      <c r="B57" s="197">
        <v>49671.101744206091</v>
      </c>
      <c r="C57" s="197">
        <v>4484.7753019346565</v>
      </c>
      <c r="D57" s="197">
        <v>2280.0803953215332</v>
      </c>
      <c r="E57" s="197">
        <v>2204.694906613106</v>
      </c>
      <c r="F57" s="197"/>
      <c r="G57" s="197">
        <v>19473.262030576847</v>
      </c>
      <c r="H57" s="197">
        <v>11248.308446757401</v>
      </c>
      <c r="I57" s="197">
        <v>8224.9535838194279</v>
      </c>
      <c r="J57" s="197"/>
      <c r="K57" s="197">
        <v>25713.064411741045</v>
      </c>
      <c r="L57" s="197">
        <v>9699.5995471509414</v>
      </c>
      <c r="M57" s="197">
        <v>16013.464864590085</v>
      </c>
    </row>
    <row r="58" spans="1:13" x14ac:dyDescent="0.25">
      <c r="A58" s="779" t="s">
        <v>132</v>
      </c>
      <c r="B58" s="197">
        <v>39250.711120836553</v>
      </c>
      <c r="C58" s="197">
        <v>4089.3321243237847</v>
      </c>
      <c r="D58" s="197">
        <v>2098.8907119346118</v>
      </c>
      <c r="E58" s="197">
        <v>1990.4414123891552</v>
      </c>
      <c r="F58" s="197"/>
      <c r="G58" s="197">
        <v>15782.018188730879</v>
      </c>
      <c r="H58" s="197">
        <v>9113.7088191187795</v>
      </c>
      <c r="I58" s="197">
        <v>6668.3093696120814</v>
      </c>
      <c r="J58" s="197"/>
      <c r="K58" s="197">
        <v>19379.360807799683</v>
      </c>
      <c r="L58" s="197">
        <v>6661.6966074446755</v>
      </c>
      <c r="M58" s="197">
        <v>12717.66420035499</v>
      </c>
    </row>
    <row r="59" spans="1:13" x14ac:dyDescent="0.25">
      <c r="A59" s="779" t="s">
        <v>133</v>
      </c>
      <c r="B59" s="197">
        <v>34244.850160124064</v>
      </c>
      <c r="C59" s="197">
        <v>3783.8225121896326</v>
      </c>
      <c r="D59" s="197">
        <v>1907.120609079841</v>
      </c>
      <c r="E59" s="197">
        <v>1876.7019031097739</v>
      </c>
      <c r="F59" s="197"/>
      <c r="G59" s="197">
        <v>11905.617006197546</v>
      </c>
      <c r="H59" s="197">
        <v>7586.1607584480189</v>
      </c>
      <c r="I59" s="197">
        <v>4319.4562477495092</v>
      </c>
      <c r="J59" s="197"/>
      <c r="K59" s="197">
        <v>18555.410641740909</v>
      </c>
      <c r="L59" s="197">
        <v>6555.8924127661812</v>
      </c>
      <c r="M59" s="197">
        <v>11999.51822897471</v>
      </c>
    </row>
    <row r="60" spans="1:13" x14ac:dyDescent="0.25">
      <c r="A60" s="779" t="s">
        <v>134</v>
      </c>
      <c r="B60" s="197">
        <v>26416.076701679594</v>
      </c>
      <c r="C60" s="197">
        <v>3812.7213929761419</v>
      </c>
      <c r="D60" s="197">
        <v>1930.0974833703817</v>
      </c>
      <c r="E60" s="197">
        <v>1882.6239096056975</v>
      </c>
      <c r="F60" s="197"/>
      <c r="G60" s="197">
        <v>7315.3810073007653</v>
      </c>
      <c r="H60" s="197">
        <v>5055.9356059385163</v>
      </c>
      <c r="I60" s="197">
        <v>2259.4454013628788</v>
      </c>
      <c r="J60" s="197"/>
      <c r="K60" s="197">
        <v>15287.974301404985</v>
      </c>
      <c r="L60" s="197">
        <v>5202.8069747729633</v>
      </c>
      <c r="M60" s="197">
        <v>10085.167326633215</v>
      </c>
    </row>
    <row r="61" spans="1:13" x14ac:dyDescent="0.25">
      <c r="A61" s="779" t="s">
        <v>135</v>
      </c>
      <c r="B61" s="197">
        <v>22098.948587454943</v>
      </c>
      <c r="C61" s="197">
        <v>3802.3365487151173</v>
      </c>
      <c r="D61" s="197">
        <v>1927.130385010089</v>
      </c>
      <c r="E61" s="197">
        <v>1875.2061637049655</v>
      </c>
      <c r="F61" s="197"/>
      <c r="G61" s="197">
        <v>4931.3174748062584</v>
      </c>
      <c r="H61" s="197">
        <v>3489.3076717042304</v>
      </c>
      <c r="I61" s="197">
        <v>1442.0098031022217</v>
      </c>
      <c r="J61" s="197"/>
      <c r="K61" s="197">
        <v>13365.294563935862</v>
      </c>
      <c r="L61" s="197">
        <v>5015.8797780745763</v>
      </c>
      <c r="M61" s="197">
        <v>8349.4147858624783</v>
      </c>
    </row>
    <row r="62" spans="1:13" x14ac:dyDescent="0.25">
      <c r="A62" s="779" t="s">
        <v>136</v>
      </c>
      <c r="B62" s="197">
        <v>14049.210735983135</v>
      </c>
      <c r="C62" s="197">
        <v>3651.0145323401862</v>
      </c>
      <c r="D62" s="197">
        <v>1869.27196698438</v>
      </c>
      <c r="E62" s="197">
        <v>1781.7425653557434</v>
      </c>
      <c r="F62" s="197"/>
      <c r="G62" s="197">
        <v>2473.076483303958</v>
      </c>
      <c r="H62" s="197">
        <v>1706.0815571682779</v>
      </c>
      <c r="I62" s="197">
        <v>766.994926135637</v>
      </c>
      <c r="J62" s="197"/>
      <c r="K62" s="197">
        <v>7925.1197203407419</v>
      </c>
      <c r="L62" s="197">
        <v>2965.6148111125572</v>
      </c>
      <c r="M62" s="197">
        <v>4959.504909229031</v>
      </c>
    </row>
    <row r="63" spans="1:13" x14ac:dyDescent="0.25">
      <c r="A63" s="779" t="s">
        <v>137</v>
      </c>
      <c r="B63" s="197">
        <v>11353.601875657983</v>
      </c>
      <c r="C63" s="197">
        <v>3137.7065160095376</v>
      </c>
      <c r="D63" s="197">
        <v>1554.7595407933468</v>
      </c>
      <c r="E63" s="197">
        <v>1582.9469752161281</v>
      </c>
      <c r="F63" s="197"/>
      <c r="G63" s="197">
        <v>1617.0686063594949</v>
      </c>
      <c r="H63" s="197">
        <v>1130.4644752714812</v>
      </c>
      <c r="I63" s="197">
        <v>486.60413108799105</v>
      </c>
      <c r="J63" s="197"/>
      <c r="K63" s="197">
        <v>6598.8267532902819</v>
      </c>
      <c r="L63" s="197">
        <v>2481.9777783848363</v>
      </c>
      <c r="M63" s="197">
        <v>4116.8489749061437</v>
      </c>
    </row>
    <row r="64" spans="1:13" x14ac:dyDescent="0.25">
      <c r="A64" s="779" t="s">
        <v>138</v>
      </c>
      <c r="B64" s="197">
        <v>3140.6736143698304</v>
      </c>
      <c r="C64" s="197">
        <v>47.473573764681767</v>
      </c>
      <c r="D64" s="197">
        <v>14.835491801463057</v>
      </c>
      <c r="E64" s="197">
        <v>32.638081963218717</v>
      </c>
      <c r="F64" s="197"/>
      <c r="G64" s="197">
        <v>462.86734420564983</v>
      </c>
      <c r="H64" s="197">
        <v>299.67693438955394</v>
      </c>
      <c r="I64" s="197">
        <v>163.19040981609371</v>
      </c>
      <c r="J64" s="197"/>
      <c r="K64" s="197">
        <v>2630.3326963994746</v>
      </c>
      <c r="L64" s="197">
        <v>940.57018021275053</v>
      </c>
      <c r="M64" s="197">
        <v>1689.7625161866677</v>
      </c>
    </row>
    <row r="65" spans="1:13" x14ac:dyDescent="0.25">
      <c r="A65" s="779" t="s">
        <v>139</v>
      </c>
      <c r="B65" s="197">
        <v>2010.2091390982864</v>
      </c>
      <c r="C65" s="197">
        <v>48.957122944828072</v>
      </c>
      <c r="D65" s="197">
        <v>23.736786882340887</v>
      </c>
      <c r="E65" s="197">
        <v>25.220336062487192</v>
      </c>
      <c r="F65" s="197"/>
      <c r="G65" s="197">
        <v>275.94014750721271</v>
      </c>
      <c r="H65" s="197">
        <v>170.60815571682519</v>
      </c>
      <c r="I65" s="197">
        <v>105.33199179038786</v>
      </c>
      <c r="J65" s="197"/>
      <c r="K65" s="197">
        <v>1685.3118686462285</v>
      </c>
      <c r="L65" s="197">
        <v>620.12355730115632</v>
      </c>
      <c r="M65" s="197">
        <v>1065.1883113450403</v>
      </c>
    </row>
    <row r="66" spans="1:13" ht="15" customHeight="1" x14ac:dyDescent="0.25">
      <c r="A66" s="780" t="s">
        <v>120</v>
      </c>
      <c r="B66" s="224">
        <v>1304.039729348608</v>
      </c>
      <c r="C66" s="224">
        <v>29.670983602926107</v>
      </c>
      <c r="D66" s="224">
        <v>14.835491801463057</v>
      </c>
      <c r="E66" s="224">
        <v>14.835491801463057</v>
      </c>
      <c r="F66" s="224"/>
      <c r="G66" s="224">
        <v>170.60815571682519</v>
      </c>
      <c r="H66" s="224">
        <v>100.88134424994892</v>
      </c>
      <c r="I66" s="224">
        <v>69.72681146687637</v>
      </c>
      <c r="J66" s="224"/>
      <c r="K66" s="224">
        <v>1103.7605900288463</v>
      </c>
      <c r="L66" s="224">
        <v>385.72278683804086</v>
      </c>
      <c r="M66" s="224">
        <v>718.03780319081011</v>
      </c>
    </row>
  </sheetData>
  <mergeCells count="7">
    <mergeCell ref="A1:M1"/>
    <mergeCell ref="C3:E3"/>
    <mergeCell ref="G3:I3"/>
    <mergeCell ref="K3:M3"/>
    <mergeCell ref="A2:A4"/>
    <mergeCell ref="C2:M2"/>
    <mergeCell ref="B2:B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71"/>
  <sheetViews>
    <sheetView workbookViewId="0">
      <selection activeCell="A9" sqref="A9"/>
    </sheetView>
  </sheetViews>
  <sheetFormatPr defaultRowHeight="15" x14ac:dyDescent="0.25"/>
  <cols>
    <col min="1" max="1" width="17.5703125" style="25" customWidth="1"/>
    <col min="2" max="16384" width="9.140625" style="25"/>
  </cols>
  <sheetData>
    <row r="1" spans="1:8" ht="32.25" customHeight="1" thickBot="1" x14ac:dyDescent="0.3">
      <c r="A1" s="997" t="s">
        <v>560</v>
      </c>
      <c r="B1" s="997"/>
      <c r="C1" s="997"/>
      <c r="D1" s="997"/>
      <c r="E1" s="997"/>
      <c r="F1" s="997"/>
      <c r="G1" s="997"/>
      <c r="H1" s="997"/>
    </row>
    <row r="2" spans="1:8" ht="22.5" customHeight="1" x14ac:dyDescent="0.25">
      <c r="A2" s="994" t="s">
        <v>523</v>
      </c>
      <c r="B2" s="995" t="s">
        <v>316</v>
      </c>
      <c r="C2" s="995"/>
      <c r="D2" s="995"/>
      <c r="E2" s="206"/>
      <c r="F2" s="996" t="s">
        <v>317</v>
      </c>
      <c r="G2" s="996"/>
      <c r="H2" s="996"/>
    </row>
    <row r="3" spans="1:8" x14ac:dyDescent="0.25">
      <c r="A3" s="994"/>
      <c r="B3" s="198" t="s">
        <v>0</v>
      </c>
      <c r="C3" s="198" t="s">
        <v>1</v>
      </c>
      <c r="D3" s="198" t="s">
        <v>2</v>
      </c>
      <c r="E3" s="195"/>
      <c r="F3" s="198" t="s">
        <v>0</v>
      </c>
      <c r="G3" s="198" t="s">
        <v>1</v>
      </c>
      <c r="H3" s="198" t="s">
        <v>2</v>
      </c>
    </row>
    <row r="4" spans="1:8" x14ac:dyDescent="0.25">
      <c r="A4" s="232" t="s">
        <v>230</v>
      </c>
      <c r="B4" s="233">
        <v>1278670.1163470789</v>
      </c>
      <c r="C4" s="233">
        <v>638898.35592486383</v>
      </c>
      <c r="D4" s="233">
        <v>639771.76040556037</v>
      </c>
      <c r="E4" s="233"/>
      <c r="F4" s="233">
        <v>584993.86306291516</v>
      </c>
      <c r="G4" s="233">
        <v>291042.97041462897</v>
      </c>
      <c r="H4" s="233">
        <v>293950.89264822344</v>
      </c>
    </row>
    <row r="5" spans="1:8" ht="12" customHeight="1" x14ac:dyDescent="0.25">
      <c r="A5" s="781"/>
      <c r="B5" s="520"/>
      <c r="C5" s="520"/>
      <c r="D5" s="520"/>
      <c r="E5" s="520"/>
      <c r="F5" s="520"/>
      <c r="G5" s="520"/>
      <c r="H5" s="520"/>
    </row>
    <row r="6" spans="1:8" ht="15" customHeight="1" x14ac:dyDescent="0.25">
      <c r="A6" s="232" t="s">
        <v>3</v>
      </c>
      <c r="B6" s="233"/>
      <c r="C6" s="233"/>
      <c r="D6" s="233"/>
      <c r="E6" s="233"/>
      <c r="F6" s="233"/>
      <c r="G6" s="233"/>
      <c r="H6" s="233"/>
    </row>
    <row r="7" spans="1:8" x14ac:dyDescent="0.25">
      <c r="A7" s="230" t="s">
        <v>4</v>
      </c>
      <c r="B7" s="227">
        <v>490360.17443204083</v>
      </c>
      <c r="C7" s="227">
        <v>238753.05307804499</v>
      </c>
      <c r="D7" s="227">
        <v>251607.12135539693</v>
      </c>
      <c r="E7" s="227"/>
      <c r="F7" s="227">
        <v>110789.59283847941</v>
      </c>
      <c r="G7" s="227">
        <v>54143.040345264402</v>
      </c>
      <c r="H7" s="227">
        <v>56646.552493222545</v>
      </c>
    </row>
    <row r="8" spans="1:8" x14ac:dyDescent="0.25">
      <c r="A8" s="230" t="s">
        <v>5</v>
      </c>
      <c r="B8" s="227">
        <v>788309.94189968111</v>
      </c>
      <c r="C8" s="227">
        <v>400145.30284462793</v>
      </c>
      <c r="D8" s="227">
        <v>388164.63904809253</v>
      </c>
      <c r="E8" s="227"/>
      <c r="F8" s="227">
        <v>474204.27022290387</v>
      </c>
      <c r="G8" s="227">
        <v>236899.93006920695</v>
      </c>
      <c r="H8" s="227">
        <v>237304.34015479631</v>
      </c>
    </row>
    <row r="9" spans="1:8" x14ac:dyDescent="0.25">
      <c r="A9" s="232" t="s">
        <v>518</v>
      </c>
      <c r="B9" s="234"/>
      <c r="C9" s="234"/>
      <c r="D9" s="234"/>
      <c r="E9" s="234"/>
      <c r="F9" s="234"/>
      <c r="G9" s="234"/>
      <c r="H9" s="234"/>
    </row>
    <row r="10" spans="1:8" x14ac:dyDescent="0.25">
      <c r="A10" s="228" t="s">
        <v>6</v>
      </c>
      <c r="B10" s="229">
        <f>SUM(B11:B14)</f>
        <v>90300.657157721056</v>
      </c>
      <c r="C10" s="229">
        <f t="shared" ref="C10:H10" si="0">SUM(C11:C14)</f>
        <v>45969.824302427398</v>
      </c>
      <c r="D10" s="229">
        <f t="shared" si="0"/>
        <v>44330.832855301174</v>
      </c>
      <c r="E10" s="229"/>
      <c r="F10" s="229">
        <f t="shared" si="0"/>
        <v>49617.523055196609</v>
      </c>
      <c r="G10" s="229">
        <f t="shared" si="0"/>
        <v>24721.145744503534</v>
      </c>
      <c r="H10" s="229">
        <f t="shared" si="0"/>
        <v>24896.377310691463</v>
      </c>
    </row>
    <row r="11" spans="1:8" x14ac:dyDescent="0.25">
      <c r="A11" s="230" t="s">
        <v>6</v>
      </c>
      <c r="B11" s="227">
        <v>28448.660729525458</v>
      </c>
      <c r="C11" s="227">
        <v>14374.118748328216</v>
      </c>
      <c r="D11" s="227">
        <v>14074.541981201297</v>
      </c>
      <c r="E11" s="227"/>
      <c r="F11" s="227">
        <v>12038.763990560996</v>
      </c>
      <c r="G11" s="227">
        <v>6006.5464130983773</v>
      </c>
      <c r="H11" s="227">
        <v>6032.217577462161</v>
      </c>
    </row>
    <row r="12" spans="1:8" x14ac:dyDescent="0.25">
      <c r="A12" s="230" t="s">
        <v>158</v>
      </c>
      <c r="B12" s="227">
        <v>23326.452658269467</v>
      </c>
      <c r="C12" s="227">
        <v>11841.411110143952</v>
      </c>
      <c r="D12" s="227">
        <v>11485.041548127538</v>
      </c>
      <c r="E12" s="227"/>
      <c r="F12" s="227">
        <v>13536.57587134962</v>
      </c>
      <c r="G12" s="227">
        <v>6552.0696658571733</v>
      </c>
      <c r="H12" s="227">
        <v>6984.5062054920545</v>
      </c>
    </row>
    <row r="13" spans="1:8" x14ac:dyDescent="0.25">
      <c r="A13" s="230" t="s">
        <v>159</v>
      </c>
      <c r="B13" s="227">
        <v>16365.827801451343</v>
      </c>
      <c r="C13" s="227">
        <v>8312.5591824223575</v>
      </c>
      <c r="D13" s="227">
        <v>8053.2686190286504</v>
      </c>
      <c r="E13" s="227"/>
      <c r="F13" s="227">
        <v>11802.732336711169</v>
      </c>
      <c r="G13" s="227">
        <v>5935.8597957445099</v>
      </c>
      <c r="H13" s="227">
        <v>5866.8725409662738</v>
      </c>
    </row>
    <row r="14" spans="1:8" x14ac:dyDescent="0.25">
      <c r="A14" s="230" t="s">
        <v>160</v>
      </c>
      <c r="B14" s="227">
        <v>22159.715968474782</v>
      </c>
      <c r="C14" s="227">
        <v>11441.735261532873</v>
      </c>
      <c r="D14" s="227">
        <v>10717.980706943696</v>
      </c>
      <c r="E14" s="227"/>
      <c r="F14" s="227">
        <v>12239.450856574822</v>
      </c>
      <c r="G14" s="227">
        <v>6226.6698698034761</v>
      </c>
      <c r="H14" s="227">
        <v>6012.780986770972</v>
      </c>
    </row>
    <row r="15" spans="1:8" x14ac:dyDescent="0.25">
      <c r="A15" s="228" t="s">
        <v>7</v>
      </c>
      <c r="B15" s="229">
        <f>SUM(B16:B17)</f>
        <v>44964.511741782015</v>
      </c>
      <c r="C15" s="229">
        <f t="shared" ref="C15:H15" si="1">SUM(C16:C17)</f>
        <v>22311.541387320911</v>
      </c>
      <c r="D15" s="229">
        <f t="shared" si="1"/>
        <v>22652.970354464</v>
      </c>
      <c r="E15" s="229"/>
      <c r="F15" s="229">
        <f t="shared" si="1"/>
        <v>32428.394879768537</v>
      </c>
      <c r="G15" s="229">
        <f t="shared" si="1"/>
        <v>16197.298794972447</v>
      </c>
      <c r="H15" s="229">
        <f t="shared" si="1"/>
        <v>16231.096084795659</v>
      </c>
    </row>
    <row r="16" spans="1:8" x14ac:dyDescent="0.25">
      <c r="A16" s="230" t="s">
        <v>161</v>
      </c>
      <c r="B16" s="227">
        <v>21360.625826782354</v>
      </c>
      <c r="C16" s="227">
        <v>10468.198770531641</v>
      </c>
      <c r="D16" s="227">
        <v>10892.427056251656</v>
      </c>
      <c r="E16" s="227"/>
      <c r="F16" s="227">
        <v>15214.884810568366</v>
      </c>
      <c r="G16" s="227">
        <v>7531.523499687848</v>
      </c>
      <c r="H16" s="227">
        <v>7683.3613108802028</v>
      </c>
    </row>
    <row r="17" spans="1:8" x14ac:dyDescent="0.25">
      <c r="A17" s="230" t="s">
        <v>162</v>
      </c>
      <c r="B17" s="227">
        <v>23603.885914999657</v>
      </c>
      <c r="C17" s="227">
        <v>11843.34261678927</v>
      </c>
      <c r="D17" s="227">
        <v>11760.543298212342</v>
      </c>
      <c r="E17" s="227"/>
      <c r="F17" s="227">
        <v>17213.510069200169</v>
      </c>
      <c r="G17" s="227">
        <v>8665.7752952845985</v>
      </c>
      <c r="H17" s="227">
        <v>8547.7347739154557</v>
      </c>
    </row>
    <row r="18" spans="1:8" x14ac:dyDescent="0.25">
      <c r="A18" s="228" t="s">
        <v>8</v>
      </c>
      <c r="B18" s="229">
        <f>SUM(B19)</f>
        <v>45532.95169925331</v>
      </c>
      <c r="C18" s="229">
        <f t="shared" ref="C18:H18" si="2">SUM(C19)</f>
        <v>22806.202319945492</v>
      </c>
      <c r="D18" s="229">
        <f t="shared" si="2"/>
        <v>22726.749379313373</v>
      </c>
      <c r="E18" s="229"/>
      <c r="F18" s="229">
        <f t="shared" si="2"/>
        <v>22450.168487042563</v>
      </c>
      <c r="G18" s="229">
        <f t="shared" si="2"/>
        <v>11309.139263292316</v>
      </c>
      <c r="H18" s="229">
        <f t="shared" si="2"/>
        <v>11141.029223751873</v>
      </c>
    </row>
    <row r="19" spans="1:8" x14ac:dyDescent="0.25">
      <c r="A19" s="230" t="s">
        <v>8</v>
      </c>
      <c r="B19" s="227">
        <v>45532.95169925331</v>
      </c>
      <c r="C19" s="227">
        <v>22806.202319945492</v>
      </c>
      <c r="D19" s="227">
        <v>22726.749379313373</v>
      </c>
      <c r="E19" s="227"/>
      <c r="F19" s="227">
        <v>22450.168487042563</v>
      </c>
      <c r="G19" s="227">
        <v>11309.139263292316</v>
      </c>
      <c r="H19" s="227">
        <v>11141.029223751873</v>
      </c>
    </row>
    <row r="20" spans="1:8" x14ac:dyDescent="0.25">
      <c r="A20" s="228" t="s">
        <v>9</v>
      </c>
      <c r="B20" s="229">
        <f>SUM(B21:B22)</f>
        <v>330554.70367845619</v>
      </c>
      <c r="C20" s="229">
        <f t="shared" ref="C20:H20" si="3">SUM(C21:C22)</f>
        <v>160688.39496424209</v>
      </c>
      <c r="D20" s="229">
        <f t="shared" si="3"/>
        <v>169866.30871376069</v>
      </c>
      <c r="E20" s="229"/>
      <c r="F20" s="229">
        <f t="shared" si="3"/>
        <v>71677.724275389599</v>
      </c>
      <c r="G20" s="229">
        <f t="shared" si="3"/>
        <v>35871.239284522911</v>
      </c>
      <c r="H20" s="229">
        <f t="shared" si="3"/>
        <v>35806.484990873978</v>
      </c>
    </row>
    <row r="21" spans="1:8" x14ac:dyDescent="0.25">
      <c r="A21" s="230" t="s">
        <v>9</v>
      </c>
      <c r="B21" s="227">
        <v>310493.30806403456</v>
      </c>
      <c r="C21" s="227">
        <v>150359.12739234936</v>
      </c>
      <c r="D21" s="227">
        <v>160134.18067123124</v>
      </c>
      <c r="E21" s="227"/>
      <c r="F21" s="227">
        <v>59060.445676135401</v>
      </c>
      <c r="G21" s="227">
        <v>29248.484480470826</v>
      </c>
      <c r="H21" s="227">
        <v>29811.961195672142</v>
      </c>
    </row>
    <row r="22" spans="1:8" x14ac:dyDescent="0.25">
      <c r="A22" s="230" t="s">
        <v>163</v>
      </c>
      <c r="B22" s="227">
        <v>20061.39561442161</v>
      </c>
      <c r="C22" s="227">
        <v>10329.267571892744</v>
      </c>
      <c r="D22" s="227">
        <v>9732.1280425294644</v>
      </c>
      <c r="E22" s="227"/>
      <c r="F22" s="227">
        <v>12617.278599254201</v>
      </c>
      <c r="G22" s="227">
        <v>6622.7548040520833</v>
      </c>
      <c r="H22" s="227">
        <v>5994.5237952018388</v>
      </c>
    </row>
    <row r="23" spans="1:8" x14ac:dyDescent="0.25">
      <c r="A23" s="228" t="s">
        <v>10</v>
      </c>
      <c r="B23" s="229">
        <f>SUM(B24)</f>
        <v>14167.766291194077</v>
      </c>
      <c r="C23" s="229">
        <f t="shared" ref="C23:H23" si="4">SUM(C24)</f>
        <v>7078.0349841902544</v>
      </c>
      <c r="D23" s="229">
        <f t="shared" si="4"/>
        <v>7089.731307003427</v>
      </c>
      <c r="E23" s="229"/>
      <c r="F23" s="229">
        <f t="shared" si="4"/>
        <v>7092.7830200626167</v>
      </c>
      <c r="G23" s="229">
        <f t="shared" si="4"/>
        <v>3452.6432591493372</v>
      </c>
      <c r="H23" s="229">
        <f t="shared" si="4"/>
        <v>3640.1397609129845</v>
      </c>
    </row>
    <row r="24" spans="1:8" x14ac:dyDescent="0.25">
      <c r="A24" s="230" t="s">
        <v>10</v>
      </c>
      <c r="B24" s="227">
        <v>14167.766291194077</v>
      </c>
      <c r="C24" s="227">
        <v>7078.0349841902544</v>
      </c>
      <c r="D24" s="227">
        <v>7089.731307003427</v>
      </c>
      <c r="E24" s="227"/>
      <c r="F24" s="227">
        <v>7092.7830200626167</v>
      </c>
      <c r="G24" s="227">
        <v>3452.6432591493372</v>
      </c>
      <c r="H24" s="227">
        <v>3640.1397609129845</v>
      </c>
    </row>
    <row r="25" spans="1:8" x14ac:dyDescent="0.25">
      <c r="A25" s="228" t="s">
        <v>11</v>
      </c>
      <c r="B25" s="229">
        <v>65959.586784011466</v>
      </c>
      <c r="C25" s="229">
        <v>33390.845094734956</v>
      </c>
      <c r="D25" s="229">
        <v>32568.741689284769</v>
      </c>
      <c r="E25" s="229"/>
      <c r="F25" s="229">
        <v>34800.886459800153</v>
      </c>
      <c r="G25" s="229">
        <v>17413.771122774117</v>
      </c>
      <c r="H25" s="229">
        <v>17387.115337027666</v>
      </c>
    </row>
    <row r="26" spans="1:8" x14ac:dyDescent="0.25">
      <c r="A26" s="230" t="s">
        <v>11</v>
      </c>
      <c r="B26" s="227">
        <v>65959.586784011466</v>
      </c>
      <c r="C26" s="227">
        <v>33390.845094734956</v>
      </c>
      <c r="D26" s="227">
        <v>32568.741689284769</v>
      </c>
      <c r="E26" s="227"/>
      <c r="F26" s="227">
        <v>34800.886459800153</v>
      </c>
      <c r="G26" s="227">
        <v>17413.771122774117</v>
      </c>
      <c r="H26" s="227">
        <v>17387.115337027666</v>
      </c>
    </row>
    <row r="27" spans="1:8" x14ac:dyDescent="0.25">
      <c r="A27" s="228" t="s">
        <v>12</v>
      </c>
      <c r="B27" s="229">
        <f>SUM(B28:B29)</f>
        <v>54932.690676007624</v>
      </c>
      <c r="C27" s="229">
        <f t="shared" ref="C27:H27" si="5">SUM(C28:C29)</f>
        <v>27435.314715281464</v>
      </c>
      <c r="D27" s="229">
        <f t="shared" si="5"/>
        <v>27497.375960731071</v>
      </c>
      <c r="E27" s="229"/>
      <c r="F27" s="229">
        <f t="shared" si="5"/>
        <v>36197.649785314061</v>
      </c>
      <c r="G27" s="229">
        <f t="shared" si="5"/>
        <v>18063.573331361054</v>
      </c>
      <c r="H27" s="229">
        <f t="shared" si="5"/>
        <v>18134.076453954251</v>
      </c>
    </row>
    <row r="28" spans="1:8" x14ac:dyDescent="0.25">
      <c r="A28" s="230" t="s">
        <v>12</v>
      </c>
      <c r="B28" s="227">
        <v>39082.363986194534</v>
      </c>
      <c r="C28" s="227">
        <v>19530.091000051736</v>
      </c>
      <c r="D28" s="227">
        <v>19552.272986147993</v>
      </c>
      <c r="E28" s="227"/>
      <c r="F28" s="227">
        <v>22397.676540441942</v>
      </c>
      <c r="G28" s="227">
        <v>11184.762062365882</v>
      </c>
      <c r="H28" s="227">
        <v>11212.914478077573</v>
      </c>
    </row>
    <row r="29" spans="1:8" x14ac:dyDescent="0.25">
      <c r="A29" s="230" t="s">
        <v>164</v>
      </c>
      <c r="B29" s="227">
        <v>15850.326689813086</v>
      </c>
      <c r="C29" s="227">
        <v>7905.2237152297275</v>
      </c>
      <c r="D29" s="227">
        <v>7945.1029745830774</v>
      </c>
      <c r="E29" s="227"/>
      <c r="F29" s="227">
        <v>13799.973244872122</v>
      </c>
      <c r="G29" s="227">
        <v>6878.8112689951731</v>
      </c>
      <c r="H29" s="227">
        <v>6921.1619758766756</v>
      </c>
    </row>
    <row r="30" spans="1:8" x14ac:dyDescent="0.25">
      <c r="A30" s="228" t="s">
        <v>13</v>
      </c>
      <c r="B30" s="229">
        <f>SUM(B31:B33)</f>
        <v>53182.516829684675</v>
      </c>
      <c r="C30" s="229">
        <f t="shared" ref="C30:H30" si="6">SUM(C31:C33)</f>
        <v>27143.479325402419</v>
      </c>
      <c r="D30" s="229">
        <f t="shared" si="6"/>
        <v>26039.037504285792</v>
      </c>
      <c r="E30" s="229"/>
      <c r="F30" s="229">
        <f t="shared" si="6"/>
        <v>29097.506988613131</v>
      </c>
      <c r="G30" s="229">
        <f t="shared" si="6"/>
        <v>14764.213275531538</v>
      </c>
      <c r="H30" s="229">
        <f t="shared" si="6"/>
        <v>14333.293713080817</v>
      </c>
    </row>
    <row r="31" spans="1:8" x14ac:dyDescent="0.25">
      <c r="A31" s="230" t="s">
        <v>13</v>
      </c>
      <c r="B31" s="227">
        <v>28782.715308942516</v>
      </c>
      <c r="C31" s="227">
        <v>14607.646954662374</v>
      </c>
      <c r="D31" s="227">
        <v>14175.068354284282</v>
      </c>
      <c r="E31" s="227"/>
      <c r="F31" s="227">
        <v>11990.432310664801</v>
      </c>
      <c r="G31" s="227">
        <v>6057.480688076912</v>
      </c>
      <c r="H31" s="227">
        <v>5932.9516225875132</v>
      </c>
    </row>
    <row r="32" spans="1:8" x14ac:dyDescent="0.25">
      <c r="A32" s="230" t="s">
        <v>165</v>
      </c>
      <c r="B32" s="227">
        <v>15285.377759552059</v>
      </c>
      <c r="C32" s="227">
        <v>7791.4550004798293</v>
      </c>
      <c r="D32" s="227">
        <v>7493.9227590719311</v>
      </c>
      <c r="E32" s="227"/>
      <c r="F32" s="227">
        <v>11123.0263724201</v>
      </c>
      <c r="G32" s="227">
        <v>5583.6900855014519</v>
      </c>
      <c r="H32" s="227">
        <v>5539.3362869183657</v>
      </c>
    </row>
    <row r="33" spans="1:8" x14ac:dyDescent="0.25">
      <c r="A33" s="230" t="s">
        <v>166</v>
      </c>
      <c r="B33" s="227">
        <v>9114.423761190099</v>
      </c>
      <c r="C33" s="227">
        <v>4744.3773702602157</v>
      </c>
      <c r="D33" s="227">
        <v>4370.0463909295777</v>
      </c>
      <c r="E33" s="227"/>
      <c r="F33" s="227">
        <v>5984.048305528232</v>
      </c>
      <c r="G33" s="227">
        <v>3123.042501953174</v>
      </c>
      <c r="H33" s="227">
        <v>2861.0058035749398</v>
      </c>
    </row>
    <row r="34" spans="1:8" x14ac:dyDescent="0.25">
      <c r="A34" s="228" t="s">
        <v>14</v>
      </c>
      <c r="B34" s="229">
        <f>SUM(B35:B37)</f>
        <v>108801.55221021186</v>
      </c>
      <c r="C34" s="229">
        <f t="shared" ref="C34:H34" si="7">SUM(C35:C37)</f>
        <v>55475.412668763216</v>
      </c>
      <c r="D34" s="229">
        <f t="shared" si="7"/>
        <v>53326.139541460492</v>
      </c>
      <c r="E34" s="229"/>
      <c r="F34" s="229">
        <f t="shared" si="7"/>
        <v>43658.688841183292</v>
      </c>
      <c r="G34" s="229">
        <f t="shared" si="7"/>
        <v>21751.100475435738</v>
      </c>
      <c r="H34" s="229">
        <f t="shared" si="7"/>
        <v>21907.588365747444</v>
      </c>
    </row>
    <row r="35" spans="1:8" x14ac:dyDescent="0.25">
      <c r="A35" s="230" t="s">
        <v>14</v>
      </c>
      <c r="B35" s="227">
        <v>58061.730980792563</v>
      </c>
      <c r="C35" s="227">
        <v>29444.348316004358</v>
      </c>
      <c r="D35" s="227">
        <v>28617.382664794633</v>
      </c>
      <c r="E35" s="227"/>
      <c r="F35" s="227">
        <v>19216.523111842333</v>
      </c>
      <c r="G35" s="227">
        <v>9566.2968915162473</v>
      </c>
      <c r="H35" s="227">
        <v>9650.2262203267655</v>
      </c>
    </row>
    <row r="36" spans="1:8" x14ac:dyDescent="0.25">
      <c r="A36" s="230" t="s">
        <v>167</v>
      </c>
      <c r="B36" s="227">
        <v>18554.624481564348</v>
      </c>
      <c r="C36" s="227">
        <v>9548.7518526118547</v>
      </c>
      <c r="D36" s="227">
        <v>9005.8726289529113</v>
      </c>
      <c r="E36" s="227"/>
      <c r="F36" s="227">
        <v>9124.3411815003965</v>
      </c>
      <c r="G36" s="227">
        <v>4591.583979354652</v>
      </c>
      <c r="H36" s="227">
        <v>4532.7572021453616</v>
      </c>
    </row>
    <row r="37" spans="1:8" x14ac:dyDescent="0.25">
      <c r="A37" s="230" t="s">
        <v>168</v>
      </c>
      <c r="B37" s="227">
        <v>32185.196747854949</v>
      </c>
      <c r="C37" s="227">
        <v>16482.312500147003</v>
      </c>
      <c r="D37" s="227">
        <v>15702.884247712953</v>
      </c>
      <c r="E37" s="227"/>
      <c r="F37" s="227">
        <v>15317.824547840561</v>
      </c>
      <c r="G37" s="227">
        <v>7593.219604564837</v>
      </c>
      <c r="H37" s="227">
        <v>7724.6049432753161</v>
      </c>
    </row>
    <row r="38" spans="1:8" x14ac:dyDescent="0.25">
      <c r="A38" s="228" t="s">
        <v>15</v>
      </c>
      <c r="B38" s="229">
        <f>SUM(B39)</f>
        <v>90079.201327945091</v>
      </c>
      <c r="C38" s="229">
        <f t="shared" ref="C38:H38" si="8">SUM(C39)</f>
        <v>44190.355268010462</v>
      </c>
      <c r="D38" s="229">
        <f t="shared" si="8"/>
        <v>45888.846059940894</v>
      </c>
      <c r="E38" s="229"/>
      <c r="F38" s="229">
        <f t="shared" si="8"/>
        <v>34452.635068368043</v>
      </c>
      <c r="G38" s="229">
        <f t="shared" si="8"/>
        <v>16519.964478600112</v>
      </c>
      <c r="H38" s="229">
        <f t="shared" si="8"/>
        <v>17932.670589773646</v>
      </c>
    </row>
    <row r="39" spans="1:8" x14ac:dyDescent="0.25">
      <c r="A39" s="230" t="s">
        <v>15</v>
      </c>
      <c r="B39" s="227">
        <v>90079.201327945091</v>
      </c>
      <c r="C39" s="227">
        <v>44190.355268010462</v>
      </c>
      <c r="D39" s="227">
        <v>45888.846059940894</v>
      </c>
      <c r="E39" s="227"/>
      <c r="F39" s="227">
        <v>34452.635068368043</v>
      </c>
      <c r="G39" s="227">
        <v>16519.964478600112</v>
      </c>
      <c r="H39" s="227">
        <v>17932.670589773646</v>
      </c>
    </row>
    <row r="40" spans="1:8" x14ac:dyDescent="0.25">
      <c r="A40" s="228" t="s">
        <v>169</v>
      </c>
      <c r="B40" s="229">
        <f>SUM(B41:B42)</f>
        <v>27602.573129943114</v>
      </c>
      <c r="C40" s="229">
        <f t="shared" ref="C40:H40" si="9">SUM(C41:C42)</f>
        <v>13815.148942132786</v>
      </c>
      <c r="D40" s="229">
        <f t="shared" si="9"/>
        <v>13787.424187809665</v>
      </c>
      <c r="E40" s="229"/>
      <c r="F40" s="229">
        <f t="shared" si="9"/>
        <v>17239.030478370129</v>
      </c>
      <c r="G40" s="229">
        <f t="shared" si="9"/>
        <v>8489.9151840460872</v>
      </c>
      <c r="H40" s="229">
        <f t="shared" si="9"/>
        <v>8749.1152943234774</v>
      </c>
    </row>
    <row r="41" spans="1:8" x14ac:dyDescent="0.25">
      <c r="A41" s="230" t="s">
        <v>169</v>
      </c>
      <c r="B41" s="227">
        <v>13411.303392787497</v>
      </c>
      <c r="C41" s="227">
        <v>6648.4466854246184</v>
      </c>
      <c r="D41" s="227">
        <v>6762.8567073625236</v>
      </c>
      <c r="E41" s="227"/>
      <c r="F41" s="227">
        <v>6601.4590313511944</v>
      </c>
      <c r="G41" s="227">
        <v>3213.2870537327094</v>
      </c>
      <c r="H41" s="227">
        <v>3388.1719776182463</v>
      </c>
    </row>
    <row r="42" spans="1:8" x14ac:dyDescent="0.25">
      <c r="A42" s="230" t="s">
        <v>170</v>
      </c>
      <c r="B42" s="227">
        <v>14191.269737155617</v>
      </c>
      <c r="C42" s="227">
        <v>7166.7022567081667</v>
      </c>
      <c r="D42" s="227">
        <v>7024.5674804471428</v>
      </c>
      <c r="E42" s="227"/>
      <c r="F42" s="227">
        <v>10637.571447018936</v>
      </c>
      <c r="G42" s="227">
        <v>5276.6281303133774</v>
      </c>
      <c r="H42" s="227">
        <v>5360.9433167052312</v>
      </c>
    </row>
    <row r="43" spans="1:8" x14ac:dyDescent="0.25">
      <c r="A43" s="228" t="s">
        <v>16</v>
      </c>
      <c r="B43" s="229">
        <f>SUM(B44:B45)</f>
        <v>41439.651197088584</v>
      </c>
      <c r="C43" s="229">
        <f t="shared" ref="C43:H43" si="10">SUM(C44:C45)</f>
        <v>20416.536388428118</v>
      </c>
      <c r="D43" s="229">
        <f t="shared" si="10"/>
        <v>21023.11480866561</v>
      </c>
      <c r="E43" s="229"/>
      <c r="F43" s="229">
        <f t="shared" si="10"/>
        <v>20818.187396440513</v>
      </c>
      <c r="G43" s="229">
        <f t="shared" si="10"/>
        <v>9909.2816813325226</v>
      </c>
      <c r="H43" s="229">
        <f t="shared" si="10"/>
        <v>10908.905715107336</v>
      </c>
    </row>
    <row r="44" spans="1:8" x14ac:dyDescent="0.25">
      <c r="A44" s="230" t="s">
        <v>16</v>
      </c>
      <c r="B44" s="227">
        <v>32196.171483972921</v>
      </c>
      <c r="C44" s="227">
        <v>15754.358093784544</v>
      </c>
      <c r="D44" s="227">
        <v>16441.813390193885</v>
      </c>
      <c r="E44" s="227"/>
      <c r="F44" s="227">
        <v>13841.808055987345</v>
      </c>
      <c r="G44" s="227">
        <v>6529.846985322918</v>
      </c>
      <c r="H44" s="227">
        <v>7311.9610706640224</v>
      </c>
    </row>
    <row r="45" spans="1:8" x14ac:dyDescent="0.25">
      <c r="A45" s="230" t="s">
        <v>171</v>
      </c>
      <c r="B45" s="227">
        <v>9243.4797131156611</v>
      </c>
      <c r="C45" s="227">
        <v>4662.1782946435751</v>
      </c>
      <c r="D45" s="227">
        <v>4581.3014184717267</v>
      </c>
      <c r="E45" s="227"/>
      <c r="F45" s="227">
        <v>6976.379340453168</v>
      </c>
      <c r="G45" s="227">
        <v>3379.4346960096045</v>
      </c>
      <c r="H45" s="227">
        <v>3596.9446444433124</v>
      </c>
    </row>
    <row r="46" spans="1:8" x14ac:dyDescent="0.25">
      <c r="A46" s="228" t="s">
        <v>17</v>
      </c>
      <c r="B46" s="229">
        <f>SUM(B47:B48)</f>
        <v>58803.188914567654</v>
      </c>
      <c r="C46" s="229">
        <f t="shared" ref="C46:H46" si="11">SUM(C47:C48)</f>
        <v>29702.986289234857</v>
      </c>
      <c r="D46" s="229">
        <f t="shared" si="11"/>
        <v>29100.202625339687</v>
      </c>
      <c r="E46" s="229"/>
      <c r="F46" s="229">
        <f t="shared" si="11"/>
        <v>32931.715403024224</v>
      </c>
      <c r="G46" s="229">
        <f t="shared" si="11"/>
        <v>16234.281164147542</v>
      </c>
      <c r="H46" s="229">
        <f t="shared" si="11"/>
        <v>16697.434238876991</v>
      </c>
    </row>
    <row r="47" spans="1:8" x14ac:dyDescent="0.25">
      <c r="A47" s="230" t="s">
        <v>17</v>
      </c>
      <c r="B47" s="227">
        <v>37035.541893118338</v>
      </c>
      <c r="C47" s="227">
        <v>18748.527768782547</v>
      </c>
      <c r="D47" s="227">
        <v>18287.014124341189</v>
      </c>
      <c r="E47" s="227"/>
      <c r="F47" s="227">
        <v>19275.115526243411</v>
      </c>
      <c r="G47" s="227">
        <v>9534.6760145457429</v>
      </c>
      <c r="H47" s="227">
        <v>9740.4395116983651</v>
      </c>
    </row>
    <row r="48" spans="1:8" x14ac:dyDescent="0.25">
      <c r="A48" s="230" t="s">
        <v>172</v>
      </c>
      <c r="B48" s="227">
        <v>21767.64702144932</v>
      </c>
      <c r="C48" s="227">
        <v>10954.45852045231</v>
      </c>
      <c r="D48" s="227">
        <v>10813.188500998498</v>
      </c>
      <c r="E48" s="227"/>
      <c r="F48" s="227">
        <v>13656.599876780814</v>
      </c>
      <c r="G48" s="227">
        <v>6699.605149601799</v>
      </c>
      <c r="H48" s="227">
        <v>6956.9947271786268</v>
      </c>
    </row>
    <row r="49" spans="1:8" x14ac:dyDescent="0.25">
      <c r="A49" s="228" t="s">
        <v>18</v>
      </c>
      <c r="B49" s="229">
        <f>SUM(B50:B51)</f>
        <v>32287.320007842751</v>
      </c>
      <c r="C49" s="229">
        <f t="shared" ref="C49:H49" si="12">SUM(C50:C51)</f>
        <v>16380.758222714812</v>
      </c>
      <c r="D49" s="229">
        <f t="shared" si="12"/>
        <v>15906.561785128692</v>
      </c>
      <c r="E49" s="229"/>
      <c r="F49" s="229">
        <f t="shared" si="12"/>
        <v>11347.393333654034</v>
      </c>
      <c r="G49" s="229">
        <f t="shared" si="12"/>
        <v>5483.6829362923654</v>
      </c>
      <c r="H49" s="229">
        <f t="shared" si="12"/>
        <v>5863.7103973614085</v>
      </c>
    </row>
    <row r="50" spans="1:8" x14ac:dyDescent="0.25">
      <c r="A50" s="230" t="s">
        <v>18</v>
      </c>
      <c r="B50" s="227">
        <v>20541.248948677105</v>
      </c>
      <c r="C50" s="227">
        <v>10348.53158101233</v>
      </c>
      <c r="D50" s="227">
        <v>10192.71736766584</v>
      </c>
      <c r="E50" s="227"/>
      <c r="F50" s="227">
        <v>7204.4977750634098</v>
      </c>
      <c r="G50" s="227">
        <v>3539.4295232796021</v>
      </c>
      <c r="H50" s="227">
        <v>3665.0682517835312</v>
      </c>
    </row>
    <row r="51" spans="1:8" x14ac:dyDescent="0.25">
      <c r="A51" s="230" t="s">
        <v>173</v>
      </c>
      <c r="B51" s="227">
        <v>11746.071059165646</v>
      </c>
      <c r="C51" s="227">
        <v>6032.226641702483</v>
      </c>
      <c r="D51" s="227">
        <v>5713.8444174628521</v>
      </c>
      <c r="E51" s="227"/>
      <c r="F51" s="227">
        <v>4142.8955585906242</v>
      </c>
      <c r="G51" s="227">
        <v>1944.2534130127635</v>
      </c>
      <c r="H51" s="227">
        <v>2198.6421455778773</v>
      </c>
    </row>
    <row r="52" spans="1:8" x14ac:dyDescent="0.25">
      <c r="A52" s="228" t="s">
        <v>174</v>
      </c>
      <c r="B52" s="229">
        <f>SUM(B53)</f>
        <v>21812.815078581734</v>
      </c>
      <c r="C52" s="229">
        <f t="shared" ref="C52:H52" si="13">SUM(C53)</f>
        <v>10903.86977840693</v>
      </c>
      <c r="D52" s="229">
        <f t="shared" si="13"/>
        <v>10908.945300176427</v>
      </c>
      <c r="E52" s="229"/>
      <c r="F52" s="229">
        <f t="shared" si="13"/>
        <v>15035.537000221628</v>
      </c>
      <c r="G52" s="229">
        <f t="shared" si="13"/>
        <v>7291.1099784630724</v>
      </c>
      <c r="H52" s="229">
        <f t="shared" si="13"/>
        <v>7744.4270217581989</v>
      </c>
    </row>
    <row r="53" spans="1:8" x14ac:dyDescent="0.25">
      <c r="A53" s="230" t="s">
        <v>174</v>
      </c>
      <c r="B53" s="227">
        <v>21812.815078581734</v>
      </c>
      <c r="C53" s="227">
        <v>10903.86977840693</v>
      </c>
      <c r="D53" s="227">
        <v>10908.945300176427</v>
      </c>
      <c r="E53" s="227"/>
      <c r="F53" s="227">
        <v>15035.537000221628</v>
      </c>
      <c r="G53" s="227">
        <v>7291.1099784630724</v>
      </c>
      <c r="H53" s="227">
        <v>7744.4270217581989</v>
      </c>
    </row>
    <row r="54" spans="1:8" x14ac:dyDescent="0.25">
      <c r="A54" s="228" t="s">
        <v>175</v>
      </c>
      <c r="B54" s="229">
        <f>SUM(B55)</f>
        <v>15793.311924463484</v>
      </c>
      <c r="C54" s="229">
        <f t="shared" ref="C54:H54" si="14">SUM(C55)</f>
        <v>8059.6354496246686</v>
      </c>
      <c r="D54" s="229">
        <f t="shared" si="14"/>
        <v>7733.6764748384376</v>
      </c>
      <c r="E54" s="229"/>
      <c r="F54" s="229">
        <f t="shared" si="14"/>
        <v>12795.165107731083</v>
      </c>
      <c r="G54" s="229">
        <f t="shared" si="14"/>
        <v>6483.8446922117055</v>
      </c>
      <c r="H54" s="229">
        <f t="shared" si="14"/>
        <v>6311.3204155190051</v>
      </c>
    </row>
    <row r="55" spans="1:8" x14ac:dyDescent="0.25">
      <c r="A55" s="230" t="s">
        <v>175</v>
      </c>
      <c r="B55" s="227">
        <v>15793.311924463484</v>
      </c>
      <c r="C55" s="227">
        <v>8059.6354496246686</v>
      </c>
      <c r="D55" s="227">
        <v>7733.6764748384376</v>
      </c>
      <c r="E55" s="227"/>
      <c r="F55" s="227">
        <v>12795.165107731083</v>
      </c>
      <c r="G55" s="227">
        <v>6483.8446922117055</v>
      </c>
      <c r="H55" s="227">
        <v>6311.3204155190051</v>
      </c>
    </row>
    <row r="56" spans="1:8" x14ac:dyDescent="0.25">
      <c r="A56" s="228" t="s">
        <v>176</v>
      </c>
      <c r="B56" s="229">
        <f>SUM(B57:B58)</f>
        <v>29641.971446404837</v>
      </c>
      <c r="C56" s="229">
        <f t="shared" ref="C56:H56" si="15">SUM(C57:C58)</f>
        <v>15158.997466923784</v>
      </c>
      <c r="D56" s="229">
        <f t="shared" si="15"/>
        <v>14482.97397948071</v>
      </c>
      <c r="E56" s="229"/>
      <c r="F56" s="229">
        <f t="shared" si="15"/>
        <v>19467.155563765475</v>
      </c>
      <c r="G56" s="229">
        <f t="shared" si="15"/>
        <v>9900.3002330958734</v>
      </c>
      <c r="H56" s="229">
        <f t="shared" si="15"/>
        <v>9566.8553306689846</v>
      </c>
    </row>
    <row r="57" spans="1:8" x14ac:dyDescent="0.25">
      <c r="A57" s="230" t="s">
        <v>176</v>
      </c>
      <c r="B57" s="227">
        <v>17232.611300567696</v>
      </c>
      <c r="C57" s="227">
        <v>8826.7060946282982</v>
      </c>
      <c r="D57" s="227">
        <v>8405.9052059393489</v>
      </c>
      <c r="E57" s="227"/>
      <c r="F57" s="227">
        <v>10376.531392581583</v>
      </c>
      <c r="G57" s="227">
        <v>5295.0982281024308</v>
      </c>
      <c r="H57" s="227">
        <v>5081.4331644788272</v>
      </c>
    </row>
    <row r="58" spans="1:8" x14ac:dyDescent="0.25">
      <c r="A58" s="230" t="s">
        <v>177</v>
      </c>
      <c r="B58" s="227">
        <v>12409.360145837143</v>
      </c>
      <c r="C58" s="227">
        <v>6332.2913722954854</v>
      </c>
      <c r="D58" s="227">
        <v>6077.0687735413603</v>
      </c>
      <c r="E58" s="227"/>
      <c r="F58" s="227">
        <v>9090.6241711838902</v>
      </c>
      <c r="G58" s="227">
        <v>4605.2020049934426</v>
      </c>
      <c r="H58" s="227">
        <v>4485.4221661901574</v>
      </c>
    </row>
    <row r="59" spans="1:8" x14ac:dyDescent="0.25">
      <c r="A59" s="228" t="s">
        <v>178</v>
      </c>
      <c r="B59" s="229">
        <f>SUM(B60:B61)</f>
        <v>47533.445204139694</v>
      </c>
      <c r="C59" s="229">
        <f t="shared" ref="C59:H59" si="16">SUM(C60:C61)</f>
        <v>24325.35103766407</v>
      </c>
      <c r="D59" s="229">
        <f t="shared" si="16"/>
        <v>23208.094166479612</v>
      </c>
      <c r="E59" s="229"/>
      <c r="F59" s="229">
        <f t="shared" si="16"/>
        <v>39799.149618282252</v>
      </c>
      <c r="G59" s="229">
        <f t="shared" si="16"/>
        <v>20167.65805431252</v>
      </c>
      <c r="H59" s="229">
        <f t="shared" si="16"/>
        <v>19631.491563972504</v>
      </c>
    </row>
    <row r="60" spans="1:8" x14ac:dyDescent="0.25">
      <c r="A60" s="230" t="s">
        <v>178</v>
      </c>
      <c r="B60" s="227">
        <v>34479.754032886151</v>
      </c>
      <c r="C60" s="227">
        <v>17724.940997460188</v>
      </c>
      <c r="D60" s="227">
        <v>16754.813035430234</v>
      </c>
      <c r="E60" s="227"/>
      <c r="F60" s="227">
        <v>28895.067303445125</v>
      </c>
      <c r="G60" s="227">
        <v>14728.675928695176</v>
      </c>
      <c r="H60" s="227">
        <v>14166.391374752999</v>
      </c>
    </row>
    <row r="61" spans="1:8" x14ac:dyDescent="0.25">
      <c r="A61" s="230" t="s">
        <v>179</v>
      </c>
      <c r="B61" s="227">
        <v>13053.691171253544</v>
      </c>
      <c r="C61" s="227">
        <v>6600.410040203883</v>
      </c>
      <c r="D61" s="227">
        <v>6453.2811310493771</v>
      </c>
      <c r="E61" s="227"/>
      <c r="F61" s="227">
        <v>10904.082314837129</v>
      </c>
      <c r="G61" s="227">
        <v>5438.9821256173445</v>
      </c>
      <c r="H61" s="227">
        <v>5465.1001892195054</v>
      </c>
    </row>
    <row r="62" spans="1:8" x14ac:dyDescent="0.25">
      <c r="A62" s="228" t="s">
        <v>180</v>
      </c>
      <c r="B62" s="229">
        <f>SUM(B63)</f>
        <v>13377.393453680295</v>
      </c>
      <c r="C62" s="229">
        <f t="shared" ref="C62:H62" si="17">SUM(C63)</f>
        <v>6800.2129115607686</v>
      </c>
      <c r="D62" s="229">
        <f t="shared" si="17"/>
        <v>6577.1805421192048</v>
      </c>
      <c r="E62" s="229"/>
      <c r="F62" s="229">
        <f t="shared" si="17"/>
        <v>6352.2057528433006</v>
      </c>
      <c r="G62" s="229">
        <f t="shared" si="17"/>
        <v>3162.3316919557437</v>
      </c>
      <c r="H62" s="229">
        <f t="shared" si="17"/>
        <v>3189.8740608873782</v>
      </c>
    </row>
    <row r="63" spans="1:8" x14ac:dyDescent="0.25">
      <c r="A63" s="230" t="s">
        <v>180</v>
      </c>
      <c r="B63" s="227">
        <v>13377.393453680295</v>
      </c>
      <c r="C63" s="227">
        <v>6800.2129115607686</v>
      </c>
      <c r="D63" s="227">
        <v>6577.1805421192048</v>
      </c>
      <c r="E63" s="227"/>
      <c r="F63" s="227">
        <v>6352.2057528433006</v>
      </c>
      <c r="G63" s="227">
        <v>3162.3316919557437</v>
      </c>
      <c r="H63" s="227">
        <v>3189.8740608873782</v>
      </c>
    </row>
    <row r="64" spans="1:8" x14ac:dyDescent="0.25">
      <c r="A64" s="228" t="s">
        <v>181</v>
      </c>
      <c r="B64" s="229">
        <f>SUM(B65)</f>
        <v>27293.110202910517</v>
      </c>
      <c r="C64" s="229">
        <f t="shared" ref="C64:H64" si="18">SUM(C65)</f>
        <v>14025.824073933976</v>
      </c>
      <c r="D64" s="229">
        <f t="shared" si="18"/>
        <v>13267.286128979878</v>
      </c>
      <c r="E64" s="229"/>
      <c r="F64" s="229">
        <f t="shared" si="18"/>
        <v>11631.856554546648</v>
      </c>
      <c r="G64" s="229">
        <f t="shared" si="18"/>
        <v>5691.6628011562852</v>
      </c>
      <c r="H64" s="229">
        <f t="shared" si="18"/>
        <v>5940.1937533899327</v>
      </c>
    </row>
    <row r="65" spans="1:8" x14ac:dyDescent="0.25">
      <c r="A65" s="230" t="s">
        <v>181</v>
      </c>
      <c r="B65" s="227">
        <v>27293.110202910517</v>
      </c>
      <c r="C65" s="227">
        <v>14025.824073933976</v>
      </c>
      <c r="D65" s="227">
        <v>13267.286128979878</v>
      </c>
      <c r="E65" s="227"/>
      <c r="F65" s="227">
        <v>11631.856554546648</v>
      </c>
      <c r="G65" s="227">
        <v>5691.6628011562852</v>
      </c>
      <c r="H65" s="227">
        <v>5940.1937533899327</v>
      </c>
    </row>
    <row r="66" spans="1:8" x14ac:dyDescent="0.25">
      <c r="A66" s="228" t="s">
        <v>182</v>
      </c>
      <c r="B66" s="229">
        <f>SUM(B67)</f>
        <v>35221.858081108614</v>
      </c>
      <c r="C66" s="229">
        <f t="shared" ref="C66:H66" si="19">SUM(C67)</f>
        <v>17978.994740491307</v>
      </c>
      <c r="D66" s="229">
        <f t="shared" si="19"/>
        <v>17242.863340622109</v>
      </c>
      <c r="E66" s="229"/>
      <c r="F66" s="229">
        <f t="shared" si="19"/>
        <v>21236.178889748058</v>
      </c>
      <c r="G66" s="229">
        <f t="shared" si="19"/>
        <v>10592.952395009461</v>
      </c>
      <c r="H66" s="229">
        <f t="shared" si="19"/>
        <v>10643.226494739965</v>
      </c>
    </row>
    <row r="67" spans="1:8" x14ac:dyDescent="0.25">
      <c r="A67" s="230" t="s">
        <v>182</v>
      </c>
      <c r="B67" s="227">
        <v>35221.858081108614</v>
      </c>
      <c r="C67" s="227">
        <v>17978.994740491307</v>
      </c>
      <c r="D67" s="227">
        <v>17242.863340622109</v>
      </c>
      <c r="E67" s="227"/>
      <c r="F67" s="227">
        <v>21236.178889748058</v>
      </c>
      <c r="G67" s="227">
        <v>10592.952395009461</v>
      </c>
      <c r="H67" s="227">
        <v>10643.226494739965</v>
      </c>
    </row>
    <row r="68" spans="1:8" x14ac:dyDescent="0.25">
      <c r="A68" s="228" t="s">
        <v>183</v>
      </c>
      <c r="B68" s="229">
        <v>12431.36955036152</v>
      </c>
      <c r="C68" s="229">
        <v>6339.5938051753137</v>
      </c>
      <c r="D68" s="229">
        <v>6091.7757451858597</v>
      </c>
      <c r="E68" s="229"/>
      <c r="F68" s="229">
        <v>7604.1118424378201</v>
      </c>
      <c r="G68" s="229">
        <v>3849.9493963272307</v>
      </c>
      <c r="H68" s="229">
        <v>3754.1624461105685</v>
      </c>
    </row>
    <row r="69" spans="1:8" x14ac:dyDescent="0.25">
      <c r="A69" s="230" t="s">
        <v>183</v>
      </c>
      <c r="B69" s="227">
        <v>12431.36955036152</v>
      </c>
      <c r="C69" s="227">
        <v>6339.5938051753137</v>
      </c>
      <c r="D69" s="227">
        <v>6091.7757451858597</v>
      </c>
      <c r="E69" s="227"/>
      <c r="F69" s="227">
        <v>7604.1118424378201</v>
      </c>
      <c r="G69" s="227">
        <v>3849.9493963272307</v>
      </c>
      <c r="H69" s="227">
        <v>3754.1624461105685</v>
      </c>
    </row>
    <row r="70" spans="1:8" x14ac:dyDescent="0.25">
      <c r="A70" s="228" t="s">
        <v>184</v>
      </c>
      <c r="B70" s="51">
        <f>SUM(B71)</f>
        <v>16955.969736429655</v>
      </c>
      <c r="C70" s="51">
        <f t="shared" ref="C70:H70" si="20">SUM(C71)</f>
        <v>8501.0417847277004</v>
      </c>
      <c r="D70" s="51">
        <f t="shared" si="20"/>
        <v>8454.9279517017567</v>
      </c>
      <c r="E70" s="51"/>
      <c r="F70" s="51">
        <f t="shared" si="20"/>
        <v>7262.2152590478445</v>
      </c>
      <c r="G70" s="51">
        <f t="shared" si="20"/>
        <v>3721.9111751410637</v>
      </c>
      <c r="H70" s="51">
        <f t="shared" si="20"/>
        <v>3540.3040839065584</v>
      </c>
    </row>
    <row r="71" spans="1:8" x14ac:dyDescent="0.25">
      <c r="A71" s="230" t="s">
        <v>184</v>
      </c>
      <c r="B71" s="227">
        <v>16955.969736429655</v>
      </c>
      <c r="C71" s="227">
        <v>8501.0417847277004</v>
      </c>
      <c r="D71" s="227">
        <v>8454.9279517017567</v>
      </c>
      <c r="E71" s="227"/>
      <c r="F71" s="227">
        <v>7262.2152590478445</v>
      </c>
      <c r="G71" s="227">
        <v>3721.9111751410637</v>
      </c>
      <c r="H71" s="227">
        <v>3540.3040839065584</v>
      </c>
    </row>
  </sheetData>
  <mergeCells count="4">
    <mergeCell ref="A2:A3"/>
    <mergeCell ref="B2:D2"/>
    <mergeCell ref="F2:H2"/>
    <mergeCell ref="A1:H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72"/>
  <sheetViews>
    <sheetView workbookViewId="0">
      <selection activeCell="A9" sqref="A9:C9"/>
    </sheetView>
  </sheetViews>
  <sheetFormatPr defaultRowHeight="15" x14ac:dyDescent="0.25"/>
  <cols>
    <col min="1" max="1" width="19.7109375" style="25" customWidth="1"/>
    <col min="2" max="5" width="9.140625" style="25"/>
    <col min="6" max="6" width="5.42578125" style="25" customWidth="1"/>
    <col min="7" max="9" width="9.140625" style="25"/>
    <col min="10" max="10" width="4.42578125" style="25" customWidth="1"/>
    <col min="11" max="16384" width="9.140625" style="25"/>
  </cols>
  <sheetData>
    <row r="1" spans="1:13" ht="17.25" customHeight="1" x14ac:dyDescent="0.25">
      <c r="A1" s="1000" t="s">
        <v>495</v>
      </c>
      <c r="B1" s="1000"/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</row>
    <row r="2" spans="1:13" x14ac:dyDescent="0.25">
      <c r="A2" s="1001" t="s">
        <v>523</v>
      </c>
      <c r="B2" s="1002" t="s">
        <v>306</v>
      </c>
      <c r="C2" s="1003" t="s">
        <v>307</v>
      </c>
      <c r="D2" s="1003"/>
      <c r="E2" s="1003"/>
      <c r="F2" s="783"/>
      <c r="G2" s="1003" t="s">
        <v>497</v>
      </c>
      <c r="H2" s="1003"/>
      <c r="I2" s="1003"/>
      <c r="J2" s="783"/>
      <c r="K2" s="1003" t="s">
        <v>308</v>
      </c>
      <c r="L2" s="1003"/>
      <c r="M2" s="1003"/>
    </row>
    <row r="3" spans="1:13" ht="21.75" customHeight="1" x14ac:dyDescent="0.25">
      <c r="A3" s="1001"/>
      <c r="B3" s="1002"/>
      <c r="C3" s="659" t="s">
        <v>0</v>
      </c>
      <c r="D3" s="659" t="s">
        <v>1</v>
      </c>
      <c r="E3" s="782" t="s">
        <v>2</v>
      </c>
      <c r="F3" s="782"/>
      <c r="G3" s="659" t="s">
        <v>0</v>
      </c>
      <c r="H3" s="659" t="s">
        <v>1</v>
      </c>
      <c r="I3" s="782" t="s">
        <v>2</v>
      </c>
      <c r="J3" s="782"/>
      <c r="K3" s="659" t="s">
        <v>0</v>
      </c>
      <c r="L3" s="659" t="s">
        <v>1</v>
      </c>
      <c r="M3" s="782" t="s">
        <v>2</v>
      </c>
    </row>
    <row r="4" spans="1:13" x14ac:dyDescent="0.25">
      <c r="A4" s="534" t="s">
        <v>230</v>
      </c>
      <c r="B4" s="535">
        <v>1278670.1163470789</v>
      </c>
      <c r="C4" s="535">
        <v>693676.25326761743</v>
      </c>
      <c r="D4" s="535">
        <v>347855.38550832123</v>
      </c>
      <c r="E4" s="535">
        <v>345820.86775533919</v>
      </c>
      <c r="F4" s="535"/>
      <c r="G4" s="535">
        <v>115994.786844303</v>
      </c>
      <c r="H4" s="535">
        <v>55534.18727046725</v>
      </c>
      <c r="I4" s="535">
        <v>60460.59957384759</v>
      </c>
      <c r="J4" s="535"/>
      <c r="K4" s="535">
        <v>468999.07621666201</v>
      </c>
      <c r="L4" s="535">
        <v>235508.78314406608</v>
      </c>
      <c r="M4" s="535">
        <v>233490.29307423157</v>
      </c>
    </row>
    <row r="5" spans="1:13" ht="11.25" customHeight="1" x14ac:dyDescent="0.25">
      <c r="A5" s="784"/>
      <c r="B5" s="544"/>
      <c r="C5" s="544"/>
      <c r="D5" s="544"/>
      <c r="E5" s="544"/>
      <c r="F5" s="544"/>
      <c r="G5" s="544"/>
      <c r="H5" s="544"/>
      <c r="I5" s="544"/>
      <c r="J5" s="544"/>
      <c r="K5" s="544"/>
      <c r="L5" s="544"/>
      <c r="M5" s="544"/>
    </row>
    <row r="6" spans="1:13" ht="15.75" customHeight="1" x14ac:dyDescent="0.25">
      <c r="A6" s="999" t="s">
        <v>3</v>
      </c>
      <c r="B6" s="999"/>
      <c r="C6" s="535"/>
      <c r="D6" s="535"/>
      <c r="E6" s="535"/>
      <c r="F6" s="535"/>
      <c r="G6" s="535"/>
      <c r="H6" s="535"/>
      <c r="I6" s="535"/>
      <c r="J6" s="535"/>
      <c r="K6" s="535"/>
      <c r="L6" s="535"/>
      <c r="M6" s="535"/>
    </row>
    <row r="7" spans="1:13" x14ac:dyDescent="0.25">
      <c r="A7" s="540" t="s">
        <v>4</v>
      </c>
      <c r="B7" s="537">
        <v>490360.17443204083</v>
      </c>
      <c r="C7" s="537">
        <v>379570.5815937866</v>
      </c>
      <c r="D7" s="537">
        <v>184610.01273232957</v>
      </c>
      <c r="E7" s="537">
        <v>194960.56886172693</v>
      </c>
      <c r="F7" s="537"/>
      <c r="G7" s="537">
        <v>43272.867221168701</v>
      </c>
      <c r="H7" s="537">
        <v>20391.263654495302</v>
      </c>
      <c r="I7" s="537">
        <v>22881.603566684742</v>
      </c>
      <c r="J7" s="537"/>
      <c r="K7" s="537">
        <v>67516.725617319637</v>
      </c>
      <c r="L7" s="537">
        <v>33751.776690777078</v>
      </c>
      <c r="M7" s="537">
        <v>33764.948926546342</v>
      </c>
    </row>
    <row r="8" spans="1:13" x14ac:dyDescent="0.25">
      <c r="A8" s="540" t="s">
        <v>5</v>
      </c>
      <c r="B8" s="537">
        <v>788309.94189968111</v>
      </c>
      <c r="C8" s="537">
        <v>314105.67166994035</v>
      </c>
      <c r="D8" s="537">
        <v>163245.37277590192</v>
      </c>
      <c r="E8" s="537">
        <v>150860.29889357177</v>
      </c>
      <c r="F8" s="537"/>
      <c r="G8" s="537">
        <v>72721.919623146008</v>
      </c>
      <c r="H8" s="537">
        <v>35142.923615982159</v>
      </c>
      <c r="I8" s="537">
        <v>37578.996007174326</v>
      </c>
      <c r="J8" s="537"/>
      <c r="K8" s="537">
        <v>401482.35059968423</v>
      </c>
      <c r="L8" s="537">
        <v>201757.00645297611</v>
      </c>
      <c r="M8" s="537">
        <v>199725.34414737741</v>
      </c>
    </row>
    <row r="9" spans="1:13" x14ac:dyDescent="0.25">
      <c r="A9" s="998" t="s">
        <v>518</v>
      </c>
      <c r="B9" s="998"/>
      <c r="C9" s="998"/>
      <c r="D9" s="543"/>
      <c r="E9" s="543"/>
      <c r="F9" s="543"/>
      <c r="G9" s="543"/>
      <c r="H9" s="543"/>
      <c r="I9" s="543"/>
      <c r="J9" s="543"/>
      <c r="K9" s="543"/>
      <c r="L9" s="543"/>
      <c r="M9" s="543"/>
    </row>
    <row r="10" spans="1:13" x14ac:dyDescent="0.25">
      <c r="A10" s="538" t="s">
        <v>6</v>
      </c>
      <c r="B10" s="539">
        <f>SUM(B11:B14)</f>
        <v>90300.657157721056</v>
      </c>
      <c r="C10" s="539">
        <f t="shared" ref="C10:M10" si="0">SUM(C11:C14)</f>
        <v>40683.134102531971</v>
      </c>
      <c r="D10" s="539">
        <f t="shared" si="0"/>
        <v>21248.678557922569</v>
      </c>
      <c r="E10" s="539">
        <f t="shared" si="0"/>
        <v>19434.455544608481</v>
      </c>
      <c r="F10" s="539"/>
      <c r="G10" s="539">
        <f t="shared" si="0"/>
        <v>11108.92703952961</v>
      </c>
      <c r="H10" s="539">
        <f t="shared" si="0"/>
        <v>5360.0815182157203</v>
      </c>
      <c r="I10" s="539">
        <f t="shared" si="0"/>
        <v>5748.8455213139741</v>
      </c>
      <c r="J10" s="539"/>
      <c r="K10" s="539">
        <f t="shared" si="0"/>
        <v>38508.596015665506</v>
      </c>
      <c r="L10" s="539">
        <f t="shared" si="0"/>
        <v>19361.064226287373</v>
      </c>
      <c r="M10" s="539">
        <f t="shared" si="0"/>
        <v>19147.531789376946</v>
      </c>
    </row>
    <row r="11" spans="1:13" x14ac:dyDescent="0.25">
      <c r="A11" s="540" t="s">
        <v>6</v>
      </c>
      <c r="B11" s="537">
        <v>28448.660729525458</v>
      </c>
      <c r="C11" s="537">
        <v>16409.896738968502</v>
      </c>
      <c r="D11" s="537">
        <v>8367.5723352294372</v>
      </c>
      <c r="E11" s="537">
        <v>8042.324403738723</v>
      </c>
      <c r="F11" s="537"/>
      <c r="G11" s="537">
        <v>3033.9090923470121</v>
      </c>
      <c r="H11" s="537">
        <v>1422.1536964985537</v>
      </c>
      <c r="I11" s="537">
        <v>1611.7553958484798</v>
      </c>
      <c r="J11" s="537"/>
      <c r="K11" s="537">
        <v>9004.8548982135217</v>
      </c>
      <c r="L11" s="537">
        <v>4584.3927165997093</v>
      </c>
      <c r="M11" s="537">
        <v>4420.4621816135295</v>
      </c>
    </row>
    <row r="12" spans="1:13" x14ac:dyDescent="0.25">
      <c r="A12" s="540" t="s">
        <v>158</v>
      </c>
      <c r="B12" s="537">
        <v>23326.452658269467</v>
      </c>
      <c r="C12" s="537">
        <v>9789.8767869218718</v>
      </c>
      <c r="D12" s="537">
        <v>5289.3414442864359</v>
      </c>
      <c r="E12" s="537">
        <v>4500.5353426351721</v>
      </c>
      <c r="F12" s="537"/>
      <c r="G12" s="537">
        <v>3043.1437714518215</v>
      </c>
      <c r="H12" s="537">
        <v>1462.4293568325377</v>
      </c>
      <c r="I12" s="537">
        <v>1580.7144146193052</v>
      </c>
      <c r="J12" s="537"/>
      <c r="K12" s="537">
        <v>10493.43209989738</v>
      </c>
      <c r="L12" s="537">
        <v>5089.6403090244994</v>
      </c>
      <c r="M12" s="537">
        <v>5403.7917908725831</v>
      </c>
    </row>
    <row r="13" spans="1:13" x14ac:dyDescent="0.25">
      <c r="A13" s="540" t="s">
        <v>159</v>
      </c>
      <c r="B13" s="537">
        <v>16365.827801451343</v>
      </c>
      <c r="C13" s="537">
        <v>4563.0954647398612</v>
      </c>
      <c r="D13" s="537">
        <v>2376.6993866776465</v>
      </c>
      <c r="E13" s="537">
        <v>2186.3960780621992</v>
      </c>
      <c r="F13" s="537"/>
      <c r="G13" s="537">
        <v>2426.5876288266586</v>
      </c>
      <c r="H13" s="537">
        <v>1201.6330992334072</v>
      </c>
      <c r="I13" s="537">
        <v>1224.9545295932728</v>
      </c>
      <c r="J13" s="537"/>
      <c r="K13" s="537">
        <v>9376.144707884232</v>
      </c>
      <c r="L13" s="537">
        <v>4734.2266965110211</v>
      </c>
      <c r="M13" s="537">
        <v>4641.9180113729071</v>
      </c>
    </row>
    <row r="14" spans="1:13" x14ac:dyDescent="0.25">
      <c r="A14" s="540" t="s">
        <v>160</v>
      </c>
      <c r="B14" s="537">
        <v>22159.715968474782</v>
      </c>
      <c r="C14" s="537">
        <v>9920.2651119017355</v>
      </c>
      <c r="D14" s="537">
        <v>5215.0653917290501</v>
      </c>
      <c r="E14" s="537">
        <v>4705.1997201723852</v>
      </c>
      <c r="F14" s="537"/>
      <c r="G14" s="537">
        <v>2605.2865469041171</v>
      </c>
      <c r="H14" s="537">
        <v>1273.8653656512217</v>
      </c>
      <c r="I14" s="537">
        <v>1331.4211812529168</v>
      </c>
      <c r="J14" s="537"/>
      <c r="K14" s="537">
        <v>9634.1643096703683</v>
      </c>
      <c r="L14" s="537">
        <v>4952.8045041521436</v>
      </c>
      <c r="M14" s="537">
        <v>4681.3598055179282</v>
      </c>
    </row>
    <row r="15" spans="1:13" x14ac:dyDescent="0.25">
      <c r="A15" s="538" t="s">
        <v>7</v>
      </c>
      <c r="B15" s="539">
        <f>SUM(B16:B17)</f>
        <v>44964.511741782015</v>
      </c>
      <c r="C15" s="539">
        <f t="shared" ref="C15:M15" si="1">SUM(C16:C17)</f>
        <v>12536.116862016224</v>
      </c>
      <c r="D15" s="539">
        <f t="shared" si="1"/>
        <v>6114.2425923480405</v>
      </c>
      <c r="E15" s="539">
        <f t="shared" si="1"/>
        <v>6421.8742696679001</v>
      </c>
      <c r="F15" s="539"/>
      <c r="G15" s="539">
        <f t="shared" si="1"/>
        <v>1900.2255397232866</v>
      </c>
      <c r="H15" s="539">
        <f t="shared" si="1"/>
        <v>946.72588237371917</v>
      </c>
      <c r="I15" s="539">
        <f t="shared" si="1"/>
        <v>953.49965734959892</v>
      </c>
      <c r="J15" s="539"/>
      <c r="K15" s="539">
        <f t="shared" si="1"/>
        <v>30528.169340045199</v>
      </c>
      <c r="L15" s="539">
        <f t="shared" si="1"/>
        <v>15250.572912598671</v>
      </c>
      <c r="M15" s="539">
        <f t="shared" si="1"/>
        <v>15277.596427445989</v>
      </c>
    </row>
    <row r="16" spans="1:13" x14ac:dyDescent="0.25">
      <c r="A16" s="540" t="s">
        <v>161</v>
      </c>
      <c r="B16" s="537">
        <v>21360.625826782354</v>
      </c>
      <c r="C16" s="537">
        <v>6145.7410162149317</v>
      </c>
      <c r="D16" s="537">
        <v>2936.6752708436024</v>
      </c>
      <c r="E16" s="537">
        <v>3209.0657453712256</v>
      </c>
      <c r="F16" s="537"/>
      <c r="G16" s="537">
        <v>764.2235135035346</v>
      </c>
      <c r="H16" s="537">
        <v>376.36533144014913</v>
      </c>
      <c r="I16" s="537">
        <v>387.85818206339553</v>
      </c>
      <c r="J16" s="537"/>
      <c r="K16" s="537">
        <v>14450.66129706476</v>
      </c>
      <c r="L16" s="537">
        <v>7155.1581682476808</v>
      </c>
      <c r="M16" s="537">
        <v>7295.5031288167866</v>
      </c>
    </row>
    <row r="17" spans="1:13" ht="16.5" customHeight="1" x14ac:dyDescent="0.25">
      <c r="A17" s="540" t="s">
        <v>162</v>
      </c>
      <c r="B17" s="537">
        <v>23603.885914999657</v>
      </c>
      <c r="C17" s="537">
        <v>6390.3758458012926</v>
      </c>
      <c r="D17" s="537">
        <v>3177.567321504438</v>
      </c>
      <c r="E17" s="537">
        <v>3212.808524296674</v>
      </c>
      <c r="F17" s="537"/>
      <c r="G17" s="537">
        <v>1136.002026219752</v>
      </c>
      <c r="H17" s="537">
        <v>570.36055093357004</v>
      </c>
      <c r="I17" s="537">
        <v>565.64147528620344</v>
      </c>
      <c r="J17" s="537"/>
      <c r="K17" s="537">
        <v>16077.508042980437</v>
      </c>
      <c r="L17" s="537">
        <v>8095.4147443509901</v>
      </c>
      <c r="M17" s="537">
        <v>7982.0932986292028</v>
      </c>
    </row>
    <row r="18" spans="1:13" x14ac:dyDescent="0.25">
      <c r="A18" s="541" t="s">
        <v>8</v>
      </c>
      <c r="B18" s="539">
        <f>SUM(B19)</f>
        <v>45532.95169925331</v>
      </c>
      <c r="C18" s="539">
        <f t="shared" ref="C18:M18" si="2">SUM(C19)</f>
        <v>23082.783212216302</v>
      </c>
      <c r="D18" s="539">
        <f t="shared" si="2"/>
        <v>11497.063056654886</v>
      </c>
      <c r="E18" s="539">
        <f t="shared" si="2"/>
        <v>11585.720155563262</v>
      </c>
      <c r="F18" s="539"/>
      <c r="G18" s="539">
        <f t="shared" si="2"/>
        <v>2702.1420959075931</v>
      </c>
      <c r="H18" s="539">
        <f t="shared" si="2"/>
        <v>1295.8544229568031</v>
      </c>
      <c r="I18" s="539">
        <f t="shared" si="2"/>
        <v>1406.2876729508114</v>
      </c>
      <c r="J18" s="539"/>
      <c r="K18" s="539">
        <f t="shared" si="2"/>
        <v>19748.026391135569</v>
      </c>
      <c r="L18" s="539">
        <f t="shared" si="2"/>
        <v>10013.284840335325</v>
      </c>
      <c r="M18" s="539">
        <f t="shared" si="2"/>
        <v>9734.7415508008398</v>
      </c>
    </row>
    <row r="19" spans="1:13" ht="17.25" customHeight="1" x14ac:dyDescent="0.25">
      <c r="A19" s="540" t="s">
        <v>8</v>
      </c>
      <c r="B19" s="537">
        <v>45532.95169925331</v>
      </c>
      <c r="C19" s="537">
        <v>23082.783212216302</v>
      </c>
      <c r="D19" s="537">
        <v>11497.063056654886</v>
      </c>
      <c r="E19" s="537">
        <v>11585.720155563262</v>
      </c>
      <c r="F19" s="537"/>
      <c r="G19" s="537">
        <v>2702.1420959075931</v>
      </c>
      <c r="H19" s="537">
        <v>1295.8544229568031</v>
      </c>
      <c r="I19" s="537">
        <v>1406.2876729508114</v>
      </c>
      <c r="J19" s="537"/>
      <c r="K19" s="537">
        <v>19748.026391135569</v>
      </c>
      <c r="L19" s="537">
        <v>10013.284840335325</v>
      </c>
      <c r="M19" s="537">
        <v>9734.7415508008398</v>
      </c>
    </row>
    <row r="20" spans="1:13" x14ac:dyDescent="0.25">
      <c r="A20" s="538" t="s">
        <v>9</v>
      </c>
      <c r="B20" s="539">
        <f>SUM(B21:B22)</f>
        <v>330554.70367845619</v>
      </c>
      <c r="C20" s="539">
        <f t="shared" ref="C20:M20" si="3">SUM(C21:C22)</f>
        <v>258876.97940319209</v>
      </c>
      <c r="D20" s="539">
        <f t="shared" si="3"/>
        <v>124817.15567955554</v>
      </c>
      <c r="E20" s="539">
        <f t="shared" si="3"/>
        <v>134059.82372264628</v>
      </c>
      <c r="F20" s="539"/>
      <c r="G20" s="539">
        <f t="shared" si="3"/>
        <v>25924.05553268965</v>
      </c>
      <c r="H20" s="539">
        <f t="shared" si="3"/>
        <v>12506.518864890513</v>
      </c>
      <c r="I20" s="539">
        <f t="shared" si="3"/>
        <v>13417.536667804556</v>
      </c>
      <c r="J20" s="539"/>
      <c r="K20" s="539">
        <f t="shared" si="3"/>
        <v>45753.668742708076</v>
      </c>
      <c r="L20" s="539">
        <f t="shared" si="3"/>
        <v>23364.720419636909</v>
      </c>
      <c r="M20" s="539">
        <f t="shared" si="3"/>
        <v>22388.948323074808</v>
      </c>
    </row>
    <row r="21" spans="1:13" x14ac:dyDescent="0.25">
      <c r="A21" s="540" t="s">
        <v>9</v>
      </c>
      <c r="B21" s="537">
        <v>310493.30806403456</v>
      </c>
      <c r="C21" s="537">
        <v>251432.86238802408</v>
      </c>
      <c r="D21" s="537">
        <v>121110.64291171511</v>
      </c>
      <c r="E21" s="537">
        <v>130322.2194753189</v>
      </c>
      <c r="F21" s="537"/>
      <c r="G21" s="537">
        <v>24362.665799057071</v>
      </c>
      <c r="H21" s="537">
        <v>11709.464554465907</v>
      </c>
      <c r="I21" s="537">
        <v>12653.201244596563</v>
      </c>
      <c r="J21" s="537"/>
      <c r="K21" s="537">
        <v>34697.779877086577</v>
      </c>
      <c r="L21" s="537">
        <v>17539.019926009471</v>
      </c>
      <c r="M21" s="537">
        <v>17158.759951080992</v>
      </c>
    </row>
    <row r="22" spans="1:13" x14ac:dyDescent="0.25">
      <c r="A22" s="540" t="s">
        <v>163</v>
      </c>
      <c r="B22" s="537">
        <v>20061.39561442161</v>
      </c>
      <c r="C22" s="537">
        <v>7444.1170151680117</v>
      </c>
      <c r="D22" s="537">
        <v>3706.5127678404306</v>
      </c>
      <c r="E22" s="537">
        <v>3737.604247327371</v>
      </c>
      <c r="F22" s="537"/>
      <c r="G22" s="537">
        <v>1561.3897336325774</v>
      </c>
      <c r="H22" s="537">
        <v>797.05431042460646</v>
      </c>
      <c r="I22" s="537">
        <v>764.33542320799256</v>
      </c>
      <c r="J22" s="537"/>
      <c r="K22" s="537">
        <v>11055.888865621499</v>
      </c>
      <c r="L22" s="537">
        <v>5825.7004936274398</v>
      </c>
      <c r="M22" s="537">
        <v>5230.1883719938141</v>
      </c>
    </row>
    <row r="23" spans="1:13" x14ac:dyDescent="0.25">
      <c r="A23" s="541" t="s">
        <v>10</v>
      </c>
      <c r="B23" s="539">
        <f>SUM(B24)</f>
        <v>14167.766291194077</v>
      </c>
      <c r="C23" s="539">
        <f t="shared" ref="C23:M23" si="4">SUM(C24)</f>
        <v>7074.9832711310637</v>
      </c>
      <c r="D23" s="539">
        <f t="shared" si="4"/>
        <v>3625.3917250406766</v>
      </c>
      <c r="E23" s="539">
        <f t="shared" si="4"/>
        <v>3449.5915460901988</v>
      </c>
      <c r="F23" s="539"/>
      <c r="G23" s="539">
        <f t="shared" si="4"/>
        <v>1658.794657548847</v>
      </c>
      <c r="H23" s="539">
        <f t="shared" si="4"/>
        <v>767.22398872547706</v>
      </c>
      <c r="I23" s="539">
        <f t="shared" si="4"/>
        <v>891.57066882339143</v>
      </c>
      <c r="J23" s="539"/>
      <c r="K23" s="539">
        <f t="shared" si="4"/>
        <v>5433.9883625135881</v>
      </c>
      <c r="L23" s="539">
        <f t="shared" si="4"/>
        <v>2685.4192704238817</v>
      </c>
      <c r="M23" s="539">
        <f t="shared" si="4"/>
        <v>2748.5690920896145</v>
      </c>
    </row>
    <row r="24" spans="1:13" x14ac:dyDescent="0.25">
      <c r="A24" s="540" t="s">
        <v>10</v>
      </c>
      <c r="B24" s="537">
        <v>14167.766291194077</v>
      </c>
      <c r="C24" s="537">
        <v>7074.9832711310637</v>
      </c>
      <c r="D24" s="537">
        <v>3625.3917250406766</v>
      </c>
      <c r="E24" s="537">
        <v>3449.5915460901988</v>
      </c>
      <c r="F24" s="537"/>
      <c r="G24" s="537">
        <v>1658.794657548847</v>
      </c>
      <c r="H24" s="537">
        <v>767.22398872547706</v>
      </c>
      <c r="I24" s="537">
        <v>891.57066882339143</v>
      </c>
      <c r="J24" s="537"/>
      <c r="K24" s="537">
        <v>5433.9883625135881</v>
      </c>
      <c r="L24" s="537">
        <v>2685.4192704238817</v>
      </c>
      <c r="M24" s="537">
        <v>2748.5690920896145</v>
      </c>
    </row>
    <row r="25" spans="1:13" x14ac:dyDescent="0.25">
      <c r="A25" s="541" t="s">
        <v>11</v>
      </c>
      <c r="B25" s="539">
        <v>65959.586784011466</v>
      </c>
      <c r="C25" s="539">
        <v>31158.700324219561</v>
      </c>
      <c r="D25" s="539">
        <v>15977.073971962234</v>
      </c>
      <c r="E25" s="539">
        <v>15181.62635225851</v>
      </c>
      <c r="F25" s="539"/>
      <c r="G25" s="539">
        <v>5873.6594478693478</v>
      </c>
      <c r="H25" s="539">
        <v>2823.7520750510357</v>
      </c>
      <c r="I25" s="539">
        <v>3049.9073728182047</v>
      </c>
      <c r="J25" s="539"/>
      <c r="K25" s="539">
        <v>28927.227011932082</v>
      </c>
      <c r="L25" s="539">
        <v>14590.019047722728</v>
      </c>
      <c r="M25" s="539">
        <v>14337.207964209016</v>
      </c>
    </row>
    <row r="26" spans="1:13" ht="20.25" customHeight="1" x14ac:dyDescent="0.25">
      <c r="A26" s="540" t="s">
        <v>11</v>
      </c>
      <c r="B26" s="537">
        <v>65959.586784011466</v>
      </c>
      <c r="C26" s="537">
        <v>31158.700324219561</v>
      </c>
      <c r="D26" s="537">
        <v>15977.073971962234</v>
      </c>
      <c r="E26" s="537">
        <v>15181.62635225851</v>
      </c>
      <c r="F26" s="537"/>
      <c r="G26" s="537">
        <v>5873.6594478693478</v>
      </c>
      <c r="H26" s="537">
        <v>2823.7520750510357</v>
      </c>
      <c r="I26" s="537">
        <v>3049.9073728182047</v>
      </c>
      <c r="J26" s="537"/>
      <c r="K26" s="537">
        <v>28927.227011932082</v>
      </c>
      <c r="L26" s="537">
        <v>14590.019047722728</v>
      </c>
      <c r="M26" s="537">
        <v>14337.207964209016</v>
      </c>
    </row>
    <row r="27" spans="1:13" x14ac:dyDescent="0.25">
      <c r="A27" s="538" t="s">
        <v>12</v>
      </c>
      <c r="B27" s="539">
        <f>SUM(B28:B29)</f>
        <v>54932.690676007624</v>
      </c>
      <c r="C27" s="539">
        <f t="shared" ref="C27:M27" si="5">SUM(C28:C29)</f>
        <v>18735.040890698579</v>
      </c>
      <c r="D27" s="539">
        <f t="shared" si="5"/>
        <v>9371.7413839209785</v>
      </c>
      <c r="E27" s="539">
        <f t="shared" si="5"/>
        <v>9363.2995067774209</v>
      </c>
      <c r="F27" s="539"/>
      <c r="G27" s="539">
        <f t="shared" si="5"/>
        <v>1825.8168604527125</v>
      </c>
      <c r="H27" s="539">
        <f t="shared" si="5"/>
        <v>910.9047838401915</v>
      </c>
      <c r="I27" s="539">
        <f t="shared" si="5"/>
        <v>914.91207661254111</v>
      </c>
      <c r="J27" s="539"/>
      <c r="K27" s="539">
        <f t="shared" si="5"/>
        <v>34371.832924861665</v>
      </c>
      <c r="L27" s="539">
        <f t="shared" si="5"/>
        <v>17152.668547520778</v>
      </c>
      <c r="M27" s="539">
        <f t="shared" si="5"/>
        <v>17219.164377341607</v>
      </c>
    </row>
    <row r="28" spans="1:13" x14ac:dyDescent="0.25">
      <c r="A28" s="540" t="s">
        <v>12</v>
      </c>
      <c r="B28" s="537">
        <v>39082.363986194534</v>
      </c>
      <c r="C28" s="537">
        <v>16684.687445757751</v>
      </c>
      <c r="D28" s="537">
        <v>8345.3289376864814</v>
      </c>
      <c r="E28" s="537">
        <v>8339.3585080710654</v>
      </c>
      <c r="F28" s="537"/>
      <c r="G28" s="537">
        <v>1482.6689230944914</v>
      </c>
      <c r="H28" s="537">
        <v>747.6148164625713</v>
      </c>
      <c r="I28" s="537">
        <v>735.05410663194164</v>
      </c>
      <c r="J28" s="537"/>
      <c r="K28" s="537">
        <v>20915.007617347783</v>
      </c>
      <c r="L28" s="537">
        <v>10437.147245903236</v>
      </c>
      <c r="M28" s="537">
        <v>10477.860371445548</v>
      </c>
    </row>
    <row r="29" spans="1:13" x14ac:dyDescent="0.25">
      <c r="A29" s="540" t="s">
        <v>164</v>
      </c>
      <c r="B29" s="537">
        <v>15850.326689813086</v>
      </c>
      <c r="C29" s="537">
        <v>2050.3534449408303</v>
      </c>
      <c r="D29" s="537">
        <v>1026.4124462344964</v>
      </c>
      <c r="E29" s="537">
        <v>1023.9409987063553</v>
      </c>
      <c r="F29" s="537"/>
      <c r="G29" s="537">
        <v>343.14793735822099</v>
      </c>
      <c r="H29" s="537">
        <v>163.28996737762023</v>
      </c>
      <c r="I29" s="537">
        <v>179.85796998059953</v>
      </c>
      <c r="J29" s="537"/>
      <c r="K29" s="537">
        <v>13456.82530751388</v>
      </c>
      <c r="L29" s="537">
        <v>6715.5213016175421</v>
      </c>
      <c r="M29" s="537">
        <v>6741.3040058960614</v>
      </c>
    </row>
    <row r="30" spans="1:13" x14ac:dyDescent="0.25">
      <c r="A30" s="538" t="s">
        <v>13</v>
      </c>
      <c r="B30" s="539">
        <f>SUM(B31:B33)</f>
        <v>53182.516829684675</v>
      </c>
      <c r="C30" s="539">
        <f t="shared" ref="C30:M30" si="6">SUM(C31:C33)</f>
        <v>24085.009841075018</v>
      </c>
      <c r="D30" s="539">
        <f t="shared" si="6"/>
        <v>12379.266049870352</v>
      </c>
      <c r="E30" s="539">
        <f t="shared" si="6"/>
        <v>11705.743791204499</v>
      </c>
      <c r="F30" s="539"/>
      <c r="G30" s="539">
        <f t="shared" si="6"/>
        <v>4175.932046439948</v>
      </c>
      <c r="H30" s="539">
        <f t="shared" si="6"/>
        <v>2041.9740886131603</v>
      </c>
      <c r="I30" s="539">
        <f t="shared" si="6"/>
        <v>2133.9579578268285</v>
      </c>
      <c r="J30" s="539"/>
      <c r="K30" s="539">
        <f t="shared" si="6"/>
        <v>24921.57494217269</v>
      </c>
      <c r="L30" s="539">
        <f t="shared" si="6"/>
        <v>12722.239186918272</v>
      </c>
      <c r="M30" s="539">
        <f t="shared" si="6"/>
        <v>12199.335755253855</v>
      </c>
    </row>
    <row r="31" spans="1:13" ht="18" customHeight="1" x14ac:dyDescent="0.25">
      <c r="A31" s="540" t="s">
        <v>13</v>
      </c>
      <c r="B31" s="537">
        <v>28782.715308942516</v>
      </c>
      <c r="C31" s="537">
        <v>16792.282998281727</v>
      </c>
      <c r="D31" s="537">
        <v>8550.166266585109</v>
      </c>
      <c r="E31" s="537">
        <v>8242.1167316964184</v>
      </c>
      <c r="F31" s="537"/>
      <c r="G31" s="537">
        <v>2646.3150543408183</v>
      </c>
      <c r="H31" s="537">
        <v>1296.6069002698052</v>
      </c>
      <c r="I31" s="537">
        <v>1349.7081540710344</v>
      </c>
      <c r="J31" s="537"/>
      <c r="K31" s="537">
        <v>9344.1172563236214</v>
      </c>
      <c r="L31" s="537">
        <v>4760.873787807006</v>
      </c>
      <c r="M31" s="537">
        <v>4583.2434685163489</v>
      </c>
    </row>
    <row r="32" spans="1:13" x14ac:dyDescent="0.25">
      <c r="A32" s="540" t="s">
        <v>165</v>
      </c>
      <c r="B32" s="537">
        <v>15285.377759552059</v>
      </c>
      <c r="C32" s="537">
        <v>4162.3513871316591</v>
      </c>
      <c r="D32" s="537">
        <v>2207.7649149782287</v>
      </c>
      <c r="E32" s="537">
        <v>1954.5864721534454</v>
      </c>
      <c r="F32" s="537"/>
      <c r="G32" s="537">
        <v>832.44848714900002</v>
      </c>
      <c r="H32" s="537">
        <v>403.2158949260446</v>
      </c>
      <c r="I32" s="537">
        <v>429.23259222296844</v>
      </c>
      <c r="J32" s="537"/>
      <c r="K32" s="537">
        <v>10290.577885271008</v>
      </c>
      <c r="L32" s="537">
        <v>5180.474190575389</v>
      </c>
      <c r="M32" s="537">
        <v>5110.1036946953755</v>
      </c>
    </row>
    <row r="33" spans="1:13" x14ac:dyDescent="0.25">
      <c r="A33" s="540" t="s">
        <v>166</v>
      </c>
      <c r="B33" s="537">
        <v>9114.423761190099</v>
      </c>
      <c r="C33" s="537">
        <v>3130.3754556616282</v>
      </c>
      <c r="D33" s="537">
        <v>1621.3348683070144</v>
      </c>
      <c r="E33" s="537">
        <v>1509.0405873546354</v>
      </c>
      <c r="F33" s="537"/>
      <c r="G33" s="537">
        <v>697.16850495012943</v>
      </c>
      <c r="H33" s="537">
        <v>342.15129341731051</v>
      </c>
      <c r="I33" s="537">
        <v>355.01721153282591</v>
      </c>
      <c r="J33" s="537"/>
      <c r="K33" s="537">
        <v>5286.8798005780582</v>
      </c>
      <c r="L33" s="537">
        <v>2780.8912085358775</v>
      </c>
      <c r="M33" s="537">
        <v>2505.9885920421284</v>
      </c>
    </row>
    <row r="34" spans="1:13" ht="15.75" customHeight="1" x14ac:dyDescent="0.25">
      <c r="A34" s="538" t="s">
        <v>14</v>
      </c>
      <c r="B34" s="539">
        <f>SUM(B35:B37)</f>
        <v>108801.55221021186</v>
      </c>
      <c r="C34" s="539">
        <f t="shared" ref="C34:M34" si="7">SUM(C35:C37)</f>
        <v>65142.863369040322</v>
      </c>
      <c r="D34" s="539">
        <f t="shared" si="7"/>
        <v>33724.312193330014</v>
      </c>
      <c r="E34" s="539">
        <f t="shared" si="7"/>
        <v>31418.551175715689</v>
      </c>
      <c r="F34" s="539"/>
      <c r="G34" s="539">
        <f t="shared" si="7"/>
        <v>12508.339571199607</v>
      </c>
      <c r="H34" s="539">
        <f t="shared" si="7"/>
        <v>5847.6224033533463</v>
      </c>
      <c r="I34" s="539">
        <f t="shared" si="7"/>
        <v>6660.717167845969</v>
      </c>
      <c r="J34" s="539"/>
      <c r="K34" s="539">
        <f t="shared" si="7"/>
        <v>31150.349269983286</v>
      </c>
      <c r="L34" s="539">
        <f t="shared" si="7"/>
        <v>15903.478072081829</v>
      </c>
      <c r="M34" s="539">
        <f t="shared" si="7"/>
        <v>15246.87119790076</v>
      </c>
    </row>
    <row r="35" spans="1:13" ht="15.75" customHeight="1" x14ac:dyDescent="0.25">
      <c r="A35" s="540" t="s">
        <v>14</v>
      </c>
      <c r="B35" s="537">
        <v>58061.730980792563</v>
      </c>
      <c r="C35" s="537">
        <v>38845.207868956692</v>
      </c>
      <c r="D35" s="537">
        <v>19878.051424491339</v>
      </c>
      <c r="E35" s="537">
        <v>18967.156444471217</v>
      </c>
      <c r="F35" s="537"/>
      <c r="G35" s="537">
        <v>5917.0278854903972</v>
      </c>
      <c r="H35" s="537">
        <v>2782.7035901850572</v>
      </c>
      <c r="I35" s="537">
        <v>3134.3242953050053</v>
      </c>
      <c r="J35" s="537"/>
      <c r="K35" s="537">
        <v>13299.495226352423</v>
      </c>
      <c r="L35" s="537">
        <v>6783.5933013308431</v>
      </c>
      <c r="M35" s="537">
        <v>6515.901925021326</v>
      </c>
    </row>
    <row r="36" spans="1:13" x14ac:dyDescent="0.25">
      <c r="A36" s="540" t="s">
        <v>167</v>
      </c>
      <c r="B36" s="537">
        <v>18554.624481564348</v>
      </c>
      <c r="C36" s="537">
        <v>9430.2833000643732</v>
      </c>
      <c r="D36" s="537">
        <v>4957.1678732568635</v>
      </c>
      <c r="E36" s="537">
        <v>4473.1154268072078</v>
      </c>
      <c r="F36" s="537"/>
      <c r="G36" s="537">
        <v>2657.9499657072956</v>
      </c>
      <c r="H36" s="537">
        <v>1265.5557454311345</v>
      </c>
      <c r="I36" s="537">
        <v>1392.3942202761825</v>
      </c>
      <c r="J36" s="537"/>
      <c r="K36" s="537">
        <v>6466.3912157928053</v>
      </c>
      <c r="L36" s="537">
        <v>3326.02823392349</v>
      </c>
      <c r="M36" s="537">
        <v>3140.3629818691547</v>
      </c>
    </row>
    <row r="37" spans="1:13" x14ac:dyDescent="0.25">
      <c r="A37" s="540" t="s">
        <v>168</v>
      </c>
      <c r="B37" s="537">
        <v>32185.196747854949</v>
      </c>
      <c r="C37" s="537">
        <v>16867.372200019261</v>
      </c>
      <c r="D37" s="537">
        <v>8889.092895581809</v>
      </c>
      <c r="E37" s="537">
        <v>7978.2793044372638</v>
      </c>
      <c r="F37" s="537"/>
      <c r="G37" s="537">
        <v>3933.3617200019148</v>
      </c>
      <c r="H37" s="537">
        <v>1799.363067737155</v>
      </c>
      <c r="I37" s="537">
        <v>2133.9986522647814</v>
      </c>
      <c r="J37" s="537"/>
      <c r="K37" s="537">
        <v>11384.462827838057</v>
      </c>
      <c r="L37" s="537">
        <v>5793.8565368274958</v>
      </c>
      <c r="M37" s="537">
        <v>5590.6062910102792</v>
      </c>
    </row>
    <row r="38" spans="1:13" x14ac:dyDescent="0.25">
      <c r="A38" s="541" t="s">
        <v>15</v>
      </c>
      <c r="B38" s="539">
        <f>SUM(B39)</f>
        <v>90079.201327945091</v>
      </c>
      <c r="C38" s="539">
        <f t="shared" ref="C38:M38" si="8">SUM(C39)</f>
        <v>55626.5662595834</v>
      </c>
      <c r="D38" s="539">
        <f t="shared" si="8"/>
        <v>27670.3907894156</v>
      </c>
      <c r="E38" s="539">
        <f t="shared" si="8"/>
        <v>27956.175470173406</v>
      </c>
      <c r="F38" s="539"/>
      <c r="G38" s="539">
        <f t="shared" si="8"/>
        <v>10851.334359553732</v>
      </c>
      <c r="H38" s="539">
        <f t="shared" si="8"/>
        <v>4990.4895919618448</v>
      </c>
      <c r="I38" s="539">
        <f t="shared" si="8"/>
        <v>5860.8447675912475</v>
      </c>
      <c r="J38" s="539"/>
      <c r="K38" s="539">
        <f t="shared" si="8"/>
        <v>23601.300708818333</v>
      </c>
      <c r="L38" s="539">
        <f t="shared" si="8"/>
        <v>11529.474886637801</v>
      </c>
      <c r="M38" s="539">
        <f t="shared" si="8"/>
        <v>12071.825822182454</v>
      </c>
    </row>
    <row r="39" spans="1:13" x14ac:dyDescent="0.25">
      <c r="A39" s="542" t="s">
        <v>15</v>
      </c>
      <c r="B39" s="537">
        <v>90079.201327945091</v>
      </c>
      <c r="C39" s="537">
        <v>55626.5662595834</v>
      </c>
      <c r="D39" s="537">
        <v>27670.3907894156</v>
      </c>
      <c r="E39" s="537">
        <v>27956.175470173406</v>
      </c>
      <c r="F39" s="537"/>
      <c r="G39" s="537">
        <v>10851.334359553732</v>
      </c>
      <c r="H39" s="537">
        <v>4990.4895919618448</v>
      </c>
      <c r="I39" s="537">
        <v>5860.8447675912475</v>
      </c>
      <c r="J39" s="537"/>
      <c r="K39" s="537">
        <v>23601.300708818333</v>
      </c>
      <c r="L39" s="537">
        <v>11529.474886637801</v>
      </c>
      <c r="M39" s="537">
        <v>12071.825822182454</v>
      </c>
    </row>
    <row r="40" spans="1:13" ht="18.75" customHeight="1" x14ac:dyDescent="0.25">
      <c r="A40" s="538" t="s">
        <v>169</v>
      </c>
      <c r="B40" s="539">
        <f>SUM(B41:B42)</f>
        <v>27602.573129943114</v>
      </c>
      <c r="C40" s="539">
        <f t="shared" ref="C40:M40" si="9">SUM(C41:C42)</f>
        <v>10363.542651572374</v>
      </c>
      <c r="D40" s="539">
        <f t="shared" si="9"/>
        <v>5325.2337580863568</v>
      </c>
      <c r="E40" s="539">
        <f t="shared" si="9"/>
        <v>5038.3088934858461</v>
      </c>
      <c r="F40" s="539"/>
      <c r="G40" s="539">
        <f t="shared" si="9"/>
        <v>3085.6467126860598</v>
      </c>
      <c r="H40" s="539">
        <f t="shared" si="9"/>
        <v>1533.5018317678096</v>
      </c>
      <c r="I40" s="539">
        <f t="shared" si="9"/>
        <v>1552.1448809182934</v>
      </c>
      <c r="J40" s="539"/>
      <c r="K40" s="539">
        <f t="shared" si="9"/>
        <v>14153.38376568375</v>
      </c>
      <c r="L40" s="539">
        <f t="shared" si="9"/>
        <v>6956.4133522782577</v>
      </c>
      <c r="M40" s="539">
        <f t="shared" si="9"/>
        <v>7196.9704134051544</v>
      </c>
    </row>
    <row r="41" spans="1:13" ht="18" customHeight="1" x14ac:dyDescent="0.25">
      <c r="A41" s="540" t="s">
        <v>169</v>
      </c>
      <c r="B41" s="537">
        <v>13411.303392787497</v>
      </c>
      <c r="C41" s="537">
        <v>6809.8443614359294</v>
      </c>
      <c r="D41" s="537">
        <v>3435.1596316917025</v>
      </c>
      <c r="E41" s="537">
        <v>3374.6847297440345</v>
      </c>
      <c r="F41" s="537"/>
      <c r="G41" s="537">
        <v>1656.5975276873876</v>
      </c>
      <c r="H41" s="537">
        <v>803.80773818149351</v>
      </c>
      <c r="I41" s="537">
        <v>852.78978950591556</v>
      </c>
      <c r="J41" s="537"/>
      <c r="K41" s="537">
        <v>4944.8615036636502</v>
      </c>
      <c r="L41" s="537">
        <v>2409.4793155512375</v>
      </c>
      <c r="M41" s="537">
        <v>2535.3821881123522</v>
      </c>
    </row>
    <row r="42" spans="1:13" ht="16.5" customHeight="1" x14ac:dyDescent="0.25">
      <c r="A42" s="540" t="s">
        <v>170</v>
      </c>
      <c r="B42" s="537">
        <v>14191.269737155617</v>
      </c>
      <c r="C42" s="537">
        <v>3553.6982901364445</v>
      </c>
      <c r="D42" s="537">
        <v>1890.0741263946547</v>
      </c>
      <c r="E42" s="537">
        <v>1663.6241637418116</v>
      </c>
      <c r="F42" s="537"/>
      <c r="G42" s="537">
        <v>1429.0491849986722</v>
      </c>
      <c r="H42" s="537">
        <v>729.69409358631606</v>
      </c>
      <c r="I42" s="537">
        <v>699.35509141237776</v>
      </c>
      <c r="J42" s="537"/>
      <c r="K42" s="537">
        <v>9208.5222620201002</v>
      </c>
      <c r="L42" s="537">
        <v>4546.9340367270197</v>
      </c>
      <c r="M42" s="537">
        <v>4661.5882252928022</v>
      </c>
    </row>
    <row r="43" spans="1:13" x14ac:dyDescent="0.25">
      <c r="A43" s="538" t="s">
        <v>16</v>
      </c>
      <c r="B43" s="539">
        <f>SUM(B44:B45)</f>
        <v>41439.651197088584</v>
      </c>
      <c r="C43" s="539">
        <f t="shared" ref="C43:M43" si="10">SUM(C44:C45)</f>
        <v>20621.463800652742</v>
      </c>
      <c r="D43" s="539">
        <f t="shared" si="10"/>
        <v>10507.25470709523</v>
      </c>
      <c r="E43" s="539">
        <f t="shared" si="10"/>
        <v>10114.209093557907</v>
      </c>
      <c r="F43" s="539"/>
      <c r="G43" s="539">
        <f t="shared" si="10"/>
        <v>4094.5464897932716</v>
      </c>
      <c r="H43" s="539">
        <f t="shared" si="10"/>
        <v>1901.8631210624499</v>
      </c>
      <c r="I43" s="539">
        <f t="shared" si="10"/>
        <v>2192.6833687308531</v>
      </c>
      <c r="J43" s="539"/>
      <c r="K43" s="539">
        <f t="shared" si="10"/>
        <v>16723.640906646651</v>
      </c>
      <c r="L43" s="539">
        <f t="shared" si="10"/>
        <v>8007.4185602699345</v>
      </c>
      <c r="M43" s="539">
        <f t="shared" si="10"/>
        <v>8716.2223463762894</v>
      </c>
    </row>
    <row r="44" spans="1:13" ht="14.25" customHeight="1" x14ac:dyDescent="0.25">
      <c r="A44" s="540" t="s">
        <v>16</v>
      </c>
      <c r="B44" s="537">
        <v>32196.171483972921</v>
      </c>
      <c r="C44" s="537">
        <v>18354.363427990418</v>
      </c>
      <c r="D44" s="537">
        <v>9224.5111084612799</v>
      </c>
      <c r="E44" s="537">
        <v>9129.8523195295111</v>
      </c>
      <c r="F44" s="537"/>
      <c r="G44" s="537">
        <v>3330.0177680048519</v>
      </c>
      <c r="H44" s="537">
        <v>1533.1359516156406</v>
      </c>
      <c r="I44" s="537">
        <v>1796.8818163892327</v>
      </c>
      <c r="J44" s="537"/>
      <c r="K44" s="537">
        <v>10511.790287981987</v>
      </c>
      <c r="L44" s="537">
        <v>4996.7110337071244</v>
      </c>
      <c r="M44" s="537">
        <v>5515.0792542745803</v>
      </c>
    </row>
    <row r="45" spans="1:13" x14ac:dyDescent="0.25">
      <c r="A45" s="540" t="s">
        <v>171</v>
      </c>
      <c r="B45" s="537">
        <v>9243.4797131156611</v>
      </c>
      <c r="C45" s="537">
        <v>2267.1003726623248</v>
      </c>
      <c r="D45" s="537">
        <v>1282.7435986339499</v>
      </c>
      <c r="E45" s="537">
        <v>984.35677402839633</v>
      </c>
      <c r="F45" s="537"/>
      <c r="G45" s="537">
        <v>764.52872178841994</v>
      </c>
      <c r="H45" s="537">
        <v>368.72716944680917</v>
      </c>
      <c r="I45" s="537">
        <v>395.80155234162061</v>
      </c>
      <c r="J45" s="537"/>
      <c r="K45" s="537">
        <v>6211.8506186646664</v>
      </c>
      <c r="L45" s="537">
        <v>3010.7075265628105</v>
      </c>
      <c r="M45" s="537">
        <v>3201.1430921017081</v>
      </c>
    </row>
    <row r="46" spans="1:13" x14ac:dyDescent="0.25">
      <c r="A46" s="538" t="s">
        <v>17</v>
      </c>
      <c r="B46" s="539">
        <f>SUM(B47:B48)</f>
        <v>58803.188914567654</v>
      </c>
      <c r="C46" s="539">
        <f t="shared" ref="C46:M46" si="11">SUM(C47:C48)</f>
        <v>25871.473511550321</v>
      </c>
      <c r="D46" s="539">
        <f t="shared" si="11"/>
        <v>13468.70512508743</v>
      </c>
      <c r="E46" s="539">
        <f t="shared" si="11"/>
        <v>12402.7683864627</v>
      </c>
      <c r="F46" s="539"/>
      <c r="G46" s="539">
        <f t="shared" si="11"/>
        <v>7420.2412133417811</v>
      </c>
      <c r="H46" s="539">
        <f t="shared" si="11"/>
        <v>3555.1651388524906</v>
      </c>
      <c r="I46" s="539">
        <f t="shared" si="11"/>
        <v>3865.0760744892086</v>
      </c>
      <c r="J46" s="539"/>
      <c r="K46" s="539">
        <f t="shared" si="11"/>
        <v>25511.474189682536</v>
      </c>
      <c r="L46" s="539">
        <f t="shared" si="11"/>
        <v>12679.116025294665</v>
      </c>
      <c r="M46" s="539">
        <f t="shared" si="11"/>
        <v>12832.358164387282</v>
      </c>
    </row>
    <row r="47" spans="1:13" ht="18" customHeight="1" x14ac:dyDescent="0.25">
      <c r="A47" s="540" t="s">
        <v>17</v>
      </c>
      <c r="B47" s="537">
        <v>37035.541893118338</v>
      </c>
      <c r="C47" s="537">
        <v>17760.426366880263</v>
      </c>
      <c r="D47" s="537">
        <v>9213.8517542372247</v>
      </c>
      <c r="E47" s="537">
        <v>8546.5746126431059</v>
      </c>
      <c r="F47" s="537"/>
      <c r="G47" s="537">
        <v>4776.0618774157301</v>
      </c>
      <c r="H47" s="537">
        <v>2269.9391795014735</v>
      </c>
      <c r="I47" s="537">
        <v>2506.1226979141538</v>
      </c>
      <c r="J47" s="537"/>
      <c r="K47" s="537">
        <v>14499.053648828163</v>
      </c>
      <c r="L47" s="537">
        <v>7264.7368350440056</v>
      </c>
      <c r="M47" s="537">
        <v>7234.3168137838684</v>
      </c>
    </row>
    <row r="48" spans="1:13" x14ac:dyDescent="0.25">
      <c r="A48" s="540" t="s">
        <v>172</v>
      </c>
      <c r="B48" s="537">
        <v>21767.64702144932</v>
      </c>
      <c r="C48" s="537">
        <v>8111.0471446700558</v>
      </c>
      <c r="D48" s="537">
        <v>4254.8533708502055</v>
      </c>
      <c r="E48" s="537">
        <v>3856.1937738195938</v>
      </c>
      <c r="F48" s="537"/>
      <c r="G48" s="537">
        <v>2644.179335926051</v>
      </c>
      <c r="H48" s="537">
        <v>1285.2259593510173</v>
      </c>
      <c r="I48" s="537">
        <v>1358.953376575055</v>
      </c>
      <c r="J48" s="537"/>
      <c r="K48" s="537">
        <v>11012.420540854373</v>
      </c>
      <c r="L48" s="537">
        <v>5414.3791902506582</v>
      </c>
      <c r="M48" s="537">
        <v>5598.0413506034147</v>
      </c>
    </row>
    <row r="49" spans="1:13" x14ac:dyDescent="0.25">
      <c r="A49" s="538" t="s">
        <v>18</v>
      </c>
      <c r="B49" s="539">
        <f>SUM(B50:B51)</f>
        <v>32287.320007842751</v>
      </c>
      <c r="C49" s="539">
        <f t="shared" ref="C49:M49" si="12">SUM(C50:C51)</f>
        <v>20939.926674189392</v>
      </c>
      <c r="D49" s="539">
        <f t="shared" si="12"/>
        <v>10897.075286422005</v>
      </c>
      <c r="E49" s="539">
        <f t="shared" si="12"/>
        <v>10042.851387766843</v>
      </c>
      <c r="F49" s="539"/>
      <c r="G49" s="539">
        <f t="shared" si="12"/>
        <v>3529.3937175526216</v>
      </c>
      <c r="H49" s="539">
        <f t="shared" si="12"/>
        <v>1606.2936467079139</v>
      </c>
      <c r="I49" s="539">
        <f t="shared" si="12"/>
        <v>1923.1000708447505</v>
      </c>
      <c r="J49" s="539"/>
      <c r="K49" s="539">
        <f t="shared" si="12"/>
        <v>7817.9996161011923</v>
      </c>
      <c r="L49" s="539">
        <f t="shared" si="12"/>
        <v>3877.3892895844951</v>
      </c>
      <c r="M49" s="539">
        <f t="shared" si="12"/>
        <v>3940.6103265167012</v>
      </c>
    </row>
    <row r="50" spans="1:13" x14ac:dyDescent="0.25">
      <c r="A50" s="540" t="s">
        <v>18</v>
      </c>
      <c r="B50" s="537">
        <v>20541.248948677105</v>
      </c>
      <c r="C50" s="537">
        <v>13336.75117361471</v>
      </c>
      <c r="D50" s="537">
        <v>6809.1020577324316</v>
      </c>
      <c r="E50" s="537">
        <v>6527.6491158819808</v>
      </c>
      <c r="F50" s="537"/>
      <c r="G50" s="537">
        <v>2333.5980514317303</v>
      </c>
      <c r="H50" s="537">
        <v>1087.7626483885508</v>
      </c>
      <c r="I50" s="537">
        <v>1245.8354030432008</v>
      </c>
      <c r="J50" s="537"/>
      <c r="K50" s="537">
        <v>4870.8997236314426</v>
      </c>
      <c r="L50" s="537">
        <v>2451.6668748910729</v>
      </c>
      <c r="M50" s="537">
        <v>2419.232848740352</v>
      </c>
    </row>
    <row r="51" spans="1:13" ht="15" customHeight="1" x14ac:dyDescent="0.25">
      <c r="A51" s="540" t="s">
        <v>173</v>
      </c>
      <c r="B51" s="537">
        <v>11746.071059165646</v>
      </c>
      <c r="C51" s="537">
        <v>7603.1755005746809</v>
      </c>
      <c r="D51" s="537">
        <v>4087.9732286895742</v>
      </c>
      <c r="E51" s="537">
        <v>3515.2022718848616</v>
      </c>
      <c r="F51" s="537"/>
      <c r="G51" s="537">
        <v>1195.7956661208912</v>
      </c>
      <c r="H51" s="537">
        <v>518.53099831936299</v>
      </c>
      <c r="I51" s="537">
        <v>677.26466780154954</v>
      </c>
      <c r="J51" s="537"/>
      <c r="K51" s="537">
        <v>2947.0998924697496</v>
      </c>
      <c r="L51" s="537">
        <v>1425.7224146934223</v>
      </c>
      <c r="M51" s="537">
        <v>1521.3774777763492</v>
      </c>
    </row>
    <row r="52" spans="1:13" x14ac:dyDescent="0.25">
      <c r="A52" s="541" t="s">
        <v>174</v>
      </c>
      <c r="B52" s="539">
        <f>SUM(B53)</f>
        <v>21812.815078581734</v>
      </c>
      <c r="C52" s="539">
        <f t="shared" ref="C52:M52" si="13">SUM(C53)</f>
        <v>6777.2780783617454</v>
      </c>
      <c r="D52" s="539">
        <f t="shared" si="13"/>
        <v>3612.7597999435739</v>
      </c>
      <c r="E52" s="539">
        <f t="shared" si="13"/>
        <v>3164.518278417992</v>
      </c>
      <c r="F52" s="539"/>
      <c r="G52" s="539">
        <f t="shared" si="13"/>
        <v>2433.6564384779272</v>
      </c>
      <c r="H52" s="539">
        <f t="shared" si="13"/>
        <v>1196.6088153011553</v>
      </c>
      <c r="I52" s="539">
        <f t="shared" si="13"/>
        <v>1237.0476231767932</v>
      </c>
      <c r="J52" s="539"/>
      <c r="K52" s="539">
        <f t="shared" si="13"/>
        <v>12601.880561743343</v>
      </c>
      <c r="L52" s="539">
        <f t="shared" si="13"/>
        <v>6094.5011631618063</v>
      </c>
      <c r="M52" s="539">
        <f t="shared" si="13"/>
        <v>6507.3793985812626</v>
      </c>
    </row>
    <row r="53" spans="1:13" ht="15.75" customHeight="1" x14ac:dyDescent="0.25">
      <c r="A53" s="540" t="s">
        <v>174</v>
      </c>
      <c r="B53" s="537">
        <v>21812.815078581734</v>
      </c>
      <c r="C53" s="537">
        <v>6777.2780783617454</v>
      </c>
      <c r="D53" s="537">
        <v>3612.7597999435739</v>
      </c>
      <c r="E53" s="537">
        <v>3164.518278417992</v>
      </c>
      <c r="F53" s="537"/>
      <c r="G53" s="537">
        <v>2433.6564384779272</v>
      </c>
      <c r="H53" s="537">
        <v>1196.6088153011553</v>
      </c>
      <c r="I53" s="537">
        <v>1237.0476231767932</v>
      </c>
      <c r="J53" s="537"/>
      <c r="K53" s="537">
        <v>12601.880561743343</v>
      </c>
      <c r="L53" s="537">
        <v>6094.5011631618063</v>
      </c>
      <c r="M53" s="537">
        <v>6507.3793985812626</v>
      </c>
    </row>
    <row r="54" spans="1:13" x14ac:dyDescent="0.25">
      <c r="A54" s="541" t="s">
        <v>175</v>
      </c>
      <c r="B54" s="539">
        <f>SUM(B55)</f>
        <v>15793.311924463484</v>
      </c>
      <c r="C54" s="539">
        <f t="shared" ref="C54:M54" si="14">SUM(C55)</f>
        <v>2998.1468167321809</v>
      </c>
      <c r="D54" s="539">
        <f t="shared" si="14"/>
        <v>1575.7907574128701</v>
      </c>
      <c r="E54" s="539">
        <f t="shared" si="14"/>
        <v>1422.3560593193324</v>
      </c>
      <c r="F54" s="539"/>
      <c r="G54" s="539">
        <f t="shared" si="14"/>
        <v>1995.8191913594999</v>
      </c>
      <c r="H54" s="539">
        <f t="shared" si="14"/>
        <v>954.95374392810641</v>
      </c>
      <c r="I54" s="539">
        <f t="shared" si="14"/>
        <v>1040.8654474314151</v>
      </c>
      <c r="J54" s="539"/>
      <c r="K54" s="539">
        <f t="shared" si="14"/>
        <v>10799.345916371351</v>
      </c>
      <c r="L54" s="539">
        <f t="shared" si="14"/>
        <v>5528.8909482835261</v>
      </c>
      <c r="M54" s="539">
        <f t="shared" si="14"/>
        <v>5270.4549680874961</v>
      </c>
    </row>
    <row r="55" spans="1:13" x14ac:dyDescent="0.25">
      <c r="A55" s="540" t="s">
        <v>175</v>
      </c>
      <c r="B55" s="537">
        <v>15793.311924463484</v>
      </c>
      <c r="C55" s="537">
        <v>2998.1468167321809</v>
      </c>
      <c r="D55" s="537">
        <v>1575.7907574128701</v>
      </c>
      <c r="E55" s="537">
        <v>1422.3560593193324</v>
      </c>
      <c r="F55" s="537"/>
      <c r="G55" s="537">
        <v>1995.8191913594999</v>
      </c>
      <c r="H55" s="537">
        <v>954.95374392810641</v>
      </c>
      <c r="I55" s="537">
        <v>1040.8654474314151</v>
      </c>
      <c r="J55" s="537"/>
      <c r="K55" s="537">
        <v>10799.345916371351</v>
      </c>
      <c r="L55" s="537">
        <v>5528.8909482835261</v>
      </c>
      <c r="M55" s="537">
        <v>5270.4549680874961</v>
      </c>
    </row>
    <row r="56" spans="1:13" x14ac:dyDescent="0.25">
      <c r="A56" s="538" t="s">
        <v>176</v>
      </c>
      <c r="B56" s="539">
        <f>SUM(B57:B58)</f>
        <v>29641.971446404837</v>
      </c>
      <c r="C56" s="539">
        <f t="shared" ref="C56:M56" si="15">SUM(C57:C58)</f>
        <v>10174.815882639079</v>
      </c>
      <c r="D56" s="539">
        <f t="shared" si="15"/>
        <v>5258.6972338275418</v>
      </c>
      <c r="E56" s="539">
        <f t="shared" si="15"/>
        <v>4916.1186488114063</v>
      </c>
      <c r="F56" s="539"/>
      <c r="G56" s="539">
        <f t="shared" si="15"/>
        <v>2653.1088067459964</v>
      </c>
      <c r="H56" s="539">
        <f t="shared" si="15"/>
        <v>1386.9935127925937</v>
      </c>
      <c r="I56" s="539">
        <f t="shared" si="15"/>
        <v>1266.1152939534459</v>
      </c>
      <c r="J56" s="539"/>
      <c r="K56" s="539">
        <f t="shared" si="15"/>
        <v>16814.04675701923</v>
      </c>
      <c r="L56" s="539">
        <f t="shared" si="15"/>
        <v>8513.3067203032097</v>
      </c>
      <c r="M56" s="539">
        <f t="shared" si="15"/>
        <v>8300.7400367154878</v>
      </c>
    </row>
    <row r="57" spans="1:13" ht="18" customHeight="1" x14ac:dyDescent="0.25">
      <c r="A57" s="540" t="s">
        <v>176</v>
      </c>
      <c r="B57" s="537">
        <v>17232.611300567696</v>
      </c>
      <c r="C57" s="537">
        <v>6856.079907986059</v>
      </c>
      <c r="D57" s="537">
        <v>3531.6078665256164</v>
      </c>
      <c r="E57" s="537">
        <v>3324.4720414602898</v>
      </c>
      <c r="F57" s="537"/>
      <c r="G57" s="537">
        <v>1482.242001285367</v>
      </c>
      <c r="H57" s="537">
        <v>782.44944466467518</v>
      </c>
      <c r="I57" s="537">
        <v>699.7925566207133</v>
      </c>
      <c r="J57" s="537"/>
      <c r="K57" s="537">
        <v>8894.2893912960662</v>
      </c>
      <c r="L57" s="537">
        <v>4512.6487834377012</v>
      </c>
      <c r="M57" s="537">
        <v>4381.6406078580703</v>
      </c>
    </row>
    <row r="58" spans="1:13" ht="17.25" customHeight="1" x14ac:dyDescent="0.25">
      <c r="A58" s="540" t="s">
        <v>177</v>
      </c>
      <c r="B58" s="537">
        <v>12409.360145837143</v>
      </c>
      <c r="C58" s="537">
        <v>3318.7359746530205</v>
      </c>
      <c r="D58" s="537">
        <v>1727.0893673019257</v>
      </c>
      <c r="E58" s="537">
        <v>1591.6466073511162</v>
      </c>
      <c r="F58" s="537"/>
      <c r="G58" s="537">
        <v>1170.8668054606294</v>
      </c>
      <c r="H58" s="537">
        <v>604.54406812791854</v>
      </c>
      <c r="I58" s="537">
        <v>566.32273733273246</v>
      </c>
      <c r="J58" s="537"/>
      <c r="K58" s="537">
        <v>7919.7573657231633</v>
      </c>
      <c r="L58" s="537">
        <v>4000.657936865508</v>
      </c>
      <c r="M58" s="537">
        <v>3919.0994288574184</v>
      </c>
    </row>
    <row r="59" spans="1:13" ht="15" customHeight="1" x14ac:dyDescent="0.25">
      <c r="A59" s="536" t="s">
        <v>178</v>
      </c>
      <c r="B59" s="539">
        <f>SUM(B60:B61)</f>
        <v>47533.445204139694</v>
      </c>
      <c r="C59" s="539">
        <f t="shared" ref="C59:M59" si="16">SUM(C60:C61)</f>
        <v>7734.2955858586156</v>
      </c>
      <c r="D59" s="539">
        <f t="shared" si="16"/>
        <v>4157.6929833515696</v>
      </c>
      <c r="E59" s="539">
        <f t="shared" si="16"/>
        <v>3576.6026025069887</v>
      </c>
      <c r="F59" s="539"/>
      <c r="G59" s="539">
        <f t="shared" si="16"/>
        <v>1574.0114851201965</v>
      </c>
      <c r="H59" s="539">
        <f t="shared" si="16"/>
        <v>817.73134189490202</v>
      </c>
      <c r="I59" s="539">
        <f t="shared" si="16"/>
        <v>756.28014322531499</v>
      </c>
      <c r="J59" s="539"/>
      <c r="K59" s="539">
        <f t="shared" si="16"/>
        <v>38225.13813316232</v>
      </c>
      <c r="L59" s="539">
        <f t="shared" si="16"/>
        <v>19349.926712417546</v>
      </c>
      <c r="M59" s="539">
        <f t="shared" si="16"/>
        <v>18875.211420747117</v>
      </c>
    </row>
    <row r="60" spans="1:13" ht="16.5" customHeight="1" x14ac:dyDescent="0.25">
      <c r="A60" s="540" t="s">
        <v>178</v>
      </c>
      <c r="B60" s="537">
        <v>34479.754032886151</v>
      </c>
      <c r="C60" s="537">
        <v>5584.6867294423564</v>
      </c>
      <c r="D60" s="537">
        <v>2996.265068765103</v>
      </c>
      <c r="E60" s="537">
        <v>2588.4216606771743</v>
      </c>
      <c r="F60" s="537"/>
      <c r="G60" s="537">
        <v>1265.4641829456689</v>
      </c>
      <c r="H60" s="537">
        <v>653.19039033896684</v>
      </c>
      <c r="I60" s="537">
        <v>612.27379260672365</v>
      </c>
      <c r="J60" s="537"/>
      <c r="K60" s="537">
        <v>27629.603120499738</v>
      </c>
      <c r="L60" s="537">
        <v>14075.485538356148</v>
      </c>
      <c r="M60" s="537">
        <v>13554.117582146218</v>
      </c>
    </row>
    <row r="61" spans="1:13" x14ac:dyDescent="0.25">
      <c r="A61" s="540" t="s">
        <v>179</v>
      </c>
      <c r="B61" s="537">
        <v>13053.691171253544</v>
      </c>
      <c r="C61" s="537">
        <v>2149.6088564162592</v>
      </c>
      <c r="D61" s="537">
        <v>1161.4279145864666</v>
      </c>
      <c r="E61" s="537">
        <v>988.18094182981429</v>
      </c>
      <c r="F61" s="537"/>
      <c r="G61" s="537">
        <v>308.54730217452766</v>
      </c>
      <c r="H61" s="537">
        <v>164.54095155593515</v>
      </c>
      <c r="I61" s="537">
        <v>144.00635061859134</v>
      </c>
      <c r="J61" s="537"/>
      <c r="K61" s="537">
        <v>10595.535012662582</v>
      </c>
      <c r="L61" s="537">
        <v>5274.4411740613987</v>
      </c>
      <c r="M61" s="537">
        <v>5321.0938386008993</v>
      </c>
    </row>
    <row r="62" spans="1:13" x14ac:dyDescent="0.25">
      <c r="A62" s="541" t="s">
        <v>180</v>
      </c>
      <c r="B62" s="539">
        <f>SUM(B63)</f>
        <v>13377.393453680295</v>
      </c>
      <c r="C62" s="539">
        <f t="shared" ref="C62:M62" si="17">SUM(C63)</f>
        <v>7025.1877008366737</v>
      </c>
      <c r="D62" s="539">
        <f t="shared" si="17"/>
        <v>3637.8812196048329</v>
      </c>
      <c r="E62" s="539">
        <f t="shared" si="17"/>
        <v>3387.3064812316411</v>
      </c>
      <c r="F62" s="539"/>
      <c r="G62" s="539">
        <f t="shared" si="17"/>
        <v>1538.9839281273678</v>
      </c>
      <c r="H62" s="539">
        <f t="shared" si="17"/>
        <v>752.65944761381547</v>
      </c>
      <c r="I62" s="539">
        <f t="shared" si="17"/>
        <v>786.32448051357392</v>
      </c>
      <c r="J62" s="539"/>
      <c r="K62" s="539">
        <f t="shared" si="17"/>
        <v>4813.221824715788</v>
      </c>
      <c r="L62" s="539">
        <f t="shared" si="17"/>
        <v>2409.6722443419499</v>
      </c>
      <c r="M62" s="539">
        <f t="shared" si="17"/>
        <v>2403.5495803738258</v>
      </c>
    </row>
    <row r="63" spans="1:13" ht="15" customHeight="1" x14ac:dyDescent="0.25">
      <c r="A63" s="540" t="s">
        <v>180</v>
      </c>
      <c r="B63" s="537">
        <v>13377.393453680295</v>
      </c>
      <c r="C63" s="537">
        <v>7025.1877008366737</v>
      </c>
      <c r="D63" s="537">
        <v>3637.8812196048329</v>
      </c>
      <c r="E63" s="537">
        <v>3387.3064812316411</v>
      </c>
      <c r="F63" s="537"/>
      <c r="G63" s="537">
        <v>1538.9839281273678</v>
      </c>
      <c r="H63" s="537">
        <v>752.65944761381547</v>
      </c>
      <c r="I63" s="537">
        <v>786.32448051357392</v>
      </c>
      <c r="J63" s="537"/>
      <c r="K63" s="537">
        <v>4813.221824715788</v>
      </c>
      <c r="L63" s="537">
        <v>2409.6722443419499</v>
      </c>
      <c r="M63" s="537">
        <v>2403.5495803738258</v>
      </c>
    </row>
    <row r="64" spans="1:13" x14ac:dyDescent="0.25">
      <c r="A64" s="541" t="s">
        <v>181</v>
      </c>
      <c r="B64" s="539">
        <f>SUM(B65)</f>
        <v>27293.110202910517</v>
      </c>
      <c r="C64" s="539">
        <f t="shared" ref="C64:M64" si="18">SUM(C65)</f>
        <v>15661.25364836715</v>
      </c>
      <c r="D64" s="539">
        <f t="shared" si="18"/>
        <v>8334.1612727773445</v>
      </c>
      <c r="E64" s="539">
        <f t="shared" si="18"/>
        <v>7327.0923755895601</v>
      </c>
      <c r="F64" s="539"/>
      <c r="G64" s="539">
        <f t="shared" si="18"/>
        <v>3579.2605031134744</v>
      </c>
      <c r="H64" s="539">
        <f t="shared" si="18"/>
        <v>1654.960316137933</v>
      </c>
      <c r="I64" s="539">
        <f t="shared" si="18"/>
        <v>1924.3001869755628</v>
      </c>
      <c r="J64" s="539"/>
      <c r="K64" s="539">
        <f t="shared" si="18"/>
        <v>8052.5960514326689</v>
      </c>
      <c r="L64" s="539">
        <f t="shared" si="18"/>
        <v>4036.702485018227</v>
      </c>
      <c r="M64" s="539">
        <f t="shared" si="18"/>
        <v>4015.8935664142023</v>
      </c>
    </row>
    <row r="65" spans="1:13" x14ac:dyDescent="0.25">
      <c r="A65" s="540" t="s">
        <v>181</v>
      </c>
      <c r="B65" s="537">
        <v>27293.110202910517</v>
      </c>
      <c r="C65" s="537">
        <v>15661.25364836715</v>
      </c>
      <c r="D65" s="537">
        <v>8334.1612727773445</v>
      </c>
      <c r="E65" s="537">
        <v>7327.0923755895601</v>
      </c>
      <c r="F65" s="537"/>
      <c r="G65" s="537">
        <v>3579.2605031134744</v>
      </c>
      <c r="H65" s="537">
        <v>1654.960316137933</v>
      </c>
      <c r="I65" s="537">
        <v>1924.3001869755628</v>
      </c>
      <c r="J65" s="537"/>
      <c r="K65" s="537">
        <v>8052.5960514326689</v>
      </c>
      <c r="L65" s="537">
        <v>4036.702485018227</v>
      </c>
      <c r="M65" s="537">
        <v>4015.8935664142023</v>
      </c>
    </row>
    <row r="66" spans="1:13" x14ac:dyDescent="0.25">
      <c r="A66" s="541" t="s">
        <v>182</v>
      </c>
      <c r="B66" s="539">
        <f>SUM(B67)</f>
        <v>35221.858081108614</v>
      </c>
      <c r="C66" s="539">
        <f t="shared" ref="C66:M66" si="19">SUM(C67)</f>
        <v>13985.679191364416</v>
      </c>
      <c r="D66" s="539">
        <f t="shared" si="19"/>
        <v>7386.0423454820057</v>
      </c>
      <c r="E66" s="539">
        <f t="shared" si="19"/>
        <v>6599.6368458821307</v>
      </c>
      <c r="F66" s="539"/>
      <c r="G66" s="539">
        <f t="shared" si="19"/>
        <v>3428.3779018446171</v>
      </c>
      <c r="H66" s="539">
        <f t="shared" si="19"/>
        <v>1642.4602781745655</v>
      </c>
      <c r="I66" s="539">
        <f t="shared" si="19"/>
        <v>1785.917623670073</v>
      </c>
      <c r="J66" s="539"/>
      <c r="K66" s="539">
        <f t="shared" si="19"/>
        <v>17807.800987904215</v>
      </c>
      <c r="L66" s="539">
        <f t="shared" si="19"/>
        <v>8950.4921168347173</v>
      </c>
      <c r="M66" s="539">
        <f t="shared" si="19"/>
        <v>8857.3088710696775</v>
      </c>
    </row>
    <row r="67" spans="1:13" x14ac:dyDescent="0.25">
      <c r="A67" s="540" t="s">
        <v>182</v>
      </c>
      <c r="B67" s="537">
        <v>35221.858081108614</v>
      </c>
      <c r="C67" s="537">
        <v>13985.679191364416</v>
      </c>
      <c r="D67" s="537">
        <v>7386.0423454820057</v>
      </c>
      <c r="E67" s="537">
        <v>6599.6368458821307</v>
      </c>
      <c r="F67" s="537"/>
      <c r="G67" s="537">
        <v>3428.3779018446171</v>
      </c>
      <c r="H67" s="537">
        <v>1642.4602781745655</v>
      </c>
      <c r="I67" s="537">
        <v>1785.917623670073</v>
      </c>
      <c r="J67" s="537"/>
      <c r="K67" s="537">
        <v>17807.800987904215</v>
      </c>
      <c r="L67" s="537">
        <v>8950.4921168347173</v>
      </c>
      <c r="M67" s="537">
        <v>8857.3088710696775</v>
      </c>
    </row>
    <row r="68" spans="1:13" x14ac:dyDescent="0.25">
      <c r="A68" s="541" t="s">
        <v>183</v>
      </c>
      <c r="B68" s="539">
        <v>12431.36955036152</v>
      </c>
      <c r="C68" s="539">
        <v>4827.2577079233588</v>
      </c>
      <c r="D68" s="539">
        <v>2489.6444088480657</v>
      </c>
      <c r="E68" s="539">
        <v>2337.6132990752853</v>
      </c>
      <c r="F68" s="539"/>
      <c r="G68" s="539">
        <v>1004.0578785664826</v>
      </c>
      <c r="H68" s="539">
        <v>489.7783396473975</v>
      </c>
      <c r="I68" s="539">
        <v>514.27953891910579</v>
      </c>
      <c r="J68" s="539"/>
      <c r="K68" s="539">
        <v>6600.0539638713235</v>
      </c>
      <c r="L68" s="539">
        <v>3360.1710566798538</v>
      </c>
      <c r="M68" s="539">
        <v>3239.8829071914843</v>
      </c>
    </row>
    <row r="69" spans="1:13" ht="17.25" customHeight="1" x14ac:dyDescent="0.25">
      <c r="A69" s="540" t="s">
        <v>183</v>
      </c>
      <c r="B69" s="537">
        <v>12431.36955036152</v>
      </c>
      <c r="C69" s="537">
        <v>4827.2577079233588</v>
      </c>
      <c r="D69" s="537">
        <v>2489.6444088480657</v>
      </c>
      <c r="E69" s="537">
        <v>2337.6132990752853</v>
      </c>
      <c r="F69" s="537"/>
      <c r="G69" s="537">
        <v>1004.0578785664826</v>
      </c>
      <c r="H69" s="537">
        <v>489.7783396473975</v>
      </c>
      <c r="I69" s="537">
        <v>514.27953891910579</v>
      </c>
      <c r="J69" s="537"/>
      <c r="K69" s="537">
        <v>6600.0539638713235</v>
      </c>
      <c r="L69" s="537">
        <v>3360.1710566798538</v>
      </c>
      <c r="M69" s="537">
        <v>3239.8829071914843</v>
      </c>
    </row>
    <row r="70" spans="1:13" x14ac:dyDescent="0.25">
      <c r="A70" s="541" t="s">
        <v>184</v>
      </c>
      <c r="B70" s="538">
        <f>SUM(B71)</f>
        <v>16955.969736429655</v>
      </c>
      <c r="C70" s="538">
        <f t="shared" ref="C70:M70" si="20">SUM(C71)</f>
        <v>9693.7544773815898</v>
      </c>
      <c r="D70" s="538">
        <f t="shared" si="20"/>
        <v>4779.1306095863574</v>
      </c>
      <c r="E70" s="538">
        <f t="shared" si="20"/>
        <v>4914.6238677949377</v>
      </c>
      <c r="F70" s="538"/>
      <c r="G70" s="538">
        <f t="shared" si="20"/>
        <v>1128.4554267118781</v>
      </c>
      <c r="H70" s="538">
        <f t="shared" si="20"/>
        <v>550.07011662413538</v>
      </c>
      <c r="I70" s="538">
        <f t="shared" si="20"/>
        <v>578.3853100877642</v>
      </c>
      <c r="J70" s="538"/>
      <c r="K70" s="538">
        <f t="shared" si="20"/>
        <v>6133.7598323358752</v>
      </c>
      <c r="L70" s="538">
        <f t="shared" si="20"/>
        <v>3171.8410585169499</v>
      </c>
      <c r="M70" s="538">
        <f t="shared" si="20"/>
        <v>2961.9187738188157</v>
      </c>
    </row>
    <row r="71" spans="1:13" x14ac:dyDescent="0.25">
      <c r="A71" s="545" t="s">
        <v>184</v>
      </c>
      <c r="B71" s="546">
        <v>16955.969736429655</v>
      </c>
      <c r="C71" s="546">
        <v>9693.7544773815898</v>
      </c>
      <c r="D71" s="546">
        <v>4779.1306095863574</v>
      </c>
      <c r="E71" s="546">
        <v>4914.6238677949377</v>
      </c>
      <c r="F71" s="546"/>
      <c r="G71" s="546">
        <v>1128.4554267118781</v>
      </c>
      <c r="H71" s="546">
        <v>550.07011662413538</v>
      </c>
      <c r="I71" s="546">
        <v>578.3853100877642</v>
      </c>
      <c r="J71" s="546"/>
      <c r="K71" s="546">
        <v>6133.7598323358752</v>
      </c>
      <c r="L71" s="546">
        <v>3171.8410585169499</v>
      </c>
      <c r="M71" s="546">
        <v>2961.9187738188157</v>
      </c>
    </row>
    <row r="72" spans="1:1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</sheetData>
  <mergeCells count="8">
    <mergeCell ref="A9:C9"/>
    <mergeCell ref="A6:B6"/>
    <mergeCell ref="A1:M1"/>
    <mergeCell ref="A2:A3"/>
    <mergeCell ref="B2:B3"/>
    <mergeCell ref="C2:E2"/>
    <mergeCell ref="G2:I2"/>
    <mergeCell ref="K2:M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72"/>
  <sheetViews>
    <sheetView workbookViewId="0">
      <selection activeCell="A9" sqref="A9"/>
    </sheetView>
  </sheetViews>
  <sheetFormatPr defaultRowHeight="15" x14ac:dyDescent="0.25"/>
  <cols>
    <col min="1" max="1" width="19" style="25" customWidth="1"/>
    <col min="2" max="5" width="9.140625" style="25"/>
    <col min="6" max="6" width="3.5703125" style="25" customWidth="1"/>
    <col min="7" max="9" width="9.140625" style="25"/>
    <col min="10" max="10" width="3.42578125" style="25" customWidth="1"/>
    <col min="11" max="16384" width="9.140625" style="25"/>
  </cols>
  <sheetData>
    <row r="1" spans="1:13" x14ac:dyDescent="0.25">
      <c r="A1" s="1004" t="s">
        <v>498</v>
      </c>
      <c r="B1" s="1004"/>
      <c r="C1" s="1004"/>
      <c r="D1" s="1004"/>
      <c r="E1" s="1004"/>
      <c r="F1" s="1004"/>
      <c r="G1" s="1004"/>
      <c r="H1" s="1004"/>
      <c r="I1" s="1004"/>
      <c r="J1" s="1004"/>
      <c r="K1" s="1004"/>
      <c r="L1" s="1004"/>
      <c r="M1" s="1004"/>
    </row>
    <row r="2" spans="1:13" ht="33.75" customHeight="1" x14ac:dyDescent="0.25">
      <c r="A2" s="1005" t="s">
        <v>523</v>
      </c>
      <c r="B2" s="1007" t="s">
        <v>499</v>
      </c>
      <c r="C2" s="1006" t="s">
        <v>307</v>
      </c>
      <c r="D2" s="1006"/>
      <c r="E2" s="1006"/>
      <c r="F2" s="785"/>
      <c r="G2" s="1006" t="s">
        <v>497</v>
      </c>
      <c r="H2" s="1006"/>
      <c r="I2" s="1006"/>
      <c r="J2" s="785"/>
      <c r="K2" s="1006" t="s">
        <v>308</v>
      </c>
      <c r="L2" s="1006"/>
      <c r="M2" s="1006"/>
    </row>
    <row r="3" spans="1:13" x14ac:dyDescent="0.25">
      <c r="A3" s="1005"/>
      <c r="B3" s="1008"/>
      <c r="C3" s="195" t="s">
        <v>0</v>
      </c>
      <c r="D3" s="195" t="s">
        <v>1</v>
      </c>
      <c r="E3" s="195" t="s">
        <v>2</v>
      </c>
      <c r="F3" s="195"/>
      <c r="G3" s="195" t="s">
        <v>0</v>
      </c>
      <c r="H3" s="195" t="s">
        <v>1</v>
      </c>
      <c r="I3" s="195" t="s">
        <v>2</v>
      </c>
      <c r="J3" s="195"/>
      <c r="K3" s="195" t="s">
        <v>0</v>
      </c>
      <c r="L3" s="195" t="s">
        <v>1</v>
      </c>
      <c r="M3" s="195" t="s">
        <v>2</v>
      </c>
    </row>
    <row r="4" spans="1:13" x14ac:dyDescent="0.25">
      <c r="A4" s="547" t="s">
        <v>230</v>
      </c>
      <c r="B4" s="233">
        <v>685738.3570719969</v>
      </c>
      <c r="C4" s="233">
        <v>360239.37941576261</v>
      </c>
      <c r="D4" s="233">
        <v>179044.14334611979</v>
      </c>
      <c r="E4" s="233">
        <v>181195.23607038823</v>
      </c>
      <c r="F4" s="233"/>
      <c r="G4" s="233">
        <v>34224.241215510432</v>
      </c>
      <c r="H4" s="233">
        <v>17413.426148917039</v>
      </c>
      <c r="I4" s="233">
        <v>16810.815066593415</v>
      </c>
      <c r="J4" s="233"/>
      <c r="K4" s="233">
        <v>291274.73643822444</v>
      </c>
      <c r="L4" s="233">
        <v>147558.34996004874</v>
      </c>
      <c r="M4" s="233">
        <v>143716.38647734234</v>
      </c>
    </row>
    <row r="5" spans="1:13" ht="12" customHeight="1" x14ac:dyDescent="0.25">
      <c r="A5" s="592"/>
      <c r="B5" s="548"/>
      <c r="C5" s="548"/>
      <c r="D5" s="548"/>
      <c r="E5" s="548"/>
      <c r="F5" s="548"/>
      <c r="G5" s="548"/>
      <c r="H5" s="548"/>
      <c r="I5" s="548"/>
      <c r="J5" s="548"/>
      <c r="K5" s="548"/>
      <c r="L5" s="548"/>
      <c r="M5" s="548"/>
    </row>
    <row r="6" spans="1:13" x14ac:dyDescent="0.25">
      <c r="A6" s="547" t="s">
        <v>3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</row>
    <row r="7" spans="1:13" x14ac:dyDescent="0.25">
      <c r="A7" s="230" t="s">
        <v>4</v>
      </c>
      <c r="B7" s="227">
        <v>246222.56571199963</v>
      </c>
      <c r="C7" s="227">
        <v>189058.4207628234</v>
      </c>
      <c r="D7" s="227">
        <v>92617.763625228443</v>
      </c>
      <c r="E7" s="227">
        <v>96440.657136931259</v>
      </c>
      <c r="F7" s="227"/>
      <c r="G7" s="227">
        <v>12481.931658762325</v>
      </c>
      <c r="H7" s="227">
        <v>6242.2371607784808</v>
      </c>
      <c r="I7" s="227">
        <v>6239.6944979838663</v>
      </c>
      <c r="J7" s="227"/>
      <c r="K7" s="227">
        <v>44682.213289759638</v>
      </c>
      <c r="L7" s="227">
        <v>22539.434342859757</v>
      </c>
      <c r="M7" s="227">
        <v>22142.778946899904</v>
      </c>
    </row>
    <row r="8" spans="1:13" x14ac:dyDescent="0.25">
      <c r="A8" s="230" t="s">
        <v>5</v>
      </c>
      <c r="B8" s="227">
        <v>439515.79135674163</v>
      </c>
      <c r="C8" s="227">
        <v>171180.95865368462</v>
      </c>
      <c r="D8" s="227">
        <v>86426.379720342273</v>
      </c>
      <c r="E8" s="227">
        <v>84754.578932883276</v>
      </c>
      <c r="F8" s="227"/>
      <c r="G8" s="227">
        <v>21742.309556748129</v>
      </c>
      <c r="H8" s="227">
        <v>11171.18898813858</v>
      </c>
      <c r="I8" s="227">
        <v>10571.120568609571</v>
      </c>
      <c r="J8" s="227"/>
      <c r="K8" s="227">
        <v>246592.52314862027</v>
      </c>
      <c r="L8" s="227">
        <v>125018.9156170003</v>
      </c>
      <c r="M8" s="227">
        <v>121573.60753029773</v>
      </c>
    </row>
    <row r="9" spans="1:13" ht="15.75" customHeight="1" x14ac:dyDescent="0.25">
      <c r="A9" s="549" t="s">
        <v>556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</row>
    <row r="10" spans="1:13" x14ac:dyDescent="0.25">
      <c r="A10" s="228" t="s">
        <v>6</v>
      </c>
      <c r="B10" s="229">
        <f>SUM(B11:B14)</f>
        <v>48244.483865014539</v>
      </c>
      <c r="C10" s="229">
        <f t="shared" ref="C10:M10" si="0">SUM(C11:C14)</f>
        <v>21608.819760030936</v>
      </c>
      <c r="D10" s="229">
        <f t="shared" si="0"/>
        <v>10942.349336623345</v>
      </c>
      <c r="E10" s="229">
        <f t="shared" si="0"/>
        <v>10666.470423407678</v>
      </c>
      <c r="F10" s="229"/>
      <c r="G10" s="229">
        <f t="shared" si="0"/>
        <v>3259.6937026958035</v>
      </c>
      <c r="H10" s="229">
        <f t="shared" si="0"/>
        <v>1650.1881537048428</v>
      </c>
      <c r="I10" s="229">
        <f t="shared" si="0"/>
        <v>1609.5055489910098</v>
      </c>
      <c r="J10" s="229"/>
      <c r="K10" s="229">
        <f t="shared" si="0"/>
        <v>23375.970402287974</v>
      </c>
      <c r="L10" s="229">
        <f t="shared" si="0"/>
        <v>11869.14992526031</v>
      </c>
      <c r="M10" s="229">
        <f t="shared" si="0"/>
        <v>11506.820477027752</v>
      </c>
    </row>
    <row r="11" spans="1:13" x14ac:dyDescent="0.25">
      <c r="A11" s="230" t="s">
        <v>6</v>
      </c>
      <c r="B11" s="227">
        <v>14901.275307837968</v>
      </c>
      <c r="C11" s="227">
        <v>8687.0074378002682</v>
      </c>
      <c r="D11" s="227">
        <v>4308.5421054741964</v>
      </c>
      <c r="E11" s="227">
        <v>4378.4653323260936</v>
      </c>
      <c r="F11" s="227"/>
      <c r="G11" s="227">
        <v>783.14014074127033</v>
      </c>
      <c r="H11" s="227">
        <v>389.02740757602606</v>
      </c>
      <c r="I11" s="227">
        <v>394.11273316525518</v>
      </c>
      <c r="J11" s="227"/>
      <c r="K11" s="227">
        <v>5431.1277292964733</v>
      </c>
      <c r="L11" s="227">
        <v>2784.2157601028375</v>
      </c>
      <c r="M11" s="227">
        <v>2646.9119691936576</v>
      </c>
    </row>
    <row r="12" spans="1:13" x14ac:dyDescent="0.25">
      <c r="A12" s="230" t="s">
        <v>158</v>
      </c>
      <c r="B12" s="227">
        <v>12508.629618105777</v>
      </c>
      <c r="C12" s="227">
        <v>5284.9246186061428</v>
      </c>
      <c r="D12" s="227">
        <v>2728.2771786213198</v>
      </c>
      <c r="E12" s="227">
        <v>2556.6474399848448</v>
      </c>
      <c r="F12" s="227"/>
      <c r="G12" s="227">
        <v>850.52070479855308</v>
      </c>
      <c r="H12" s="227">
        <v>444.96598905754632</v>
      </c>
      <c r="I12" s="227">
        <v>405.55471574102069</v>
      </c>
      <c r="J12" s="227"/>
      <c r="K12" s="227">
        <v>6373.1842947011246</v>
      </c>
      <c r="L12" s="227">
        <v>3141.4598827461668</v>
      </c>
      <c r="M12" s="227">
        <v>3231.7244119549796</v>
      </c>
    </row>
    <row r="13" spans="1:13" x14ac:dyDescent="0.25">
      <c r="A13" s="230" t="s">
        <v>159</v>
      </c>
      <c r="B13" s="227">
        <v>8983.2276533728509</v>
      </c>
      <c r="C13" s="227">
        <v>2453.6695968029599</v>
      </c>
      <c r="D13" s="227">
        <v>1240.8194437718703</v>
      </c>
      <c r="E13" s="227">
        <v>1212.8501530311114</v>
      </c>
      <c r="F13" s="227"/>
      <c r="G13" s="227">
        <v>839.07872222278809</v>
      </c>
      <c r="H13" s="227">
        <v>428.4386808925517</v>
      </c>
      <c r="I13" s="227">
        <v>410.6400413302498</v>
      </c>
      <c r="J13" s="227"/>
      <c r="K13" s="227">
        <v>5690.4793343471465</v>
      </c>
      <c r="L13" s="227">
        <v>2901.1782486551019</v>
      </c>
      <c r="M13" s="227">
        <v>2789.3010856920664</v>
      </c>
    </row>
    <row r="14" spans="1:13" x14ac:dyDescent="0.25">
      <c r="A14" s="230" t="s">
        <v>160</v>
      </c>
      <c r="B14" s="227">
        <v>11851.351285697943</v>
      </c>
      <c r="C14" s="227">
        <v>5183.218106821565</v>
      </c>
      <c r="D14" s="227">
        <v>2664.7106087559587</v>
      </c>
      <c r="E14" s="227">
        <v>2518.5074980656282</v>
      </c>
      <c r="F14" s="227"/>
      <c r="G14" s="227">
        <v>786.95413493319199</v>
      </c>
      <c r="H14" s="227">
        <v>387.75607617871879</v>
      </c>
      <c r="I14" s="227">
        <v>399.19805875448429</v>
      </c>
      <c r="J14" s="227"/>
      <c r="K14" s="227">
        <v>5881.1790439432298</v>
      </c>
      <c r="L14" s="227">
        <v>3042.2960337562035</v>
      </c>
      <c r="M14" s="227">
        <v>2838.8830101870481</v>
      </c>
    </row>
    <row r="15" spans="1:13" x14ac:dyDescent="0.25">
      <c r="A15" s="228" t="s">
        <v>7</v>
      </c>
      <c r="B15" s="229">
        <f>SUM(B16:B17)</f>
        <v>25894.477900353537</v>
      </c>
      <c r="C15" s="229">
        <f t="shared" ref="C15:M15" si="1">SUM(C16:C17)</f>
        <v>6758.3977080852346</v>
      </c>
      <c r="D15" s="229">
        <f t="shared" si="1"/>
        <v>3203.7551212142425</v>
      </c>
      <c r="E15" s="229">
        <f t="shared" si="1"/>
        <v>3554.6425868710357</v>
      </c>
      <c r="F15" s="229"/>
      <c r="G15" s="229">
        <f t="shared" si="1"/>
        <v>647.10768122940249</v>
      </c>
      <c r="H15" s="229">
        <f t="shared" si="1"/>
        <v>340.71681447834834</v>
      </c>
      <c r="I15" s="229">
        <f t="shared" si="1"/>
        <v>306.39086675105182</v>
      </c>
      <c r="J15" s="229"/>
      <c r="K15" s="229">
        <f t="shared" si="1"/>
        <v>18488.97251103897</v>
      </c>
      <c r="L15" s="229">
        <f t="shared" si="1"/>
        <v>9168.8420373797271</v>
      </c>
      <c r="M15" s="229">
        <f t="shared" si="1"/>
        <v>9320.1304736592865</v>
      </c>
    </row>
    <row r="16" spans="1:13" x14ac:dyDescent="0.25">
      <c r="A16" s="230" t="s">
        <v>161</v>
      </c>
      <c r="B16" s="227">
        <v>12333.18588527738</v>
      </c>
      <c r="C16" s="227">
        <v>3402.0828191941473</v>
      </c>
      <c r="D16" s="227">
        <v>1580.2649268528985</v>
      </c>
      <c r="E16" s="227">
        <v>1821.8178923412706</v>
      </c>
      <c r="F16" s="227"/>
      <c r="G16" s="227">
        <v>272.06491902375643</v>
      </c>
      <c r="H16" s="227">
        <v>136.03245951187765</v>
      </c>
      <c r="I16" s="227">
        <v>136.03245951187765</v>
      </c>
      <c r="J16" s="227"/>
      <c r="K16" s="227">
        <v>8659.0381470595094</v>
      </c>
      <c r="L16" s="227">
        <v>4258.9601809792148</v>
      </c>
      <c r="M16" s="227">
        <v>4400.0779660803164</v>
      </c>
    </row>
    <row r="17" spans="1:13" ht="15.75" customHeight="1" x14ac:dyDescent="0.25">
      <c r="A17" s="230" t="s">
        <v>162</v>
      </c>
      <c r="B17" s="227">
        <v>13561.292015076157</v>
      </c>
      <c r="C17" s="227">
        <v>3356.3148888910873</v>
      </c>
      <c r="D17" s="227">
        <v>1623.490194361344</v>
      </c>
      <c r="E17" s="227">
        <v>1732.8246945297651</v>
      </c>
      <c r="F17" s="227"/>
      <c r="G17" s="227">
        <v>375.042762205646</v>
      </c>
      <c r="H17" s="227">
        <v>204.68435496647069</v>
      </c>
      <c r="I17" s="227">
        <v>170.35840723917417</v>
      </c>
      <c r="J17" s="227"/>
      <c r="K17" s="227">
        <v>9829.9343639794606</v>
      </c>
      <c r="L17" s="227">
        <v>4909.8818564005123</v>
      </c>
      <c r="M17" s="227">
        <v>4920.0525075789701</v>
      </c>
    </row>
    <row r="18" spans="1:13" x14ac:dyDescent="0.25">
      <c r="A18" s="231" t="s">
        <v>8</v>
      </c>
      <c r="B18" s="229">
        <f>SUM(B19)</f>
        <v>25510.535818366734</v>
      </c>
      <c r="C18" s="229">
        <f t="shared" ref="C18:M18" si="2">SUM(C19)</f>
        <v>12125.958867516303</v>
      </c>
      <c r="D18" s="229">
        <f t="shared" si="2"/>
        <v>5958.7302591789703</v>
      </c>
      <c r="E18" s="229">
        <f t="shared" si="2"/>
        <v>6167.2286083373547</v>
      </c>
      <c r="F18" s="229"/>
      <c r="G18" s="229">
        <f t="shared" si="2"/>
        <v>732.28688484898146</v>
      </c>
      <c r="H18" s="229">
        <f t="shared" si="2"/>
        <v>358.51545404065138</v>
      </c>
      <c r="I18" s="229">
        <f t="shared" si="2"/>
        <v>373.77143080833872</v>
      </c>
      <c r="J18" s="229"/>
      <c r="K18" s="229">
        <f t="shared" si="2"/>
        <v>12652.290066001493</v>
      </c>
      <c r="L18" s="229">
        <f t="shared" si="2"/>
        <v>6465.9914867045518</v>
      </c>
      <c r="M18" s="229">
        <f t="shared" si="2"/>
        <v>6186.298579296963</v>
      </c>
    </row>
    <row r="19" spans="1:13" ht="17.25" customHeight="1" x14ac:dyDescent="0.25">
      <c r="A19" s="230" t="s">
        <v>8</v>
      </c>
      <c r="B19" s="227">
        <v>25510.535818366734</v>
      </c>
      <c r="C19" s="227">
        <v>12125.958867516303</v>
      </c>
      <c r="D19" s="227">
        <v>5958.7302591789703</v>
      </c>
      <c r="E19" s="227">
        <v>6167.2286083373547</v>
      </c>
      <c r="F19" s="227"/>
      <c r="G19" s="227">
        <v>732.28688484898146</v>
      </c>
      <c r="H19" s="227">
        <v>358.51545404065138</v>
      </c>
      <c r="I19" s="227">
        <v>373.77143080833872</v>
      </c>
      <c r="J19" s="227"/>
      <c r="K19" s="227">
        <v>12652.290066001493</v>
      </c>
      <c r="L19" s="227">
        <v>6465.9914867045518</v>
      </c>
      <c r="M19" s="227">
        <v>6186.298579296963</v>
      </c>
    </row>
    <row r="20" spans="1:13" x14ac:dyDescent="0.25">
      <c r="A20" s="228" t="s">
        <v>9</v>
      </c>
      <c r="B20" s="229">
        <f>SUM(B21:B22)</f>
        <v>165686.26435432784</v>
      </c>
      <c r="C20" s="229">
        <f t="shared" ref="C20:M20" si="3">SUM(C21:C22)</f>
        <v>128279.88065109335</v>
      </c>
      <c r="D20" s="229">
        <f t="shared" si="3"/>
        <v>62760.545759468354</v>
      </c>
      <c r="E20" s="229">
        <f t="shared" si="3"/>
        <v>65519.334891625025</v>
      </c>
      <c r="F20" s="229"/>
      <c r="G20" s="229">
        <f t="shared" si="3"/>
        <v>7166.4950866208528</v>
      </c>
      <c r="H20" s="229">
        <f t="shared" si="3"/>
        <v>3624.5658137229229</v>
      </c>
      <c r="I20" s="229">
        <f t="shared" si="3"/>
        <v>3541.9292728979531</v>
      </c>
      <c r="J20" s="229"/>
      <c r="K20" s="229">
        <f t="shared" si="3"/>
        <v>30239.888616349621</v>
      </c>
      <c r="L20" s="229">
        <f t="shared" si="3"/>
        <v>15521.685029723914</v>
      </c>
      <c r="M20" s="229">
        <f t="shared" si="3"/>
        <v>14718.20358662575</v>
      </c>
    </row>
    <row r="21" spans="1:13" x14ac:dyDescent="0.25">
      <c r="A21" s="230" t="s">
        <v>9</v>
      </c>
      <c r="B21" s="227">
        <v>154146.38926097017</v>
      </c>
      <c r="C21" s="227">
        <v>124351.46663341401</v>
      </c>
      <c r="D21" s="227">
        <v>60873.889965864415</v>
      </c>
      <c r="E21" s="227">
        <v>63477.576667549605</v>
      </c>
      <c r="F21" s="227"/>
      <c r="G21" s="227">
        <v>6600.7526148191173</v>
      </c>
      <c r="H21" s="227">
        <v>3338.5162493287862</v>
      </c>
      <c r="I21" s="227">
        <v>3262.2363654903529</v>
      </c>
      <c r="J21" s="227"/>
      <c r="K21" s="227">
        <v>23194.170012472976</v>
      </c>
      <c r="L21" s="227">
        <v>11843.7232973141</v>
      </c>
      <c r="M21" s="227">
        <v>11350.446715158898</v>
      </c>
    </row>
    <row r="22" spans="1:13" x14ac:dyDescent="0.25">
      <c r="A22" s="230" t="s">
        <v>163</v>
      </c>
      <c r="B22" s="227">
        <v>11539.875093357674</v>
      </c>
      <c r="C22" s="227">
        <v>3928.4140176793371</v>
      </c>
      <c r="D22" s="227">
        <v>1886.6557936039389</v>
      </c>
      <c r="E22" s="227">
        <v>2041.75822407542</v>
      </c>
      <c r="F22" s="227"/>
      <c r="G22" s="227">
        <v>565.74247180173541</v>
      </c>
      <c r="H22" s="227">
        <v>286.0495643941365</v>
      </c>
      <c r="I22" s="227">
        <v>279.6929074076001</v>
      </c>
      <c r="J22" s="227"/>
      <c r="K22" s="227">
        <v>7045.7186038766449</v>
      </c>
      <c r="L22" s="227">
        <v>3677.9617324098144</v>
      </c>
      <c r="M22" s="227">
        <v>3367.7568714668523</v>
      </c>
    </row>
    <row r="23" spans="1:13" x14ac:dyDescent="0.25">
      <c r="A23" s="231" t="s">
        <v>10</v>
      </c>
      <c r="B23" s="229">
        <f>SUM(B24)</f>
        <v>7419.4900346849681</v>
      </c>
      <c r="C23" s="229">
        <f t="shared" ref="C23:M23" si="4">SUM(C24)</f>
        <v>3738.9856394805611</v>
      </c>
      <c r="D23" s="229">
        <f t="shared" si="4"/>
        <v>1806.561915573584</v>
      </c>
      <c r="E23" s="229">
        <f t="shared" si="4"/>
        <v>1932.4237239069989</v>
      </c>
      <c r="F23" s="229"/>
      <c r="G23" s="229">
        <f t="shared" si="4"/>
        <v>428.4386808925517</v>
      </c>
      <c r="H23" s="229">
        <f t="shared" si="4"/>
        <v>208.49834915839253</v>
      </c>
      <c r="I23" s="229">
        <f t="shared" si="4"/>
        <v>219.94033173415804</v>
      </c>
      <c r="J23" s="229"/>
      <c r="K23" s="229">
        <f t="shared" si="4"/>
        <v>3252.0657143118951</v>
      </c>
      <c r="L23" s="229">
        <f t="shared" si="4"/>
        <v>1665.4441304724824</v>
      </c>
      <c r="M23" s="229">
        <f t="shared" si="4"/>
        <v>1586.6215838394346</v>
      </c>
    </row>
    <row r="24" spans="1:13" x14ac:dyDescent="0.25">
      <c r="A24" s="230" t="s">
        <v>10</v>
      </c>
      <c r="B24" s="227">
        <v>7419.4900346849681</v>
      </c>
      <c r="C24" s="227">
        <v>3738.9856394805611</v>
      </c>
      <c r="D24" s="227">
        <v>1806.561915573584</v>
      </c>
      <c r="E24" s="227">
        <v>1932.4237239069989</v>
      </c>
      <c r="F24" s="227"/>
      <c r="G24" s="227">
        <v>428.4386808925517</v>
      </c>
      <c r="H24" s="227">
        <v>208.49834915839253</v>
      </c>
      <c r="I24" s="227">
        <v>219.94033173415804</v>
      </c>
      <c r="J24" s="227"/>
      <c r="K24" s="227">
        <v>3252.0657143118951</v>
      </c>
      <c r="L24" s="227">
        <v>1665.4441304724824</v>
      </c>
      <c r="M24" s="227">
        <v>1586.6215838394346</v>
      </c>
    </row>
    <row r="25" spans="1:13" x14ac:dyDescent="0.25">
      <c r="A25" s="231" t="s">
        <v>11</v>
      </c>
      <c r="B25" s="229">
        <v>36796.144632262942</v>
      </c>
      <c r="C25" s="229">
        <v>17087.96531120639</v>
      </c>
      <c r="D25" s="229">
        <v>8662.852141251431</v>
      </c>
      <c r="E25" s="229">
        <v>8425.1131699549805</v>
      </c>
      <c r="F25" s="229"/>
      <c r="G25" s="229">
        <v>1873.9424796308667</v>
      </c>
      <c r="H25" s="229">
        <v>956.04121077505249</v>
      </c>
      <c r="I25" s="229">
        <v>917.90126885583584</v>
      </c>
      <c r="J25" s="229"/>
      <c r="K25" s="229">
        <v>17834.236841425729</v>
      </c>
      <c r="L25" s="229">
        <v>9140.8727466389464</v>
      </c>
      <c r="M25" s="229">
        <v>8693.3640947868043</v>
      </c>
    </row>
    <row r="26" spans="1:13" ht="17.25" customHeight="1" x14ac:dyDescent="0.25">
      <c r="A26" s="230" t="s">
        <v>11</v>
      </c>
      <c r="B26" s="227">
        <v>36796.144632262942</v>
      </c>
      <c r="C26" s="227">
        <v>17087.96531120639</v>
      </c>
      <c r="D26" s="227">
        <v>8662.852141251431</v>
      </c>
      <c r="E26" s="227">
        <v>8425.1131699549805</v>
      </c>
      <c r="F26" s="227"/>
      <c r="G26" s="227">
        <v>1873.9424796308667</v>
      </c>
      <c r="H26" s="227">
        <v>956.04121077505249</v>
      </c>
      <c r="I26" s="227">
        <v>917.90126885583584</v>
      </c>
      <c r="J26" s="227"/>
      <c r="K26" s="227">
        <v>17834.236841425729</v>
      </c>
      <c r="L26" s="227">
        <v>9140.8727466389464</v>
      </c>
      <c r="M26" s="227">
        <v>8693.3640947868043</v>
      </c>
    </row>
    <row r="27" spans="1:13" x14ac:dyDescent="0.25">
      <c r="A27" s="228" t="s">
        <v>12</v>
      </c>
      <c r="B27" s="229">
        <f>SUM(B28:B29)</f>
        <v>31038.284733858556</v>
      </c>
      <c r="C27" s="229">
        <f t="shared" ref="C27:M27" si="5">SUM(C28:C29)</f>
        <v>9985.0367944509635</v>
      </c>
      <c r="D27" s="229">
        <f t="shared" si="5"/>
        <v>4884.4552284543897</v>
      </c>
      <c r="E27" s="229">
        <f t="shared" si="5"/>
        <v>5100.5815659966174</v>
      </c>
      <c r="F27" s="229"/>
      <c r="G27" s="229">
        <f t="shared" si="5"/>
        <v>594.98309393980435</v>
      </c>
      <c r="H27" s="229">
        <f t="shared" si="5"/>
        <v>320.37551212143262</v>
      </c>
      <c r="I27" s="229">
        <f t="shared" si="5"/>
        <v>274.60758181837065</v>
      </c>
      <c r="J27" s="229"/>
      <c r="K27" s="229">
        <f t="shared" si="5"/>
        <v>20458.264845467857</v>
      </c>
      <c r="L27" s="229">
        <f t="shared" si="5"/>
        <v>10169.379847060511</v>
      </c>
      <c r="M27" s="229">
        <f t="shared" si="5"/>
        <v>10288.88499840739</v>
      </c>
    </row>
    <row r="28" spans="1:13" x14ac:dyDescent="0.25">
      <c r="A28" s="230" t="s">
        <v>12</v>
      </c>
      <c r="B28" s="227">
        <v>21910.125301192682</v>
      </c>
      <c r="C28" s="227">
        <v>8876.4358159990443</v>
      </c>
      <c r="D28" s="227">
        <v>4340.325390406877</v>
      </c>
      <c r="E28" s="227">
        <v>4536.1104255921891</v>
      </c>
      <c r="F28" s="227"/>
      <c r="G28" s="227">
        <v>492.00525075791563</v>
      </c>
      <c r="H28" s="227">
        <v>265.70826203722004</v>
      </c>
      <c r="I28" s="227">
        <v>226.29698872069443</v>
      </c>
      <c r="J28" s="227"/>
      <c r="K28" s="227">
        <v>12541.684234435765</v>
      </c>
      <c r="L28" s="227">
        <v>6204.0972188592641</v>
      </c>
      <c r="M28" s="227">
        <v>6337.5870155765224</v>
      </c>
    </row>
    <row r="29" spans="1:13" x14ac:dyDescent="0.25">
      <c r="A29" s="230" t="s">
        <v>164</v>
      </c>
      <c r="B29" s="227">
        <v>9128.1594326658742</v>
      </c>
      <c r="C29" s="227">
        <v>1108.6009784519192</v>
      </c>
      <c r="D29" s="227">
        <v>544.12983804751264</v>
      </c>
      <c r="E29" s="227">
        <v>564.47114040442818</v>
      </c>
      <c r="F29" s="227"/>
      <c r="G29" s="227">
        <v>102.97784318188869</v>
      </c>
      <c r="H29" s="227">
        <v>54.66725008421259</v>
      </c>
      <c r="I29" s="227">
        <v>48.310593097676232</v>
      </c>
      <c r="J29" s="227"/>
      <c r="K29" s="227">
        <v>7916.5806110320918</v>
      </c>
      <c r="L29" s="227">
        <v>3965.2826282012466</v>
      </c>
      <c r="M29" s="227">
        <v>3951.2979828308671</v>
      </c>
    </row>
    <row r="30" spans="1:13" x14ac:dyDescent="0.25">
      <c r="A30" s="228" t="s">
        <v>13</v>
      </c>
      <c r="B30" s="229">
        <f>SUM(B31:B33)</f>
        <v>29623.29288865564</v>
      </c>
      <c r="C30" s="229">
        <f t="shared" ref="C30:M30" si="6">SUM(C31:C33)</f>
        <v>12775.609211540337</v>
      </c>
      <c r="D30" s="229">
        <f t="shared" si="6"/>
        <v>6363.0136435227105</v>
      </c>
      <c r="E30" s="229">
        <f t="shared" si="6"/>
        <v>6412.5955680176921</v>
      </c>
      <c r="F30" s="229"/>
      <c r="G30" s="229">
        <f t="shared" si="6"/>
        <v>1187.4235250849829</v>
      </c>
      <c r="H30" s="229">
        <f t="shared" si="6"/>
        <v>659.82099520247448</v>
      </c>
      <c r="I30" s="229">
        <f t="shared" si="6"/>
        <v>527.60252988251807</v>
      </c>
      <c r="J30" s="229"/>
      <c r="K30" s="229">
        <f t="shared" si="6"/>
        <v>15660.260152030423</v>
      </c>
      <c r="L30" s="229">
        <f t="shared" si="6"/>
        <v>8064.0550531197732</v>
      </c>
      <c r="M30" s="229">
        <f t="shared" si="6"/>
        <v>7596.2050989107156</v>
      </c>
    </row>
    <row r="31" spans="1:13" ht="15.75" customHeight="1" x14ac:dyDescent="0.25">
      <c r="A31" s="230" t="s">
        <v>13</v>
      </c>
      <c r="B31" s="227">
        <v>15599.236244959633</v>
      </c>
      <c r="C31" s="227">
        <v>8926.0177404940259</v>
      </c>
      <c r="D31" s="227">
        <v>4405.1632916695453</v>
      </c>
      <c r="E31" s="227">
        <v>4520.8544488245025</v>
      </c>
      <c r="F31" s="227"/>
      <c r="G31" s="227">
        <v>778.05481515204144</v>
      </c>
      <c r="H31" s="227">
        <v>423.35335530332259</v>
      </c>
      <c r="I31" s="227">
        <v>354.70145984872954</v>
      </c>
      <c r="J31" s="227"/>
      <c r="K31" s="227">
        <v>5895.1636893136092</v>
      </c>
      <c r="L31" s="227">
        <v>3039.7533709615891</v>
      </c>
      <c r="M31" s="227">
        <v>2855.4103183520419</v>
      </c>
    </row>
    <row r="32" spans="1:13" x14ac:dyDescent="0.25">
      <c r="A32" s="230" t="s">
        <v>165</v>
      </c>
      <c r="B32" s="227">
        <v>8912.0330951236465</v>
      </c>
      <c r="C32" s="227">
        <v>2222.2872824930455</v>
      </c>
      <c r="D32" s="227">
        <v>1134.0276063980637</v>
      </c>
      <c r="E32" s="227">
        <v>1088.2596760950037</v>
      </c>
      <c r="F32" s="227"/>
      <c r="G32" s="227">
        <v>236.46763989915266</v>
      </c>
      <c r="H32" s="227">
        <v>143.66044789572132</v>
      </c>
      <c r="I32" s="227">
        <v>92.807192003430572</v>
      </c>
      <c r="J32" s="227"/>
      <c r="K32" s="227">
        <v>6453.2781727314796</v>
      </c>
      <c r="L32" s="227">
        <v>3267.3216910795818</v>
      </c>
      <c r="M32" s="227">
        <v>3185.9564816519196</v>
      </c>
    </row>
    <row r="33" spans="1:13" x14ac:dyDescent="0.25">
      <c r="A33" s="230" t="s">
        <v>166</v>
      </c>
      <c r="B33" s="227">
        <v>5112.0235485723606</v>
      </c>
      <c r="C33" s="227">
        <v>1627.3041885532657</v>
      </c>
      <c r="D33" s="227">
        <v>823.82274545510143</v>
      </c>
      <c r="E33" s="227">
        <v>803.48144309818588</v>
      </c>
      <c r="F33" s="227"/>
      <c r="G33" s="227">
        <v>172.90107003378873</v>
      </c>
      <c r="H33" s="227">
        <v>92.807192003430572</v>
      </c>
      <c r="I33" s="227">
        <v>80.093878030357928</v>
      </c>
      <c r="J33" s="227"/>
      <c r="K33" s="227">
        <v>3311.8182899853346</v>
      </c>
      <c r="L33" s="227">
        <v>1756.9799910786023</v>
      </c>
      <c r="M33" s="227">
        <v>1554.8382989067541</v>
      </c>
    </row>
    <row r="34" spans="1:13" ht="18" customHeight="1" x14ac:dyDescent="0.25">
      <c r="A34" s="228" t="s">
        <v>14</v>
      </c>
      <c r="B34" s="229">
        <f>SUM(B35:B37)</f>
        <v>57342.131344144997</v>
      </c>
      <c r="C34" s="229">
        <f t="shared" ref="C34:M34" si="7">SUM(C35:C37)</f>
        <v>33982.688250022104</v>
      </c>
      <c r="D34" s="229">
        <f t="shared" si="7"/>
        <v>17210.013125347927</v>
      </c>
      <c r="E34" s="229">
        <f t="shared" si="7"/>
        <v>16772.675124674242</v>
      </c>
      <c r="F34" s="229"/>
      <c r="G34" s="229">
        <f t="shared" si="7"/>
        <v>3741.5283022752192</v>
      </c>
      <c r="H34" s="229">
        <f t="shared" si="7"/>
        <v>1828.1745493278472</v>
      </c>
      <c r="I34" s="229">
        <f t="shared" si="7"/>
        <v>1913.3537529474324</v>
      </c>
      <c r="J34" s="229"/>
      <c r="K34" s="229">
        <f t="shared" si="7"/>
        <v>19617.914791847805</v>
      </c>
      <c r="L34" s="229">
        <f t="shared" si="7"/>
        <v>10108.355939989786</v>
      </c>
      <c r="M34" s="229">
        <f t="shared" si="7"/>
        <v>9509.5588518580844</v>
      </c>
    </row>
    <row r="35" spans="1:13" ht="15.75" customHeight="1" x14ac:dyDescent="0.25">
      <c r="A35" s="230" t="s">
        <v>14</v>
      </c>
      <c r="B35" s="227">
        <v>29797.465290086686</v>
      </c>
      <c r="C35" s="227">
        <v>19737.41994319464</v>
      </c>
      <c r="D35" s="227">
        <v>9866.80297450137</v>
      </c>
      <c r="E35" s="227">
        <v>9870.6169686932917</v>
      </c>
      <c r="F35" s="227"/>
      <c r="G35" s="227">
        <v>1631.1181827451874</v>
      </c>
      <c r="H35" s="227">
        <v>798.39611750895699</v>
      </c>
      <c r="I35" s="227">
        <v>832.72206523625198</v>
      </c>
      <c r="J35" s="227"/>
      <c r="K35" s="227">
        <v>8428.9271641469022</v>
      </c>
      <c r="L35" s="227">
        <v>4341.5967218041842</v>
      </c>
      <c r="M35" s="227">
        <v>4087.3304423427398</v>
      </c>
    </row>
    <row r="36" spans="1:13" x14ac:dyDescent="0.25">
      <c r="A36" s="230" t="s">
        <v>167</v>
      </c>
      <c r="B36" s="227">
        <v>10157.937864484724</v>
      </c>
      <c r="C36" s="227">
        <v>5122.1941997508184</v>
      </c>
      <c r="D36" s="227">
        <v>2650.7259633855792</v>
      </c>
      <c r="E36" s="227">
        <v>2471.468236365261</v>
      </c>
      <c r="F36" s="227"/>
      <c r="G36" s="227">
        <v>931.88591422621528</v>
      </c>
      <c r="H36" s="227">
        <v>450.05131464677544</v>
      </c>
      <c r="I36" s="227">
        <v>481.8345995794574</v>
      </c>
      <c r="J36" s="227"/>
      <c r="K36" s="227">
        <v>4103.8577505077337</v>
      </c>
      <c r="L36" s="227">
        <v>2120.5807707084678</v>
      </c>
      <c r="M36" s="227">
        <v>1983.2769797992878</v>
      </c>
    </row>
    <row r="37" spans="1:13" x14ac:dyDescent="0.25">
      <c r="A37" s="230" t="s">
        <v>168</v>
      </c>
      <c r="B37" s="227">
        <v>17386.728189573587</v>
      </c>
      <c r="C37" s="227">
        <v>9123.0741070766453</v>
      </c>
      <c r="D37" s="227">
        <v>4692.4841874609774</v>
      </c>
      <c r="E37" s="227">
        <v>4430.5899196156897</v>
      </c>
      <c r="F37" s="227"/>
      <c r="G37" s="227">
        <v>1178.5242053038164</v>
      </c>
      <c r="H37" s="227">
        <v>579.72711717211484</v>
      </c>
      <c r="I37" s="227">
        <v>598.79708813172317</v>
      </c>
      <c r="J37" s="227"/>
      <c r="K37" s="227">
        <v>7085.1298771931688</v>
      </c>
      <c r="L37" s="227">
        <v>3646.1784474771339</v>
      </c>
      <c r="M37" s="227">
        <v>3438.9514297160567</v>
      </c>
    </row>
    <row r="38" spans="1:13" x14ac:dyDescent="0.25">
      <c r="A38" s="231" t="s">
        <v>15</v>
      </c>
      <c r="B38" s="229">
        <f>SUM(B39)</f>
        <v>47580.848875620104</v>
      </c>
      <c r="C38" s="229">
        <f t="shared" ref="C38:M38" si="8">SUM(C39)</f>
        <v>28606.227770809819</v>
      </c>
      <c r="D38" s="229">
        <f t="shared" si="8"/>
        <v>14161.360434605165</v>
      </c>
      <c r="E38" s="229">
        <f t="shared" si="8"/>
        <v>14444.867336204676</v>
      </c>
      <c r="F38" s="229"/>
      <c r="G38" s="229">
        <f t="shared" si="8"/>
        <v>3352.5008946991657</v>
      </c>
      <c r="H38" s="229">
        <f t="shared" si="8"/>
        <v>1642.5601653209524</v>
      </c>
      <c r="I38" s="229">
        <f t="shared" si="8"/>
        <v>1709.9407293782351</v>
      </c>
      <c r="J38" s="229"/>
      <c r="K38" s="229">
        <f t="shared" si="8"/>
        <v>15622.120210111163</v>
      </c>
      <c r="L38" s="229">
        <f t="shared" si="8"/>
        <v>7774.191494533683</v>
      </c>
      <c r="M38" s="229">
        <f t="shared" si="8"/>
        <v>7847.9287155775019</v>
      </c>
    </row>
    <row r="39" spans="1:13" x14ac:dyDescent="0.25">
      <c r="A39" s="230" t="s">
        <v>15</v>
      </c>
      <c r="B39" s="227">
        <v>47580.848875620104</v>
      </c>
      <c r="C39" s="227">
        <v>28606.227770809819</v>
      </c>
      <c r="D39" s="227">
        <v>14161.360434605165</v>
      </c>
      <c r="E39" s="227">
        <v>14444.867336204676</v>
      </c>
      <c r="F39" s="227"/>
      <c r="G39" s="227">
        <v>3352.5008946991657</v>
      </c>
      <c r="H39" s="227">
        <v>1642.5601653209524</v>
      </c>
      <c r="I39" s="227">
        <v>1709.9407293782351</v>
      </c>
      <c r="J39" s="227"/>
      <c r="K39" s="227">
        <v>15622.120210111163</v>
      </c>
      <c r="L39" s="227">
        <v>7774.191494533683</v>
      </c>
      <c r="M39" s="227">
        <v>7847.9287155775019</v>
      </c>
    </row>
    <row r="40" spans="1:13" ht="18" customHeight="1" x14ac:dyDescent="0.25">
      <c r="A40" s="228" t="s">
        <v>169</v>
      </c>
      <c r="B40" s="229">
        <f>SUM(B41:B42)</f>
        <v>15249.620110700169</v>
      </c>
      <c r="C40" s="229">
        <f t="shared" ref="C40:M40" si="9">SUM(C41:C42)</f>
        <v>5695.5646599363972</v>
      </c>
      <c r="D40" s="229">
        <f t="shared" si="9"/>
        <v>2822.355702022076</v>
      </c>
      <c r="E40" s="229">
        <f t="shared" si="9"/>
        <v>2873.2089579143649</v>
      </c>
      <c r="F40" s="229"/>
      <c r="G40" s="229">
        <f t="shared" si="9"/>
        <v>999.26647828351781</v>
      </c>
      <c r="H40" s="229">
        <f t="shared" si="9"/>
        <v>527.6025298825183</v>
      </c>
      <c r="I40" s="229">
        <f t="shared" si="9"/>
        <v>471.66394840099804</v>
      </c>
      <c r="J40" s="229"/>
      <c r="K40" s="229">
        <f t="shared" si="9"/>
        <v>8554.788972480339</v>
      </c>
      <c r="L40" s="229">
        <f t="shared" si="9"/>
        <v>4342.8680532015132</v>
      </c>
      <c r="M40" s="229">
        <f t="shared" si="9"/>
        <v>4211.9209192788694</v>
      </c>
    </row>
    <row r="41" spans="1:13" ht="15" customHeight="1" x14ac:dyDescent="0.25">
      <c r="A41" s="230" t="s">
        <v>169</v>
      </c>
      <c r="B41" s="227">
        <v>7062.2459120416388</v>
      </c>
      <c r="C41" s="227">
        <v>3662.7057556421278</v>
      </c>
      <c r="D41" s="227">
        <v>1778.5926248328251</v>
      </c>
      <c r="E41" s="227">
        <v>1884.1131308093245</v>
      </c>
      <c r="F41" s="227"/>
      <c r="G41" s="227">
        <v>530.1451926771332</v>
      </c>
      <c r="H41" s="227">
        <v>280.96423880490738</v>
      </c>
      <c r="I41" s="227">
        <v>249.18095387222544</v>
      </c>
      <c r="J41" s="227"/>
      <c r="K41" s="227">
        <v>2869.3949637224214</v>
      </c>
      <c r="L41" s="227">
        <v>1439.1471417517969</v>
      </c>
      <c r="M41" s="227">
        <v>1430.2478219706463</v>
      </c>
    </row>
    <row r="42" spans="1:13" ht="16.5" customHeight="1" x14ac:dyDescent="0.25">
      <c r="A42" s="230" t="s">
        <v>170</v>
      </c>
      <c r="B42" s="227">
        <v>8187.3741986585301</v>
      </c>
      <c r="C42" s="227">
        <v>2032.8589042942695</v>
      </c>
      <c r="D42" s="227">
        <v>1043.7630771892509</v>
      </c>
      <c r="E42" s="227">
        <v>989.09582710504026</v>
      </c>
      <c r="F42" s="227"/>
      <c r="G42" s="227">
        <v>469.12128560638462</v>
      </c>
      <c r="H42" s="227">
        <v>246.63829107761089</v>
      </c>
      <c r="I42" s="227">
        <v>222.48299452877259</v>
      </c>
      <c r="J42" s="227"/>
      <c r="K42" s="227">
        <v>5685.3940087579176</v>
      </c>
      <c r="L42" s="227">
        <v>2903.7209114497164</v>
      </c>
      <c r="M42" s="227">
        <v>2781.6730973082231</v>
      </c>
    </row>
    <row r="43" spans="1:13" x14ac:dyDescent="0.25">
      <c r="A43" s="228" t="s">
        <v>16</v>
      </c>
      <c r="B43" s="229">
        <f>SUM(B44:B45)</f>
        <v>21861.814708095029</v>
      </c>
      <c r="C43" s="229">
        <f t="shared" ref="C43:M43" si="10">SUM(C44:C45)</f>
        <v>10860.984127195639</v>
      </c>
      <c r="D43" s="229">
        <f t="shared" si="10"/>
        <v>5418.4144153234229</v>
      </c>
      <c r="E43" s="229">
        <f t="shared" si="10"/>
        <v>5442.5697118722601</v>
      </c>
      <c r="F43" s="229"/>
      <c r="G43" s="229">
        <f t="shared" si="10"/>
        <v>1104.7869842600064</v>
      </c>
      <c r="H43" s="229">
        <f t="shared" si="10"/>
        <v>555.57182062327843</v>
      </c>
      <c r="I43" s="229">
        <f t="shared" si="10"/>
        <v>549.2151636367422</v>
      </c>
      <c r="J43" s="229"/>
      <c r="K43" s="229">
        <f t="shared" si="10"/>
        <v>9896.043596639458</v>
      </c>
      <c r="L43" s="229">
        <f t="shared" si="10"/>
        <v>4834.8733039594081</v>
      </c>
      <c r="M43" s="229">
        <f t="shared" si="10"/>
        <v>5061.1702926800936</v>
      </c>
    </row>
    <row r="44" spans="1:13" ht="15.75" customHeight="1" x14ac:dyDescent="0.25">
      <c r="A44" s="230" t="s">
        <v>16</v>
      </c>
      <c r="B44" s="227">
        <v>16957.018177283746</v>
      </c>
      <c r="C44" s="227">
        <v>9701.5298928514312</v>
      </c>
      <c r="D44" s="227">
        <v>4792.9193678482479</v>
      </c>
      <c r="E44" s="227">
        <v>4908.6105250032051</v>
      </c>
      <c r="F44" s="227"/>
      <c r="G44" s="227">
        <v>875.94733274469752</v>
      </c>
      <c r="H44" s="227">
        <v>434.79533787908809</v>
      </c>
      <c r="I44" s="227">
        <v>441.15199486562449</v>
      </c>
      <c r="J44" s="227"/>
      <c r="K44" s="227">
        <v>6379.5409516876607</v>
      </c>
      <c r="L44" s="227">
        <v>3068.9939930996552</v>
      </c>
      <c r="M44" s="227">
        <v>3310.5469585880273</v>
      </c>
    </row>
    <row r="45" spans="1:13" x14ac:dyDescent="0.25">
      <c r="A45" s="230" t="s">
        <v>171</v>
      </c>
      <c r="B45" s="227">
        <v>4904.7965308112834</v>
      </c>
      <c r="C45" s="227">
        <v>1159.4542343442081</v>
      </c>
      <c r="D45" s="227">
        <v>625.49504747517483</v>
      </c>
      <c r="E45" s="227">
        <v>533.95918686905486</v>
      </c>
      <c r="F45" s="227"/>
      <c r="G45" s="227">
        <v>228.83965151530899</v>
      </c>
      <c r="H45" s="227">
        <v>120.77648274419039</v>
      </c>
      <c r="I45" s="227">
        <v>108.06316877111774</v>
      </c>
      <c r="J45" s="227"/>
      <c r="K45" s="227">
        <v>3516.5026449517973</v>
      </c>
      <c r="L45" s="227">
        <v>1765.8793108597529</v>
      </c>
      <c r="M45" s="227">
        <v>1750.6233340920662</v>
      </c>
    </row>
    <row r="46" spans="1:13" x14ac:dyDescent="0.25">
      <c r="A46" s="228" t="s">
        <v>17</v>
      </c>
      <c r="B46" s="229">
        <f>SUM(B47:B48)</f>
        <v>32153.24236929699</v>
      </c>
      <c r="C46" s="229">
        <f t="shared" ref="C46:M46" si="11">SUM(C47:C48)</f>
        <v>14457.58065017777</v>
      </c>
      <c r="D46" s="229">
        <f t="shared" si="11"/>
        <v>7260.5736100215872</v>
      </c>
      <c r="E46" s="229">
        <f t="shared" si="11"/>
        <v>7197.0070401562261</v>
      </c>
      <c r="F46" s="229"/>
      <c r="G46" s="229">
        <f t="shared" si="11"/>
        <v>2243.8999162472901</v>
      </c>
      <c r="H46" s="229">
        <f t="shared" si="11"/>
        <v>1159.4542343442249</v>
      </c>
      <c r="I46" s="229">
        <f t="shared" si="11"/>
        <v>1084.445681903097</v>
      </c>
      <c r="J46" s="229"/>
      <c r="K46" s="229">
        <f t="shared" si="11"/>
        <v>15451.761802872017</v>
      </c>
      <c r="L46" s="229">
        <f t="shared" si="11"/>
        <v>7795.8041282879276</v>
      </c>
      <c r="M46" s="229">
        <f t="shared" si="11"/>
        <v>7655.9576745841332</v>
      </c>
    </row>
    <row r="47" spans="1:13" ht="15.75" customHeight="1" x14ac:dyDescent="0.25">
      <c r="A47" s="230" t="s">
        <v>17</v>
      </c>
      <c r="B47" s="227">
        <v>20242.138507925607</v>
      </c>
      <c r="C47" s="227">
        <v>9896.0435966394361</v>
      </c>
      <c r="D47" s="227">
        <v>4942.9364727305001</v>
      </c>
      <c r="E47" s="227">
        <v>4953.1071239089579</v>
      </c>
      <c r="F47" s="227"/>
      <c r="G47" s="227">
        <v>1476.0157522737063</v>
      </c>
      <c r="H47" s="227">
        <v>753.89951860320423</v>
      </c>
      <c r="I47" s="227">
        <v>722.11623367052368</v>
      </c>
      <c r="J47" s="227"/>
      <c r="K47" s="227">
        <v>8870.0791590125082</v>
      </c>
      <c r="L47" s="227">
        <v>4494.1564894810508</v>
      </c>
      <c r="M47" s="227">
        <v>4375.9226695314792</v>
      </c>
    </row>
    <row r="48" spans="1:13" x14ac:dyDescent="0.25">
      <c r="A48" s="230" t="s">
        <v>172</v>
      </c>
      <c r="B48" s="227">
        <v>11911.103861371383</v>
      </c>
      <c r="C48" s="227">
        <v>4561.5370535383336</v>
      </c>
      <c r="D48" s="227">
        <v>2317.6371372910871</v>
      </c>
      <c r="E48" s="227">
        <v>2243.8999162472683</v>
      </c>
      <c r="F48" s="227"/>
      <c r="G48" s="227">
        <v>767.88416397358367</v>
      </c>
      <c r="H48" s="227">
        <v>405.55471574102069</v>
      </c>
      <c r="I48" s="227">
        <v>362.32944823257321</v>
      </c>
      <c r="J48" s="227"/>
      <c r="K48" s="227">
        <v>6581.682643859509</v>
      </c>
      <c r="L48" s="227">
        <v>3301.6476388068768</v>
      </c>
      <c r="M48" s="227">
        <v>3280.035005052654</v>
      </c>
    </row>
    <row r="49" spans="1:13" x14ac:dyDescent="0.25">
      <c r="A49" s="228" t="s">
        <v>18</v>
      </c>
      <c r="B49" s="229">
        <f>SUM(B50:B51)</f>
        <v>17737.615655230402</v>
      </c>
      <c r="C49" s="229">
        <f t="shared" ref="C49:M49" si="12">SUM(C50:C51)</f>
        <v>11506.820477027708</v>
      </c>
      <c r="D49" s="229">
        <f t="shared" si="12"/>
        <v>5876.0937183540227</v>
      </c>
      <c r="E49" s="229">
        <f t="shared" si="12"/>
        <v>5630.7267586737289</v>
      </c>
      <c r="F49" s="229"/>
      <c r="G49" s="229">
        <f t="shared" si="12"/>
        <v>879.76132693663067</v>
      </c>
      <c r="H49" s="229">
        <f t="shared" si="12"/>
        <v>457.67930303061792</v>
      </c>
      <c r="I49" s="229">
        <f t="shared" si="12"/>
        <v>422.08202390601411</v>
      </c>
      <c r="J49" s="229"/>
      <c r="K49" s="229">
        <f t="shared" si="12"/>
        <v>5351.0338512661401</v>
      </c>
      <c r="L49" s="229">
        <f t="shared" si="12"/>
        <v>2719.377858840191</v>
      </c>
      <c r="M49" s="229">
        <f t="shared" si="12"/>
        <v>2631.6559924259927</v>
      </c>
    </row>
    <row r="50" spans="1:13" x14ac:dyDescent="0.25">
      <c r="A50" s="230" t="s">
        <v>18</v>
      </c>
      <c r="B50" s="227">
        <v>11127.963720630134</v>
      </c>
      <c r="C50" s="227">
        <v>7200.821034348126</v>
      </c>
      <c r="D50" s="227">
        <v>3616.9378253390678</v>
      </c>
      <c r="E50" s="227">
        <v>3583.88320900908</v>
      </c>
      <c r="F50" s="227"/>
      <c r="G50" s="227">
        <v>594.98309393980151</v>
      </c>
      <c r="H50" s="227">
        <v>316.56151792951118</v>
      </c>
      <c r="I50" s="227">
        <v>278.42157601029282</v>
      </c>
      <c r="J50" s="227"/>
      <c r="K50" s="227">
        <v>3332.1595923422501</v>
      </c>
      <c r="L50" s="227">
        <v>1736.6386887216868</v>
      </c>
      <c r="M50" s="227">
        <v>1595.5209036205852</v>
      </c>
    </row>
    <row r="51" spans="1:13" ht="17.25" customHeight="1" x14ac:dyDescent="0.25">
      <c r="A51" s="230" t="s">
        <v>173</v>
      </c>
      <c r="B51" s="227">
        <v>6609.6519346002679</v>
      </c>
      <c r="C51" s="227">
        <v>4305.999442679582</v>
      </c>
      <c r="D51" s="227">
        <v>2259.1558930149549</v>
      </c>
      <c r="E51" s="227">
        <v>2046.8435496646489</v>
      </c>
      <c r="F51" s="227"/>
      <c r="G51" s="227">
        <v>284.77823299682922</v>
      </c>
      <c r="H51" s="227">
        <v>141.11778510110676</v>
      </c>
      <c r="I51" s="227">
        <v>143.66044789572132</v>
      </c>
      <c r="J51" s="227"/>
      <c r="K51" s="227">
        <v>2018.87425892389</v>
      </c>
      <c r="L51" s="227">
        <v>982.73917011850415</v>
      </c>
      <c r="M51" s="227">
        <v>1036.1350888054076</v>
      </c>
    </row>
    <row r="52" spans="1:13" x14ac:dyDescent="0.25">
      <c r="A52" s="231" t="s">
        <v>174</v>
      </c>
      <c r="B52" s="229">
        <f>SUM(B53)</f>
        <v>11772.528739064895</v>
      </c>
      <c r="C52" s="229">
        <f t="shared" ref="C52:L52" si="13">SUM(C53)</f>
        <v>3541.9292728979417</v>
      </c>
      <c r="D52" s="229">
        <f t="shared" si="13"/>
        <v>1858.6865028631801</v>
      </c>
      <c r="E52" s="229">
        <f t="shared" si="13"/>
        <v>1683.2427700347835</v>
      </c>
      <c r="F52" s="229"/>
      <c r="G52" s="229">
        <f t="shared" si="13"/>
        <v>778.05481515204144</v>
      </c>
      <c r="H52" s="229">
        <f t="shared" si="13"/>
        <v>404.28338434371341</v>
      </c>
      <c r="I52" s="229">
        <f t="shared" si="13"/>
        <v>373.77143080833872</v>
      </c>
      <c r="J52" s="229"/>
      <c r="K52" s="229">
        <f t="shared" si="13"/>
        <v>7452.5446510149559</v>
      </c>
      <c r="L52" s="229">
        <f t="shared" si="13"/>
        <v>3704.6596917532661</v>
      </c>
      <c r="M52" s="229">
        <f>SUM(M53)</f>
        <v>3747.8849592617116</v>
      </c>
    </row>
    <row r="53" spans="1:13" x14ac:dyDescent="0.25">
      <c r="A53" s="230" t="s">
        <v>174</v>
      </c>
      <c r="B53" s="227">
        <v>11772.528739064895</v>
      </c>
      <c r="C53" s="227">
        <v>3541.9292728979417</v>
      </c>
      <c r="D53" s="227">
        <v>1858.6865028631801</v>
      </c>
      <c r="E53" s="227">
        <v>1683.2427700347835</v>
      </c>
      <c r="F53" s="227"/>
      <c r="G53" s="227">
        <v>778.05481515204144</v>
      </c>
      <c r="H53" s="227">
        <v>404.28338434371341</v>
      </c>
      <c r="I53" s="227">
        <v>373.77143080833872</v>
      </c>
      <c r="J53" s="227"/>
      <c r="K53" s="227">
        <v>7452.5446510149559</v>
      </c>
      <c r="L53" s="227">
        <v>3704.6596917532661</v>
      </c>
      <c r="M53" s="227">
        <v>3747.8849592617116</v>
      </c>
    </row>
    <row r="54" spans="1:13" x14ac:dyDescent="0.25">
      <c r="A54" s="231" t="s">
        <v>175</v>
      </c>
      <c r="B54" s="229">
        <f>SUM(B55)</f>
        <v>8339.9339663353967</v>
      </c>
      <c r="C54" s="229">
        <f t="shared" ref="C54:M54" si="14">SUM(C55)</f>
        <v>1599.3348978125068</v>
      </c>
      <c r="D54" s="229">
        <f t="shared" si="14"/>
        <v>812.38076287933643</v>
      </c>
      <c r="E54" s="229">
        <f t="shared" si="14"/>
        <v>786.95413493319199</v>
      </c>
      <c r="F54" s="229"/>
      <c r="G54" s="229">
        <f t="shared" si="14"/>
        <v>799.66744890626421</v>
      </c>
      <c r="H54" s="229">
        <f t="shared" si="14"/>
        <v>416.99669831678619</v>
      </c>
      <c r="I54" s="229">
        <f t="shared" si="14"/>
        <v>382.67075058948967</v>
      </c>
      <c r="J54" s="229"/>
      <c r="K54" s="229">
        <f t="shared" si="14"/>
        <v>5940.9316196166692</v>
      </c>
      <c r="L54" s="229">
        <f t="shared" si="14"/>
        <v>3085.5213012646491</v>
      </c>
      <c r="M54" s="229">
        <f t="shared" si="14"/>
        <v>2855.4103183520419</v>
      </c>
    </row>
    <row r="55" spans="1:13" x14ac:dyDescent="0.25">
      <c r="A55" s="230" t="s">
        <v>175</v>
      </c>
      <c r="B55" s="227">
        <v>8339.9339663353967</v>
      </c>
      <c r="C55" s="227">
        <v>1599.3348978125068</v>
      </c>
      <c r="D55" s="227">
        <v>812.38076287933643</v>
      </c>
      <c r="E55" s="227">
        <v>786.95413493319199</v>
      </c>
      <c r="F55" s="227"/>
      <c r="G55" s="227">
        <v>799.66744890626421</v>
      </c>
      <c r="H55" s="227">
        <v>416.99669831678619</v>
      </c>
      <c r="I55" s="227">
        <v>382.67075058948967</v>
      </c>
      <c r="J55" s="227"/>
      <c r="K55" s="227">
        <v>5940.9316196166692</v>
      </c>
      <c r="L55" s="227">
        <v>3085.5213012646491</v>
      </c>
      <c r="M55" s="227">
        <v>2855.4103183520419</v>
      </c>
    </row>
    <row r="56" spans="1:13" x14ac:dyDescent="0.25">
      <c r="A56" s="228" t="s">
        <v>176</v>
      </c>
      <c r="B56" s="229">
        <f>SUM(B57:B58)</f>
        <v>16663.340624505799</v>
      </c>
      <c r="C56" s="229">
        <f t="shared" ref="C56:M56" si="15">SUM(C57:C58)</f>
        <v>5499.7796247510851</v>
      </c>
      <c r="D56" s="229">
        <f t="shared" si="15"/>
        <v>2734.6338356078777</v>
      </c>
      <c r="E56" s="229">
        <f t="shared" si="15"/>
        <v>2765.145789143251</v>
      </c>
      <c r="F56" s="229"/>
      <c r="G56" s="229">
        <f t="shared" si="15"/>
        <v>867.04801296356163</v>
      </c>
      <c r="H56" s="229">
        <f t="shared" si="15"/>
        <v>467.8499542090762</v>
      </c>
      <c r="I56" s="229">
        <f t="shared" si="15"/>
        <v>399.19805875448316</v>
      </c>
      <c r="J56" s="229"/>
      <c r="K56" s="229">
        <f t="shared" si="15"/>
        <v>10296.512986791233</v>
      </c>
      <c r="L56" s="229">
        <f t="shared" si="15"/>
        <v>5220.0867173434963</v>
      </c>
      <c r="M56" s="229">
        <f t="shared" si="15"/>
        <v>5076.4262694477802</v>
      </c>
    </row>
    <row r="57" spans="1:13" ht="16.5" customHeight="1" x14ac:dyDescent="0.25">
      <c r="A57" s="230" t="s">
        <v>176</v>
      </c>
      <c r="B57" s="227">
        <v>9597.280718272239</v>
      </c>
      <c r="C57" s="227">
        <v>3738.9856394805611</v>
      </c>
      <c r="D57" s="227">
        <v>1839.6165319035717</v>
      </c>
      <c r="E57" s="227">
        <v>1899.3691075770112</v>
      </c>
      <c r="F57" s="227"/>
      <c r="G57" s="227">
        <v>419.53936111140075</v>
      </c>
      <c r="H57" s="227">
        <v>233.9249771045381</v>
      </c>
      <c r="I57" s="227">
        <v>185.61438400686151</v>
      </c>
      <c r="J57" s="227"/>
      <c r="K57" s="227">
        <v>5438.7557176803166</v>
      </c>
      <c r="L57" s="227">
        <v>2768.9597833351509</v>
      </c>
      <c r="M57" s="227">
        <v>2669.7959343451876</v>
      </c>
    </row>
    <row r="58" spans="1:13" ht="16.5" customHeight="1" x14ac:dyDescent="0.25">
      <c r="A58" s="230" t="s">
        <v>177</v>
      </c>
      <c r="B58" s="227">
        <v>7066.0599062335605</v>
      </c>
      <c r="C58" s="227">
        <v>1760.793985270524</v>
      </c>
      <c r="D58" s="227">
        <v>895.01730370430585</v>
      </c>
      <c r="E58" s="227">
        <v>865.77668156623974</v>
      </c>
      <c r="F58" s="227"/>
      <c r="G58" s="227">
        <v>447.50865185216088</v>
      </c>
      <c r="H58" s="227">
        <v>233.9249771045381</v>
      </c>
      <c r="I58" s="227">
        <v>213.58367474762164</v>
      </c>
      <c r="J58" s="227"/>
      <c r="K58" s="227">
        <v>4857.7572691109162</v>
      </c>
      <c r="L58" s="227">
        <v>2451.1269340083454</v>
      </c>
      <c r="M58" s="227">
        <v>2406.6303351025927</v>
      </c>
    </row>
    <row r="59" spans="1:13" ht="15.75" customHeight="1" x14ac:dyDescent="0.25">
      <c r="A59" s="228" t="s">
        <v>178</v>
      </c>
      <c r="B59" s="229">
        <f>SUM(B60:B61)</f>
        <v>28020.143996651212</v>
      </c>
      <c r="C59" s="229">
        <f t="shared" ref="C59:M59" si="16">SUM(C60:C61)</f>
        <v>4228.4482274438633</v>
      </c>
      <c r="D59" s="229">
        <f t="shared" si="16"/>
        <v>2227.3726080822962</v>
      </c>
      <c r="E59" s="229">
        <f t="shared" si="16"/>
        <v>2001.0756193616107</v>
      </c>
      <c r="F59" s="229"/>
      <c r="G59" s="229">
        <f t="shared" si="16"/>
        <v>568.28513459635121</v>
      </c>
      <c r="H59" s="229">
        <f t="shared" si="16"/>
        <v>286.0495643941361</v>
      </c>
      <c r="I59" s="229">
        <f t="shared" si="16"/>
        <v>282.23557020221421</v>
      </c>
      <c r="J59" s="229"/>
      <c r="K59" s="229">
        <f t="shared" si="16"/>
        <v>23223.410634611064</v>
      </c>
      <c r="L59" s="229">
        <f t="shared" si="16"/>
        <v>11721.675483172628</v>
      </c>
      <c r="M59" s="229">
        <f t="shared" si="16"/>
        <v>11501.735151438479</v>
      </c>
    </row>
    <row r="60" spans="1:13" ht="14.25" customHeight="1" x14ac:dyDescent="0.25">
      <c r="A60" s="230" t="s">
        <v>178</v>
      </c>
      <c r="B60" s="227">
        <v>20392.155612807859</v>
      </c>
      <c r="C60" s="227">
        <v>3089.3352954565707</v>
      </c>
      <c r="D60" s="227">
        <v>1612.048211785579</v>
      </c>
      <c r="E60" s="227">
        <v>1477.2870836710135</v>
      </c>
      <c r="F60" s="227"/>
      <c r="G60" s="227">
        <v>442.42332626293177</v>
      </c>
      <c r="H60" s="227">
        <v>226.29698872069443</v>
      </c>
      <c r="I60" s="227">
        <v>216.1263375422362</v>
      </c>
      <c r="J60" s="227"/>
      <c r="K60" s="227">
        <v>16860.396991088397</v>
      </c>
      <c r="L60" s="227">
        <v>8586.5722574129977</v>
      </c>
      <c r="M60" s="227">
        <v>8273.8247336754212</v>
      </c>
    </row>
    <row r="61" spans="1:13" x14ac:dyDescent="0.25">
      <c r="A61" s="230" t="s">
        <v>179</v>
      </c>
      <c r="B61" s="227">
        <v>7627.9883838433525</v>
      </c>
      <c r="C61" s="227">
        <v>1139.1129319872925</v>
      </c>
      <c r="D61" s="227">
        <v>615.32439629671705</v>
      </c>
      <c r="E61" s="227">
        <v>523.78853569059709</v>
      </c>
      <c r="F61" s="227"/>
      <c r="G61" s="227">
        <v>125.86180833341945</v>
      </c>
      <c r="H61" s="227">
        <v>59.752575673441676</v>
      </c>
      <c r="I61" s="227">
        <v>66.109232659978019</v>
      </c>
      <c r="J61" s="227"/>
      <c r="K61" s="227">
        <v>6363.0136435226668</v>
      </c>
      <c r="L61" s="227">
        <v>3135.1032257596307</v>
      </c>
      <c r="M61" s="227">
        <v>3227.9104177630579</v>
      </c>
    </row>
    <row r="62" spans="1:13" x14ac:dyDescent="0.25">
      <c r="A62" s="231" t="s">
        <v>180</v>
      </c>
      <c r="B62" s="229">
        <f>SUM(B63)</f>
        <v>7481.785273153022</v>
      </c>
      <c r="C62" s="229">
        <f t="shared" ref="C62:M62" si="17">SUM(C63)</f>
        <v>3727.5436569047961</v>
      </c>
      <c r="D62" s="229">
        <f t="shared" si="17"/>
        <v>1909.5397587554689</v>
      </c>
      <c r="E62" s="229">
        <f t="shared" si="17"/>
        <v>1818.003898149349</v>
      </c>
      <c r="F62" s="229"/>
      <c r="G62" s="229">
        <f t="shared" si="17"/>
        <v>461.49329722254095</v>
      </c>
      <c r="H62" s="229">
        <f t="shared" si="17"/>
        <v>249.18095387222544</v>
      </c>
      <c r="I62" s="229">
        <f t="shared" si="17"/>
        <v>212.31234335031436</v>
      </c>
      <c r="J62" s="229"/>
      <c r="K62" s="229">
        <f t="shared" si="17"/>
        <v>3292.7483190257262</v>
      </c>
      <c r="L62" s="229">
        <f t="shared" si="17"/>
        <v>1654.0021478967174</v>
      </c>
      <c r="M62" s="229">
        <f t="shared" si="17"/>
        <v>1638.7461711290307</v>
      </c>
    </row>
    <row r="63" spans="1:13" ht="14.25" customHeight="1" x14ac:dyDescent="0.25">
      <c r="A63" s="230" t="s">
        <v>180</v>
      </c>
      <c r="B63" s="227">
        <v>7481.785273153022</v>
      </c>
      <c r="C63" s="227">
        <v>3727.5436569047961</v>
      </c>
      <c r="D63" s="227">
        <v>1909.5397587554689</v>
      </c>
      <c r="E63" s="227">
        <v>1818.003898149349</v>
      </c>
      <c r="F63" s="227"/>
      <c r="G63" s="227">
        <v>461.49329722254095</v>
      </c>
      <c r="H63" s="227">
        <v>249.18095387222544</v>
      </c>
      <c r="I63" s="227">
        <v>212.31234335031436</v>
      </c>
      <c r="J63" s="227"/>
      <c r="K63" s="227">
        <v>3292.7483190257262</v>
      </c>
      <c r="L63" s="227">
        <v>1654.0021478967174</v>
      </c>
      <c r="M63" s="227">
        <v>1638.7461711290307</v>
      </c>
    </row>
    <row r="64" spans="1:13" x14ac:dyDescent="0.25">
      <c r="A64" s="231" t="s">
        <v>181</v>
      </c>
      <c r="B64" s="229">
        <f>SUM(B65)</f>
        <v>15104.688331407124</v>
      </c>
      <c r="C64" s="229">
        <f t="shared" ref="C64:M64" si="18">SUM(C65)</f>
        <v>8754.388001857551</v>
      </c>
      <c r="D64" s="229">
        <f t="shared" si="18"/>
        <v>4407.7059544641597</v>
      </c>
      <c r="E64" s="229">
        <f t="shared" si="18"/>
        <v>4346.6820473934131</v>
      </c>
      <c r="F64" s="229"/>
      <c r="G64" s="229">
        <f t="shared" si="18"/>
        <v>818.73741986587254</v>
      </c>
      <c r="H64" s="229">
        <f t="shared" si="18"/>
        <v>429.71001228985898</v>
      </c>
      <c r="I64" s="229">
        <f t="shared" si="18"/>
        <v>389.02740757602606</v>
      </c>
      <c r="J64" s="229"/>
      <c r="K64" s="229">
        <f t="shared" si="18"/>
        <v>5531.5629096837438</v>
      </c>
      <c r="L64" s="229">
        <f t="shared" si="18"/>
        <v>2799.4717368705242</v>
      </c>
      <c r="M64" s="229">
        <f t="shared" si="18"/>
        <v>2732.0911728132414</v>
      </c>
    </row>
    <row r="65" spans="1:13" x14ac:dyDescent="0.25">
      <c r="A65" s="230" t="s">
        <v>181</v>
      </c>
      <c r="B65" s="227">
        <v>15104.688331407124</v>
      </c>
      <c r="C65" s="227">
        <v>8754.388001857551</v>
      </c>
      <c r="D65" s="227">
        <v>4407.7059544641597</v>
      </c>
      <c r="E65" s="227">
        <v>4346.6820473934131</v>
      </c>
      <c r="F65" s="227"/>
      <c r="G65" s="227">
        <v>818.73741986587254</v>
      </c>
      <c r="H65" s="227">
        <v>429.71001228985898</v>
      </c>
      <c r="I65" s="227">
        <v>389.02740757602606</v>
      </c>
      <c r="J65" s="227"/>
      <c r="K65" s="227">
        <v>5531.5629096837438</v>
      </c>
      <c r="L65" s="227">
        <v>2799.4717368705242</v>
      </c>
      <c r="M65" s="227">
        <v>2732.0911728132414</v>
      </c>
    </row>
    <row r="66" spans="1:13" x14ac:dyDescent="0.25">
      <c r="A66" s="231" t="s">
        <v>182</v>
      </c>
      <c r="B66" s="229">
        <f>SUM(B67)</f>
        <v>19850.568437554983</v>
      </c>
      <c r="C66" s="229">
        <f t="shared" ref="C66:M66" si="19">SUM(C67)</f>
        <v>7608.9184128837442</v>
      </c>
      <c r="D66" s="229">
        <f t="shared" si="19"/>
        <v>3932.2280118712588</v>
      </c>
      <c r="E66" s="229">
        <f t="shared" si="19"/>
        <v>3676.6904010125072</v>
      </c>
      <c r="F66" s="229"/>
      <c r="G66" s="229">
        <f t="shared" si="19"/>
        <v>1029.7784318188715</v>
      </c>
      <c r="H66" s="229">
        <f t="shared" si="19"/>
        <v>525.05986708790431</v>
      </c>
      <c r="I66" s="229">
        <f t="shared" si="19"/>
        <v>504.71856473098842</v>
      </c>
      <c r="J66" s="229"/>
      <c r="K66" s="229">
        <f t="shared" si="19"/>
        <v>11211.871592852411</v>
      </c>
      <c r="L66" s="229">
        <f t="shared" si="19"/>
        <v>5680.3086831686887</v>
      </c>
      <c r="M66" s="229">
        <f t="shared" si="19"/>
        <v>5531.5629096837438</v>
      </c>
    </row>
    <row r="67" spans="1:13" x14ac:dyDescent="0.25">
      <c r="A67" s="230" t="s">
        <v>182</v>
      </c>
      <c r="B67" s="227">
        <v>19850.568437554983</v>
      </c>
      <c r="C67" s="227">
        <v>7608.9184128837442</v>
      </c>
      <c r="D67" s="227">
        <v>3932.2280118712588</v>
      </c>
      <c r="E67" s="227">
        <v>3676.6904010125072</v>
      </c>
      <c r="F67" s="227"/>
      <c r="G67" s="227">
        <v>1029.7784318188715</v>
      </c>
      <c r="H67" s="227">
        <v>525.05986708790431</v>
      </c>
      <c r="I67" s="227">
        <v>504.71856473098842</v>
      </c>
      <c r="J67" s="227"/>
      <c r="K67" s="227">
        <v>11211.871592852411</v>
      </c>
      <c r="L67" s="227">
        <v>5680.3086831686887</v>
      </c>
      <c r="M67" s="227">
        <v>5531.5629096837438</v>
      </c>
    </row>
    <row r="68" spans="1:13" x14ac:dyDescent="0.25">
      <c r="A68" s="231" t="s">
        <v>183</v>
      </c>
      <c r="B68" s="229">
        <v>7139.7971272773793</v>
      </c>
      <c r="C68" s="229">
        <v>2707.9358762644042</v>
      </c>
      <c r="D68" s="229">
        <v>1374.3092404891286</v>
      </c>
      <c r="E68" s="229">
        <v>1333.6266357752975</v>
      </c>
      <c r="F68" s="229"/>
      <c r="G68" s="229">
        <v>352.15879705411498</v>
      </c>
      <c r="H68" s="229">
        <v>176.71506422571056</v>
      </c>
      <c r="I68" s="229">
        <v>175.44373282840328</v>
      </c>
      <c r="J68" s="229"/>
      <c r="K68" s="229">
        <v>4079.7024539588965</v>
      </c>
      <c r="L68" s="229">
        <v>2064.64218922695</v>
      </c>
      <c r="M68" s="229">
        <v>2015.0602647319683</v>
      </c>
    </row>
    <row r="69" spans="1:13" ht="16.5" customHeight="1" x14ac:dyDescent="0.25">
      <c r="A69" s="230" t="s">
        <v>183</v>
      </c>
      <c r="B69" s="227">
        <v>7139.7971272773793</v>
      </c>
      <c r="C69" s="227">
        <v>2707.9358762644042</v>
      </c>
      <c r="D69" s="227">
        <v>1374.3092404891286</v>
      </c>
      <c r="E69" s="227">
        <v>1333.6266357752975</v>
      </c>
      <c r="F69" s="227"/>
      <c r="G69" s="227">
        <v>352.15879705411498</v>
      </c>
      <c r="H69" s="227">
        <v>176.71506422571056</v>
      </c>
      <c r="I69" s="227">
        <v>175.44373282840328</v>
      </c>
      <c r="J69" s="227"/>
      <c r="K69" s="227">
        <v>4079.7024539588965</v>
      </c>
      <c r="L69" s="227">
        <v>2064.64218922695</v>
      </c>
      <c r="M69" s="227">
        <v>2015.0602647319683</v>
      </c>
    </row>
    <row r="70" spans="1:13" x14ac:dyDescent="0.25">
      <c r="A70" s="231" t="s">
        <v>184</v>
      </c>
      <c r="B70" s="51">
        <f>SUM(B71)</f>
        <v>9227.3232816558375</v>
      </c>
      <c r="C70" s="51">
        <f t="shared" ref="C70:M70" si="20">SUM(C71)</f>
        <v>5100.5815659965956</v>
      </c>
      <c r="D70" s="51">
        <f t="shared" si="20"/>
        <v>2456.2122595975743</v>
      </c>
      <c r="E70" s="51">
        <f t="shared" si="20"/>
        <v>2644.3693063990431</v>
      </c>
      <c r="F70" s="51"/>
      <c r="G70" s="51">
        <f t="shared" si="20"/>
        <v>336.90282028642764</v>
      </c>
      <c r="H70" s="51">
        <f t="shared" si="20"/>
        <v>167.81574444455961</v>
      </c>
      <c r="I70" s="51">
        <f t="shared" si="20"/>
        <v>169.08707584186689</v>
      </c>
      <c r="J70" s="51"/>
      <c r="K70" s="51">
        <f t="shared" si="20"/>
        <v>3789.8388953728499</v>
      </c>
      <c r="L70" s="51">
        <f t="shared" si="20"/>
        <v>1987.0909739912095</v>
      </c>
      <c r="M70" s="51">
        <f t="shared" si="20"/>
        <v>1802.7479213816623</v>
      </c>
    </row>
    <row r="71" spans="1:13" x14ac:dyDescent="0.25">
      <c r="A71" s="357" t="s">
        <v>184</v>
      </c>
      <c r="B71" s="358">
        <v>9227.3232816558375</v>
      </c>
      <c r="C71" s="358">
        <v>5100.5815659965956</v>
      </c>
      <c r="D71" s="358">
        <v>2456.2122595975743</v>
      </c>
      <c r="E71" s="358">
        <v>2644.3693063990431</v>
      </c>
      <c r="F71" s="358"/>
      <c r="G71" s="358">
        <v>336.90282028642764</v>
      </c>
      <c r="H71" s="358">
        <v>167.81574444455961</v>
      </c>
      <c r="I71" s="358">
        <v>169.08707584186689</v>
      </c>
      <c r="J71" s="358"/>
      <c r="K71" s="358">
        <v>3789.8388953728499</v>
      </c>
      <c r="L71" s="358">
        <v>1987.0909739912095</v>
      </c>
      <c r="M71" s="358">
        <v>1802.7479213816623</v>
      </c>
    </row>
    <row r="72" spans="1:1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</sheetData>
  <mergeCells count="6">
    <mergeCell ref="A1:M1"/>
    <mergeCell ref="A2:A3"/>
    <mergeCell ref="C2:E2"/>
    <mergeCell ref="G2:I2"/>
    <mergeCell ref="K2:M2"/>
    <mergeCell ref="B2:B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73"/>
  <sheetViews>
    <sheetView workbookViewId="0">
      <selection activeCell="J10" sqref="J10"/>
    </sheetView>
  </sheetViews>
  <sheetFormatPr defaultRowHeight="15" x14ac:dyDescent="0.25"/>
  <cols>
    <col min="1" max="1" width="16" style="25" customWidth="1"/>
    <col min="2" max="2" width="13.28515625" style="25" customWidth="1"/>
    <col min="3" max="16384" width="9.140625" style="25"/>
  </cols>
  <sheetData>
    <row r="1" spans="1:21" x14ac:dyDescent="0.25">
      <c r="A1" s="1009" t="s">
        <v>561</v>
      </c>
      <c r="B1" s="1009"/>
      <c r="C1" s="1009"/>
      <c r="D1" s="1009"/>
      <c r="E1" s="1009"/>
      <c r="F1" s="1009"/>
      <c r="G1" s="1009"/>
      <c r="H1" s="1009"/>
      <c r="I1" s="1009"/>
      <c r="J1" s="1009"/>
      <c r="K1" s="1009"/>
      <c r="L1" s="1009"/>
      <c r="M1" s="1009"/>
      <c r="N1" s="1009"/>
      <c r="O1" s="1009"/>
      <c r="P1" s="1009"/>
      <c r="Q1" s="1009"/>
      <c r="R1" s="1009"/>
      <c r="S1" s="1009"/>
      <c r="T1" s="1009"/>
      <c r="U1" s="1009"/>
    </row>
    <row r="2" spans="1:21" ht="12" customHeight="1" x14ac:dyDescent="0.25">
      <c r="A2" s="788"/>
      <c r="B2" s="788"/>
      <c r="C2" s="1015" t="s">
        <v>563</v>
      </c>
      <c r="D2" s="1015"/>
      <c r="E2" s="1015"/>
      <c r="F2" s="1015"/>
      <c r="G2" s="1015"/>
      <c r="H2" s="1015"/>
      <c r="I2" s="1015"/>
      <c r="J2" s="1015"/>
      <c r="K2" s="1015"/>
      <c r="L2" s="1015"/>
      <c r="M2" s="1015"/>
      <c r="N2" s="1015"/>
      <c r="O2" s="1015"/>
      <c r="P2" s="1015"/>
      <c r="Q2" s="1015"/>
      <c r="R2" s="1015"/>
      <c r="S2" s="1015"/>
      <c r="T2" s="1015"/>
      <c r="U2" s="1015"/>
    </row>
    <row r="3" spans="1:21" ht="18.75" customHeight="1" x14ac:dyDescent="0.25">
      <c r="A3" s="1010" t="s">
        <v>523</v>
      </c>
      <c r="B3" s="1012" t="s">
        <v>500</v>
      </c>
      <c r="C3" s="1014" t="s">
        <v>501</v>
      </c>
      <c r="D3" s="1014"/>
      <c r="E3" s="1014"/>
      <c r="F3" s="669"/>
      <c r="G3" s="1014" t="s">
        <v>502</v>
      </c>
      <c r="H3" s="1014"/>
      <c r="I3" s="1014"/>
      <c r="J3" s="669"/>
      <c r="K3" s="1014" t="s">
        <v>503</v>
      </c>
      <c r="L3" s="1014"/>
      <c r="M3" s="1014"/>
      <c r="N3" s="669"/>
      <c r="O3" s="1014" t="s">
        <v>504</v>
      </c>
      <c r="P3" s="1014"/>
      <c r="Q3" s="1014"/>
      <c r="R3" s="669"/>
      <c r="S3" s="1014" t="s">
        <v>505</v>
      </c>
      <c r="T3" s="1014"/>
      <c r="U3" s="1014"/>
    </row>
    <row r="4" spans="1:21" ht="25.5" customHeight="1" x14ac:dyDescent="0.25">
      <c r="A4" s="1011"/>
      <c r="B4" s="1013"/>
      <c r="C4" s="198" t="s">
        <v>0</v>
      </c>
      <c r="D4" s="198" t="s">
        <v>1</v>
      </c>
      <c r="E4" s="198" t="s">
        <v>2</v>
      </c>
      <c r="F4" s="198"/>
      <c r="G4" s="198" t="s">
        <v>0</v>
      </c>
      <c r="H4" s="198" t="s">
        <v>1</v>
      </c>
      <c r="I4" s="198" t="s">
        <v>2</v>
      </c>
      <c r="J4" s="198"/>
      <c r="K4" s="198" t="s">
        <v>0</v>
      </c>
      <c r="L4" s="198" t="s">
        <v>1</v>
      </c>
      <c r="M4" s="198" t="s">
        <v>2</v>
      </c>
      <c r="N4" s="198"/>
      <c r="O4" s="198" t="s">
        <v>0</v>
      </c>
      <c r="P4" s="198" t="s">
        <v>1</v>
      </c>
      <c r="Q4" s="198" t="s">
        <v>2</v>
      </c>
      <c r="R4" s="198"/>
      <c r="S4" s="198" t="s">
        <v>0</v>
      </c>
      <c r="T4" s="198" t="s">
        <v>1</v>
      </c>
      <c r="U4" s="198" t="s">
        <v>2</v>
      </c>
    </row>
    <row r="5" spans="1:21" x14ac:dyDescent="0.25">
      <c r="A5" s="553" t="s">
        <v>230</v>
      </c>
      <c r="B5" s="157">
        <v>935400.37204200309</v>
      </c>
      <c r="C5" s="157">
        <v>41611.90832487819</v>
      </c>
      <c r="D5" s="157">
        <v>21053.578849117559</v>
      </c>
      <c r="E5" s="157">
        <v>20558.329475760765</v>
      </c>
      <c r="F5" s="157"/>
      <c r="G5" s="157">
        <v>490581.07273822144</v>
      </c>
      <c r="H5" s="157">
        <v>248182.470920269</v>
      </c>
      <c r="I5" s="157">
        <v>242398.60182036654</v>
      </c>
      <c r="J5" s="157"/>
      <c r="K5" s="157">
        <v>272172.55425362079</v>
      </c>
      <c r="L5" s="157">
        <v>136862.13833038541</v>
      </c>
      <c r="M5" s="157">
        <v>135310.41592303486</v>
      </c>
      <c r="N5" s="157"/>
      <c r="O5" s="157">
        <v>102170.04597411094</v>
      </c>
      <c r="P5" s="157">
        <v>50137.82881063033</v>
      </c>
      <c r="Q5" s="157">
        <v>52032.21716356762</v>
      </c>
      <c r="R5" s="157"/>
      <c r="S5" s="157">
        <v>28864.790742579356</v>
      </c>
      <c r="T5" s="157">
        <v>14781.04458521559</v>
      </c>
      <c r="U5" s="157">
        <v>14083.746157357205</v>
      </c>
    </row>
    <row r="6" spans="1:21" x14ac:dyDescent="0.25">
      <c r="A6" s="787"/>
      <c r="B6" s="558"/>
      <c r="C6" s="558"/>
      <c r="D6" s="558"/>
      <c r="E6" s="558"/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</row>
    <row r="7" spans="1:21" x14ac:dyDescent="0.25">
      <c r="A7" s="553" t="s">
        <v>3</v>
      </c>
      <c r="B7" s="786"/>
      <c r="C7" s="786"/>
      <c r="D7" s="786"/>
      <c r="E7" s="786"/>
      <c r="F7" s="786"/>
      <c r="G7" s="786"/>
      <c r="H7" s="786"/>
      <c r="I7" s="786"/>
      <c r="J7" s="786"/>
      <c r="K7" s="786"/>
      <c r="L7" s="786"/>
      <c r="M7" s="786"/>
      <c r="N7" s="786"/>
      <c r="O7" s="786"/>
      <c r="P7" s="786"/>
      <c r="Q7" s="786"/>
      <c r="R7" s="786"/>
      <c r="S7" s="786"/>
      <c r="T7" s="786"/>
      <c r="U7" s="786"/>
    </row>
    <row r="8" spans="1:21" x14ac:dyDescent="0.25">
      <c r="A8" s="552" t="s">
        <v>4</v>
      </c>
      <c r="B8" s="159">
        <v>530819.43686065264</v>
      </c>
      <c r="C8" s="159">
        <v>16262.199552382979</v>
      </c>
      <c r="D8" s="159">
        <v>8089.8796008834588</v>
      </c>
      <c r="E8" s="159">
        <v>8172.3199514995331</v>
      </c>
      <c r="F8" s="159"/>
      <c r="G8" s="159">
        <v>230769.85963509788</v>
      </c>
      <c r="H8" s="159">
        <v>112760.76718780598</v>
      </c>
      <c r="I8" s="159">
        <v>118009.0924462697</v>
      </c>
      <c r="J8" s="159"/>
      <c r="K8" s="159">
        <v>165570.76730892123</v>
      </c>
      <c r="L8" s="159">
        <v>80600.171389062394</v>
      </c>
      <c r="M8" s="159">
        <v>84970.595919768821</v>
      </c>
      <c r="N8" s="159"/>
      <c r="O8" s="159">
        <v>90557.242418180569</v>
      </c>
      <c r="P8" s="159">
        <v>43516.800949312303</v>
      </c>
      <c r="Q8" s="159">
        <v>47040.441468926067</v>
      </c>
      <c r="R8" s="159"/>
      <c r="S8" s="159">
        <v>27659.367946996561</v>
      </c>
      <c r="T8" s="159">
        <v>13906.89618826404</v>
      </c>
      <c r="U8" s="159">
        <v>13752.471758726622</v>
      </c>
    </row>
    <row r="9" spans="1:21" x14ac:dyDescent="0.25">
      <c r="A9" s="552" t="s">
        <v>5</v>
      </c>
      <c r="B9" s="159">
        <v>404580.93517332908</v>
      </c>
      <c r="C9" s="159">
        <v>25349.70877249536</v>
      </c>
      <c r="D9" s="159">
        <v>12963.699248234201</v>
      </c>
      <c r="E9" s="159">
        <v>12386.009524261324</v>
      </c>
      <c r="F9" s="159"/>
      <c r="G9" s="159">
        <v>259811.21310557262</v>
      </c>
      <c r="H9" s="159">
        <v>135421.70373140179</v>
      </c>
      <c r="I9" s="159">
        <v>124389.50937301369</v>
      </c>
      <c r="J9" s="159"/>
      <c r="K9" s="159">
        <v>106601.78694459771</v>
      </c>
      <c r="L9" s="159">
        <v>56261.96694132928</v>
      </c>
      <c r="M9" s="159">
        <v>50339.820003264584</v>
      </c>
      <c r="N9" s="159"/>
      <c r="O9" s="159">
        <v>11612.803555958952</v>
      </c>
      <c r="P9" s="159">
        <v>6621.0278613174378</v>
      </c>
      <c r="Q9" s="159">
        <v>4991.7756946414183</v>
      </c>
      <c r="R9" s="159"/>
      <c r="S9" s="159">
        <v>1205.4227955822671</v>
      </c>
      <c r="T9" s="159">
        <v>874.14839695164994</v>
      </c>
      <c r="U9" s="159">
        <v>331.27439863061409</v>
      </c>
    </row>
    <row r="10" spans="1:21" x14ac:dyDescent="0.25">
      <c r="A10" s="557" t="s">
        <v>518</v>
      </c>
      <c r="B10" s="554"/>
      <c r="C10" s="554"/>
      <c r="D10" s="554"/>
      <c r="E10" s="554"/>
      <c r="F10" s="554"/>
      <c r="G10" s="554"/>
      <c r="H10" s="554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</row>
    <row r="11" spans="1:21" x14ac:dyDescent="0.25">
      <c r="A11" s="551" t="s">
        <v>6</v>
      </c>
      <c r="B11" s="161">
        <v>50161.933298056465</v>
      </c>
      <c r="C11" s="161">
        <v>2579.6735273573408</v>
      </c>
      <c r="D11" s="161">
        <v>1301.1254288448056</v>
      </c>
      <c r="E11" s="161">
        <v>1278.5480985125555</v>
      </c>
      <c r="F11" s="161"/>
      <c r="G11" s="161">
        <v>34177.302275193666</v>
      </c>
      <c r="H11" s="161">
        <v>17891.320044233489</v>
      </c>
      <c r="I11" s="161">
        <v>16285.982230963591</v>
      </c>
      <c r="J11" s="161"/>
      <c r="K11" s="161">
        <v>10920.63966122001</v>
      </c>
      <c r="L11" s="161">
        <v>5846.7118842737391</v>
      </c>
      <c r="M11" s="161">
        <v>5073.927776946015</v>
      </c>
      <c r="N11" s="161"/>
      <c r="O11" s="161">
        <v>2141.4089687896021</v>
      </c>
      <c r="P11" s="161">
        <v>1164.3360977667417</v>
      </c>
      <c r="Q11" s="161">
        <v>977.07287102283624</v>
      </c>
      <c r="R11" s="161"/>
      <c r="S11" s="161">
        <v>342.90886549865274</v>
      </c>
      <c r="T11" s="161">
        <v>212.5985787383668</v>
      </c>
      <c r="U11" s="161">
        <v>130.31028676028473</v>
      </c>
    </row>
    <row r="12" spans="1:21" x14ac:dyDescent="0.25">
      <c r="A12" s="552" t="s">
        <v>6</v>
      </c>
      <c r="B12" s="159">
        <v>20785.912553392151</v>
      </c>
      <c r="C12" s="159">
        <v>827.90865468042398</v>
      </c>
      <c r="D12" s="159">
        <v>417.07335400511721</v>
      </c>
      <c r="E12" s="159">
        <v>410.83530067531973</v>
      </c>
      <c r="F12" s="159"/>
      <c r="G12" s="159">
        <v>12544.893972140986</v>
      </c>
      <c r="H12" s="159">
        <v>6401.5670217221741</v>
      </c>
      <c r="I12" s="159">
        <v>6143.3269504187147</v>
      </c>
      <c r="J12" s="159"/>
      <c r="K12" s="159">
        <v>5505.2534970568013</v>
      </c>
      <c r="L12" s="159">
        <v>2797.8116400787958</v>
      </c>
      <c r="M12" s="159">
        <v>2707.4418569778991</v>
      </c>
      <c r="N12" s="159"/>
      <c r="O12" s="159">
        <v>1595.9941699432668</v>
      </c>
      <c r="P12" s="159">
        <v>830.85809906069744</v>
      </c>
      <c r="Q12" s="159">
        <v>765.13607088256299</v>
      </c>
      <c r="R12" s="159"/>
      <c r="S12" s="159">
        <v>311.86225957134593</v>
      </c>
      <c r="T12" s="159">
        <v>189.38120977170243</v>
      </c>
      <c r="U12" s="159">
        <v>122.48104979964286</v>
      </c>
    </row>
    <row r="13" spans="1:21" x14ac:dyDescent="0.25">
      <c r="A13" s="552" t="s">
        <v>158</v>
      </c>
      <c r="B13" s="159">
        <v>11616.122855032962</v>
      </c>
      <c r="C13" s="159">
        <v>701.03000154549886</v>
      </c>
      <c r="D13" s="159">
        <v>333.39453372647654</v>
      </c>
      <c r="E13" s="159">
        <v>367.63546781902937</v>
      </c>
      <c r="F13" s="159"/>
      <c r="G13" s="159">
        <v>8738.4041465509144</v>
      </c>
      <c r="H13" s="159">
        <v>4753.9704400980145</v>
      </c>
      <c r="I13" s="159">
        <v>3984.4337064527103</v>
      </c>
      <c r="J13" s="159"/>
      <c r="K13" s="159">
        <v>1952.7361183645432</v>
      </c>
      <c r="L13" s="159">
        <v>1102.2875502519505</v>
      </c>
      <c r="M13" s="159">
        <v>850.44856811257432</v>
      </c>
      <c r="N13" s="159"/>
      <c r="O13" s="159">
        <v>206.97066041863695</v>
      </c>
      <c r="P13" s="159">
        <v>130.22293769542421</v>
      </c>
      <c r="Q13" s="159">
        <v>76.74772272321259</v>
      </c>
      <c r="R13" s="159"/>
      <c r="S13" s="159">
        <v>16.981928153328443</v>
      </c>
      <c r="T13" s="159">
        <v>10.419836955392652</v>
      </c>
      <c r="U13" s="159">
        <v>6.5620911979357883</v>
      </c>
    </row>
    <row r="14" spans="1:21" x14ac:dyDescent="0.25">
      <c r="A14" s="552" t="s">
        <v>159</v>
      </c>
      <c r="B14" s="159">
        <v>5958.1752445992825</v>
      </c>
      <c r="C14" s="159">
        <v>268.37731880376225</v>
      </c>
      <c r="D14" s="159">
        <v>147.5786865002847</v>
      </c>
      <c r="E14" s="159">
        <v>120.79863230347652</v>
      </c>
      <c r="F14" s="159"/>
      <c r="G14" s="159">
        <v>4171.5176906336455</v>
      </c>
      <c r="H14" s="159">
        <v>2168.3604548322801</v>
      </c>
      <c r="I14" s="159">
        <v>2003.1572358013825</v>
      </c>
      <c r="J14" s="159"/>
      <c r="K14" s="159">
        <v>1399.242364685138</v>
      </c>
      <c r="L14" s="159">
        <v>773.17798465631211</v>
      </c>
      <c r="M14" s="159">
        <v>626.06438002882078</v>
      </c>
      <c r="N14" s="159"/>
      <c r="O14" s="159">
        <v>112.63147394972931</v>
      </c>
      <c r="P14" s="159">
        <v>66.699451629219325</v>
      </c>
      <c r="Q14" s="159">
        <v>45.932022320509951</v>
      </c>
      <c r="R14" s="159"/>
      <c r="S14" s="159">
        <v>6.4063965269663825</v>
      </c>
      <c r="T14" s="159">
        <v>5.1392507642603098</v>
      </c>
      <c r="U14" s="159">
        <v>1.2671457627060732</v>
      </c>
    </row>
    <row r="15" spans="1:21" x14ac:dyDescent="0.25">
      <c r="A15" s="552" t="s">
        <v>160</v>
      </c>
      <c r="B15" s="159">
        <v>11801.722645037489</v>
      </c>
      <c r="C15" s="159">
        <v>782.35755232770657</v>
      </c>
      <c r="D15" s="159">
        <v>403.07885461295757</v>
      </c>
      <c r="E15" s="159">
        <v>379.27869771475969</v>
      </c>
      <c r="F15" s="159"/>
      <c r="G15" s="159">
        <v>8722.4864658714068</v>
      </c>
      <c r="H15" s="159">
        <v>4567.4221275808386</v>
      </c>
      <c r="I15" s="159">
        <v>4155.0643382903354</v>
      </c>
      <c r="J15" s="159"/>
      <c r="K15" s="159">
        <v>2063.4076811132868</v>
      </c>
      <c r="L15" s="159">
        <v>1173.4347092865844</v>
      </c>
      <c r="M15" s="159">
        <v>889.97297182668433</v>
      </c>
      <c r="N15" s="159"/>
      <c r="O15" s="159">
        <v>225.81266447796153</v>
      </c>
      <c r="P15" s="159">
        <v>136.55560938140422</v>
      </c>
      <c r="Q15" s="159">
        <v>89.257055096557394</v>
      </c>
      <c r="R15" s="159"/>
      <c r="S15" s="159">
        <v>7.6582812470115069</v>
      </c>
      <c r="T15" s="159">
        <v>7.6582812470115069</v>
      </c>
      <c r="U15" s="159">
        <v>0</v>
      </c>
    </row>
    <row r="16" spans="1:21" x14ac:dyDescent="0.25">
      <c r="A16" s="551" t="s">
        <v>7</v>
      </c>
      <c r="B16" s="161">
        <v>16254.369113901448</v>
      </c>
      <c r="C16" s="161">
        <v>1276.1819081497977</v>
      </c>
      <c r="D16" s="161">
        <v>604.19862787292527</v>
      </c>
      <c r="E16" s="161">
        <v>671.98328027689365</v>
      </c>
      <c r="F16" s="161"/>
      <c r="G16" s="161">
        <v>10583.350816184757</v>
      </c>
      <c r="H16" s="161">
        <v>5262.2315091605178</v>
      </c>
      <c r="I16" s="161">
        <v>5321.1193070240906</v>
      </c>
      <c r="J16" s="161"/>
      <c r="K16" s="161">
        <v>3422.7380662321189</v>
      </c>
      <c r="L16" s="161">
        <v>1747.8639113892934</v>
      </c>
      <c r="M16" s="161">
        <v>1674.8741548428227</v>
      </c>
      <c r="N16" s="161"/>
      <c r="O16" s="161">
        <v>756.98229100211802</v>
      </c>
      <c r="P16" s="161">
        <v>351.82149767075543</v>
      </c>
      <c r="Q16" s="161">
        <v>405.16079333137054</v>
      </c>
      <c r="R16" s="161"/>
      <c r="S16" s="161">
        <v>215.116032332478</v>
      </c>
      <c r="T16" s="161">
        <v>105.46484022655635</v>
      </c>
      <c r="U16" s="161">
        <v>109.65119210592202</v>
      </c>
    </row>
    <row r="17" spans="1:21" x14ac:dyDescent="0.25">
      <c r="A17" s="552" t="s">
        <v>161</v>
      </c>
      <c r="B17" s="159">
        <v>8064.0991116682217</v>
      </c>
      <c r="C17" s="159">
        <v>645.11469938715129</v>
      </c>
      <c r="D17" s="159">
        <v>298.93415366855623</v>
      </c>
      <c r="E17" s="159">
        <v>346.18054571859983</v>
      </c>
      <c r="F17" s="159"/>
      <c r="G17" s="159">
        <v>4903.0750103610089</v>
      </c>
      <c r="H17" s="159">
        <v>2372.702094466149</v>
      </c>
      <c r="I17" s="159">
        <v>2530.3729158948404</v>
      </c>
      <c r="J17" s="159"/>
      <c r="K17" s="159">
        <v>1812.53588065957</v>
      </c>
      <c r="L17" s="159">
        <v>899.92364104417391</v>
      </c>
      <c r="M17" s="159">
        <v>912.61223961538587</v>
      </c>
      <c r="N17" s="159"/>
      <c r="O17" s="159">
        <v>522.91931538708434</v>
      </c>
      <c r="P17" s="159">
        <v>233.92582707960406</v>
      </c>
      <c r="Q17" s="159">
        <v>288.99348830747806</v>
      </c>
      <c r="R17" s="159"/>
      <c r="S17" s="159">
        <v>180.4542058733449</v>
      </c>
      <c r="T17" s="159">
        <v>88.724535500294238</v>
      </c>
      <c r="U17" s="159">
        <v>91.729670373050809</v>
      </c>
    </row>
    <row r="18" spans="1:21" ht="13.5" customHeight="1" x14ac:dyDescent="0.25">
      <c r="A18" s="552" t="s">
        <v>162</v>
      </c>
      <c r="B18" s="159">
        <v>8190.2700022330646</v>
      </c>
      <c r="C18" s="159">
        <v>631.06720876266786</v>
      </c>
      <c r="D18" s="159">
        <v>305.26447420437188</v>
      </c>
      <c r="E18" s="159">
        <v>325.80273455829979</v>
      </c>
      <c r="F18" s="159"/>
      <c r="G18" s="159">
        <v>5680.2758058235941</v>
      </c>
      <c r="H18" s="159">
        <v>2889.5294146943361</v>
      </c>
      <c r="I18" s="159">
        <v>2790.7463911292116</v>
      </c>
      <c r="J18" s="159"/>
      <c r="K18" s="159">
        <v>1610.2021855725575</v>
      </c>
      <c r="L18" s="159">
        <v>847.94027034511282</v>
      </c>
      <c r="M18" s="159">
        <v>762.26191522743648</v>
      </c>
      <c r="N18" s="159"/>
      <c r="O18" s="159">
        <v>234.06297561504141</v>
      </c>
      <c r="P18" s="159">
        <v>117.89567059114995</v>
      </c>
      <c r="Q18" s="159">
        <v>116.16730502389161</v>
      </c>
      <c r="R18" s="159"/>
      <c r="S18" s="159">
        <v>34.661826459133238</v>
      </c>
      <c r="T18" s="159">
        <v>16.740304726262071</v>
      </c>
      <c r="U18" s="159">
        <v>17.921521732871177</v>
      </c>
    </row>
    <row r="19" spans="1:21" x14ac:dyDescent="0.25">
      <c r="A19" s="551" t="s">
        <v>8</v>
      </c>
      <c r="B19" s="161">
        <v>28759.467689118897</v>
      </c>
      <c r="C19" s="161">
        <v>1472.5167174465014</v>
      </c>
      <c r="D19" s="161">
        <v>770.57650006329618</v>
      </c>
      <c r="E19" s="161">
        <v>701.9402173832267</v>
      </c>
      <c r="F19" s="161"/>
      <c r="G19" s="161">
        <v>17326.894158459549</v>
      </c>
      <c r="H19" s="161">
        <v>8654.6481896210789</v>
      </c>
      <c r="I19" s="161">
        <v>8672.2459688384588</v>
      </c>
      <c r="J19" s="161"/>
      <c r="K19" s="161">
        <v>6673.9128950995146</v>
      </c>
      <c r="L19" s="161">
        <v>3348.8642411055512</v>
      </c>
      <c r="M19" s="161">
        <v>3325.0486539937106</v>
      </c>
      <c r="N19" s="161"/>
      <c r="O19" s="161">
        <v>2758.377601781563</v>
      </c>
      <c r="P19" s="161">
        <v>1455.6771105247567</v>
      </c>
      <c r="Q19" s="161">
        <v>1302.7004912567911</v>
      </c>
      <c r="R19" s="161"/>
      <c r="S19" s="161">
        <v>527.76631633385807</v>
      </c>
      <c r="T19" s="161">
        <v>277.73283895740411</v>
      </c>
      <c r="U19" s="161">
        <v>250.03347737645061</v>
      </c>
    </row>
    <row r="20" spans="1:21" ht="14.25" customHeight="1" x14ac:dyDescent="0.25">
      <c r="A20" s="552" t="s">
        <v>8</v>
      </c>
      <c r="B20" s="159">
        <v>28759.467689118897</v>
      </c>
      <c r="C20" s="159">
        <v>1472.5167174465014</v>
      </c>
      <c r="D20" s="159">
        <v>770.57650006329618</v>
      </c>
      <c r="E20" s="159">
        <v>701.9402173832267</v>
      </c>
      <c r="F20" s="159"/>
      <c r="G20" s="159">
        <v>17326.894158459549</v>
      </c>
      <c r="H20" s="159">
        <v>8654.6481896210789</v>
      </c>
      <c r="I20" s="159">
        <v>8672.2459688384588</v>
      </c>
      <c r="J20" s="159"/>
      <c r="K20" s="159">
        <v>6673.9128950995146</v>
      </c>
      <c r="L20" s="159">
        <v>3348.8642411055512</v>
      </c>
      <c r="M20" s="159">
        <v>3325.0486539937106</v>
      </c>
      <c r="N20" s="159"/>
      <c r="O20" s="159">
        <v>2758.377601781563</v>
      </c>
      <c r="P20" s="159">
        <v>1455.6771105247567</v>
      </c>
      <c r="Q20" s="159">
        <v>1302.7004912567911</v>
      </c>
      <c r="R20" s="159"/>
      <c r="S20" s="159">
        <v>527.76631633385807</v>
      </c>
      <c r="T20" s="159">
        <v>277.73283895740411</v>
      </c>
      <c r="U20" s="159">
        <v>250.03347737645061</v>
      </c>
    </row>
    <row r="21" spans="1:21" x14ac:dyDescent="0.25">
      <c r="A21" s="551" t="s">
        <v>9</v>
      </c>
      <c r="B21" s="161">
        <v>373364.25345121097</v>
      </c>
      <c r="C21" s="161">
        <v>11066.272551743519</v>
      </c>
      <c r="D21" s="161">
        <v>5509.3502503496093</v>
      </c>
      <c r="E21" s="161">
        <v>5556.9223013939236</v>
      </c>
      <c r="F21" s="161"/>
      <c r="G21" s="161">
        <v>149988.59646593026</v>
      </c>
      <c r="H21" s="161">
        <v>73019.966430687913</v>
      </c>
      <c r="I21" s="161">
        <v>76968.630035051159</v>
      </c>
      <c r="J21" s="161"/>
      <c r="K21" s="161">
        <v>120218.09806970846</v>
      </c>
      <c r="L21" s="161">
        <v>58081.432349239927</v>
      </c>
      <c r="M21" s="161">
        <v>62136.665720473029</v>
      </c>
      <c r="N21" s="161"/>
      <c r="O21" s="161">
        <v>67849.18939587551</v>
      </c>
      <c r="P21" s="161">
        <v>31857.85919346998</v>
      </c>
      <c r="Q21" s="161">
        <v>35991.330202410623</v>
      </c>
      <c r="R21" s="161"/>
      <c r="S21" s="161">
        <v>24242.09696775948</v>
      </c>
      <c r="T21" s="161">
        <v>11939.05663384609</v>
      </c>
      <c r="U21" s="161">
        <v>12303.040333908764</v>
      </c>
    </row>
    <row r="22" spans="1:21" x14ac:dyDescent="0.25">
      <c r="A22" s="552" t="s">
        <v>9</v>
      </c>
      <c r="B22" s="159">
        <v>363263.79139015812</v>
      </c>
      <c r="C22" s="159">
        <v>10528.250186162462</v>
      </c>
      <c r="D22" s="159">
        <v>5244.7743675771417</v>
      </c>
      <c r="E22" s="159">
        <v>5283.4758185853343</v>
      </c>
      <c r="F22" s="159"/>
      <c r="G22" s="159">
        <v>144652.56767394807</v>
      </c>
      <c r="H22" s="159">
        <v>70356.104990163629</v>
      </c>
      <c r="I22" s="159">
        <v>74296.462683645455</v>
      </c>
      <c r="J22" s="159"/>
      <c r="K22" s="159">
        <v>116904.56358504608</v>
      </c>
      <c r="L22" s="159">
        <v>56423.170183073169</v>
      </c>
      <c r="M22" s="159">
        <v>60481.393401977257</v>
      </c>
      <c r="N22" s="159"/>
      <c r="O22" s="159">
        <v>67036.745408486284</v>
      </c>
      <c r="P22" s="159">
        <v>31454.222936526879</v>
      </c>
      <c r="Q22" s="159">
        <v>35582.522471962693</v>
      </c>
      <c r="R22" s="159"/>
      <c r="S22" s="159">
        <v>24141.664536236178</v>
      </c>
      <c r="T22" s="159">
        <v>11892.396435326922</v>
      </c>
      <c r="U22" s="159">
        <v>12249.268100904676</v>
      </c>
    </row>
    <row r="23" spans="1:21" x14ac:dyDescent="0.25">
      <c r="A23" s="552" t="s">
        <v>163</v>
      </c>
      <c r="B23" s="159">
        <v>10100.462061089154</v>
      </c>
      <c r="C23" s="159">
        <v>538.02236558107779</v>
      </c>
      <c r="D23" s="159">
        <v>264.57588277247737</v>
      </c>
      <c r="E23" s="159">
        <v>273.44648280860019</v>
      </c>
      <c r="F23" s="159"/>
      <c r="G23" s="159">
        <v>5336.0287919309612</v>
      </c>
      <c r="H23" s="159">
        <v>2663.8614405248209</v>
      </c>
      <c r="I23" s="159">
        <v>2672.1673514061158</v>
      </c>
      <c r="J23" s="159"/>
      <c r="K23" s="159">
        <v>3313.5344846626035</v>
      </c>
      <c r="L23" s="159">
        <v>1658.2621661668102</v>
      </c>
      <c r="M23" s="159">
        <v>1655.2723184958256</v>
      </c>
      <c r="N23" s="159"/>
      <c r="O23" s="159">
        <v>812.44398739115479</v>
      </c>
      <c r="P23" s="159">
        <v>403.63625694320234</v>
      </c>
      <c r="Q23" s="159">
        <v>408.80773044796342</v>
      </c>
      <c r="R23" s="159"/>
      <c r="S23" s="159">
        <v>100.43243152326752</v>
      </c>
      <c r="T23" s="159">
        <v>46.660198519170784</v>
      </c>
      <c r="U23" s="159">
        <v>53.772233004096655</v>
      </c>
    </row>
    <row r="24" spans="1:21" x14ac:dyDescent="0.25">
      <c r="A24" s="551" t="s">
        <v>10</v>
      </c>
      <c r="B24" s="161">
        <v>9505.7350136030782</v>
      </c>
      <c r="C24" s="161">
        <v>555.72274870563228</v>
      </c>
      <c r="D24" s="161">
        <v>279.77555107082611</v>
      </c>
      <c r="E24" s="161">
        <v>275.94719763480691</v>
      </c>
      <c r="F24" s="161"/>
      <c r="G24" s="161">
        <v>5487.7558758710911</v>
      </c>
      <c r="H24" s="161">
        <v>2769.7172437867207</v>
      </c>
      <c r="I24" s="161">
        <v>2718.0386320843218</v>
      </c>
      <c r="J24" s="161"/>
      <c r="K24" s="161">
        <v>2937.6622900324819</v>
      </c>
      <c r="L24" s="161">
        <v>1546.5741880188532</v>
      </c>
      <c r="M24" s="161">
        <v>1391.0881020136271</v>
      </c>
      <c r="N24" s="161"/>
      <c r="O24" s="161">
        <v>433.20013617374366</v>
      </c>
      <c r="P24" s="161">
        <v>254.08574984472835</v>
      </c>
      <c r="Q24" s="161">
        <v>179.11438632901331</v>
      </c>
      <c r="R24" s="161"/>
      <c r="S24" s="161">
        <v>91.393962820049467</v>
      </c>
      <c r="T24" s="161">
        <v>64.09248571152267</v>
      </c>
      <c r="U24" s="161">
        <v>27.30147710852675</v>
      </c>
    </row>
    <row r="25" spans="1:21" x14ac:dyDescent="0.25">
      <c r="A25" s="552" t="s">
        <v>10</v>
      </c>
      <c r="B25" s="159">
        <v>9505.7350136030782</v>
      </c>
      <c r="C25" s="159">
        <v>555.72274870563228</v>
      </c>
      <c r="D25" s="159">
        <v>279.77555107082611</v>
      </c>
      <c r="E25" s="159">
        <v>275.94719763480691</v>
      </c>
      <c r="F25" s="159"/>
      <c r="G25" s="159">
        <v>5487.7558758710911</v>
      </c>
      <c r="H25" s="159">
        <v>2769.7172437867207</v>
      </c>
      <c r="I25" s="159">
        <v>2718.0386320843218</v>
      </c>
      <c r="J25" s="159"/>
      <c r="K25" s="159">
        <v>2937.6622900324819</v>
      </c>
      <c r="L25" s="159">
        <v>1546.5741880188532</v>
      </c>
      <c r="M25" s="159">
        <v>1391.0881020136271</v>
      </c>
      <c r="N25" s="159"/>
      <c r="O25" s="159">
        <v>433.20013617374366</v>
      </c>
      <c r="P25" s="159">
        <v>254.08574984472835</v>
      </c>
      <c r="Q25" s="159">
        <v>179.11438632901331</v>
      </c>
      <c r="R25" s="159"/>
      <c r="S25" s="159">
        <v>91.393962820049467</v>
      </c>
      <c r="T25" s="159">
        <v>64.09248571152267</v>
      </c>
      <c r="U25" s="159">
        <v>27.30147710852675</v>
      </c>
    </row>
    <row r="26" spans="1:21" x14ac:dyDescent="0.25">
      <c r="A26" s="551" t="s">
        <v>11</v>
      </c>
      <c r="B26" s="161">
        <v>41514.329929103449</v>
      </c>
      <c r="C26" s="161">
        <v>2735.09104398417</v>
      </c>
      <c r="D26" s="161">
        <v>1418.4198497791776</v>
      </c>
      <c r="E26" s="161">
        <v>1316.6711942050142</v>
      </c>
      <c r="F26" s="161"/>
      <c r="G26" s="161">
        <v>24364.424176997061</v>
      </c>
      <c r="H26" s="161">
        <v>12553.882400994395</v>
      </c>
      <c r="I26" s="161">
        <v>11810.541776002474</v>
      </c>
      <c r="J26" s="161"/>
      <c r="K26" s="161">
        <v>11763.074104298939</v>
      </c>
      <c r="L26" s="161">
        <v>5938.1559979705944</v>
      </c>
      <c r="M26" s="161">
        <v>5824.9181063283913</v>
      </c>
      <c r="N26" s="161"/>
      <c r="O26" s="161">
        <v>2459.2029965256502</v>
      </c>
      <c r="P26" s="161">
        <v>1304.6595788346938</v>
      </c>
      <c r="Q26" s="161">
        <v>1154.5434176909346</v>
      </c>
      <c r="R26" s="161"/>
      <c r="S26" s="161">
        <v>192.53760729879596</v>
      </c>
      <c r="T26" s="161">
        <v>117.54837902984451</v>
      </c>
      <c r="U26" s="161">
        <v>74.989228268951621</v>
      </c>
    </row>
    <row r="27" spans="1:21" ht="14.25" customHeight="1" x14ac:dyDescent="0.25">
      <c r="A27" s="552" t="s">
        <v>11</v>
      </c>
      <c r="B27" s="159">
        <v>41514.329929103449</v>
      </c>
      <c r="C27" s="159">
        <v>2735.09104398417</v>
      </c>
      <c r="D27" s="159">
        <v>1418.4198497791776</v>
      </c>
      <c r="E27" s="159">
        <v>1316.6711942050142</v>
      </c>
      <c r="F27" s="159"/>
      <c r="G27" s="159">
        <v>24364.424176997061</v>
      </c>
      <c r="H27" s="159">
        <v>12553.882400994395</v>
      </c>
      <c r="I27" s="159">
        <v>11810.541776002474</v>
      </c>
      <c r="J27" s="159"/>
      <c r="K27" s="159">
        <v>11763.074104298939</v>
      </c>
      <c r="L27" s="159">
        <v>5938.1559979705944</v>
      </c>
      <c r="M27" s="159">
        <v>5824.9181063283913</v>
      </c>
      <c r="N27" s="159"/>
      <c r="O27" s="159">
        <v>2459.2029965256502</v>
      </c>
      <c r="P27" s="159">
        <v>1304.6595788346938</v>
      </c>
      <c r="Q27" s="159">
        <v>1154.5434176909346</v>
      </c>
      <c r="R27" s="159"/>
      <c r="S27" s="159">
        <v>192.53760729879596</v>
      </c>
      <c r="T27" s="159">
        <v>117.54837902984451</v>
      </c>
      <c r="U27" s="159">
        <v>74.989228268951621</v>
      </c>
    </row>
    <row r="28" spans="1:21" x14ac:dyDescent="0.25">
      <c r="A28" s="551" t="s">
        <v>12</v>
      </c>
      <c r="B28" s="161">
        <v>28260.761454248408</v>
      </c>
      <c r="C28" s="161">
        <v>1335.6632426230794</v>
      </c>
      <c r="D28" s="161">
        <v>624.65843019822751</v>
      </c>
      <c r="E28" s="161">
        <v>711.00481242487297</v>
      </c>
      <c r="F28" s="161"/>
      <c r="G28" s="161">
        <v>12209.408532602029</v>
      </c>
      <c r="H28" s="161">
        <v>6115.1160937505038</v>
      </c>
      <c r="I28" s="161">
        <v>6094.2924388514612</v>
      </c>
      <c r="J28" s="161"/>
      <c r="K28" s="161">
        <v>12381.768277650905</v>
      </c>
      <c r="L28" s="161">
        <v>5968.4403623704993</v>
      </c>
      <c r="M28" s="161">
        <v>6413.3279152802161</v>
      </c>
      <c r="N28" s="161"/>
      <c r="O28" s="161">
        <v>1949.4749208520823</v>
      </c>
      <c r="P28" s="161">
        <v>952.63239640064501</v>
      </c>
      <c r="Q28" s="161">
        <v>996.84252445141465</v>
      </c>
      <c r="R28" s="161"/>
      <c r="S28" s="161">
        <v>384.44648052218565</v>
      </c>
      <c r="T28" s="161">
        <v>294.47966908229188</v>
      </c>
      <c r="U28" s="161">
        <v>89.96681143989197</v>
      </c>
    </row>
    <row r="29" spans="1:21" x14ac:dyDescent="0.25">
      <c r="A29" s="552" t="s">
        <v>12</v>
      </c>
      <c r="B29" s="159">
        <v>25063.86577725075</v>
      </c>
      <c r="C29" s="159">
        <v>1228.7845759514455</v>
      </c>
      <c r="D29" s="159">
        <v>562.28653604184262</v>
      </c>
      <c r="E29" s="159">
        <v>666.49803990962403</v>
      </c>
      <c r="F29" s="159"/>
      <c r="G29" s="159">
        <v>10457.642866128084</v>
      </c>
      <c r="H29" s="159">
        <v>5222.1396631755442</v>
      </c>
      <c r="I29" s="159">
        <v>5235.5032029524764</v>
      </c>
      <c r="J29" s="159"/>
      <c r="K29" s="159">
        <v>11315.3758671629</v>
      </c>
      <c r="L29" s="159">
        <v>5428.5570217609411</v>
      </c>
      <c r="M29" s="159">
        <v>5886.81884540177</v>
      </c>
      <c r="N29" s="159"/>
      <c r="O29" s="159">
        <v>1863.7090422087533</v>
      </c>
      <c r="P29" s="159">
        <v>912.9542347487984</v>
      </c>
      <c r="Q29" s="159">
        <v>950.75480745993673</v>
      </c>
      <c r="R29" s="159"/>
      <c r="S29" s="159">
        <v>198.35342580096147</v>
      </c>
      <c r="T29" s="159">
        <v>112.29886499073794</v>
      </c>
      <c r="U29" s="159">
        <v>86.05456081022362</v>
      </c>
    </row>
    <row r="30" spans="1:21" x14ac:dyDescent="0.25">
      <c r="A30" s="552" t="s">
        <v>164</v>
      </c>
      <c r="B30" s="159">
        <v>3196.8956769980723</v>
      </c>
      <c r="C30" s="159">
        <v>106.87866667163766</v>
      </c>
      <c r="D30" s="159">
        <v>62.371894156387206</v>
      </c>
      <c r="E30" s="159">
        <v>44.506772515250596</v>
      </c>
      <c r="F30" s="159"/>
      <c r="G30" s="159">
        <v>1751.7656664738824</v>
      </c>
      <c r="H30" s="159">
        <v>892.97643057494031</v>
      </c>
      <c r="I30" s="159">
        <v>858.78923589896169</v>
      </c>
      <c r="J30" s="159"/>
      <c r="K30" s="159">
        <v>1066.392410488</v>
      </c>
      <c r="L30" s="159">
        <v>539.88334060955845</v>
      </c>
      <c r="M30" s="159">
        <v>526.5090698784503</v>
      </c>
      <c r="N30" s="159"/>
      <c r="O30" s="159">
        <v>85.765878643327113</v>
      </c>
      <c r="P30" s="159">
        <v>39.678161651847716</v>
      </c>
      <c r="Q30" s="159">
        <v>46.087716991479368</v>
      </c>
      <c r="R30" s="159"/>
      <c r="S30" s="159">
        <v>186.09305472122219</v>
      </c>
      <c r="T30" s="159">
        <v>182.18080409155385</v>
      </c>
      <c r="U30" s="159">
        <v>3.9122506296683537</v>
      </c>
    </row>
    <row r="31" spans="1:21" x14ac:dyDescent="0.25">
      <c r="A31" s="551" t="s">
        <v>13</v>
      </c>
      <c r="B31" s="161">
        <v>31508.678502698269</v>
      </c>
      <c r="C31" s="161">
        <v>1691.4021232040229</v>
      </c>
      <c r="D31" s="161">
        <v>845.73395028116261</v>
      </c>
      <c r="E31" s="161">
        <v>845.66817292288044</v>
      </c>
      <c r="F31" s="161"/>
      <c r="G31" s="161">
        <v>19148.964335960562</v>
      </c>
      <c r="H31" s="161">
        <v>9837.115965361163</v>
      </c>
      <c r="I31" s="161">
        <v>9311.8483705998424</v>
      </c>
      <c r="J31" s="161"/>
      <c r="K31" s="161">
        <v>8833.4645218973819</v>
      </c>
      <c r="L31" s="161">
        <v>5198.2809472720683</v>
      </c>
      <c r="M31" s="161">
        <v>3635.1835746250736</v>
      </c>
      <c r="N31" s="161"/>
      <c r="O31" s="161">
        <v>1664.6742116860567</v>
      </c>
      <c r="P31" s="161">
        <v>905.19216422084776</v>
      </c>
      <c r="Q31" s="161">
        <v>759.4820474651973</v>
      </c>
      <c r="R31" s="161"/>
      <c r="S31" s="161">
        <v>170.1733099528856</v>
      </c>
      <c r="T31" s="161">
        <v>110.40238648337716</v>
      </c>
      <c r="U31" s="161">
        <v>59.770923469508524</v>
      </c>
    </row>
    <row r="32" spans="1:21" ht="17.25" customHeight="1" x14ac:dyDescent="0.25">
      <c r="A32" s="552" t="s">
        <v>13</v>
      </c>
      <c r="B32" s="159">
        <v>22073.200411571506</v>
      </c>
      <c r="C32" s="159">
        <v>972.76738296570386</v>
      </c>
      <c r="D32" s="159">
        <v>495.91805019745465</v>
      </c>
      <c r="E32" s="159">
        <v>476.84933276826865</v>
      </c>
      <c r="F32" s="159"/>
      <c r="G32" s="159">
        <v>12901.923668180239</v>
      </c>
      <c r="H32" s="159">
        <v>6485.3292787216587</v>
      </c>
      <c r="I32" s="159">
        <v>6416.594389458437</v>
      </c>
      <c r="J32" s="159"/>
      <c r="K32" s="159">
        <v>6483.7574555973624</v>
      </c>
      <c r="L32" s="159">
        <v>3971.9708638163702</v>
      </c>
      <c r="M32" s="159">
        <v>2511.7865917808067</v>
      </c>
      <c r="N32" s="159"/>
      <c r="O32" s="159">
        <v>1562.6719741214492</v>
      </c>
      <c r="P32" s="159">
        <v>850.27750462271968</v>
      </c>
      <c r="Q32" s="159">
        <v>712.39446949872399</v>
      </c>
      <c r="R32" s="159"/>
      <c r="S32" s="159">
        <v>152.07993070782058</v>
      </c>
      <c r="T32" s="159">
        <v>96.110444526430243</v>
      </c>
      <c r="U32" s="159">
        <v>55.969486181390309</v>
      </c>
    </row>
    <row r="33" spans="1:21" x14ac:dyDescent="0.25">
      <c r="A33" s="552" t="s">
        <v>165</v>
      </c>
      <c r="B33" s="159">
        <v>5301.9444455542298</v>
      </c>
      <c r="C33" s="159">
        <v>391.65338661027619</v>
      </c>
      <c r="D33" s="159">
        <v>200.91501288181405</v>
      </c>
      <c r="E33" s="159">
        <v>190.73837372846091</v>
      </c>
      <c r="F33" s="159"/>
      <c r="G33" s="159">
        <v>3594.1782904412084</v>
      </c>
      <c r="H33" s="159">
        <v>1934.4139545182043</v>
      </c>
      <c r="I33" s="159">
        <v>1659.7643359230233</v>
      </c>
      <c r="J33" s="159"/>
      <c r="K33" s="159">
        <v>1251.1274248817667</v>
      </c>
      <c r="L33" s="159">
        <v>669.98751751464147</v>
      </c>
      <c r="M33" s="159">
        <v>581.13990736712992</v>
      </c>
      <c r="N33" s="159"/>
      <c r="O33" s="159">
        <v>62.380384382095343</v>
      </c>
      <c r="P33" s="159">
        <v>38.242992279689297</v>
      </c>
      <c r="Q33" s="159">
        <v>24.137392102406071</v>
      </c>
      <c r="R33" s="159"/>
      <c r="S33" s="159">
        <v>2.6049592388481635</v>
      </c>
      <c r="T33" s="159">
        <v>1.3378134761420901</v>
      </c>
      <c r="U33" s="159">
        <v>1.2671457627060732</v>
      </c>
    </row>
    <row r="34" spans="1:21" x14ac:dyDescent="0.25">
      <c r="A34" s="552" t="s">
        <v>166</v>
      </c>
      <c r="B34" s="159">
        <v>4133.5336455743491</v>
      </c>
      <c r="C34" s="159">
        <v>326.98135362807051</v>
      </c>
      <c r="D34" s="159">
        <v>148.90088720190622</v>
      </c>
      <c r="E34" s="159">
        <v>178.08046642616321</v>
      </c>
      <c r="F34" s="159"/>
      <c r="G34" s="159">
        <v>2652.8623773394092</v>
      </c>
      <c r="H34" s="159">
        <v>1417.3727321211545</v>
      </c>
      <c r="I34" s="159">
        <v>1235.4896452182716</v>
      </c>
      <c r="J34" s="159"/>
      <c r="K34" s="159">
        <v>1098.5796414181646</v>
      </c>
      <c r="L34" s="159">
        <v>556.32256594101909</v>
      </c>
      <c r="M34" s="159">
        <v>542.25707547715081</v>
      </c>
      <c r="N34" s="159"/>
      <c r="O34" s="159">
        <v>39.621853182509085</v>
      </c>
      <c r="P34" s="159">
        <v>16.671667318440477</v>
      </c>
      <c r="Q34" s="159">
        <v>22.950185864068615</v>
      </c>
      <c r="R34" s="159"/>
      <c r="S34" s="159">
        <v>15.488420006216948</v>
      </c>
      <c r="T34" s="159">
        <v>12.954128480804801</v>
      </c>
      <c r="U34" s="159">
        <v>2.5342915254121463</v>
      </c>
    </row>
    <row r="35" spans="1:21" ht="14.25" customHeight="1" x14ac:dyDescent="0.25">
      <c r="A35" s="551" t="s">
        <v>14</v>
      </c>
      <c r="B35" s="161">
        <v>78188.434672104981</v>
      </c>
      <c r="C35" s="161">
        <v>3001.6129957070189</v>
      </c>
      <c r="D35" s="161">
        <v>1556.5277055743695</v>
      </c>
      <c r="E35" s="161">
        <v>1445.0852901326703</v>
      </c>
      <c r="F35" s="161"/>
      <c r="G35" s="161">
        <v>52179.663935136421</v>
      </c>
      <c r="H35" s="161">
        <v>27148.025522827003</v>
      </c>
      <c r="I35" s="161">
        <v>25031.638412312059</v>
      </c>
      <c r="J35" s="161"/>
      <c r="K35" s="161">
        <v>15559.544339927583</v>
      </c>
      <c r="L35" s="161">
        <v>8086.2859115158526</v>
      </c>
      <c r="M35" s="161">
        <v>7473.2584284112327</v>
      </c>
      <c r="N35" s="161"/>
      <c r="O35" s="161">
        <v>7006.9953032353496</v>
      </c>
      <c r="P35" s="161">
        <v>3674.4502300309114</v>
      </c>
      <c r="Q35" s="161">
        <v>3332.5450732042868</v>
      </c>
      <c r="R35" s="161"/>
      <c r="S35" s="161">
        <v>440.61809810687214</v>
      </c>
      <c r="T35" s="161">
        <v>280.14643150444704</v>
      </c>
      <c r="U35" s="161">
        <v>160.47166660242263</v>
      </c>
    </row>
    <row r="36" spans="1:21" ht="14.25" customHeight="1" x14ac:dyDescent="0.25">
      <c r="A36" s="552" t="s">
        <v>14</v>
      </c>
      <c r="B36" s="159">
        <v>47049.032170133862</v>
      </c>
      <c r="C36" s="159">
        <v>1704.251012594392</v>
      </c>
      <c r="D36" s="159">
        <v>876.1563703798513</v>
      </c>
      <c r="E36" s="159">
        <v>828.0946422145613</v>
      </c>
      <c r="F36" s="159"/>
      <c r="G36" s="159">
        <v>29335.139023383956</v>
      </c>
      <c r="H36" s="159">
        <v>15035.89562829627</v>
      </c>
      <c r="I36" s="159">
        <v>14299.243395089825</v>
      </c>
      <c r="J36" s="159"/>
      <c r="K36" s="159">
        <v>9430.7655113625551</v>
      </c>
      <c r="L36" s="159">
        <v>4871.6905443083369</v>
      </c>
      <c r="M36" s="159">
        <v>4559.0749670537207</v>
      </c>
      <c r="N36" s="159"/>
      <c r="O36" s="159">
        <v>6180.947232006205</v>
      </c>
      <c r="P36" s="159">
        <v>3213.7053216037189</v>
      </c>
      <c r="Q36" s="159">
        <v>2967.2419104023375</v>
      </c>
      <c r="R36" s="159"/>
      <c r="S36" s="159">
        <v>397.92939079088575</v>
      </c>
      <c r="T36" s="159">
        <v>254.07195453051193</v>
      </c>
      <c r="U36" s="159">
        <v>143.85743626037174</v>
      </c>
    </row>
    <row r="37" spans="1:21" x14ac:dyDescent="0.25">
      <c r="A37" s="552" t="s">
        <v>167</v>
      </c>
      <c r="B37" s="159">
        <v>10842.204003313538</v>
      </c>
      <c r="C37" s="159">
        <v>384.01545258225701</v>
      </c>
      <c r="D37" s="159">
        <v>208.56991741355876</v>
      </c>
      <c r="E37" s="159">
        <v>175.44553516869703</v>
      </c>
      <c r="F37" s="159"/>
      <c r="G37" s="159">
        <v>8368.2596507101862</v>
      </c>
      <c r="H37" s="159">
        <v>4432.0718302145569</v>
      </c>
      <c r="I37" s="159">
        <v>3936.187820495461</v>
      </c>
      <c r="J37" s="159"/>
      <c r="K37" s="159">
        <v>1752.1990128549407</v>
      </c>
      <c r="L37" s="159">
        <v>935.15851710807885</v>
      </c>
      <c r="M37" s="159">
        <v>817.04049574686087</v>
      </c>
      <c r="N37" s="159"/>
      <c r="O37" s="159">
        <v>324.846426398647</v>
      </c>
      <c r="P37" s="159">
        <v>172.97775751869148</v>
      </c>
      <c r="Q37" s="159">
        <v>151.86866887995458</v>
      </c>
      <c r="R37" s="159"/>
      <c r="S37" s="159">
        <v>12.883460767368783</v>
      </c>
      <c r="T37" s="159">
        <v>6.5477319538384169</v>
      </c>
      <c r="U37" s="159">
        <v>6.3357288135303662</v>
      </c>
    </row>
    <row r="38" spans="1:21" x14ac:dyDescent="0.25">
      <c r="A38" s="552" t="s">
        <v>168</v>
      </c>
      <c r="B38" s="159">
        <v>20297.198498664824</v>
      </c>
      <c r="C38" s="159">
        <v>913.3465305304062</v>
      </c>
      <c r="D38" s="159">
        <v>471.80141778098664</v>
      </c>
      <c r="E38" s="159">
        <v>441.5451127494361</v>
      </c>
      <c r="F38" s="159"/>
      <c r="G38" s="159">
        <v>14476.265261046281</v>
      </c>
      <c r="H38" s="159">
        <v>7680.0580643181729</v>
      </c>
      <c r="I38" s="159">
        <v>6796.2071967279044</v>
      </c>
      <c r="J38" s="159"/>
      <c r="K38" s="159">
        <v>4376.5798157096751</v>
      </c>
      <c r="L38" s="159">
        <v>2279.4368500992045</v>
      </c>
      <c r="M38" s="159">
        <v>2097.1429656104692</v>
      </c>
      <c r="N38" s="159"/>
      <c r="O38" s="159">
        <v>501.20164483049274</v>
      </c>
      <c r="P38" s="159">
        <v>287.76715090849723</v>
      </c>
      <c r="Q38" s="159">
        <v>213.43449392199287</v>
      </c>
      <c r="R38" s="159"/>
      <c r="S38" s="159">
        <v>29.805246548617003</v>
      </c>
      <c r="T38" s="159">
        <v>19.526745020096381</v>
      </c>
      <c r="U38" s="159">
        <v>10.27850152852062</v>
      </c>
    </row>
    <row r="39" spans="1:21" x14ac:dyDescent="0.25">
      <c r="A39" s="551" t="s">
        <v>15</v>
      </c>
      <c r="B39" s="161">
        <v>74336.357971555524</v>
      </c>
      <c r="C39" s="161">
        <v>2714.4396379598847</v>
      </c>
      <c r="D39" s="161">
        <v>1398.793400972972</v>
      </c>
      <c r="E39" s="161">
        <v>1315.6462369869328</v>
      </c>
      <c r="F39" s="161"/>
      <c r="G39" s="161">
        <v>39461.572100506964</v>
      </c>
      <c r="H39" s="161">
        <v>19577.992868590682</v>
      </c>
      <c r="I39" s="161">
        <v>19883.579231917844</v>
      </c>
      <c r="J39" s="161"/>
      <c r="K39" s="161">
        <v>22976.547979017902</v>
      </c>
      <c r="L39" s="161">
        <v>11402.025491723636</v>
      </c>
      <c r="M39" s="161">
        <v>11574.522487296732</v>
      </c>
      <c r="N39" s="161"/>
      <c r="O39" s="161">
        <v>8267.6925497280154</v>
      </c>
      <c r="P39" s="161">
        <v>4224.2287460782136</v>
      </c>
      <c r="Q39" s="161">
        <v>4043.4638036496453</v>
      </c>
      <c r="R39" s="161"/>
      <c r="S39" s="161">
        <v>916.10570434607882</v>
      </c>
      <c r="T39" s="161">
        <v>565.09738258702373</v>
      </c>
      <c r="U39" s="161">
        <v>351.00832175906373</v>
      </c>
    </row>
    <row r="40" spans="1:21" x14ac:dyDescent="0.25">
      <c r="A40" s="552" t="s">
        <v>15</v>
      </c>
      <c r="B40" s="159">
        <v>74336.357971555524</v>
      </c>
      <c r="C40" s="159">
        <v>2714.4396379598847</v>
      </c>
      <c r="D40" s="159">
        <v>1398.793400972972</v>
      </c>
      <c r="E40" s="159">
        <v>1315.6462369869328</v>
      </c>
      <c r="F40" s="159"/>
      <c r="G40" s="159">
        <v>39461.572100506964</v>
      </c>
      <c r="H40" s="159">
        <v>19577.992868590682</v>
      </c>
      <c r="I40" s="159">
        <v>19883.579231917844</v>
      </c>
      <c r="J40" s="159"/>
      <c r="K40" s="159">
        <v>22976.547979017902</v>
      </c>
      <c r="L40" s="159">
        <v>11402.025491723636</v>
      </c>
      <c r="M40" s="159">
        <v>11574.522487296732</v>
      </c>
      <c r="N40" s="159"/>
      <c r="O40" s="159">
        <v>8267.6925497280154</v>
      </c>
      <c r="P40" s="159">
        <v>4224.2287460782136</v>
      </c>
      <c r="Q40" s="159">
        <v>4043.4638036496453</v>
      </c>
      <c r="R40" s="159"/>
      <c r="S40" s="159">
        <v>916.10570434607882</v>
      </c>
      <c r="T40" s="159">
        <v>565.09738258702373</v>
      </c>
      <c r="U40" s="159">
        <v>351.00832175906373</v>
      </c>
    </row>
    <row r="41" spans="1:21" ht="17.25" customHeight="1" x14ac:dyDescent="0.25">
      <c r="A41" s="551" t="s">
        <v>169</v>
      </c>
      <c r="B41" s="161">
        <v>13622.535951595051</v>
      </c>
      <c r="C41" s="161">
        <v>799.52988636725331</v>
      </c>
      <c r="D41" s="161">
        <v>404.63375740573912</v>
      </c>
      <c r="E41" s="161">
        <v>394.89612896152573</v>
      </c>
      <c r="F41" s="161"/>
      <c r="G41" s="161">
        <v>7853.8799139907223</v>
      </c>
      <c r="H41" s="161">
        <v>4014.2732921945103</v>
      </c>
      <c r="I41" s="161">
        <v>3839.6066217961438</v>
      </c>
      <c r="J41" s="161"/>
      <c r="K41" s="161">
        <v>3825.2628514067542</v>
      </c>
      <c r="L41" s="161">
        <v>2002.9588895252934</v>
      </c>
      <c r="M41" s="161">
        <v>1822.3039618814735</v>
      </c>
      <c r="N41" s="161"/>
      <c r="O41" s="161">
        <v>962.83832669546609</v>
      </c>
      <c r="P41" s="161">
        <v>596.35776621004038</v>
      </c>
      <c r="Q41" s="161">
        <v>366.48056048543941</v>
      </c>
      <c r="R41" s="161"/>
      <c r="S41" s="161">
        <v>181.02497313455933</v>
      </c>
      <c r="T41" s="161">
        <v>134.19291710319465</v>
      </c>
      <c r="U41" s="161">
        <v>46.832056031364701</v>
      </c>
    </row>
    <row r="42" spans="1:21" ht="18" customHeight="1" x14ac:dyDescent="0.25">
      <c r="A42" s="552" t="s">
        <v>169</v>
      </c>
      <c r="B42" s="159">
        <v>9007.8207806704559</v>
      </c>
      <c r="C42" s="159">
        <v>356.59428975391199</v>
      </c>
      <c r="D42" s="159">
        <v>174.31135356366059</v>
      </c>
      <c r="E42" s="159">
        <v>182.28293619025018</v>
      </c>
      <c r="F42" s="159"/>
      <c r="G42" s="159">
        <v>4872.0183818521245</v>
      </c>
      <c r="H42" s="159">
        <v>2407.6297880693478</v>
      </c>
      <c r="I42" s="159">
        <v>2464.3885937827749</v>
      </c>
      <c r="J42" s="159"/>
      <c r="K42" s="159">
        <v>2810.0082254162703</v>
      </c>
      <c r="L42" s="159">
        <v>1444.5845889547911</v>
      </c>
      <c r="M42" s="159">
        <v>1365.4236364614951</v>
      </c>
      <c r="N42" s="159"/>
      <c r="O42" s="159">
        <v>844.70576712172544</v>
      </c>
      <c r="P42" s="159">
        <v>516.49092942928746</v>
      </c>
      <c r="Q42" s="159">
        <v>328.21483769244981</v>
      </c>
      <c r="R42" s="159"/>
      <c r="S42" s="159">
        <v>124.49411652625965</v>
      </c>
      <c r="T42" s="159">
        <v>86.602748547273478</v>
      </c>
      <c r="U42" s="159">
        <v>37.891367978986182</v>
      </c>
    </row>
    <row r="43" spans="1:21" ht="17.25" customHeight="1" x14ac:dyDescent="0.25">
      <c r="A43" s="552" t="s">
        <v>170</v>
      </c>
      <c r="B43" s="159">
        <v>4614.7151709244336</v>
      </c>
      <c r="C43" s="159">
        <v>442.93559661335291</v>
      </c>
      <c r="D43" s="159">
        <v>230.32240384207731</v>
      </c>
      <c r="E43" s="159">
        <v>212.61319277127433</v>
      </c>
      <c r="F43" s="159"/>
      <c r="G43" s="159">
        <v>2981.8615321385537</v>
      </c>
      <c r="H43" s="159">
        <v>1606.6435041251825</v>
      </c>
      <c r="I43" s="159">
        <v>1375.2180280133896</v>
      </c>
      <c r="J43" s="159"/>
      <c r="K43" s="159">
        <v>1015.254625990474</v>
      </c>
      <c r="L43" s="159">
        <v>558.37430057050585</v>
      </c>
      <c r="M43" s="159">
        <v>456.8803254199799</v>
      </c>
      <c r="N43" s="159"/>
      <c r="O43" s="159">
        <v>118.13255957374446</v>
      </c>
      <c r="P43" s="159">
        <v>79.866836780755392</v>
      </c>
      <c r="Q43" s="159">
        <v>38.26572279298906</v>
      </c>
      <c r="R43" s="159"/>
      <c r="S43" s="159">
        <v>56.5308566082998</v>
      </c>
      <c r="T43" s="159">
        <v>47.590168555921281</v>
      </c>
      <c r="U43" s="159">
        <v>8.9406880523785297</v>
      </c>
    </row>
    <row r="44" spans="1:21" x14ac:dyDescent="0.25">
      <c r="A44" s="551" t="s">
        <v>16</v>
      </c>
      <c r="B44" s="161">
        <v>28177.74751654881</v>
      </c>
      <c r="C44" s="161">
        <v>1763.0449584747346</v>
      </c>
      <c r="D44" s="161">
        <v>889.06098728554616</v>
      </c>
      <c r="E44" s="161">
        <v>873.98397118920968</v>
      </c>
      <c r="F44" s="161"/>
      <c r="G44" s="161">
        <v>15348.966314577148</v>
      </c>
      <c r="H44" s="161">
        <v>7828.303288717625</v>
      </c>
      <c r="I44" s="161">
        <v>7520.6630258593777</v>
      </c>
      <c r="J44" s="161"/>
      <c r="K44" s="161">
        <v>9852.3195420161574</v>
      </c>
      <c r="L44" s="161">
        <v>5043.4282774688718</v>
      </c>
      <c r="M44" s="161">
        <v>4808.8912645470728</v>
      </c>
      <c r="N44" s="161"/>
      <c r="O44" s="161">
        <v>982.62137125476011</v>
      </c>
      <c r="P44" s="161">
        <v>571.40547209348313</v>
      </c>
      <c r="Q44" s="161">
        <v>411.21589916129153</v>
      </c>
      <c r="R44" s="161"/>
      <c r="S44" s="161">
        <v>230.79533022798603</v>
      </c>
      <c r="T44" s="161">
        <v>153.11431216552592</v>
      </c>
      <c r="U44" s="161">
        <v>77.681018062460353</v>
      </c>
    </row>
    <row r="45" spans="1:21" ht="18" customHeight="1" x14ac:dyDescent="0.25">
      <c r="A45" s="552" t="s">
        <v>16</v>
      </c>
      <c r="B45" s="159">
        <v>25492.548643319893</v>
      </c>
      <c r="C45" s="159">
        <v>1462.7984259822053</v>
      </c>
      <c r="D45" s="159">
        <v>726.27335941915283</v>
      </c>
      <c r="E45" s="159">
        <v>736.52506656307378</v>
      </c>
      <c r="F45" s="159"/>
      <c r="G45" s="159">
        <v>13369.639247681411</v>
      </c>
      <c r="H45" s="159">
        <v>6693.5866267764795</v>
      </c>
      <c r="I45" s="159">
        <v>6676.0526209048121</v>
      </c>
      <c r="J45" s="159"/>
      <c r="K45" s="159">
        <v>9511.4216111737187</v>
      </c>
      <c r="L45" s="159">
        <v>4834.7955605704183</v>
      </c>
      <c r="M45" s="159">
        <v>4676.6260506030621</v>
      </c>
      <c r="N45" s="159"/>
      <c r="O45" s="159">
        <v>931.02963779192248</v>
      </c>
      <c r="P45" s="159">
        <v>531.48749061169758</v>
      </c>
      <c r="Q45" s="159">
        <v>399.54214718023923</v>
      </c>
      <c r="R45" s="159"/>
      <c r="S45" s="159">
        <v>217.65972069219526</v>
      </c>
      <c r="T45" s="159">
        <v>141.24584839244105</v>
      </c>
      <c r="U45" s="159">
        <v>76.413872299754274</v>
      </c>
    </row>
    <row r="46" spans="1:21" x14ac:dyDescent="0.25">
      <c r="A46" s="552" t="s">
        <v>171</v>
      </c>
      <c r="B46" s="159">
        <v>2685.1988732292721</v>
      </c>
      <c r="C46" s="159">
        <v>300.24653249254118</v>
      </c>
      <c r="D46" s="159">
        <v>162.78762786639936</v>
      </c>
      <c r="E46" s="159">
        <v>137.45890462614074</v>
      </c>
      <c r="F46" s="159"/>
      <c r="G46" s="159">
        <v>1979.3270668956757</v>
      </c>
      <c r="H46" s="159">
        <v>1134.7166619411259</v>
      </c>
      <c r="I46" s="159">
        <v>844.61040495456666</v>
      </c>
      <c r="J46" s="159"/>
      <c r="K46" s="159">
        <v>340.89793084244286</v>
      </c>
      <c r="L46" s="159">
        <v>208.63271689844566</v>
      </c>
      <c r="M46" s="159">
        <v>132.26521394399586</v>
      </c>
      <c r="N46" s="159"/>
      <c r="O46" s="159">
        <v>51.59173346283913</v>
      </c>
      <c r="P46" s="159">
        <v>39.917981481786946</v>
      </c>
      <c r="Q46" s="159">
        <v>11.673751981052201</v>
      </c>
      <c r="R46" s="159"/>
      <c r="S46" s="159">
        <v>13.135609535790952</v>
      </c>
      <c r="T46" s="159">
        <v>11.868463773084878</v>
      </c>
      <c r="U46" s="159">
        <v>1.2671457627060732</v>
      </c>
    </row>
    <row r="47" spans="1:21" x14ac:dyDescent="0.25">
      <c r="A47" s="551" t="s">
        <v>17</v>
      </c>
      <c r="B47" s="161">
        <v>34316.8634604779</v>
      </c>
      <c r="C47" s="161">
        <v>2157.8980531817028</v>
      </c>
      <c r="D47" s="161">
        <v>1094.7157644703093</v>
      </c>
      <c r="E47" s="161">
        <v>1063.1822887114131</v>
      </c>
      <c r="F47" s="161"/>
      <c r="G47" s="161">
        <v>20880.031758535632</v>
      </c>
      <c r="H47" s="161">
        <v>10843.133506020911</v>
      </c>
      <c r="I47" s="161">
        <v>10036.898252515399</v>
      </c>
      <c r="J47" s="161"/>
      <c r="K47" s="161">
        <v>10283.853685761434</v>
      </c>
      <c r="L47" s="161">
        <v>5403.5371583938677</v>
      </c>
      <c r="M47" s="161">
        <v>4880.3165273673949</v>
      </c>
      <c r="N47" s="161"/>
      <c r="O47" s="161">
        <v>808.05720120012631</v>
      </c>
      <c r="P47" s="161">
        <v>485.38311194233779</v>
      </c>
      <c r="Q47" s="161">
        <v>322.6740892577983</v>
      </c>
      <c r="R47" s="161"/>
      <c r="S47" s="161">
        <v>187.02276180140763</v>
      </c>
      <c r="T47" s="161">
        <v>110.32915075208733</v>
      </c>
      <c r="U47" s="161">
        <v>76.693611049320353</v>
      </c>
    </row>
    <row r="48" spans="1:21" ht="17.25" customHeight="1" x14ac:dyDescent="0.25">
      <c r="A48" s="552" t="s">
        <v>17</v>
      </c>
      <c r="B48" s="159">
        <v>22937.666954480032</v>
      </c>
      <c r="C48" s="159">
        <v>1357.6864224767978</v>
      </c>
      <c r="D48" s="159">
        <v>691.50426654424859</v>
      </c>
      <c r="E48" s="159">
        <v>666.18215593256912</v>
      </c>
      <c r="F48" s="159"/>
      <c r="G48" s="159">
        <v>14524.73393586472</v>
      </c>
      <c r="H48" s="159">
        <v>7507.0191696516567</v>
      </c>
      <c r="I48" s="159">
        <v>7017.7147662129464</v>
      </c>
      <c r="J48" s="159"/>
      <c r="K48" s="159">
        <v>6172.1258216341648</v>
      </c>
      <c r="L48" s="159">
        <v>3262.1158403120094</v>
      </c>
      <c r="M48" s="159">
        <v>2910.00998132206</v>
      </c>
      <c r="N48" s="159"/>
      <c r="O48" s="159">
        <v>711.67145966772455</v>
      </c>
      <c r="P48" s="159">
        <v>428.72482573428806</v>
      </c>
      <c r="Q48" s="159">
        <v>282.94663393344234</v>
      </c>
      <c r="R48" s="159"/>
      <c r="S48" s="159">
        <v>171.44931483765734</v>
      </c>
      <c r="T48" s="159">
        <v>98.571500320552573</v>
      </c>
      <c r="U48" s="159">
        <v>72.877814517104753</v>
      </c>
    </row>
    <row r="49" spans="1:21" x14ac:dyDescent="0.25">
      <c r="A49" s="552" t="s">
        <v>172</v>
      </c>
      <c r="B49" s="159">
        <v>11379.196505999878</v>
      </c>
      <c r="C49" s="159">
        <v>800.21163070492571</v>
      </c>
      <c r="D49" s="159">
        <v>403.21149792607724</v>
      </c>
      <c r="E49" s="159">
        <v>397.00013277886006</v>
      </c>
      <c r="F49" s="159"/>
      <c r="G49" s="159">
        <v>6355.2978226715286</v>
      </c>
      <c r="H49" s="159">
        <v>3336.1143363691094</v>
      </c>
      <c r="I49" s="159">
        <v>3019.1834863023514</v>
      </c>
      <c r="J49" s="159"/>
      <c r="K49" s="159">
        <v>4111.7278641271769</v>
      </c>
      <c r="L49" s="159">
        <v>2141.4213180818465</v>
      </c>
      <c r="M49" s="159">
        <v>1970.3065460453563</v>
      </c>
      <c r="N49" s="159"/>
      <c r="O49" s="159">
        <v>96.385741532404467</v>
      </c>
      <c r="P49" s="159">
        <v>56.658286208048992</v>
      </c>
      <c r="Q49" s="159">
        <v>39.727455324355461</v>
      </c>
      <c r="R49" s="159"/>
      <c r="S49" s="159">
        <v>15.573446963750335</v>
      </c>
      <c r="T49" s="159">
        <v>11.757650431534744</v>
      </c>
      <c r="U49" s="159">
        <v>3.8157965322155922</v>
      </c>
    </row>
    <row r="50" spans="1:21" x14ac:dyDescent="0.25">
      <c r="A50" s="551" t="s">
        <v>18</v>
      </c>
      <c r="B50" s="161">
        <v>24726.976558412767</v>
      </c>
      <c r="C50" s="161">
        <v>1699.7978338745284</v>
      </c>
      <c r="D50" s="161">
        <v>873.97823000098856</v>
      </c>
      <c r="E50" s="161">
        <v>825.81960387356105</v>
      </c>
      <c r="F50" s="161"/>
      <c r="G50" s="161">
        <v>16804.044029167831</v>
      </c>
      <c r="H50" s="161">
        <v>8797.6586575440851</v>
      </c>
      <c r="I50" s="161">
        <v>8006.3853716236817</v>
      </c>
      <c r="J50" s="161"/>
      <c r="K50" s="161">
        <v>5269.3140287919769</v>
      </c>
      <c r="L50" s="161">
        <v>2721.752336164162</v>
      </c>
      <c r="M50" s="161">
        <v>2547.5616926277671</v>
      </c>
      <c r="N50" s="161"/>
      <c r="O50" s="161">
        <v>874.82183178522644</v>
      </c>
      <c r="P50" s="161">
        <v>497.95118846042368</v>
      </c>
      <c r="Q50" s="161">
        <v>376.87064332481572</v>
      </c>
      <c r="R50" s="161"/>
      <c r="S50" s="161">
        <v>78.998834794636323</v>
      </c>
      <c r="T50" s="161">
        <v>58.372065822722661</v>
      </c>
      <c r="U50" s="161">
        <v>20.626768971913673</v>
      </c>
    </row>
    <row r="51" spans="1:21" x14ac:dyDescent="0.25">
      <c r="A51" s="552" t="s">
        <v>18</v>
      </c>
      <c r="B51" s="159">
        <v>15543.185212793993</v>
      </c>
      <c r="C51" s="159">
        <v>953.41404096203814</v>
      </c>
      <c r="D51" s="159">
        <v>482.37763880187435</v>
      </c>
      <c r="E51" s="159">
        <v>471.03640216018186</v>
      </c>
      <c r="F51" s="159"/>
      <c r="G51" s="159">
        <v>10552.292768821308</v>
      </c>
      <c r="H51" s="159">
        <v>5429.4845411569358</v>
      </c>
      <c r="I51" s="159">
        <v>5122.8082276642408</v>
      </c>
      <c r="J51" s="159"/>
      <c r="K51" s="159">
        <v>3255.3141162360812</v>
      </c>
      <c r="L51" s="159">
        <v>1663.7632912440738</v>
      </c>
      <c r="M51" s="159">
        <v>1591.5508249920183</v>
      </c>
      <c r="N51" s="159"/>
      <c r="O51" s="159">
        <v>712.27236004433712</v>
      </c>
      <c r="P51" s="159">
        <v>391.82356861879066</v>
      </c>
      <c r="Q51" s="159">
        <v>320.44879142555277</v>
      </c>
      <c r="R51" s="159"/>
      <c r="S51" s="159">
        <v>69.891926729932592</v>
      </c>
      <c r="T51" s="159">
        <v>51.799449283431073</v>
      </c>
      <c r="U51" s="159">
        <v>18.09247744650153</v>
      </c>
    </row>
    <row r="52" spans="1:21" ht="16.5" customHeight="1" x14ac:dyDescent="0.25">
      <c r="A52" s="552" t="s">
        <v>173</v>
      </c>
      <c r="B52" s="159">
        <v>9183.7913456204842</v>
      </c>
      <c r="C52" s="159">
        <v>746.38379291251181</v>
      </c>
      <c r="D52" s="159">
        <v>391.60059119912916</v>
      </c>
      <c r="E52" s="159">
        <v>354.78320171339197</v>
      </c>
      <c r="F52" s="159"/>
      <c r="G52" s="159">
        <v>6251.7512603464183</v>
      </c>
      <c r="H52" s="159">
        <v>3368.174116386991</v>
      </c>
      <c r="I52" s="159">
        <v>2883.5771439593495</v>
      </c>
      <c r="J52" s="159"/>
      <c r="K52" s="159">
        <v>2013.9999125558379</v>
      </c>
      <c r="L52" s="159">
        <v>1057.9890449200823</v>
      </c>
      <c r="M52" s="159">
        <v>956.01086763573505</v>
      </c>
      <c r="N52" s="159"/>
      <c r="O52" s="159">
        <v>162.54947174089409</v>
      </c>
      <c r="P52" s="159">
        <v>106.12761984163176</v>
      </c>
      <c r="Q52" s="159">
        <v>56.4218518992623</v>
      </c>
      <c r="R52" s="159"/>
      <c r="S52" s="159">
        <v>9.106908064703731</v>
      </c>
      <c r="T52" s="159">
        <v>6.5726165392915838</v>
      </c>
      <c r="U52" s="159">
        <v>2.5342915254121463</v>
      </c>
    </row>
    <row r="53" spans="1:21" x14ac:dyDescent="0.25">
      <c r="A53" s="551" t="s">
        <v>174</v>
      </c>
      <c r="B53" s="161">
        <v>8644.254664885224</v>
      </c>
      <c r="C53" s="161">
        <v>722.66569872352773</v>
      </c>
      <c r="D53" s="161">
        <v>382.91777978060406</v>
      </c>
      <c r="E53" s="161">
        <v>339.74791894293162</v>
      </c>
      <c r="F53" s="161"/>
      <c r="G53" s="161">
        <v>5804.7097659385599</v>
      </c>
      <c r="H53" s="161">
        <v>3105.5713250944505</v>
      </c>
      <c r="I53" s="161">
        <v>2699.1384408440285</v>
      </c>
      <c r="J53" s="161"/>
      <c r="K53" s="161">
        <v>1831.0140463021314</v>
      </c>
      <c r="L53" s="161">
        <v>1050.2895369741618</v>
      </c>
      <c r="M53" s="161">
        <v>780.72450932795152</v>
      </c>
      <c r="N53" s="161"/>
      <c r="O53" s="161">
        <v>224.40691231084006</v>
      </c>
      <c r="P53" s="161">
        <v>142.66996184708748</v>
      </c>
      <c r="Q53" s="161">
        <v>81.736950463752606</v>
      </c>
      <c r="R53" s="161"/>
      <c r="S53" s="161">
        <v>61.458241610089118</v>
      </c>
      <c r="T53" s="161">
        <v>48.574780842720365</v>
      </c>
      <c r="U53" s="161">
        <v>12.883460767368783</v>
      </c>
    </row>
    <row r="54" spans="1:21" ht="18" customHeight="1" x14ac:dyDescent="0.25">
      <c r="A54" s="552" t="s">
        <v>174</v>
      </c>
      <c r="B54" s="159">
        <v>8644.254664885224</v>
      </c>
      <c r="C54" s="159">
        <v>722.66569872352773</v>
      </c>
      <c r="D54" s="159">
        <v>382.91777978060406</v>
      </c>
      <c r="E54" s="159">
        <v>339.74791894293162</v>
      </c>
      <c r="F54" s="159"/>
      <c r="G54" s="159">
        <v>5804.7097659385599</v>
      </c>
      <c r="H54" s="159">
        <v>3105.5713250944505</v>
      </c>
      <c r="I54" s="159">
        <v>2699.1384408440285</v>
      </c>
      <c r="J54" s="159"/>
      <c r="K54" s="159">
        <v>1831.0140463021314</v>
      </c>
      <c r="L54" s="159">
        <v>1050.2895369741618</v>
      </c>
      <c r="M54" s="159">
        <v>780.72450932795152</v>
      </c>
      <c r="N54" s="159"/>
      <c r="O54" s="159">
        <v>224.40691231084006</v>
      </c>
      <c r="P54" s="159">
        <v>142.66996184708748</v>
      </c>
      <c r="Q54" s="159">
        <v>81.736950463752606</v>
      </c>
      <c r="R54" s="159"/>
      <c r="S54" s="159">
        <v>61.458241610089118</v>
      </c>
      <c r="T54" s="159">
        <v>48.574780842720365</v>
      </c>
      <c r="U54" s="159">
        <v>12.883460767368783</v>
      </c>
    </row>
    <row r="55" spans="1:21" x14ac:dyDescent="0.25">
      <c r="A55" s="551" t="s">
        <v>175</v>
      </c>
      <c r="B55" s="161">
        <v>5688.8599198585789</v>
      </c>
      <c r="C55" s="161">
        <v>179.17638081782724</v>
      </c>
      <c r="D55" s="161">
        <v>82.308393396680927</v>
      </c>
      <c r="E55" s="161">
        <v>96.867987421146097</v>
      </c>
      <c r="F55" s="161"/>
      <c r="G55" s="161">
        <v>2744.2587598263044</v>
      </c>
      <c r="H55" s="161">
        <v>1440.8249429466825</v>
      </c>
      <c r="I55" s="161">
        <v>1303.4338168796373</v>
      </c>
      <c r="J55" s="161"/>
      <c r="K55" s="161">
        <v>2602.0752087742094</v>
      </c>
      <c r="L55" s="161">
        <v>1387.1690448252755</v>
      </c>
      <c r="M55" s="161">
        <v>1214.9061639489187</v>
      </c>
      <c r="N55" s="161"/>
      <c r="O55" s="161">
        <v>145.18642528030989</v>
      </c>
      <c r="P55" s="161">
        <v>83.448252648056169</v>
      </c>
      <c r="Q55" s="161">
        <v>61.738172632253672</v>
      </c>
      <c r="R55" s="161"/>
      <c r="S55" s="161">
        <v>18.16314515993755</v>
      </c>
      <c r="T55" s="161">
        <v>11.686982718098726</v>
      </c>
      <c r="U55" s="161">
        <v>6.4761624418388237</v>
      </c>
    </row>
    <row r="56" spans="1:21" x14ac:dyDescent="0.25">
      <c r="A56" s="552" t="s">
        <v>175</v>
      </c>
      <c r="B56" s="159">
        <v>5688.8599198585789</v>
      </c>
      <c r="C56" s="159">
        <v>179.17638081782724</v>
      </c>
      <c r="D56" s="159">
        <v>82.308393396680927</v>
      </c>
      <c r="E56" s="159">
        <v>96.867987421146097</v>
      </c>
      <c r="F56" s="159"/>
      <c r="G56" s="159">
        <v>2744.2587598263044</v>
      </c>
      <c r="H56" s="159">
        <v>1440.8249429466825</v>
      </c>
      <c r="I56" s="159">
        <v>1303.4338168796373</v>
      </c>
      <c r="J56" s="159"/>
      <c r="K56" s="159">
        <v>2602.0752087742094</v>
      </c>
      <c r="L56" s="159">
        <v>1387.1690448252755</v>
      </c>
      <c r="M56" s="159">
        <v>1214.9061639489187</v>
      </c>
      <c r="N56" s="159"/>
      <c r="O56" s="159">
        <v>145.18642528030989</v>
      </c>
      <c r="P56" s="159">
        <v>83.448252648056169</v>
      </c>
      <c r="Q56" s="159">
        <v>61.738172632253672</v>
      </c>
      <c r="R56" s="159"/>
      <c r="S56" s="159">
        <v>18.16314515993755</v>
      </c>
      <c r="T56" s="159">
        <v>11.686982718098726</v>
      </c>
      <c r="U56" s="159">
        <v>6.4761624418388237</v>
      </c>
    </row>
    <row r="57" spans="1:21" x14ac:dyDescent="0.25">
      <c r="A57" s="551" t="s">
        <v>176</v>
      </c>
      <c r="B57" s="161">
        <v>13641.752952536273</v>
      </c>
      <c r="C57" s="161">
        <v>804.94323510780509</v>
      </c>
      <c r="D57" s="161">
        <v>392.92945245205533</v>
      </c>
      <c r="E57" s="161">
        <v>412.01378265576182</v>
      </c>
      <c r="F57" s="161"/>
      <c r="G57" s="161">
        <v>8885.449688998664</v>
      </c>
      <c r="H57" s="161">
        <v>4605.6274901256693</v>
      </c>
      <c r="I57" s="161">
        <v>4279.8221988728219</v>
      </c>
      <c r="J57" s="161"/>
      <c r="K57" s="161">
        <v>3566.8575467406522</v>
      </c>
      <c r="L57" s="161">
        <v>1858.5604115566059</v>
      </c>
      <c r="M57" s="161">
        <v>1708.2971351840677</v>
      </c>
      <c r="N57" s="161"/>
      <c r="O57" s="161">
        <v>339.3304892413592</v>
      </c>
      <c r="P57" s="161">
        <v>194.87214476681268</v>
      </c>
      <c r="Q57" s="161">
        <v>144.45834447454519</v>
      </c>
      <c r="R57" s="161"/>
      <c r="S57" s="161">
        <v>45.171992447755031</v>
      </c>
      <c r="T57" s="161">
        <v>34.893490919234416</v>
      </c>
      <c r="U57" s="161">
        <v>10.27850152852062</v>
      </c>
    </row>
    <row r="58" spans="1:21" ht="17.25" customHeight="1" x14ac:dyDescent="0.25">
      <c r="A58" s="552" t="s">
        <v>176</v>
      </c>
      <c r="B58" s="159">
        <v>9262.2030593895743</v>
      </c>
      <c r="C58" s="159">
        <v>523.88437668989309</v>
      </c>
      <c r="D58" s="159">
        <v>253.00634305992369</v>
      </c>
      <c r="E58" s="159">
        <v>270.87803362996891</v>
      </c>
      <c r="F58" s="159"/>
      <c r="G58" s="159">
        <v>5677.1066651939445</v>
      </c>
      <c r="H58" s="159">
        <v>2923.6654394112256</v>
      </c>
      <c r="I58" s="159">
        <v>2753.4412257826789</v>
      </c>
      <c r="J58" s="159"/>
      <c r="K58" s="159">
        <v>2754.2311161813218</v>
      </c>
      <c r="L58" s="159">
        <v>1425.7175444984373</v>
      </c>
      <c r="M58" s="159">
        <v>1328.5135716828831</v>
      </c>
      <c r="N58" s="159"/>
      <c r="O58" s="159">
        <v>285.11660687651062</v>
      </c>
      <c r="P58" s="159">
        <v>159.91035610566007</v>
      </c>
      <c r="Q58" s="159">
        <v>125.20625077085013</v>
      </c>
      <c r="R58" s="159"/>
      <c r="S58" s="159">
        <v>21.864294447861429</v>
      </c>
      <c r="T58" s="159">
        <v>16.725043683601122</v>
      </c>
      <c r="U58" s="159">
        <v>5.1392507642603089</v>
      </c>
    </row>
    <row r="59" spans="1:21" ht="16.5" customHeight="1" x14ac:dyDescent="0.25">
      <c r="A59" s="552" t="s">
        <v>177</v>
      </c>
      <c r="B59" s="159">
        <v>4379.5498931465745</v>
      </c>
      <c r="C59" s="159">
        <v>281.05885841792332</v>
      </c>
      <c r="D59" s="159">
        <v>139.92310939213047</v>
      </c>
      <c r="E59" s="159">
        <v>141.13574902579171</v>
      </c>
      <c r="F59" s="159"/>
      <c r="G59" s="159">
        <v>3208.3430238045808</v>
      </c>
      <c r="H59" s="159">
        <v>1681.9620507144414</v>
      </c>
      <c r="I59" s="159">
        <v>1526.3809730901555</v>
      </c>
      <c r="J59" s="159"/>
      <c r="K59" s="159">
        <v>812.62643055933006</v>
      </c>
      <c r="L59" s="159">
        <v>432.8428670581589</v>
      </c>
      <c r="M59" s="159">
        <v>379.78356350117593</v>
      </c>
      <c r="N59" s="159"/>
      <c r="O59" s="159">
        <v>54.213882364847748</v>
      </c>
      <c r="P59" s="159">
        <v>34.961788661152681</v>
      </c>
      <c r="Q59" s="159">
        <v>19.252093703695088</v>
      </c>
      <c r="R59" s="159"/>
      <c r="S59" s="159">
        <v>23.30769799989362</v>
      </c>
      <c r="T59" s="159">
        <v>18.168447235633309</v>
      </c>
      <c r="U59" s="159">
        <v>5.1392507642603098</v>
      </c>
    </row>
    <row r="60" spans="1:21" ht="18" customHeight="1" x14ac:dyDescent="0.25">
      <c r="A60" s="551" t="s">
        <v>178</v>
      </c>
      <c r="B60" s="161">
        <v>10888.686119782633</v>
      </c>
      <c r="C60" s="161">
        <v>736.12420229437862</v>
      </c>
      <c r="D60" s="161">
        <v>375.34371657179162</v>
      </c>
      <c r="E60" s="161">
        <v>360.78048572259559</v>
      </c>
      <c r="F60" s="161"/>
      <c r="G60" s="161">
        <v>6324.0513175208134</v>
      </c>
      <c r="H60" s="161">
        <v>3408.2045658934294</v>
      </c>
      <c r="I60" s="161">
        <v>2915.8467516272894</v>
      </c>
      <c r="J60" s="161"/>
      <c r="K60" s="161">
        <v>3577.318920350313</v>
      </c>
      <c r="L60" s="161">
        <v>1937.7389007212532</v>
      </c>
      <c r="M60" s="161">
        <v>1639.5800196290761</v>
      </c>
      <c r="N60" s="161"/>
      <c r="O60" s="161">
        <v>242.03989022297696</v>
      </c>
      <c r="P60" s="161">
        <v>143.49479648175577</v>
      </c>
      <c r="Q60" s="161">
        <v>98.54509374122101</v>
      </c>
      <c r="R60" s="161"/>
      <c r="S60" s="161">
        <v>9.1517893941230017</v>
      </c>
      <c r="T60" s="161">
        <v>9.1517893941230017</v>
      </c>
      <c r="U60" s="161">
        <v>0</v>
      </c>
    </row>
    <row r="61" spans="1:21" ht="12.75" customHeight="1" x14ac:dyDescent="0.25">
      <c r="A61" s="552" t="s">
        <v>178</v>
      </c>
      <c r="B61" s="159">
        <v>7866.6355317245097</v>
      </c>
      <c r="C61" s="159">
        <v>478.79111868329278</v>
      </c>
      <c r="D61" s="159">
        <v>240.5706125074301</v>
      </c>
      <c r="E61" s="159">
        <v>238.22050617586143</v>
      </c>
      <c r="F61" s="159"/>
      <c r="G61" s="159">
        <v>4671.1510494668446</v>
      </c>
      <c r="H61" s="159">
        <v>2511.6796160249514</v>
      </c>
      <c r="I61" s="159">
        <v>2159.4714334418773</v>
      </c>
      <c r="J61" s="159"/>
      <c r="K61" s="159">
        <v>2521.8577288677729</v>
      </c>
      <c r="L61" s="159">
        <v>1391.6737690173093</v>
      </c>
      <c r="M61" s="159">
        <v>1130.1839598504521</v>
      </c>
      <c r="N61" s="159"/>
      <c r="O61" s="159">
        <v>187.02165878861521</v>
      </c>
      <c r="P61" s="159">
        <v>117.81064489044991</v>
      </c>
      <c r="Q61" s="159">
        <v>69.211013898165092</v>
      </c>
      <c r="R61" s="159"/>
      <c r="S61" s="159">
        <v>7.8139759179809118</v>
      </c>
      <c r="T61" s="159">
        <v>7.8139759179809118</v>
      </c>
      <c r="U61" s="159">
        <v>0</v>
      </c>
    </row>
    <row r="62" spans="1:21" x14ac:dyDescent="0.25">
      <c r="A62" s="552" t="s">
        <v>179</v>
      </c>
      <c r="B62" s="159">
        <v>3022.050588058029</v>
      </c>
      <c r="C62" s="159">
        <v>257.33308361109454</v>
      </c>
      <c r="D62" s="159">
        <v>134.77310406436033</v>
      </c>
      <c r="E62" s="159">
        <v>122.55997954673313</v>
      </c>
      <c r="F62" s="159"/>
      <c r="G62" s="159">
        <v>1652.9002680539102</v>
      </c>
      <c r="H62" s="159">
        <v>896.52494986849717</v>
      </c>
      <c r="I62" s="159">
        <v>756.37531818543187</v>
      </c>
      <c r="J62" s="159"/>
      <c r="K62" s="159">
        <v>1055.4611914825382</v>
      </c>
      <c r="L62" s="159">
        <v>546.06513170393544</v>
      </c>
      <c r="M62" s="159">
        <v>509.39605977861532</v>
      </c>
      <c r="N62" s="159"/>
      <c r="O62" s="159">
        <v>55.018231434361695</v>
      </c>
      <c r="P62" s="159">
        <v>25.68415159130587</v>
      </c>
      <c r="Q62" s="159">
        <v>29.334079843055871</v>
      </c>
      <c r="R62" s="159"/>
      <c r="S62" s="159">
        <v>1.3378134761420901</v>
      </c>
      <c r="T62" s="159">
        <v>1.3378134761420901</v>
      </c>
      <c r="U62" s="159">
        <v>0</v>
      </c>
    </row>
    <row r="63" spans="1:21" x14ac:dyDescent="0.25">
      <c r="A63" s="551" t="s">
        <v>180</v>
      </c>
      <c r="B63" s="161">
        <v>8435.3973528599126</v>
      </c>
      <c r="C63" s="161">
        <v>600.15614936858776</v>
      </c>
      <c r="D63" s="161">
        <v>314.01466950029544</v>
      </c>
      <c r="E63" s="161">
        <v>286.14147986829511</v>
      </c>
      <c r="F63" s="161"/>
      <c r="G63" s="161">
        <v>5773.7286997015144</v>
      </c>
      <c r="H63" s="161">
        <v>2986.488507004005</v>
      </c>
      <c r="I63" s="161">
        <v>2787.240192697453</v>
      </c>
      <c r="J63" s="161"/>
      <c r="K63" s="161">
        <v>1835.4152398375236</v>
      </c>
      <c r="L63" s="161">
        <v>982.10061300587927</v>
      </c>
      <c r="M63" s="161">
        <v>853.31462683163465</v>
      </c>
      <c r="N63" s="161"/>
      <c r="O63" s="161">
        <v>215.81876242368449</v>
      </c>
      <c r="P63" s="161">
        <v>136.53921983169244</v>
      </c>
      <c r="Q63" s="161">
        <v>79.279542591992083</v>
      </c>
      <c r="R63" s="161"/>
      <c r="S63" s="161">
        <v>10.27850152852062</v>
      </c>
      <c r="T63" s="161">
        <v>6.4063965269663825</v>
      </c>
      <c r="U63" s="161">
        <v>3.8721050015542362</v>
      </c>
    </row>
    <row r="64" spans="1:21" ht="17.25" customHeight="1" x14ac:dyDescent="0.25">
      <c r="A64" s="552" t="s">
        <v>180</v>
      </c>
      <c r="B64" s="159">
        <v>8435.3973528599126</v>
      </c>
      <c r="C64" s="159">
        <v>600.15614936858776</v>
      </c>
      <c r="D64" s="159">
        <v>314.01466950029544</v>
      </c>
      <c r="E64" s="159">
        <v>286.14147986829511</v>
      </c>
      <c r="F64" s="159"/>
      <c r="G64" s="159">
        <v>5773.7286997015144</v>
      </c>
      <c r="H64" s="159">
        <v>2986.488507004005</v>
      </c>
      <c r="I64" s="159">
        <v>2787.240192697453</v>
      </c>
      <c r="J64" s="159"/>
      <c r="K64" s="159">
        <v>1835.4152398375236</v>
      </c>
      <c r="L64" s="159">
        <v>982.10061300587927</v>
      </c>
      <c r="M64" s="159">
        <v>853.31462683163465</v>
      </c>
      <c r="N64" s="159"/>
      <c r="O64" s="159">
        <v>215.81876242368449</v>
      </c>
      <c r="P64" s="159">
        <v>136.53921983169244</v>
      </c>
      <c r="Q64" s="159">
        <v>79.279542591992083</v>
      </c>
      <c r="R64" s="159"/>
      <c r="S64" s="159">
        <v>10.27850152852062</v>
      </c>
      <c r="T64" s="159">
        <v>6.4063965269663825</v>
      </c>
      <c r="U64" s="159">
        <v>3.8721050015542362</v>
      </c>
    </row>
    <row r="65" spans="1:21" x14ac:dyDescent="0.25">
      <c r="A65" s="551" t="s">
        <v>181</v>
      </c>
      <c r="B65" s="161">
        <v>18589.06928284738</v>
      </c>
      <c r="C65" s="161">
        <v>1352.0268619685064</v>
      </c>
      <c r="D65" s="161">
        <v>723.65912711253884</v>
      </c>
      <c r="E65" s="161">
        <v>628.36773485598917</v>
      </c>
      <c r="F65" s="161"/>
      <c r="G65" s="161">
        <v>13318.488434299734</v>
      </c>
      <c r="H65" s="161">
        <v>7033.649088365748</v>
      </c>
      <c r="I65" s="161">
        <v>6284.8393459338304</v>
      </c>
      <c r="J65" s="161"/>
      <c r="K65" s="161">
        <v>3640.3040655735667</v>
      </c>
      <c r="L65" s="161">
        <v>2007.1629990533652</v>
      </c>
      <c r="M65" s="161">
        <v>1633.1410665201984</v>
      </c>
      <c r="N65" s="161"/>
      <c r="O65" s="161">
        <v>252.32730479999964</v>
      </c>
      <c r="P65" s="161">
        <v>153.62628967932193</v>
      </c>
      <c r="Q65" s="161">
        <v>98.701015120677681</v>
      </c>
      <c r="R65" s="161"/>
      <c r="S65" s="161">
        <v>25.922616205706969</v>
      </c>
      <c r="T65" s="161">
        <v>18.178406202598499</v>
      </c>
      <c r="U65" s="161">
        <v>7.7442100031084742</v>
      </c>
    </row>
    <row r="66" spans="1:21" x14ac:dyDescent="0.25">
      <c r="A66" s="552" t="s">
        <v>181</v>
      </c>
      <c r="B66" s="159">
        <v>18589.06928284738</v>
      </c>
      <c r="C66" s="159">
        <v>1352.0268619685064</v>
      </c>
      <c r="D66" s="159">
        <v>723.65912711253884</v>
      </c>
      <c r="E66" s="159">
        <v>628.36773485598917</v>
      </c>
      <c r="F66" s="159"/>
      <c r="G66" s="159">
        <v>13318.488434299734</v>
      </c>
      <c r="H66" s="159">
        <v>7033.649088365748</v>
      </c>
      <c r="I66" s="159">
        <v>6284.8393459338304</v>
      </c>
      <c r="J66" s="159"/>
      <c r="K66" s="159">
        <v>3640.3040655735667</v>
      </c>
      <c r="L66" s="159">
        <v>2007.1629990533652</v>
      </c>
      <c r="M66" s="159">
        <v>1633.1410665201984</v>
      </c>
      <c r="N66" s="159"/>
      <c r="O66" s="159">
        <v>252.32730479999964</v>
      </c>
      <c r="P66" s="159">
        <v>153.62628967932193</v>
      </c>
      <c r="Q66" s="159">
        <v>98.701015120677681</v>
      </c>
      <c r="R66" s="159"/>
      <c r="S66" s="159">
        <v>25.922616205706969</v>
      </c>
      <c r="T66" s="159">
        <v>18.178406202598499</v>
      </c>
      <c r="U66" s="159">
        <v>7.7442100031084742</v>
      </c>
    </row>
    <row r="67" spans="1:21" x14ac:dyDescent="0.25">
      <c r="A67" s="551" t="s">
        <v>182</v>
      </c>
      <c r="B67" s="161">
        <v>17439.691541326723</v>
      </c>
      <c r="C67" s="161">
        <v>1164.9132916531523</v>
      </c>
      <c r="D67" s="161">
        <v>604.26636473901669</v>
      </c>
      <c r="E67" s="161">
        <v>560.64692691415667</v>
      </c>
      <c r="F67" s="161"/>
      <c r="G67" s="161">
        <v>11402.028568018832</v>
      </c>
      <c r="H67" s="161">
        <v>6007.2540157786771</v>
      </c>
      <c r="I67" s="161">
        <v>5394.7745522400091</v>
      </c>
      <c r="J67" s="161"/>
      <c r="K67" s="161">
        <v>4285.1585864140898</v>
      </c>
      <c r="L67" s="161">
        <v>2293.4963427327148</v>
      </c>
      <c r="M67" s="161">
        <v>1991.6622436814039</v>
      </c>
      <c r="N67" s="161"/>
      <c r="O67" s="161">
        <v>548.70562880983391</v>
      </c>
      <c r="P67" s="161">
        <v>317.37517283049834</v>
      </c>
      <c r="Q67" s="161">
        <v>231.33045597933443</v>
      </c>
      <c r="R67" s="161"/>
      <c r="S67" s="161">
        <v>38.885466430740408</v>
      </c>
      <c r="T67" s="161">
        <v>19.652819404307468</v>
      </c>
      <c r="U67" s="161">
        <v>19.232647026432947</v>
      </c>
    </row>
    <row r="68" spans="1:21" x14ac:dyDescent="0.25">
      <c r="A68" s="552" t="s">
        <v>182</v>
      </c>
      <c r="B68" s="159">
        <v>17439.691541326723</v>
      </c>
      <c r="C68" s="159">
        <v>1164.9132916531523</v>
      </c>
      <c r="D68" s="159">
        <v>604.26636473901669</v>
      </c>
      <c r="E68" s="159">
        <v>560.64692691415667</v>
      </c>
      <c r="F68" s="159"/>
      <c r="G68" s="159">
        <v>11402.028568018832</v>
      </c>
      <c r="H68" s="159">
        <v>6007.2540157786771</v>
      </c>
      <c r="I68" s="159">
        <v>5394.7745522400091</v>
      </c>
      <c r="J68" s="159"/>
      <c r="K68" s="159">
        <v>4285.1585864140898</v>
      </c>
      <c r="L68" s="159">
        <v>2293.4963427327148</v>
      </c>
      <c r="M68" s="159">
        <v>1991.6622436814039</v>
      </c>
      <c r="N68" s="159"/>
      <c r="O68" s="159">
        <v>548.70562880983391</v>
      </c>
      <c r="P68" s="159">
        <v>317.37517283049834</v>
      </c>
      <c r="Q68" s="159">
        <v>231.33045597933443</v>
      </c>
      <c r="R68" s="159"/>
      <c r="S68" s="159">
        <v>38.885466430740408</v>
      </c>
      <c r="T68" s="159">
        <v>19.652819404307468</v>
      </c>
      <c r="U68" s="159">
        <v>19.232647026432947</v>
      </c>
    </row>
    <row r="69" spans="1:21" x14ac:dyDescent="0.25">
      <c r="A69" s="551" t="s">
        <v>183</v>
      </c>
      <c r="B69" s="161">
        <v>6898.4315126020829</v>
      </c>
      <c r="C69" s="161">
        <v>553.18900473325732</v>
      </c>
      <c r="D69" s="161">
        <v>288.73172687435294</v>
      </c>
      <c r="E69" s="161">
        <v>264.45727785890512</v>
      </c>
      <c r="F69" s="161"/>
      <c r="G69" s="161">
        <v>3651.5982015791819</v>
      </c>
      <c r="H69" s="161">
        <v>1871.8157382068418</v>
      </c>
      <c r="I69" s="161">
        <v>1779.7824633723551</v>
      </c>
      <c r="J69" s="161"/>
      <c r="K69" s="161">
        <v>2553.8935113764933</v>
      </c>
      <c r="L69" s="161">
        <v>1305.8353884194137</v>
      </c>
      <c r="M69" s="161">
        <v>1248.0581229570562</v>
      </c>
      <c r="N69" s="161"/>
      <c r="O69" s="161">
        <v>128.09433428041675</v>
      </c>
      <c r="P69" s="161">
        <v>87.075200339761679</v>
      </c>
      <c r="Q69" s="161">
        <v>41.019133940655081</v>
      </c>
      <c r="R69" s="161"/>
      <c r="S69" s="161">
        <v>11.656460632776827</v>
      </c>
      <c r="T69" s="161">
        <v>7.7843556312225903</v>
      </c>
      <c r="U69" s="161">
        <v>3.8721050015542366</v>
      </c>
    </row>
    <row r="70" spans="1:21" ht="13.5" customHeight="1" x14ac:dyDescent="0.25">
      <c r="A70" s="552" t="s">
        <v>183</v>
      </c>
      <c r="B70" s="159">
        <v>6898.4315126020829</v>
      </c>
      <c r="C70" s="159">
        <v>553.18900473325732</v>
      </c>
      <c r="D70" s="159">
        <v>288.73172687435294</v>
      </c>
      <c r="E70" s="159">
        <v>264.45727785890512</v>
      </c>
      <c r="F70" s="159"/>
      <c r="G70" s="159">
        <v>3651.5982015791819</v>
      </c>
      <c r="H70" s="159">
        <v>1871.8157382068418</v>
      </c>
      <c r="I70" s="159">
        <v>1779.7824633723551</v>
      </c>
      <c r="J70" s="159"/>
      <c r="K70" s="159">
        <v>2553.8935113764933</v>
      </c>
      <c r="L70" s="159">
        <v>1305.8353884194137</v>
      </c>
      <c r="M70" s="159">
        <v>1248.0581229570562</v>
      </c>
      <c r="N70" s="159"/>
      <c r="O70" s="159">
        <v>128.09433428041675</v>
      </c>
      <c r="P70" s="159">
        <v>87.075200339761679</v>
      </c>
      <c r="Q70" s="159">
        <v>41.019133940655081</v>
      </c>
      <c r="R70" s="159"/>
      <c r="S70" s="159">
        <v>11.656460632776827</v>
      </c>
      <c r="T70" s="159">
        <v>7.7843556312225903</v>
      </c>
      <c r="U70" s="159">
        <v>3.8721050015542366</v>
      </c>
    </row>
    <row r="71" spans="1:21" x14ac:dyDescent="0.25">
      <c r="A71" s="551" t="s">
        <v>184</v>
      </c>
      <c r="B71" s="161">
        <v>12475.784104624718</v>
      </c>
      <c r="C71" s="161">
        <v>649.86627143262433</v>
      </c>
      <c r="D71" s="161">
        <v>317.85918452070581</v>
      </c>
      <c r="E71" s="161">
        <v>332.00708691192341</v>
      </c>
      <c r="F71" s="161"/>
      <c r="G71" s="161">
        <v>6861.9046136927209</v>
      </c>
      <c r="H71" s="161">
        <v>3409.6502322923593</v>
      </c>
      <c r="I71" s="161">
        <v>3452.2543814002829</v>
      </c>
      <c r="J71" s="161"/>
      <c r="K71" s="161">
        <v>3362.31681502333</v>
      </c>
      <c r="L71" s="161">
        <v>1703.4731466873284</v>
      </c>
      <c r="M71" s="161">
        <v>1658.8436683360114</v>
      </c>
      <c r="N71" s="161"/>
      <c r="O71" s="161">
        <v>1158.5991202375044</v>
      </c>
      <c r="P71" s="161">
        <v>582.68746865618346</v>
      </c>
      <c r="Q71" s="161">
        <v>575.9116515813364</v>
      </c>
      <c r="R71" s="161"/>
      <c r="S71" s="161">
        <v>443.09728423830182</v>
      </c>
      <c r="T71" s="161">
        <v>202.08749156614596</v>
      </c>
      <c r="U71" s="161">
        <v>241.00979267215311</v>
      </c>
    </row>
    <row r="72" spans="1:21" x14ac:dyDescent="0.25">
      <c r="A72" s="555" t="s">
        <v>184</v>
      </c>
      <c r="B72" s="556">
        <v>12475.784104624718</v>
      </c>
      <c r="C72" s="556">
        <v>649.86627143262433</v>
      </c>
      <c r="D72" s="556">
        <v>317.85918452070581</v>
      </c>
      <c r="E72" s="556">
        <v>332.00708691192341</v>
      </c>
      <c r="F72" s="556"/>
      <c r="G72" s="556">
        <v>6861.9046136927209</v>
      </c>
      <c r="H72" s="556">
        <v>3409.6502322923593</v>
      </c>
      <c r="I72" s="556">
        <v>3452.2543814002829</v>
      </c>
      <c r="J72" s="556"/>
      <c r="K72" s="556">
        <v>3362.31681502333</v>
      </c>
      <c r="L72" s="556">
        <v>1703.4731466873284</v>
      </c>
      <c r="M72" s="556">
        <v>1658.8436683360114</v>
      </c>
      <c r="N72" s="556"/>
      <c r="O72" s="556">
        <v>1158.5991202375044</v>
      </c>
      <c r="P72" s="556">
        <v>582.68746865618346</v>
      </c>
      <c r="Q72" s="556">
        <v>575.9116515813364</v>
      </c>
      <c r="R72" s="556"/>
      <c r="S72" s="556">
        <v>443.09728423830182</v>
      </c>
      <c r="T72" s="556">
        <v>202.08749156614596</v>
      </c>
      <c r="U72" s="556">
        <v>241.00979267215311</v>
      </c>
    </row>
    <row r="73" spans="1:2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</row>
  </sheetData>
  <mergeCells count="9">
    <mergeCell ref="A1:U1"/>
    <mergeCell ref="A3:A4"/>
    <mergeCell ref="B3:B4"/>
    <mergeCell ref="C3:E3"/>
    <mergeCell ref="G3:I3"/>
    <mergeCell ref="K3:M3"/>
    <mergeCell ref="O3:Q3"/>
    <mergeCell ref="S3:U3"/>
    <mergeCell ref="C2:U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71"/>
  <sheetViews>
    <sheetView workbookViewId="0">
      <selection activeCell="J31" sqref="J31"/>
    </sheetView>
  </sheetViews>
  <sheetFormatPr defaultRowHeight="15" x14ac:dyDescent="0.25"/>
  <cols>
    <col min="1" max="1" width="18.5703125" style="25" customWidth="1"/>
    <col min="2" max="2" width="9.140625" style="25"/>
    <col min="3" max="3" width="5.42578125" style="25" customWidth="1"/>
    <col min="4" max="6" width="9.140625" style="25"/>
    <col min="7" max="7" width="4.7109375" style="25" customWidth="1"/>
    <col min="8" max="10" width="9.140625" style="25"/>
    <col min="11" max="11" width="4.5703125" style="25" customWidth="1"/>
    <col min="12" max="16384" width="9.140625" style="25"/>
  </cols>
  <sheetData>
    <row r="1" spans="1:14" x14ac:dyDescent="0.25">
      <c r="A1" s="1016" t="s">
        <v>564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</row>
    <row r="2" spans="1:14" x14ac:dyDescent="0.25">
      <c r="A2" s="1017" t="s">
        <v>496</v>
      </c>
      <c r="B2" s="1018" t="s">
        <v>506</v>
      </c>
      <c r="C2" s="586"/>
      <c r="D2" s="1019" t="s">
        <v>307</v>
      </c>
      <c r="E2" s="1019"/>
      <c r="F2" s="1019"/>
      <c r="G2" s="790"/>
      <c r="H2" s="1019" t="s">
        <v>497</v>
      </c>
      <c r="I2" s="1019"/>
      <c r="J2" s="1019"/>
      <c r="K2" s="790"/>
      <c r="L2" s="1019" t="s">
        <v>308</v>
      </c>
      <c r="M2" s="1019"/>
      <c r="N2" s="1019"/>
    </row>
    <row r="3" spans="1:14" ht="30" customHeight="1" x14ac:dyDescent="0.25">
      <c r="A3" s="1017"/>
      <c r="B3" s="1018"/>
      <c r="C3" s="586"/>
      <c r="D3" s="195" t="s">
        <v>0</v>
      </c>
      <c r="E3" s="195" t="s">
        <v>1</v>
      </c>
      <c r="F3" s="195" t="s">
        <v>2</v>
      </c>
      <c r="G3" s="195"/>
      <c r="H3" s="195" t="s">
        <v>0</v>
      </c>
      <c r="I3" s="195" t="s">
        <v>1</v>
      </c>
      <c r="J3" s="195" t="s">
        <v>2</v>
      </c>
      <c r="K3" s="195"/>
      <c r="L3" s="195" t="s">
        <v>0</v>
      </c>
      <c r="M3" s="195" t="s">
        <v>1</v>
      </c>
      <c r="N3" s="195" t="s">
        <v>2</v>
      </c>
    </row>
    <row r="4" spans="1:14" x14ac:dyDescent="0.25">
      <c r="A4" s="208" t="s">
        <v>230</v>
      </c>
      <c r="B4" s="209">
        <v>273854.95363252028</v>
      </c>
      <c r="C4" s="209"/>
      <c r="D4" s="209">
        <v>166927.08379824596</v>
      </c>
      <c r="E4" s="209">
        <v>83129.817407124647</v>
      </c>
      <c r="F4" s="209">
        <v>83797.266390710938</v>
      </c>
      <c r="G4" s="209"/>
      <c r="H4" s="209">
        <v>22225.415487724873</v>
      </c>
      <c r="I4" s="209">
        <v>11230.941563812019</v>
      </c>
      <c r="J4" s="209">
        <v>10994.473923912876</v>
      </c>
      <c r="K4" s="209"/>
      <c r="L4" s="209">
        <v>84702.45434559368</v>
      </c>
      <c r="M4" s="209">
        <v>43145.173630415207</v>
      </c>
      <c r="N4" s="209">
        <v>41557.280715178487</v>
      </c>
    </row>
    <row r="5" spans="1:14" x14ac:dyDescent="0.25">
      <c r="A5" s="778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</row>
    <row r="6" spans="1:14" ht="17.25" customHeight="1" x14ac:dyDescent="0.25">
      <c r="A6" s="208" t="s">
        <v>3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</row>
    <row r="7" spans="1:14" ht="13.5" customHeight="1" x14ac:dyDescent="0.25">
      <c r="A7" s="319" t="s">
        <v>4</v>
      </c>
      <c r="B7" s="211">
        <v>109295.08889510458</v>
      </c>
      <c r="C7" s="211"/>
      <c r="D7" s="211">
        <v>90026.790237516325</v>
      </c>
      <c r="E7" s="211">
        <v>43151.530287401743</v>
      </c>
      <c r="F7" s="211">
        <v>46875.259950114596</v>
      </c>
      <c r="G7" s="211"/>
      <c r="H7" s="211">
        <v>8300.5226930188728</v>
      </c>
      <c r="I7" s="211">
        <v>4012.3218899016138</v>
      </c>
      <c r="J7" s="211">
        <v>4288.2008031172809</v>
      </c>
      <c r="K7" s="211"/>
      <c r="L7" s="211">
        <v>10967.775964569424</v>
      </c>
      <c r="M7" s="211">
        <v>5548.0902178487377</v>
      </c>
      <c r="N7" s="211">
        <v>5419.6857467207083</v>
      </c>
    </row>
    <row r="8" spans="1:14" ht="13.5" customHeight="1" x14ac:dyDescent="0.25">
      <c r="A8" s="319" t="s">
        <v>5</v>
      </c>
      <c r="B8" s="211">
        <v>164559.86473643282</v>
      </c>
      <c r="C8" s="211"/>
      <c r="D8" s="211">
        <v>76900.29356031926</v>
      </c>
      <c r="E8" s="211">
        <v>39978.287119722918</v>
      </c>
      <c r="F8" s="211">
        <v>36922.006440596357</v>
      </c>
      <c r="G8" s="211"/>
      <c r="H8" s="211">
        <v>13924.892794706022</v>
      </c>
      <c r="I8" s="211">
        <v>7218.6196739104271</v>
      </c>
      <c r="J8" s="211">
        <v>6706.2731207956167</v>
      </c>
      <c r="K8" s="211"/>
      <c r="L8" s="211">
        <v>73734.678381024278</v>
      </c>
      <c r="M8" s="211">
        <v>37597.083412566491</v>
      </c>
      <c r="N8" s="211">
        <v>36137.594968457801</v>
      </c>
    </row>
    <row r="9" spans="1:14" ht="13.5" customHeight="1" x14ac:dyDescent="0.25">
      <c r="A9" s="789" t="s">
        <v>565</v>
      </c>
      <c r="B9" s="213"/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</row>
    <row r="10" spans="1:14" ht="13.5" customHeight="1" x14ac:dyDescent="0.25">
      <c r="A10" s="214" t="s">
        <v>6</v>
      </c>
      <c r="B10" s="212">
        <v>19249.228686628667</v>
      </c>
      <c r="C10" s="212"/>
      <c r="D10" s="212">
        <v>10039.704044535152</v>
      </c>
      <c r="E10" s="212">
        <v>5226.4433743300106</v>
      </c>
      <c r="F10" s="212">
        <v>4813.2606702051635</v>
      </c>
      <c r="G10" s="212"/>
      <c r="H10" s="212">
        <v>2240.0859220553466</v>
      </c>
      <c r="I10" s="212">
        <v>1128.9422808088348</v>
      </c>
      <c r="J10" s="212">
        <v>1111.1436412465337</v>
      </c>
      <c r="K10" s="212"/>
      <c r="L10" s="212">
        <v>6969.4387200382116</v>
      </c>
      <c r="M10" s="212">
        <v>3493.6186798002673</v>
      </c>
      <c r="N10" s="212">
        <v>3475.8200402379662</v>
      </c>
    </row>
    <row r="11" spans="1:14" ht="13.5" customHeight="1" x14ac:dyDescent="0.25">
      <c r="A11" s="319" t="s">
        <v>6</v>
      </c>
      <c r="B11" s="211">
        <v>6171.0426025292763</v>
      </c>
      <c r="C11" s="211"/>
      <c r="D11" s="211">
        <v>3936.0420060631805</v>
      </c>
      <c r="E11" s="211">
        <v>2018.87425892389</v>
      </c>
      <c r="F11" s="211">
        <v>1917.1677471393123</v>
      </c>
      <c r="G11" s="211"/>
      <c r="H11" s="211">
        <v>584.81244276134373</v>
      </c>
      <c r="I11" s="211">
        <v>291.13488998336561</v>
      </c>
      <c r="J11" s="211">
        <v>293.67755277798017</v>
      </c>
      <c r="K11" s="211"/>
      <c r="L11" s="211">
        <v>1650.1881537047957</v>
      </c>
      <c r="M11" s="211">
        <v>842.89271641470975</v>
      </c>
      <c r="N11" s="211">
        <v>807.29543729010754</v>
      </c>
    </row>
    <row r="12" spans="1:14" ht="13.5" customHeight="1" x14ac:dyDescent="0.25">
      <c r="A12" s="319" t="s">
        <v>158</v>
      </c>
      <c r="B12" s="211">
        <v>5044.6429845150778</v>
      </c>
      <c r="C12" s="211"/>
      <c r="D12" s="211">
        <v>2504.5228526952487</v>
      </c>
      <c r="E12" s="211">
        <v>1364.1385893106708</v>
      </c>
      <c r="F12" s="211">
        <v>1140.3842633845998</v>
      </c>
      <c r="G12" s="211"/>
      <c r="H12" s="211">
        <v>644.56501843478316</v>
      </c>
      <c r="I12" s="211">
        <v>326.73216910796941</v>
      </c>
      <c r="J12" s="211">
        <v>317.83284932681846</v>
      </c>
      <c r="K12" s="211"/>
      <c r="L12" s="211">
        <v>1895.5551133850895</v>
      </c>
      <c r="M12" s="211">
        <v>924.25792584237195</v>
      </c>
      <c r="N12" s="211">
        <v>971.29718754273915</v>
      </c>
    </row>
    <row r="13" spans="1:14" ht="13.5" customHeight="1" x14ac:dyDescent="0.25">
      <c r="A13" s="319" t="s">
        <v>159</v>
      </c>
      <c r="B13" s="211">
        <v>3381.7415168372318</v>
      </c>
      <c r="C13" s="211"/>
      <c r="D13" s="211">
        <v>1112.4149726438409</v>
      </c>
      <c r="E13" s="211">
        <v>582.26977996672929</v>
      </c>
      <c r="F13" s="211">
        <v>530.1451926771332</v>
      </c>
      <c r="G13" s="211"/>
      <c r="H13" s="211">
        <v>514.88921590944653</v>
      </c>
      <c r="I13" s="211">
        <v>264.43693063991276</v>
      </c>
      <c r="J13" s="211">
        <v>250.45228526953272</v>
      </c>
      <c r="K13" s="211"/>
      <c r="L13" s="211">
        <v>1754.4373282839879</v>
      </c>
      <c r="M13" s="211">
        <v>898.83129789622751</v>
      </c>
      <c r="N13" s="211">
        <v>855.60603038778197</v>
      </c>
    </row>
    <row r="14" spans="1:14" ht="13.5" customHeight="1" x14ac:dyDescent="0.25">
      <c r="A14" s="319" t="s">
        <v>160</v>
      </c>
      <c r="B14" s="211">
        <v>4651.8015827471463</v>
      </c>
      <c r="C14" s="211"/>
      <c r="D14" s="211">
        <v>2486.7242131329476</v>
      </c>
      <c r="E14" s="211">
        <v>1261.1607461287858</v>
      </c>
      <c r="F14" s="211">
        <v>1225.5634670041836</v>
      </c>
      <c r="G14" s="211"/>
      <c r="H14" s="211">
        <v>495.81924494983747</v>
      </c>
      <c r="I14" s="211">
        <v>246.63829107761089</v>
      </c>
      <c r="J14" s="211">
        <v>249.18095387222544</v>
      </c>
      <c r="K14" s="211"/>
      <c r="L14" s="211">
        <v>1669.258124664404</v>
      </c>
      <c r="M14" s="211">
        <v>827.63673964702309</v>
      </c>
      <c r="N14" s="211">
        <v>841.62138501740253</v>
      </c>
    </row>
    <row r="15" spans="1:14" ht="13.5" customHeight="1" x14ac:dyDescent="0.25">
      <c r="A15" s="214" t="s">
        <v>7</v>
      </c>
      <c r="B15" s="212">
        <v>9453.620270376523</v>
      </c>
      <c r="C15" s="212"/>
      <c r="D15" s="212">
        <v>3116.0332548000224</v>
      </c>
      <c r="E15" s="212">
        <v>1577.7222640582841</v>
      </c>
      <c r="F15" s="212">
        <v>1538.3109907417602</v>
      </c>
      <c r="G15" s="212"/>
      <c r="H15" s="212">
        <v>344.53080867027131</v>
      </c>
      <c r="I15" s="212">
        <v>177.98639562301784</v>
      </c>
      <c r="J15" s="212">
        <v>166.54441304725233</v>
      </c>
      <c r="K15" s="212"/>
      <c r="L15" s="212">
        <v>5993.0562069062653</v>
      </c>
      <c r="M15" s="212">
        <v>3079.164644278113</v>
      </c>
      <c r="N15" s="212">
        <v>2913.8915626281741</v>
      </c>
    </row>
    <row r="16" spans="1:14" ht="13.5" customHeight="1" x14ac:dyDescent="0.25">
      <c r="A16" s="319" t="s">
        <v>161</v>
      </c>
      <c r="B16" s="211">
        <v>4419.1479370399247</v>
      </c>
      <c r="C16" s="211"/>
      <c r="D16" s="211">
        <v>1446.7751301356402</v>
      </c>
      <c r="E16" s="211">
        <v>728.47289065705979</v>
      </c>
      <c r="F16" s="211">
        <v>718.30223947860202</v>
      </c>
      <c r="G16" s="211"/>
      <c r="H16" s="211">
        <v>152.55976767687227</v>
      </c>
      <c r="I16" s="211">
        <v>73.737221043821606</v>
      </c>
      <c r="J16" s="211">
        <v>78.822546633050663</v>
      </c>
      <c r="K16" s="211"/>
      <c r="L16" s="211">
        <v>2819.8130392274397</v>
      </c>
      <c r="M16" s="211">
        <v>1441.6898045464113</v>
      </c>
      <c r="N16" s="211">
        <v>1378.1232346810502</v>
      </c>
    </row>
    <row r="17" spans="1:14" ht="13.5" customHeight="1" x14ac:dyDescent="0.25">
      <c r="A17" s="319" t="s">
        <v>162</v>
      </c>
      <c r="B17" s="211">
        <v>5034.4723333366201</v>
      </c>
      <c r="C17" s="211"/>
      <c r="D17" s="211">
        <v>1669.258124664404</v>
      </c>
      <c r="E17" s="211">
        <v>849.24937340124586</v>
      </c>
      <c r="F17" s="211">
        <v>820.00875126317976</v>
      </c>
      <c r="G17" s="211"/>
      <c r="H17" s="211">
        <v>191.97104099339791</v>
      </c>
      <c r="I17" s="211">
        <v>104.24917457919595</v>
      </c>
      <c r="J17" s="211">
        <v>87.721866414201514</v>
      </c>
      <c r="K17" s="211"/>
      <c r="L17" s="211">
        <v>3173.2431676788474</v>
      </c>
      <c r="M17" s="211">
        <v>1637.4748397317235</v>
      </c>
      <c r="N17" s="211">
        <v>1535.7683279471457</v>
      </c>
    </row>
    <row r="18" spans="1:14" ht="13.5" customHeight="1" x14ac:dyDescent="0.25">
      <c r="A18" s="214" t="s">
        <v>8</v>
      </c>
      <c r="B18" s="212">
        <v>9425.6509796357641</v>
      </c>
      <c r="C18" s="212"/>
      <c r="D18" s="212">
        <v>5610.3854563167915</v>
      </c>
      <c r="E18" s="212">
        <v>2763.874457745922</v>
      </c>
      <c r="F18" s="212">
        <v>2846.5109985708914</v>
      </c>
      <c r="G18" s="212"/>
      <c r="H18" s="212">
        <v>457.67930303061911</v>
      </c>
      <c r="I18" s="212">
        <v>250.45228526953272</v>
      </c>
      <c r="J18" s="212">
        <v>207.22701776108525</v>
      </c>
      <c r="K18" s="212"/>
      <c r="L18" s="212">
        <v>3357.5862202883945</v>
      </c>
      <c r="M18" s="212">
        <v>1750.6233340920662</v>
      </c>
      <c r="N18" s="212">
        <v>1606.9628861963502</v>
      </c>
    </row>
    <row r="19" spans="1:14" ht="13.5" customHeight="1" x14ac:dyDescent="0.25">
      <c r="A19" s="319" t="s">
        <v>8</v>
      </c>
      <c r="B19" s="211">
        <v>9425.6509796357641</v>
      </c>
      <c r="C19" s="211"/>
      <c r="D19" s="211">
        <v>5610.3854563167915</v>
      </c>
      <c r="E19" s="211">
        <v>2763.874457745922</v>
      </c>
      <c r="F19" s="211">
        <v>2846.5109985708914</v>
      </c>
      <c r="G19" s="211"/>
      <c r="H19" s="211">
        <v>457.67930303061911</v>
      </c>
      <c r="I19" s="211">
        <v>250.45228526953272</v>
      </c>
      <c r="J19" s="211">
        <v>207.22701776108525</v>
      </c>
      <c r="K19" s="211"/>
      <c r="L19" s="211">
        <v>3357.5862202883945</v>
      </c>
      <c r="M19" s="211">
        <v>1750.6233340920662</v>
      </c>
      <c r="N19" s="211">
        <v>1606.9628861963502</v>
      </c>
    </row>
    <row r="20" spans="1:14" ht="13.5" customHeight="1" x14ac:dyDescent="0.25">
      <c r="A20" s="214" t="s">
        <v>9</v>
      </c>
      <c r="B20" s="212">
        <v>73632.9718692397</v>
      </c>
      <c r="C20" s="212"/>
      <c r="D20" s="212">
        <v>60988.309791622065</v>
      </c>
      <c r="E20" s="212">
        <v>28859.222718873956</v>
      </c>
      <c r="F20" s="212">
        <v>32129.087072748131</v>
      </c>
      <c r="G20" s="212"/>
      <c r="H20" s="212">
        <v>4942.9364727305001</v>
      </c>
      <c r="I20" s="212">
        <v>2421.8863118702793</v>
      </c>
      <c r="J20" s="212">
        <v>2521.0501608602426</v>
      </c>
      <c r="K20" s="212"/>
      <c r="L20" s="212">
        <v>7701.7256048871714</v>
      </c>
      <c r="M20" s="212">
        <v>3975.4532793797043</v>
      </c>
      <c r="N20" s="212">
        <v>3726.2723255074889</v>
      </c>
    </row>
    <row r="21" spans="1:14" ht="13.5" customHeight="1" x14ac:dyDescent="0.25">
      <c r="A21" s="319" t="s">
        <v>9</v>
      </c>
      <c r="B21" s="211">
        <v>69408.337635987802</v>
      </c>
      <c r="C21" s="211"/>
      <c r="D21" s="211">
        <v>59133.437282950828</v>
      </c>
      <c r="E21" s="211">
        <v>27913.352159277383</v>
      </c>
      <c r="F21" s="211">
        <v>31220.085123673467</v>
      </c>
      <c r="G21" s="211"/>
      <c r="H21" s="211">
        <v>4612.3903094306224</v>
      </c>
      <c r="I21" s="211">
        <v>2222.2872824930455</v>
      </c>
      <c r="J21" s="211">
        <v>2390.1030269375988</v>
      </c>
      <c r="K21" s="211"/>
      <c r="L21" s="211">
        <v>5662.5100436063876</v>
      </c>
      <c r="M21" s="211">
        <v>2846.5109985708914</v>
      </c>
      <c r="N21" s="211">
        <v>2815.9990450355181</v>
      </c>
    </row>
    <row r="22" spans="1:14" ht="13.5" customHeight="1" x14ac:dyDescent="0.25">
      <c r="A22" s="319" t="s">
        <v>163</v>
      </c>
      <c r="B22" s="211">
        <v>4224.6342332519198</v>
      </c>
      <c r="C22" s="211"/>
      <c r="D22" s="211">
        <v>1854.8725086712584</v>
      </c>
      <c r="E22" s="211">
        <v>945.87055959659472</v>
      </c>
      <c r="F22" s="211">
        <v>909.00194907468529</v>
      </c>
      <c r="G22" s="211"/>
      <c r="H22" s="211">
        <v>330.54616329989125</v>
      </c>
      <c r="I22" s="211">
        <v>199.59902937724158</v>
      </c>
      <c r="J22" s="211">
        <v>130.94713392264853</v>
      </c>
      <c r="K22" s="211"/>
      <c r="L22" s="211">
        <v>2039.2155612808056</v>
      </c>
      <c r="M22" s="211">
        <v>1128.9422808088348</v>
      </c>
      <c r="N22" s="211">
        <v>910.27328047199251</v>
      </c>
    </row>
    <row r="23" spans="1:14" ht="13.5" customHeight="1" x14ac:dyDescent="0.25">
      <c r="A23" s="214" t="s">
        <v>10</v>
      </c>
      <c r="B23" s="212">
        <v>3058.8233419211974</v>
      </c>
      <c r="C23" s="212"/>
      <c r="D23" s="212">
        <v>1731.5533631324579</v>
      </c>
      <c r="E23" s="212">
        <v>914.08727466391417</v>
      </c>
      <c r="F23" s="212">
        <v>817.46608846856532</v>
      </c>
      <c r="G23" s="212"/>
      <c r="H23" s="212">
        <v>306.39086675105295</v>
      </c>
      <c r="I23" s="212">
        <v>161.45908745802322</v>
      </c>
      <c r="J23" s="212">
        <v>144.9317792930286</v>
      </c>
      <c r="K23" s="212"/>
      <c r="L23" s="212">
        <v>1020.8791120377208</v>
      </c>
      <c r="M23" s="212">
        <v>493.27658215522291</v>
      </c>
      <c r="N23" s="212">
        <v>527.60252988251875</v>
      </c>
    </row>
    <row r="24" spans="1:14" ht="13.5" customHeight="1" x14ac:dyDescent="0.25">
      <c r="A24" s="319" t="s">
        <v>10</v>
      </c>
      <c r="B24" s="211">
        <v>3058.8233419211974</v>
      </c>
      <c r="C24" s="211"/>
      <c r="D24" s="211">
        <v>1731.5533631324579</v>
      </c>
      <c r="E24" s="211">
        <v>914.08727466391417</v>
      </c>
      <c r="F24" s="211">
        <v>817.46608846856532</v>
      </c>
      <c r="G24" s="211"/>
      <c r="H24" s="211">
        <v>306.39086675105295</v>
      </c>
      <c r="I24" s="211">
        <v>161.45908745802322</v>
      </c>
      <c r="J24" s="211">
        <v>144.9317792930286</v>
      </c>
      <c r="K24" s="211"/>
      <c r="L24" s="211">
        <v>1020.8791120377208</v>
      </c>
      <c r="M24" s="211">
        <v>493.27658215522291</v>
      </c>
      <c r="N24" s="211">
        <v>527.60252988251875</v>
      </c>
    </row>
    <row r="25" spans="1:14" ht="13.5" customHeight="1" x14ac:dyDescent="0.25">
      <c r="A25" s="214" t="s">
        <v>11</v>
      </c>
      <c r="B25" s="212">
        <v>13743.092404891089</v>
      </c>
      <c r="C25" s="212"/>
      <c r="D25" s="212">
        <v>7390.249412546902</v>
      </c>
      <c r="E25" s="212">
        <v>3759.3269418374766</v>
      </c>
      <c r="F25" s="212">
        <v>3630.9224707094472</v>
      </c>
      <c r="G25" s="212"/>
      <c r="H25" s="212">
        <v>1103.5156528626903</v>
      </c>
      <c r="I25" s="212">
        <v>570.82779739096429</v>
      </c>
      <c r="J25" s="212">
        <v>532.68785547174764</v>
      </c>
      <c r="K25" s="212"/>
      <c r="L25" s="212">
        <v>5249.3273394815405</v>
      </c>
      <c r="M25" s="212">
        <v>2699.0365564832537</v>
      </c>
      <c r="N25" s="212">
        <v>2550.2907829983087</v>
      </c>
    </row>
    <row r="26" spans="1:14" ht="13.5" customHeight="1" x14ac:dyDescent="0.25">
      <c r="A26" s="319" t="s">
        <v>11</v>
      </c>
      <c r="B26" s="211">
        <v>13743.092404891089</v>
      </c>
      <c r="C26" s="211"/>
      <c r="D26" s="211">
        <v>7390.249412546902</v>
      </c>
      <c r="E26" s="211">
        <v>3759.3269418374766</v>
      </c>
      <c r="F26" s="211">
        <v>3630.9224707094472</v>
      </c>
      <c r="G26" s="211"/>
      <c r="H26" s="211">
        <v>1103.5156528626903</v>
      </c>
      <c r="I26" s="211">
        <v>570.82779739096429</v>
      </c>
      <c r="J26" s="211">
        <v>532.68785547174764</v>
      </c>
      <c r="K26" s="211"/>
      <c r="L26" s="211">
        <v>5249.3273394815405</v>
      </c>
      <c r="M26" s="211">
        <v>2699.0365564832537</v>
      </c>
      <c r="N26" s="211">
        <v>2550.2907829983087</v>
      </c>
    </row>
    <row r="27" spans="1:14" ht="13.5" customHeight="1" x14ac:dyDescent="0.25">
      <c r="A27" s="214" t="s">
        <v>12</v>
      </c>
      <c r="B27" s="212">
        <v>12077.648274418629</v>
      </c>
      <c r="C27" s="212"/>
      <c r="D27" s="212">
        <v>4497.9704836729725</v>
      </c>
      <c r="E27" s="212">
        <v>2310.0091489072438</v>
      </c>
      <c r="F27" s="212">
        <v>2187.9613347657505</v>
      </c>
      <c r="G27" s="212"/>
      <c r="H27" s="212">
        <v>406.82604713832797</v>
      </c>
      <c r="I27" s="212">
        <v>190.69970959609063</v>
      </c>
      <c r="J27" s="212">
        <v>216.1263375422362</v>
      </c>
      <c r="K27" s="212"/>
      <c r="L27" s="212">
        <v>7172.8517436073671</v>
      </c>
      <c r="M27" s="212">
        <v>3637.2791276959833</v>
      </c>
      <c r="N27" s="212">
        <v>3535.5726159114056</v>
      </c>
    </row>
    <row r="28" spans="1:14" ht="13.5" customHeight="1" x14ac:dyDescent="0.25">
      <c r="A28" s="319" t="s">
        <v>12</v>
      </c>
      <c r="B28" s="211">
        <v>8638.6968447025938</v>
      </c>
      <c r="C28" s="211"/>
      <c r="D28" s="211">
        <v>3998.3372445312343</v>
      </c>
      <c r="E28" s="211">
        <v>2044.3008868700344</v>
      </c>
      <c r="F28" s="211">
        <v>1954.0363576612217</v>
      </c>
      <c r="G28" s="211"/>
      <c r="H28" s="211">
        <v>312.74752373758935</v>
      </c>
      <c r="I28" s="211">
        <v>152.55976767687227</v>
      </c>
      <c r="J28" s="211">
        <v>160.18775606071594</v>
      </c>
      <c r="K28" s="211"/>
      <c r="L28" s="211">
        <v>4327.6120764338048</v>
      </c>
      <c r="M28" s="211">
        <v>2212.1166313145877</v>
      </c>
      <c r="N28" s="211">
        <v>2115.4954451192389</v>
      </c>
    </row>
    <row r="29" spans="1:14" ht="13.5" customHeight="1" x14ac:dyDescent="0.25">
      <c r="A29" s="319" t="s">
        <v>164</v>
      </c>
      <c r="B29" s="211">
        <v>3438.9514297160567</v>
      </c>
      <c r="C29" s="211"/>
      <c r="D29" s="211">
        <v>499.6332391417593</v>
      </c>
      <c r="E29" s="211">
        <v>265.70826203722004</v>
      </c>
      <c r="F29" s="211">
        <v>233.9249771045381</v>
      </c>
      <c r="G29" s="211"/>
      <c r="H29" s="211">
        <v>94.078523400737836</v>
      </c>
      <c r="I29" s="211">
        <v>38.13994191921806</v>
      </c>
      <c r="J29" s="211">
        <v>55.938581481519861</v>
      </c>
      <c r="K29" s="211"/>
      <c r="L29" s="211">
        <v>2845.2396671735842</v>
      </c>
      <c r="M29" s="211">
        <v>1425.1624963814174</v>
      </c>
      <c r="N29" s="211">
        <v>1420.0771707921886</v>
      </c>
    </row>
    <row r="30" spans="1:14" ht="13.5" customHeight="1" x14ac:dyDescent="0.25">
      <c r="A30" s="214" t="s">
        <v>13</v>
      </c>
      <c r="B30" s="212">
        <v>10885.139423744455</v>
      </c>
      <c r="C30" s="212"/>
      <c r="D30" s="212">
        <v>5750.2319100205859</v>
      </c>
      <c r="E30" s="212">
        <v>2934.2328649850897</v>
      </c>
      <c r="F30" s="212">
        <v>2815.9990450355181</v>
      </c>
      <c r="G30" s="212"/>
      <c r="H30" s="212">
        <v>795.85345471434255</v>
      </c>
      <c r="I30" s="212">
        <v>394.11273316525518</v>
      </c>
      <c r="J30" s="212">
        <v>401.74072154909885</v>
      </c>
      <c r="K30" s="212"/>
      <c r="L30" s="212">
        <v>4339.0540590095698</v>
      </c>
      <c r="M30" s="212">
        <v>2252.7992360284188</v>
      </c>
      <c r="N30" s="212">
        <v>2086.2548229811728</v>
      </c>
    </row>
    <row r="31" spans="1:14" ht="13.5" customHeight="1" x14ac:dyDescent="0.25">
      <c r="A31" s="319" t="s">
        <v>13</v>
      </c>
      <c r="B31" s="211">
        <v>6005.7695208793375</v>
      </c>
      <c r="C31" s="211"/>
      <c r="D31" s="211">
        <v>3955.1119770227888</v>
      </c>
      <c r="E31" s="211">
        <v>2004.8896135535106</v>
      </c>
      <c r="F31" s="211">
        <v>1950.2223634693</v>
      </c>
      <c r="G31" s="211"/>
      <c r="H31" s="211">
        <v>502.17590193637386</v>
      </c>
      <c r="I31" s="211">
        <v>251.72361666684</v>
      </c>
      <c r="J31" s="211">
        <v>250.45228526953272</v>
      </c>
      <c r="K31" s="211"/>
      <c r="L31" s="211">
        <v>1548.481641920218</v>
      </c>
      <c r="M31" s="211">
        <v>793.3107919197281</v>
      </c>
      <c r="N31" s="211">
        <v>755.17085000051145</v>
      </c>
    </row>
    <row r="32" spans="1:14" ht="13.5" customHeight="1" x14ac:dyDescent="0.25">
      <c r="A32" s="319" t="s">
        <v>165</v>
      </c>
      <c r="B32" s="211">
        <v>2990.1714464666074</v>
      </c>
      <c r="C32" s="211"/>
      <c r="D32" s="211">
        <v>977.65384452927526</v>
      </c>
      <c r="E32" s="211">
        <v>500.90457053906658</v>
      </c>
      <c r="F32" s="211">
        <v>476.74927399022829</v>
      </c>
      <c r="G32" s="211"/>
      <c r="H32" s="211">
        <v>150.01710488225771</v>
      </c>
      <c r="I32" s="211">
        <v>73.737221043821606</v>
      </c>
      <c r="J32" s="211">
        <v>76.279883838436135</v>
      </c>
      <c r="K32" s="211"/>
      <c r="L32" s="211">
        <v>1862.5004970551017</v>
      </c>
      <c r="M32" s="211">
        <v>977.65384452927526</v>
      </c>
      <c r="N32" s="211">
        <v>884.84665252584807</v>
      </c>
    </row>
    <row r="33" spans="1:14" ht="13.5" customHeight="1" x14ac:dyDescent="0.25">
      <c r="A33" s="319" t="s">
        <v>166</v>
      </c>
      <c r="B33" s="211">
        <v>1889.1984563985534</v>
      </c>
      <c r="C33" s="211"/>
      <c r="D33" s="211">
        <v>817.46608846856532</v>
      </c>
      <c r="E33" s="211">
        <v>428.4386808925517</v>
      </c>
      <c r="F33" s="211">
        <v>389.02740757602606</v>
      </c>
      <c r="G33" s="211"/>
      <c r="H33" s="211">
        <v>143.66044789572132</v>
      </c>
      <c r="I33" s="211">
        <v>68.651895454592548</v>
      </c>
      <c r="J33" s="211">
        <v>75.00855244112887</v>
      </c>
      <c r="K33" s="211"/>
      <c r="L33" s="211">
        <v>928.07192003429361</v>
      </c>
      <c r="M33" s="211">
        <v>481.8345995794574</v>
      </c>
      <c r="N33" s="211">
        <v>446.2373204548536</v>
      </c>
    </row>
    <row r="34" spans="1:14" ht="13.5" customHeight="1" x14ac:dyDescent="0.25">
      <c r="A34" s="214" t="s">
        <v>14</v>
      </c>
      <c r="B34" s="212">
        <v>23147.130750772609</v>
      </c>
      <c r="C34" s="212"/>
      <c r="D34" s="212">
        <v>15646.27550666</v>
      </c>
      <c r="E34" s="212">
        <v>8064.0550531197296</v>
      </c>
      <c r="F34" s="212">
        <v>7582.2204535402925</v>
      </c>
      <c r="G34" s="212"/>
      <c r="H34" s="212">
        <v>2237.5432592607322</v>
      </c>
      <c r="I34" s="212">
        <v>1200.1368390580392</v>
      </c>
      <c r="J34" s="212">
        <v>1037.4064202027148</v>
      </c>
      <c r="K34" s="212"/>
      <c r="L34" s="212">
        <v>5263.31198485192</v>
      </c>
      <c r="M34" s="212">
        <v>2702.8505506751753</v>
      </c>
      <c r="N34" s="212">
        <v>2560.4614341767665</v>
      </c>
    </row>
    <row r="35" spans="1:14" ht="13.5" customHeight="1" x14ac:dyDescent="0.25">
      <c r="A35" s="319" t="s">
        <v>14</v>
      </c>
      <c r="B35" s="211">
        <v>12567.110862381909</v>
      </c>
      <c r="C35" s="211"/>
      <c r="D35" s="211">
        <v>9219.6952932719942</v>
      </c>
      <c r="E35" s="211">
        <v>4787.834042259019</v>
      </c>
      <c r="F35" s="211">
        <v>4431.8612510129969</v>
      </c>
      <c r="G35" s="211"/>
      <c r="H35" s="211">
        <v>1051.3910655730942</v>
      </c>
      <c r="I35" s="211">
        <v>573.37046018557874</v>
      </c>
      <c r="J35" s="211">
        <v>478.02060538753557</v>
      </c>
      <c r="K35" s="211"/>
      <c r="L35" s="211">
        <v>2296.0245035368644</v>
      </c>
      <c r="M35" s="211">
        <v>1189.9661878795814</v>
      </c>
      <c r="N35" s="211">
        <v>1106.0583156573048</v>
      </c>
    </row>
    <row r="36" spans="1:14" ht="13.5" customHeight="1" x14ac:dyDescent="0.25">
      <c r="A36" s="319" t="s">
        <v>167</v>
      </c>
      <c r="B36" s="211">
        <v>3810.1801977297655</v>
      </c>
      <c r="C36" s="211"/>
      <c r="D36" s="211">
        <v>2283.3111895637921</v>
      </c>
      <c r="E36" s="211">
        <v>1154.3689087549792</v>
      </c>
      <c r="F36" s="211">
        <v>1128.9422808088348</v>
      </c>
      <c r="G36" s="211"/>
      <c r="H36" s="211">
        <v>495.81924494983747</v>
      </c>
      <c r="I36" s="211">
        <v>261.8942678452982</v>
      </c>
      <c r="J36" s="211">
        <v>233.9249771045381</v>
      </c>
      <c r="K36" s="211"/>
      <c r="L36" s="211">
        <v>1031.0497632161787</v>
      </c>
      <c r="M36" s="211">
        <v>536.5018496636693</v>
      </c>
      <c r="N36" s="211">
        <v>494.54791355253019</v>
      </c>
    </row>
    <row r="37" spans="1:14" ht="13.5" customHeight="1" x14ac:dyDescent="0.25">
      <c r="A37" s="319" t="s">
        <v>168</v>
      </c>
      <c r="B37" s="211">
        <v>6769.8396906609778</v>
      </c>
      <c r="C37" s="211"/>
      <c r="D37" s="211">
        <v>4143.2690238242576</v>
      </c>
      <c r="E37" s="211">
        <v>2121.852102105775</v>
      </c>
      <c r="F37" s="211">
        <v>2021.4169217185045</v>
      </c>
      <c r="G37" s="211"/>
      <c r="H37" s="211">
        <v>690.33294873784314</v>
      </c>
      <c r="I37" s="211">
        <v>364.87211102718777</v>
      </c>
      <c r="J37" s="211">
        <v>325.46083771066213</v>
      </c>
      <c r="K37" s="211"/>
      <c r="L37" s="211">
        <v>1936.2377180989206</v>
      </c>
      <c r="M37" s="211">
        <v>976.38251313196804</v>
      </c>
      <c r="N37" s="211">
        <v>959.85520496697416</v>
      </c>
    </row>
    <row r="38" spans="1:14" ht="13.5" customHeight="1" x14ac:dyDescent="0.25">
      <c r="A38" s="214" t="s">
        <v>15</v>
      </c>
      <c r="B38" s="212">
        <v>19722.163966426953</v>
      </c>
      <c r="C38" s="212"/>
      <c r="D38" s="212">
        <v>13796.488323577993</v>
      </c>
      <c r="E38" s="212">
        <v>6800.3516441963511</v>
      </c>
      <c r="F38" s="212">
        <v>6996.1366793816633</v>
      </c>
      <c r="G38" s="212"/>
      <c r="H38" s="212">
        <v>2148.5500614492266</v>
      </c>
      <c r="I38" s="212">
        <v>1041.2204143946365</v>
      </c>
      <c r="J38" s="212">
        <v>1107.329647054612</v>
      </c>
      <c r="K38" s="212"/>
      <c r="L38" s="212">
        <v>3777.1255813997777</v>
      </c>
      <c r="M38" s="212">
        <v>1862.5004970551017</v>
      </c>
      <c r="N38" s="212">
        <v>1914.6250843446978</v>
      </c>
    </row>
    <row r="39" spans="1:14" ht="13.5" customHeight="1" x14ac:dyDescent="0.25">
      <c r="A39" s="319" t="s">
        <v>15</v>
      </c>
      <c r="B39" s="211">
        <v>19722.163966426953</v>
      </c>
      <c r="C39" s="211"/>
      <c r="D39" s="211">
        <v>13796.488323577993</v>
      </c>
      <c r="E39" s="211">
        <v>6800.3516441963511</v>
      </c>
      <c r="F39" s="211">
        <v>6996.1366793816633</v>
      </c>
      <c r="G39" s="211"/>
      <c r="H39" s="211">
        <v>2148.5500614492266</v>
      </c>
      <c r="I39" s="211">
        <v>1041.2204143946365</v>
      </c>
      <c r="J39" s="211">
        <v>1107.329647054612</v>
      </c>
      <c r="K39" s="211"/>
      <c r="L39" s="211">
        <v>3777.1255813997777</v>
      </c>
      <c r="M39" s="211">
        <v>1862.5004970551017</v>
      </c>
      <c r="N39" s="211">
        <v>1914.6250843446978</v>
      </c>
    </row>
    <row r="40" spans="1:14" ht="13.5" customHeight="1" x14ac:dyDescent="0.25">
      <c r="A40" s="214" t="s">
        <v>169</v>
      </c>
      <c r="B40" s="212">
        <v>5539.1908980675871</v>
      </c>
      <c r="C40" s="212"/>
      <c r="D40" s="212">
        <v>2470.1969049679537</v>
      </c>
      <c r="E40" s="212">
        <v>1268.7887345126292</v>
      </c>
      <c r="F40" s="212">
        <v>1201.4081704553464</v>
      </c>
      <c r="G40" s="212"/>
      <c r="H40" s="212">
        <v>629.30904166709649</v>
      </c>
      <c r="I40" s="212">
        <v>330.54616329989125</v>
      </c>
      <c r="J40" s="212">
        <v>298.76287836720928</v>
      </c>
      <c r="K40" s="212"/>
      <c r="L40" s="212">
        <v>2439.6849514325804</v>
      </c>
      <c r="M40" s="212">
        <v>1211.5788216338042</v>
      </c>
      <c r="N40" s="212">
        <v>1228.1061297987981</v>
      </c>
    </row>
    <row r="41" spans="1:14" ht="13.5" customHeight="1" x14ac:dyDescent="0.25">
      <c r="A41" s="319" t="s">
        <v>169</v>
      </c>
      <c r="B41" s="211">
        <v>2822.3557020220542</v>
      </c>
      <c r="C41" s="211"/>
      <c r="D41" s="211">
        <v>1631.1181827451874</v>
      </c>
      <c r="E41" s="211">
        <v>853.06336759316753</v>
      </c>
      <c r="F41" s="211">
        <v>778.05481515204144</v>
      </c>
      <c r="G41" s="211"/>
      <c r="H41" s="211">
        <v>319.10418072412574</v>
      </c>
      <c r="I41" s="211">
        <v>161.45908745802322</v>
      </c>
      <c r="J41" s="211">
        <v>157.64509326610138</v>
      </c>
      <c r="K41" s="211"/>
      <c r="L41" s="211">
        <v>872.13333855277585</v>
      </c>
      <c r="M41" s="211">
        <v>451.32264604408272</v>
      </c>
      <c r="N41" s="211">
        <v>420.81069250870803</v>
      </c>
    </row>
    <row r="42" spans="1:14" ht="13.5" customHeight="1" x14ac:dyDescent="0.25">
      <c r="A42" s="319" t="s">
        <v>170</v>
      </c>
      <c r="B42" s="211">
        <v>2716.8351960455548</v>
      </c>
      <c r="C42" s="211"/>
      <c r="D42" s="211">
        <v>839.07872222278809</v>
      </c>
      <c r="E42" s="211">
        <v>415.72536691947892</v>
      </c>
      <c r="F42" s="211">
        <v>423.35335530332259</v>
      </c>
      <c r="G42" s="211"/>
      <c r="H42" s="211">
        <v>310.20486094297479</v>
      </c>
      <c r="I42" s="211">
        <v>169.08707584186689</v>
      </c>
      <c r="J42" s="211">
        <v>141.11778510110676</v>
      </c>
      <c r="K42" s="211"/>
      <c r="L42" s="211">
        <v>1567.5516128798263</v>
      </c>
      <c r="M42" s="211">
        <v>760.25617558974034</v>
      </c>
      <c r="N42" s="211">
        <v>807.29543729010754</v>
      </c>
    </row>
    <row r="43" spans="1:14" ht="13.5" customHeight="1" x14ac:dyDescent="0.25">
      <c r="A43" s="214" t="s">
        <v>16</v>
      </c>
      <c r="B43" s="212">
        <v>8932.374397480562</v>
      </c>
      <c r="C43" s="212"/>
      <c r="D43" s="212">
        <v>5057.3562984881501</v>
      </c>
      <c r="E43" s="212">
        <v>2564.2754283686882</v>
      </c>
      <c r="F43" s="212">
        <v>2493.0808701194837</v>
      </c>
      <c r="G43" s="212"/>
      <c r="H43" s="212">
        <v>799.66744890626421</v>
      </c>
      <c r="I43" s="212">
        <v>391.57007037064062</v>
      </c>
      <c r="J43" s="212">
        <v>408.09737853563524</v>
      </c>
      <c r="K43" s="212"/>
      <c r="L43" s="212">
        <v>3075.3506500861913</v>
      </c>
      <c r="M43" s="212">
        <v>1498.8997174252363</v>
      </c>
      <c r="N43" s="212">
        <v>1576.4509326609768</v>
      </c>
    </row>
    <row r="44" spans="1:14" ht="13.5" customHeight="1" x14ac:dyDescent="0.25">
      <c r="A44" s="319" t="s">
        <v>16</v>
      </c>
      <c r="B44" s="211">
        <v>6949.0974176812961</v>
      </c>
      <c r="C44" s="211"/>
      <c r="D44" s="211">
        <v>4470.0011929322136</v>
      </c>
      <c r="E44" s="211">
        <v>2223.5586138903527</v>
      </c>
      <c r="F44" s="211">
        <v>2246.4425790418827</v>
      </c>
      <c r="G44" s="211"/>
      <c r="H44" s="211">
        <v>642.02235564016871</v>
      </c>
      <c r="I44" s="211">
        <v>308.93352954566751</v>
      </c>
      <c r="J44" s="211">
        <v>333.08882609450581</v>
      </c>
      <c r="K44" s="211"/>
      <c r="L44" s="211">
        <v>1837.0738691089573</v>
      </c>
      <c r="M44" s="211">
        <v>919.17260025314306</v>
      </c>
      <c r="N44" s="211">
        <v>917.90126885583584</v>
      </c>
    </row>
    <row r="45" spans="1:14" ht="13.5" customHeight="1" x14ac:dyDescent="0.25">
      <c r="A45" s="319" t="s">
        <v>171</v>
      </c>
      <c r="B45" s="211">
        <v>1983.2769797992878</v>
      </c>
      <c r="C45" s="211"/>
      <c r="D45" s="211">
        <v>587.35510555595818</v>
      </c>
      <c r="E45" s="211">
        <v>340.71681447834948</v>
      </c>
      <c r="F45" s="211">
        <v>246.63829107761089</v>
      </c>
      <c r="G45" s="211"/>
      <c r="H45" s="211">
        <v>157.64509326610138</v>
      </c>
      <c r="I45" s="211">
        <v>82.636540824972457</v>
      </c>
      <c r="J45" s="211">
        <v>75.00855244112887</v>
      </c>
      <c r="K45" s="211"/>
      <c r="L45" s="211">
        <v>1238.2767809772558</v>
      </c>
      <c r="M45" s="211">
        <v>579.72711717211484</v>
      </c>
      <c r="N45" s="211">
        <v>658.5496638051626</v>
      </c>
    </row>
    <row r="46" spans="1:14" ht="13.5" customHeight="1" x14ac:dyDescent="0.25">
      <c r="A46" s="214" t="s">
        <v>17</v>
      </c>
      <c r="B46" s="212">
        <v>12199.696088560122</v>
      </c>
      <c r="C46" s="212"/>
      <c r="D46" s="212">
        <v>6304.5323992465346</v>
      </c>
      <c r="E46" s="212">
        <v>3297.8336446149551</v>
      </c>
      <c r="F46" s="212">
        <v>3006.6987546316013</v>
      </c>
      <c r="G46" s="212"/>
      <c r="H46" s="212">
        <v>1398.4645370379658</v>
      </c>
      <c r="I46" s="212">
        <v>728.47289065705979</v>
      </c>
      <c r="J46" s="212">
        <v>669.99164638092759</v>
      </c>
      <c r="K46" s="212"/>
      <c r="L46" s="212">
        <v>4496.6991522756653</v>
      </c>
      <c r="M46" s="212">
        <v>2304.9238233180149</v>
      </c>
      <c r="N46" s="212">
        <v>2191.7753289576722</v>
      </c>
    </row>
    <row r="47" spans="1:14" ht="13.5" customHeight="1" x14ac:dyDescent="0.25">
      <c r="A47" s="319" t="s">
        <v>17</v>
      </c>
      <c r="B47" s="211">
        <v>7776.7341573282974</v>
      </c>
      <c r="C47" s="211"/>
      <c r="D47" s="211">
        <v>4350.4960415853348</v>
      </c>
      <c r="E47" s="211">
        <v>2284.5825209610994</v>
      </c>
      <c r="F47" s="211">
        <v>2065.9135206242572</v>
      </c>
      <c r="G47" s="211"/>
      <c r="H47" s="211">
        <v>939.51390261005861</v>
      </c>
      <c r="I47" s="211">
        <v>478.02060538753557</v>
      </c>
      <c r="J47" s="211">
        <v>461.49329722254095</v>
      </c>
      <c r="K47" s="211"/>
      <c r="L47" s="211">
        <v>2486.7242131329476</v>
      </c>
      <c r="M47" s="211">
        <v>1285.316042677623</v>
      </c>
      <c r="N47" s="211">
        <v>1201.4081704553464</v>
      </c>
    </row>
    <row r="48" spans="1:14" ht="13.5" customHeight="1" x14ac:dyDescent="0.25">
      <c r="A48" s="319" t="s">
        <v>172</v>
      </c>
      <c r="B48" s="211">
        <v>4422.9619312318464</v>
      </c>
      <c r="C48" s="211"/>
      <c r="D48" s="211">
        <v>1954.0363576612217</v>
      </c>
      <c r="E48" s="211">
        <v>1013.2511236538775</v>
      </c>
      <c r="F48" s="211">
        <v>940.78523400736583</v>
      </c>
      <c r="G48" s="211"/>
      <c r="H48" s="211">
        <v>458.95063442792639</v>
      </c>
      <c r="I48" s="211">
        <v>250.45228526953272</v>
      </c>
      <c r="J48" s="211">
        <v>208.49834915839253</v>
      </c>
      <c r="K48" s="211"/>
      <c r="L48" s="211">
        <v>2009.9749391427395</v>
      </c>
      <c r="M48" s="211">
        <v>1019.6077806404136</v>
      </c>
      <c r="N48" s="211">
        <v>990.36715850234748</v>
      </c>
    </row>
    <row r="49" spans="1:14" ht="13.5" customHeight="1" x14ac:dyDescent="0.25">
      <c r="A49" s="214" t="s">
        <v>18</v>
      </c>
      <c r="B49" s="212">
        <v>6628.7219055598762</v>
      </c>
      <c r="C49" s="212"/>
      <c r="D49" s="212">
        <v>4970.905763471259</v>
      </c>
      <c r="E49" s="212">
        <v>2556.6474399848448</v>
      </c>
      <c r="F49" s="212">
        <v>2414.258323486436</v>
      </c>
      <c r="G49" s="212"/>
      <c r="H49" s="212">
        <v>545.40116944481986</v>
      </c>
      <c r="I49" s="212">
        <v>272.06491902375643</v>
      </c>
      <c r="J49" s="212">
        <v>273.33625042106371</v>
      </c>
      <c r="K49" s="212"/>
      <c r="L49" s="212">
        <v>1112.4149726438409</v>
      </c>
      <c r="M49" s="212">
        <v>539.04451245828375</v>
      </c>
      <c r="N49" s="212">
        <v>573.37046018557874</v>
      </c>
    </row>
    <row r="50" spans="1:14" ht="13.5" customHeight="1" x14ac:dyDescent="0.25">
      <c r="A50" s="319" t="s">
        <v>18</v>
      </c>
      <c r="B50" s="211">
        <v>4244.9755356088353</v>
      </c>
      <c r="C50" s="211"/>
      <c r="D50" s="211">
        <v>3192.3131386384557</v>
      </c>
      <c r="E50" s="211">
        <v>1609.5055489909646</v>
      </c>
      <c r="F50" s="211">
        <v>1582.8075896475129</v>
      </c>
      <c r="G50" s="211"/>
      <c r="H50" s="211">
        <v>368.68610521910961</v>
      </c>
      <c r="I50" s="211">
        <v>193.24237239070519</v>
      </c>
      <c r="J50" s="211">
        <v>175.44373282840328</v>
      </c>
      <c r="K50" s="211"/>
      <c r="L50" s="211">
        <v>683.97629175130703</v>
      </c>
      <c r="M50" s="211">
        <v>326.73216910796941</v>
      </c>
      <c r="N50" s="211">
        <v>357.2441226433441</v>
      </c>
    </row>
    <row r="51" spans="1:14" ht="13.5" customHeight="1" x14ac:dyDescent="0.25">
      <c r="A51" s="319" t="s">
        <v>173</v>
      </c>
      <c r="B51" s="211">
        <v>2383.7463699510627</v>
      </c>
      <c r="C51" s="211"/>
      <c r="D51" s="211">
        <v>1778.5926248328251</v>
      </c>
      <c r="E51" s="211">
        <v>947.14189099390194</v>
      </c>
      <c r="F51" s="211">
        <v>831.45073383894476</v>
      </c>
      <c r="G51" s="211"/>
      <c r="H51" s="211">
        <v>176.71506422571056</v>
      </c>
      <c r="I51" s="211">
        <v>78.822546633050663</v>
      </c>
      <c r="J51" s="211">
        <v>97.89251759265963</v>
      </c>
      <c r="K51" s="211"/>
      <c r="L51" s="211">
        <v>428.4386808925517</v>
      </c>
      <c r="M51" s="211">
        <v>212.31234335031436</v>
      </c>
      <c r="N51" s="211">
        <v>216.1263375422362</v>
      </c>
    </row>
    <row r="52" spans="1:14" ht="13.5" customHeight="1" x14ac:dyDescent="0.25">
      <c r="A52" s="214" t="s">
        <v>174</v>
      </c>
      <c r="B52" s="212">
        <v>4522.1257802218097</v>
      </c>
      <c r="C52" s="212"/>
      <c r="D52" s="212">
        <v>1657.816142088639</v>
      </c>
      <c r="E52" s="212">
        <v>839.07872222278809</v>
      </c>
      <c r="F52" s="212">
        <v>818.73741986587254</v>
      </c>
      <c r="G52" s="212"/>
      <c r="H52" s="212">
        <v>493.27658215522291</v>
      </c>
      <c r="I52" s="212">
        <v>275.87891321567827</v>
      </c>
      <c r="J52" s="212">
        <v>217.39766893954348</v>
      </c>
      <c r="K52" s="212"/>
      <c r="L52" s="212">
        <v>2371.0330559779904</v>
      </c>
      <c r="M52" s="212">
        <v>1141.655594781907</v>
      </c>
      <c r="N52" s="212">
        <v>1229.3774611961053</v>
      </c>
    </row>
    <row r="53" spans="1:14" ht="13.5" customHeight="1" x14ac:dyDescent="0.25">
      <c r="A53" s="319" t="s">
        <v>174</v>
      </c>
      <c r="B53" s="211">
        <v>4522.1257802218097</v>
      </c>
      <c r="C53" s="211"/>
      <c r="D53" s="211">
        <v>1657.816142088639</v>
      </c>
      <c r="E53" s="211">
        <v>839.07872222278809</v>
      </c>
      <c r="F53" s="211">
        <v>818.73741986587254</v>
      </c>
      <c r="G53" s="211"/>
      <c r="H53" s="211">
        <v>493.27658215522291</v>
      </c>
      <c r="I53" s="211">
        <v>275.87891321567827</v>
      </c>
      <c r="J53" s="211">
        <v>217.39766893954348</v>
      </c>
      <c r="K53" s="211"/>
      <c r="L53" s="211">
        <v>2371.0330559779904</v>
      </c>
      <c r="M53" s="211">
        <v>1141.655594781907</v>
      </c>
      <c r="N53" s="211">
        <v>1229.3774611961053</v>
      </c>
    </row>
    <row r="54" spans="1:14" ht="13.5" customHeight="1" x14ac:dyDescent="0.25">
      <c r="A54" s="214" t="s">
        <v>175</v>
      </c>
      <c r="B54" s="212">
        <v>3344.8729063153223</v>
      </c>
      <c r="C54" s="212"/>
      <c r="D54" s="212">
        <v>714.48824528668035</v>
      </c>
      <c r="E54" s="212">
        <v>366.14344242449505</v>
      </c>
      <c r="F54" s="212">
        <v>348.34480286219315</v>
      </c>
      <c r="G54" s="212"/>
      <c r="H54" s="212">
        <v>416.99669831678619</v>
      </c>
      <c r="I54" s="212">
        <v>194.51370378801246</v>
      </c>
      <c r="J54" s="212">
        <v>222.48299452877259</v>
      </c>
      <c r="K54" s="212"/>
      <c r="L54" s="212">
        <v>2213.3879627118949</v>
      </c>
      <c r="M54" s="212">
        <v>1178.5242053038164</v>
      </c>
      <c r="N54" s="212">
        <v>1034.8637574081004</v>
      </c>
    </row>
    <row r="55" spans="1:14" ht="13.5" customHeight="1" x14ac:dyDescent="0.25">
      <c r="A55" s="319" t="s">
        <v>175</v>
      </c>
      <c r="B55" s="211">
        <v>3344.8729063153223</v>
      </c>
      <c r="C55" s="211"/>
      <c r="D55" s="211">
        <v>714.48824528668035</v>
      </c>
      <c r="E55" s="211">
        <v>366.14344242449505</v>
      </c>
      <c r="F55" s="211">
        <v>348.34480286219315</v>
      </c>
      <c r="G55" s="211"/>
      <c r="H55" s="211">
        <v>416.99669831678619</v>
      </c>
      <c r="I55" s="211">
        <v>194.51370378801246</v>
      </c>
      <c r="J55" s="211">
        <v>222.48299452877259</v>
      </c>
      <c r="K55" s="211"/>
      <c r="L55" s="211">
        <v>2213.3879627118949</v>
      </c>
      <c r="M55" s="211">
        <v>1178.5242053038164</v>
      </c>
      <c r="N55" s="211">
        <v>1034.8637574081004</v>
      </c>
    </row>
    <row r="56" spans="1:14" ht="13.5" customHeight="1" x14ac:dyDescent="0.25">
      <c r="A56" s="214" t="s">
        <v>176</v>
      </c>
      <c r="B56" s="212">
        <v>6301.9897364519202</v>
      </c>
      <c r="C56" s="212"/>
      <c r="D56" s="212">
        <v>2549.0194516010015</v>
      </c>
      <c r="E56" s="212">
        <v>1343.7972869537552</v>
      </c>
      <c r="F56" s="212">
        <v>1205.2221646472681</v>
      </c>
      <c r="G56" s="212"/>
      <c r="H56" s="212">
        <v>525.05986708790431</v>
      </c>
      <c r="I56" s="212">
        <v>282.23557020221466</v>
      </c>
      <c r="J56" s="212">
        <v>242.82429688568905</v>
      </c>
      <c r="K56" s="212"/>
      <c r="L56" s="212">
        <v>3227.9104177630579</v>
      </c>
      <c r="M56" s="212">
        <v>1632.3895141424946</v>
      </c>
      <c r="N56" s="212">
        <v>1595.5209036205852</v>
      </c>
    </row>
    <row r="57" spans="1:14" ht="13.5" customHeight="1" x14ac:dyDescent="0.25">
      <c r="A57" s="319" t="s">
        <v>176</v>
      </c>
      <c r="B57" s="211">
        <v>3667.7910812313567</v>
      </c>
      <c r="C57" s="211"/>
      <c r="D57" s="211">
        <v>1702.3127409943918</v>
      </c>
      <c r="E57" s="211">
        <v>910.27328047199251</v>
      </c>
      <c r="F57" s="211">
        <v>792.03946052242088</v>
      </c>
      <c r="G57" s="211"/>
      <c r="H57" s="211">
        <v>278.42157601029282</v>
      </c>
      <c r="I57" s="211">
        <v>155.10243047148683</v>
      </c>
      <c r="J57" s="211">
        <v>123.31914553880492</v>
      </c>
      <c r="K57" s="211"/>
      <c r="L57" s="211">
        <v>1687.0567642267051</v>
      </c>
      <c r="M57" s="211">
        <v>855.60603038778197</v>
      </c>
      <c r="N57" s="211">
        <v>831.45073383894476</v>
      </c>
    </row>
    <row r="58" spans="1:14" ht="13.5" customHeight="1" x14ac:dyDescent="0.25">
      <c r="A58" s="319" t="s">
        <v>177</v>
      </c>
      <c r="B58" s="211">
        <v>2634.1986552205854</v>
      </c>
      <c r="C58" s="211"/>
      <c r="D58" s="211">
        <v>846.70671060663142</v>
      </c>
      <c r="E58" s="211">
        <v>433.52400648178082</v>
      </c>
      <c r="F58" s="211">
        <v>413.18270412486436</v>
      </c>
      <c r="G58" s="211"/>
      <c r="H58" s="211">
        <v>246.63829107761089</v>
      </c>
      <c r="I58" s="211">
        <v>127.13313973072671</v>
      </c>
      <c r="J58" s="211">
        <v>119.50515134688312</v>
      </c>
      <c r="K58" s="211"/>
      <c r="L58" s="211">
        <v>1540.8536535363746</v>
      </c>
      <c r="M58" s="211">
        <v>776.78348375473422</v>
      </c>
      <c r="N58" s="211">
        <v>764.070169781662</v>
      </c>
    </row>
    <row r="59" spans="1:14" ht="13.5" customHeight="1" x14ac:dyDescent="0.25">
      <c r="A59" s="214" t="s">
        <v>178</v>
      </c>
      <c r="B59" s="212">
        <v>9950.7108467236467</v>
      </c>
      <c r="C59" s="212"/>
      <c r="D59" s="212">
        <v>1965.4783402369867</v>
      </c>
      <c r="E59" s="212">
        <v>1074.2750307246242</v>
      </c>
      <c r="F59" s="212">
        <v>891.20330951238418</v>
      </c>
      <c r="G59" s="212"/>
      <c r="H59" s="212">
        <v>352.15879705411498</v>
      </c>
      <c r="I59" s="212">
        <v>177.98639562301784</v>
      </c>
      <c r="J59" s="212">
        <v>174.17240143109601</v>
      </c>
      <c r="K59" s="212"/>
      <c r="L59" s="212">
        <v>7633.0737094325814</v>
      </c>
      <c r="M59" s="212">
        <v>3911.8867095143432</v>
      </c>
      <c r="N59" s="212">
        <v>3721.18699991826</v>
      </c>
    </row>
    <row r="60" spans="1:14" ht="13.5" customHeight="1" x14ac:dyDescent="0.25">
      <c r="A60" s="319" t="s">
        <v>178</v>
      </c>
      <c r="B60" s="211">
        <v>7204.6350285400476</v>
      </c>
      <c r="C60" s="211"/>
      <c r="D60" s="211">
        <v>1408.6351882164236</v>
      </c>
      <c r="E60" s="211">
        <v>776.78348375473422</v>
      </c>
      <c r="F60" s="211">
        <v>631.85170446171094</v>
      </c>
      <c r="G60" s="211"/>
      <c r="H60" s="211">
        <v>280.96423880490738</v>
      </c>
      <c r="I60" s="211">
        <v>141.11778510110676</v>
      </c>
      <c r="J60" s="211">
        <v>139.84645370379948</v>
      </c>
      <c r="K60" s="211"/>
      <c r="L60" s="211">
        <v>5515.0356015187499</v>
      </c>
      <c r="M60" s="211">
        <v>2854.1389869547347</v>
      </c>
      <c r="N60" s="211">
        <v>2660.896614564037</v>
      </c>
    </row>
    <row r="61" spans="1:14" ht="13.5" customHeight="1" x14ac:dyDescent="0.25">
      <c r="A61" s="319" t="s">
        <v>179</v>
      </c>
      <c r="B61" s="211">
        <v>2746.0758181836209</v>
      </c>
      <c r="C61" s="211"/>
      <c r="D61" s="211">
        <v>556.84315202058485</v>
      </c>
      <c r="E61" s="211">
        <v>297.491546969902</v>
      </c>
      <c r="F61" s="211">
        <v>259.35160505068365</v>
      </c>
      <c r="G61" s="211"/>
      <c r="H61" s="211">
        <v>71.194558249207077</v>
      </c>
      <c r="I61" s="211">
        <v>36.868610521910789</v>
      </c>
      <c r="J61" s="211">
        <v>34.325947727296246</v>
      </c>
      <c r="K61" s="211"/>
      <c r="L61" s="211">
        <v>2118.0381079138533</v>
      </c>
      <c r="M61" s="211">
        <v>1057.7477225596303</v>
      </c>
      <c r="N61" s="211">
        <v>1060.2903853542448</v>
      </c>
    </row>
    <row r="62" spans="1:14" ht="13.5" customHeight="1" x14ac:dyDescent="0.25">
      <c r="A62" s="214" t="s">
        <v>180</v>
      </c>
      <c r="B62" s="212">
        <v>2796.9290740759097</v>
      </c>
      <c r="C62" s="212"/>
      <c r="D62" s="212">
        <v>1720.1113805566929</v>
      </c>
      <c r="E62" s="212">
        <v>851.79203619586031</v>
      </c>
      <c r="F62" s="212">
        <v>868.31934436085419</v>
      </c>
      <c r="G62" s="212"/>
      <c r="H62" s="212">
        <v>352.15879705411498</v>
      </c>
      <c r="I62" s="212">
        <v>179.25772702032512</v>
      </c>
      <c r="J62" s="212">
        <v>172.90107003378873</v>
      </c>
      <c r="K62" s="212"/>
      <c r="L62" s="212">
        <v>724.65889646513813</v>
      </c>
      <c r="M62" s="212">
        <v>372.50009941103144</v>
      </c>
      <c r="N62" s="212">
        <v>352.15879705411498</v>
      </c>
    </row>
    <row r="63" spans="1:14" ht="13.5" customHeight="1" x14ac:dyDescent="0.25">
      <c r="A63" s="319" t="s">
        <v>180</v>
      </c>
      <c r="B63" s="211">
        <v>2796.9290740759097</v>
      </c>
      <c r="C63" s="211"/>
      <c r="D63" s="211">
        <v>1720.1113805566929</v>
      </c>
      <c r="E63" s="211">
        <v>851.79203619586031</v>
      </c>
      <c r="F63" s="211">
        <v>868.31934436085419</v>
      </c>
      <c r="G63" s="211"/>
      <c r="H63" s="211">
        <v>352.15879705411498</v>
      </c>
      <c r="I63" s="211">
        <v>179.25772702032512</v>
      </c>
      <c r="J63" s="211">
        <v>172.90107003378873</v>
      </c>
      <c r="K63" s="211"/>
      <c r="L63" s="211">
        <v>724.65889646513813</v>
      </c>
      <c r="M63" s="211">
        <v>372.50009941103144</v>
      </c>
      <c r="N63" s="211">
        <v>352.15879705411498</v>
      </c>
    </row>
    <row r="64" spans="1:14" ht="13.5" customHeight="1" x14ac:dyDescent="0.25">
      <c r="A64" s="214" t="s">
        <v>181</v>
      </c>
      <c r="B64" s="212">
        <v>5601.486136535641</v>
      </c>
      <c r="C64" s="212"/>
      <c r="D64" s="212">
        <v>3899.173395541271</v>
      </c>
      <c r="E64" s="212">
        <v>2091.3401485704017</v>
      </c>
      <c r="F64" s="212">
        <v>1807.8332469708912</v>
      </c>
      <c r="G64" s="212"/>
      <c r="H64" s="212">
        <v>620.40972188594594</v>
      </c>
      <c r="I64" s="212">
        <v>303.8482039564384</v>
      </c>
      <c r="J64" s="212">
        <v>316.56151792951118</v>
      </c>
      <c r="K64" s="212"/>
      <c r="L64" s="212">
        <v>1081.9030191084676</v>
      </c>
      <c r="M64" s="212">
        <v>568.28513459634985</v>
      </c>
      <c r="N64" s="212">
        <v>513.61788451213931</v>
      </c>
    </row>
    <row r="65" spans="1:14" ht="13.5" customHeight="1" x14ac:dyDescent="0.25">
      <c r="A65" s="319" t="s">
        <v>181</v>
      </c>
      <c r="B65" s="211">
        <v>5601.486136535641</v>
      </c>
      <c r="C65" s="211"/>
      <c r="D65" s="211">
        <v>3899.173395541271</v>
      </c>
      <c r="E65" s="211">
        <v>2091.3401485704017</v>
      </c>
      <c r="F65" s="211">
        <v>1807.8332469708912</v>
      </c>
      <c r="G65" s="211"/>
      <c r="H65" s="211">
        <v>620.40972188594594</v>
      </c>
      <c r="I65" s="211">
        <v>303.8482039564384</v>
      </c>
      <c r="J65" s="211">
        <v>316.56151792951118</v>
      </c>
      <c r="K65" s="211"/>
      <c r="L65" s="211">
        <v>1081.9030191084676</v>
      </c>
      <c r="M65" s="211">
        <v>568.28513459634985</v>
      </c>
      <c r="N65" s="211">
        <v>513.61788451213931</v>
      </c>
    </row>
    <row r="66" spans="1:14" ht="13.5" customHeight="1" x14ac:dyDescent="0.25">
      <c r="A66" s="214" t="s">
        <v>182</v>
      </c>
      <c r="B66" s="212">
        <v>7411.8620463011248</v>
      </c>
      <c r="C66" s="212"/>
      <c r="D66" s="212">
        <v>3524.1306333356406</v>
      </c>
      <c r="E66" s="212">
        <v>1901.9117703716256</v>
      </c>
      <c r="F66" s="212">
        <v>1622.2188629640368</v>
      </c>
      <c r="G66" s="212"/>
      <c r="H66" s="212">
        <v>687.7902859432287</v>
      </c>
      <c r="I66" s="212">
        <v>329.27483190258397</v>
      </c>
      <c r="J66" s="212">
        <v>358.51545404065138</v>
      </c>
      <c r="K66" s="212"/>
      <c r="L66" s="212">
        <v>3199.941127022299</v>
      </c>
      <c r="M66" s="212">
        <v>1628.5755199505729</v>
      </c>
      <c r="N66" s="212">
        <v>1571.3656070717479</v>
      </c>
    </row>
    <row r="67" spans="1:14" ht="13.5" customHeight="1" x14ac:dyDescent="0.25">
      <c r="A67" s="319" t="s">
        <v>182</v>
      </c>
      <c r="B67" s="211">
        <v>7411.8620463011248</v>
      </c>
      <c r="C67" s="211"/>
      <c r="D67" s="211">
        <v>3524.1306333356406</v>
      </c>
      <c r="E67" s="211">
        <v>1901.9117703716256</v>
      </c>
      <c r="F67" s="211">
        <v>1622.2188629640368</v>
      </c>
      <c r="G67" s="211"/>
      <c r="H67" s="211">
        <v>687.7902859432287</v>
      </c>
      <c r="I67" s="211">
        <v>329.27483190258397</v>
      </c>
      <c r="J67" s="211">
        <v>358.51545404065138</v>
      </c>
      <c r="K67" s="211"/>
      <c r="L67" s="211">
        <v>3199.941127022299</v>
      </c>
      <c r="M67" s="211">
        <v>1628.5755199505729</v>
      </c>
      <c r="N67" s="211">
        <v>1571.3656070717479</v>
      </c>
    </row>
    <row r="68" spans="1:14" ht="13.5" customHeight="1" x14ac:dyDescent="0.25">
      <c r="A68" s="214" t="s">
        <v>183</v>
      </c>
      <c r="B68" s="212">
        <v>2532.4921434360076</v>
      </c>
      <c r="C68" s="212"/>
      <c r="D68" s="212">
        <v>1156.9115715495936</v>
      </c>
      <c r="E68" s="212">
        <v>587.35510555595818</v>
      </c>
      <c r="F68" s="212">
        <v>569.55646599365707</v>
      </c>
      <c r="G68" s="212"/>
      <c r="H68" s="212">
        <v>208.49834915839253</v>
      </c>
      <c r="I68" s="212">
        <v>113.1484943603468</v>
      </c>
      <c r="J68" s="212">
        <v>95.349854798045101</v>
      </c>
      <c r="K68" s="212"/>
      <c r="L68" s="212">
        <v>1167.0822227280514</v>
      </c>
      <c r="M68" s="212">
        <v>649.65034402401204</v>
      </c>
      <c r="N68" s="212">
        <v>517.43187870406098</v>
      </c>
    </row>
    <row r="69" spans="1:14" ht="13.5" customHeight="1" x14ac:dyDescent="0.25">
      <c r="A69" s="319" t="s">
        <v>183</v>
      </c>
      <c r="B69" s="211">
        <v>2532.4921434360076</v>
      </c>
      <c r="C69" s="211"/>
      <c r="D69" s="211">
        <v>1156.9115715495936</v>
      </c>
      <c r="E69" s="211">
        <v>587.35510555595818</v>
      </c>
      <c r="F69" s="211">
        <v>569.55646599365707</v>
      </c>
      <c r="G69" s="211"/>
      <c r="H69" s="211">
        <v>208.49834915839253</v>
      </c>
      <c r="I69" s="211">
        <v>113.1484943603468</v>
      </c>
      <c r="J69" s="211">
        <v>95.349854798045101</v>
      </c>
      <c r="K69" s="211"/>
      <c r="L69" s="211">
        <v>1167.0822227280514</v>
      </c>
      <c r="M69" s="211">
        <v>649.65034402401204</v>
      </c>
      <c r="N69" s="211">
        <v>517.43187870406098</v>
      </c>
    </row>
    <row r="70" spans="1:14" ht="13.5" customHeight="1" x14ac:dyDescent="0.25">
      <c r="A70" s="214" t="s">
        <v>184</v>
      </c>
      <c r="B70" s="212">
        <v>3697.0317033694228</v>
      </c>
      <c r="C70" s="212"/>
      <c r="D70" s="212">
        <v>2369.7617245806832</v>
      </c>
      <c r="E70" s="212">
        <v>1177.2528739065092</v>
      </c>
      <c r="F70" s="212">
        <v>1192.5088506741959</v>
      </c>
      <c r="G70" s="212"/>
      <c r="H70" s="212">
        <v>212.31234335031436</v>
      </c>
      <c r="I70" s="212">
        <v>114.41982575765407</v>
      </c>
      <c r="J70" s="212">
        <v>97.89251759265963</v>
      </c>
      <c r="K70" s="212"/>
      <c r="L70" s="212">
        <v>1114.9576354384553</v>
      </c>
      <c r="M70" s="212">
        <v>560.65714621250652</v>
      </c>
      <c r="N70" s="212">
        <v>554.30048922597041</v>
      </c>
    </row>
    <row r="71" spans="1:14" ht="13.5" customHeight="1" thickBot="1" x14ac:dyDescent="0.3">
      <c r="A71" s="559" t="s">
        <v>184</v>
      </c>
      <c r="B71" s="560">
        <v>3697.0317033694228</v>
      </c>
      <c r="C71" s="560"/>
      <c r="D71" s="560">
        <v>2369.7617245806832</v>
      </c>
      <c r="E71" s="560">
        <v>1177.2528739065092</v>
      </c>
      <c r="F71" s="560">
        <v>1192.5088506741959</v>
      </c>
      <c r="G71" s="560"/>
      <c r="H71" s="560">
        <v>212.31234335031436</v>
      </c>
      <c r="I71" s="560">
        <v>114.41982575765407</v>
      </c>
      <c r="J71" s="560">
        <v>97.89251759265963</v>
      </c>
      <c r="K71" s="560"/>
      <c r="L71" s="560">
        <v>1114.9576354384553</v>
      </c>
      <c r="M71" s="560">
        <v>560.65714621250652</v>
      </c>
      <c r="N71" s="560">
        <v>554.30048922597041</v>
      </c>
    </row>
  </sheetData>
  <mergeCells count="6">
    <mergeCell ref="A1:N1"/>
    <mergeCell ref="A2:A3"/>
    <mergeCell ref="B2:B3"/>
    <mergeCell ref="D2:F2"/>
    <mergeCell ref="H2:J2"/>
    <mergeCell ref="L2:N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Y73"/>
  <sheetViews>
    <sheetView workbookViewId="0">
      <selection activeCell="B2" sqref="B2:B3"/>
    </sheetView>
  </sheetViews>
  <sheetFormatPr defaultRowHeight="15" x14ac:dyDescent="0.25"/>
  <cols>
    <col min="1" max="1" width="17.5703125" style="25" customWidth="1"/>
    <col min="2" max="2" width="20.140625" style="25" customWidth="1"/>
    <col min="3" max="5" width="9.140625" style="25"/>
    <col min="6" max="6" width="3.5703125" style="25" customWidth="1"/>
    <col min="7" max="9" width="9.140625" style="25"/>
    <col min="10" max="10" width="3.5703125" style="25" customWidth="1"/>
    <col min="11" max="13" width="9.140625" style="25"/>
    <col min="14" max="14" width="3.5703125" style="25" customWidth="1"/>
    <col min="15" max="17" width="9.140625" style="25"/>
    <col min="18" max="18" width="3.5703125" style="25" customWidth="1"/>
    <col min="19" max="21" width="9.140625" style="25"/>
    <col min="22" max="22" width="3.5703125" style="25" customWidth="1"/>
    <col min="23" max="16384" width="9.140625" style="25"/>
  </cols>
  <sheetData>
    <row r="1" spans="1:25" x14ac:dyDescent="0.25">
      <c r="A1" s="969" t="s">
        <v>566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969"/>
      <c r="M1" s="969"/>
      <c r="N1" s="969"/>
      <c r="O1" s="969"/>
      <c r="P1" s="969"/>
      <c r="Q1" s="969"/>
      <c r="R1" s="969"/>
      <c r="S1" s="969"/>
      <c r="T1" s="969"/>
      <c r="U1" s="969"/>
      <c r="V1" s="969"/>
      <c r="W1" s="969"/>
      <c r="X1" s="969"/>
      <c r="Y1" s="969"/>
    </row>
    <row r="2" spans="1:25" ht="22.5" customHeight="1" x14ac:dyDescent="0.25">
      <c r="A2" s="1020" t="s">
        <v>523</v>
      </c>
      <c r="B2" s="1021" t="s">
        <v>507</v>
      </c>
      <c r="C2" s="1022" t="s">
        <v>508</v>
      </c>
      <c r="D2" s="1022"/>
      <c r="E2" s="1022"/>
      <c r="F2" s="791"/>
      <c r="G2" s="1022" t="s">
        <v>503</v>
      </c>
      <c r="H2" s="1022"/>
      <c r="I2" s="1022"/>
      <c r="J2" s="791"/>
      <c r="K2" s="1022" t="s">
        <v>504</v>
      </c>
      <c r="L2" s="1022"/>
      <c r="M2" s="1022"/>
      <c r="N2" s="791"/>
      <c r="O2" s="1022" t="s">
        <v>509</v>
      </c>
      <c r="P2" s="1022"/>
      <c r="Q2" s="1022"/>
      <c r="R2" s="791"/>
      <c r="S2" s="1022" t="s">
        <v>510</v>
      </c>
      <c r="T2" s="1022"/>
      <c r="U2" s="1022"/>
      <c r="V2" s="791"/>
      <c r="W2" s="1022" t="s">
        <v>193</v>
      </c>
      <c r="X2" s="1022"/>
      <c r="Y2" s="1022"/>
    </row>
    <row r="3" spans="1:25" ht="33.75" customHeight="1" x14ac:dyDescent="0.25">
      <c r="A3" s="1020"/>
      <c r="B3" s="1021"/>
      <c r="C3" s="195" t="s">
        <v>0</v>
      </c>
      <c r="D3" s="195" t="s">
        <v>1</v>
      </c>
      <c r="E3" s="195" t="s">
        <v>2</v>
      </c>
      <c r="F3" s="195"/>
      <c r="G3" s="195" t="s">
        <v>0</v>
      </c>
      <c r="H3" s="195" t="s">
        <v>1</v>
      </c>
      <c r="I3" s="195" t="s">
        <v>2</v>
      </c>
      <c r="J3" s="195"/>
      <c r="K3" s="195" t="s">
        <v>0</v>
      </c>
      <c r="L3" s="195" t="s">
        <v>1</v>
      </c>
      <c r="M3" s="195" t="s">
        <v>2</v>
      </c>
      <c r="N3" s="195"/>
      <c r="O3" s="195" t="s">
        <v>0</v>
      </c>
      <c r="P3" s="195" t="s">
        <v>1</v>
      </c>
      <c r="Q3" s="195" t="s">
        <v>2</v>
      </c>
      <c r="R3" s="195"/>
      <c r="S3" s="195" t="s">
        <v>0</v>
      </c>
      <c r="T3" s="195" t="s">
        <v>1</v>
      </c>
      <c r="U3" s="195" t="s">
        <v>2</v>
      </c>
      <c r="V3" s="195"/>
      <c r="W3" s="195" t="s">
        <v>0</v>
      </c>
      <c r="X3" s="195" t="s">
        <v>1</v>
      </c>
      <c r="Y3" s="195" t="s">
        <v>2</v>
      </c>
    </row>
    <row r="4" spans="1:25" x14ac:dyDescent="0.25">
      <c r="A4" s="225" t="s">
        <v>230</v>
      </c>
      <c r="B4" s="226">
        <v>996772.3870104634</v>
      </c>
      <c r="C4" s="226">
        <v>233799.01053672814</v>
      </c>
      <c r="D4" s="226">
        <v>123088.11467982789</v>
      </c>
      <c r="E4" s="226">
        <v>110710.89585688394</v>
      </c>
      <c r="F4" s="226"/>
      <c r="G4" s="226">
        <v>270814.38531451445</v>
      </c>
      <c r="H4" s="226">
        <v>139876.22356939741</v>
      </c>
      <c r="I4" s="226">
        <v>130938.1617452505</v>
      </c>
      <c r="J4" s="226"/>
      <c r="K4" s="226">
        <v>181275.12511953639</v>
      </c>
      <c r="L4" s="226">
        <v>97771.015264398608</v>
      </c>
      <c r="M4" s="226">
        <v>83504.109855236151</v>
      </c>
      <c r="N4" s="226"/>
      <c r="O4" s="226">
        <v>38727.279123885142</v>
      </c>
      <c r="P4" s="226">
        <v>21678.431890330139</v>
      </c>
      <c r="Q4" s="226">
        <v>17048.847233550841</v>
      </c>
      <c r="R4" s="226"/>
      <c r="S4" s="226">
        <v>270630.94342494954</v>
      </c>
      <c r="T4" s="226">
        <v>124969.99272628692</v>
      </c>
      <c r="U4" s="226">
        <v>145660.95069902338</v>
      </c>
      <c r="V4" s="226"/>
      <c r="W4" s="226">
        <v>1525.6434982981309</v>
      </c>
      <c r="X4" s="226">
        <v>747.61599999657972</v>
      </c>
      <c r="Y4" s="226">
        <v>778.02749830152459</v>
      </c>
    </row>
    <row r="5" spans="1:25" x14ac:dyDescent="0.25">
      <c r="A5" s="592"/>
      <c r="B5" s="562"/>
      <c r="C5" s="562"/>
      <c r="D5" s="562"/>
      <c r="E5" s="562"/>
      <c r="F5" s="562"/>
      <c r="G5" s="562"/>
      <c r="H5" s="562"/>
      <c r="I5" s="562"/>
      <c r="J5" s="562"/>
      <c r="K5" s="562"/>
      <c r="L5" s="562"/>
      <c r="M5" s="562"/>
      <c r="N5" s="562"/>
      <c r="O5" s="562"/>
      <c r="P5" s="562"/>
      <c r="Q5" s="562"/>
      <c r="R5" s="562"/>
      <c r="S5" s="562"/>
      <c r="T5" s="562"/>
      <c r="U5" s="562"/>
      <c r="V5" s="562"/>
      <c r="W5" s="562"/>
      <c r="X5" s="562"/>
      <c r="Y5" s="562"/>
    </row>
    <row r="6" spans="1:25" x14ac:dyDescent="0.25">
      <c r="A6" s="225" t="s">
        <v>3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</row>
    <row r="7" spans="1:25" x14ac:dyDescent="0.25">
      <c r="A7" s="220" t="s">
        <v>4</v>
      </c>
      <c r="B7" s="219">
        <v>559902.3304988906</v>
      </c>
      <c r="C7" s="219">
        <v>109729.62442767237</v>
      </c>
      <c r="D7" s="219">
        <v>49854.413886482565</v>
      </c>
      <c r="E7" s="219">
        <v>59875.210541242355</v>
      </c>
      <c r="F7" s="219"/>
      <c r="G7" s="219">
        <v>172077.06338566187</v>
      </c>
      <c r="H7" s="219">
        <v>84811.058294682836</v>
      </c>
      <c r="I7" s="219">
        <v>87266.005091018305</v>
      </c>
      <c r="J7" s="219"/>
      <c r="K7" s="219">
        <v>163057.77026380648</v>
      </c>
      <c r="L7" s="219">
        <v>85656.109090579237</v>
      </c>
      <c r="M7" s="219">
        <v>77401.661173334986</v>
      </c>
      <c r="N7" s="219"/>
      <c r="O7" s="219">
        <v>37375.378886360078</v>
      </c>
      <c r="P7" s="219">
        <v>20672.336704998968</v>
      </c>
      <c r="Q7" s="219">
        <v>16703.042181357894</v>
      </c>
      <c r="R7" s="219"/>
      <c r="S7" s="219">
        <v>76904.740370276588</v>
      </c>
      <c r="T7" s="219">
        <v>29649.518145581147</v>
      </c>
      <c r="U7" s="219">
        <v>47255.222224689947</v>
      </c>
      <c r="V7" s="219"/>
      <c r="W7" s="219">
        <v>757.75316609822801</v>
      </c>
      <c r="X7" s="219">
        <v>367.47227118476235</v>
      </c>
      <c r="Y7" s="219">
        <v>390.28089491347203</v>
      </c>
    </row>
    <row r="8" spans="1:25" x14ac:dyDescent="0.25">
      <c r="A8" s="220" t="s">
        <v>5</v>
      </c>
      <c r="B8" s="219">
        <v>436870.0565181158</v>
      </c>
      <c r="C8" s="219">
        <v>124069.386109044</v>
      </c>
      <c r="D8" s="219">
        <v>73233.700793400378</v>
      </c>
      <c r="E8" s="219">
        <v>50835.685315732961</v>
      </c>
      <c r="F8" s="219"/>
      <c r="G8" s="219">
        <v>98737.32192901081</v>
      </c>
      <c r="H8" s="219">
        <v>55065.165274755338</v>
      </c>
      <c r="I8" s="219">
        <v>43672.156654257822</v>
      </c>
      <c r="J8" s="219"/>
      <c r="K8" s="219">
        <v>18217.354855743532</v>
      </c>
      <c r="L8" s="219">
        <v>12114.906173832949</v>
      </c>
      <c r="M8" s="219">
        <v>6102.4486819105396</v>
      </c>
      <c r="N8" s="219"/>
      <c r="O8" s="219">
        <v>1351.9002375242692</v>
      </c>
      <c r="P8" s="219">
        <v>1006.0951853312337</v>
      </c>
      <c r="Q8" s="219">
        <v>345.80505219301904</v>
      </c>
      <c r="R8" s="219"/>
      <c r="S8" s="219">
        <v>193726.20305490083</v>
      </c>
      <c r="T8" s="219">
        <v>95320.474580692564</v>
      </c>
      <c r="U8" s="219">
        <v>98405.728474375341</v>
      </c>
      <c r="V8" s="219"/>
      <c r="W8" s="219">
        <v>767.8903321998763</v>
      </c>
      <c r="X8" s="219">
        <v>380.14372881182328</v>
      </c>
      <c r="Y8" s="219">
        <v>387.74660338805984</v>
      </c>
    </row>
    <row r="9" spans="1:25" ht="15" customHeight="1" x14ac:dyDescent="0.25">
      <c r="A9" s="225" t="s">
        <v>518</v>
      </c>
      <c r="B9" s="561"/>
      <c r="C9" s="561"/>
      <c r="D9" s="561"/>
      <c r="E9" s="561"/>
      <c r="F9" s="561"/>
      <c r="G9" s="561"/>
      <c r="H9" s="561"/>
      <c r="I9" s="561"/>
      <c r="J9" s="561"/>
      <c r="K9" s="561"/>
      <c r="L9" s="561"/>
      <c r="M9" s="561"/>
      <c r="N9" s="561"/>
      <c r="O9" s="561"/>
      <c r="P9" s="561"/>
      <c r="Q9" s="561"/>
      <c r="R9" s="561"/>
      <c r="S9" s="561"/>
      <c r="T9" s="561"/>
      <c r="U9" s="561"/>
      <c r="V9" s="561"/>
      <c r="W9" s="561"/>
      <c r="X9" s="561"/>
      <c r="Y9" s="561"/>
    </row>
    <row r="10" spans="1:25" x14ac:dyDescent="0.25">
      <c r="A10" s="217" t="s">
        <v>6</v>
      </c>
      <c r="B10" s="218">
        <v>59233.891971536686</v>
      </c>
      <c r="C10" s="218">
        <v>16031.324590346107</v>
      </c>
      <c r="D10" s="218">
        <v>9604.3167723314546</v>
      </c>
      <c r="E10" s="218">
        <v>6427.0078180148985</v>
      </c>
      <c r="F10" s="218"/>
      <c r="G10" s="218">
        <v>10650.980787595387</v>
      </c>
      <c r="H10" s="218">
        <v>5942.1256918017571</v>
      </c>
      <c r="I10" s="218">
        <v>4708.855095793896</v>
      </c>
      <c r="J10" s="218"/>
      <c r="K10" s="218">
        <v>3469.3538214228251</v>
      </c>
      <c r="L10" s="218">
        <v>2106.0279822644543</v>
      </c>
      <c r="M10" s="218">
        <v>1363.3258391583745</v>
      </c>
      <c r="N10" s="218"/>
      <c r="O10" s="218">
        <v>422.53254432769597</v>
      </c>
      <c r="P10" s="218">
        <v>300.36364829071704</v>
      </c>
      <c r="Q10" s="218">
        <v>122.1688960369775</v>
      </c>
      <c r="R10" s="218"/>
      <c r="S10" s="218">
        <v>28617.884417669335</v>
      </c>
      <c r="T10" s="218">
        <v>14227.057074753686</v>
      </c>
      <c r="U10" s="218">
        <v>14390.827342916977</v>
      </c>
      <c r="V10" s="218"/>
      <c r="W10" s="218">
        <v>41.815810169300391</v>
      </c>
      <c r="X10" s="218">
        <v>24.075769491415386</v>
      </c>
      <c r="Y10" s="218">
        <v>17.740040677885027</v>
      </c>
    </row>
    <row r="11" spans="1:25" x14ac:dyDescent="0.25">
      <c r="A11" s="220" t="s">
        <v>6</v>
      </c>
      <c r="B11" s="219">
        <v>21003.58066446337</v>
      </c>
      <c r="C11" s="219">
        <v>5835.0117735307576</v>
      </c>
      <c r="D11" s="219">
        <v>3216.6392128181033</v>
      </c>
      <c r="E11" s="219">
        <v>2618.3725607128117</v>
      </c>
      <c r="F11" s="219"/>
      <c r="G11" s="219">
        <v>5073.8970350538002</v>
      </c>
      <c r="H11" s="219">
        <v>2613.8000623489729</v>
      </c>
      <c r="I11" s="219">
        <v>2460.0969727049001</v>
      </c>
      <c r="J11" s="219"/>
      <c r="K11" s="219">
        <v>2463.2275544359309</v>
      </c>
      <c r="L11" s="219">
        <v>1416.4250482600251</v>
      </c>
      <c r="M11" s="219">
        <v>1046.8025061758665</v>
      </c>
      <c r="N11" s="219"/>
      <c r="O11" s="219">
        <v>371.00757762428913</v>
      </c>
      <c r="P11" s="219">
        <v>255.41129812660179</v>
      </c>
      <c r="Q11" s="219">
        <v>115.59627949768593</v>
      </c>
      <c r="R11" s="219"/>
      <c r="S11" s="219">
        <v>7245.2309746661331</v>
      </c>
      <c r="T11" s="219">
        <v>3380.2809506221815</v>
      </c>
      <c r="U11" s="219">
        <v>3864.9500240440007</v>
      </c>
      <c r="V11" s="219"/>
      <c r="W11" s="219">
        <v>15.205749152472881</v>
      </c>
      <c r="X11" s="219">
        <v>7.6028745762364398</v>
      </c>
      <c r="Y11" s="219">
        <v>7.6028745762364398</v>
      </c>
    </row>
    <row r="12" spans="1:25" x14ac:dyDescent="0.25">
      <c r="A12" s="220" t="s">
        <v>158</v>
      </c>
      <c r="B12" s="219">
        <v>14311.311837700836</v>
      </c>
      <c r="C12" s="219">
        <v>3617.8405427700072</v>
      </c>
      <c r="D12" s="219">
        <v>2280.9369281530899</v>
      </c>
      <c r="E12" s="219">
        <v>1336.9036146169108</v>
      </c>
      <c r="F12" s="219"/>
      <c r="G12" s="219">
        <v>1979.6477582734649</v>
      </c>
      <c r="H12" s="219">
        <v>1209.7210882205895</v>
      </c>
      <c r="I12" s="219">
        <v>769.92667005284216</v>
      </c>
      <c r="J12" s="219"/>
      <c r="K12" s="219">
        <v>403.73247366216424</v>
      </c>
      <c r="L12" s="219">
        <v>274.06010863561534</v>
      </c>
      <c r="M12" s="219">
        <v>129.67236502654774</v>
      </c>
      <c r="N12" s="219"/>
      <c r="O12" s="219">
        <v>21.291727831250206</v>
      </c>
      <c r="P12" s="219">
        <v>19.969175397769067</v>
      </c>
      <c r="Q12" s="219">
        <v>1.3225524334811403</v>
      </c>
      <c r="R12" s="219"/>
      <c r="S12" s="219">
        <v>8279.9293148253</v>
      </c>
      <c r="T12" s="219">
        <v>4173.2405702817905</v>
      </c>
      <c r="U12" s="219">
        <v>4106.6887445435423</v>
      </c>
      <c r="V12" s="219"/>
      <c r="W12" s="219">
        <v>8.8700203389425134</v>
      </c>
      <c r="X12" s="219">
        <v>2.5342915254121463</v>
      </c>
      <c r="Y12" s="219">
        <v>6.3357288135303662</v>
      </c>
    </row>
    <row r="13" spans="1:25" x14ac:dyDescent="0.25">
      <c r="A13" s="220" t="s">
        <v>159</v>
      </c>
      <c r="B13" s="219">
        <v>9652.3276890691996</v>
      </c>
      <c r="C13" s="219">
        <v>2602.921082675502</v>
      </c>
      <c r="D13" s="219">
        <v>1664.2106260350774</v>
      </c>
      <c r="E13" s="219">
        <v>938.71045664040309</v>
      </c>
      <c r="F13" s="219"/>
      <c r="G13" s="219">
        <v>1555.2533890502368</v>
      </c>
      <c r="H13" s="219">
        <v>931.745135822934</v>
      </c>
      <c r="I13" s="219">
        <v>623.50825322728144</v>
      </c>
      <c r="J13" s="219"/>
      <c r="K13" s="219">
        <v>251.44586879714848</v>
      </c>
      <c r="L13" s="219">
        <v>172.66989790834899</v>
      </c>
      <c r="M13" s="219">
        <v>78.775970888799534</v>
      </c>
      <c r="N13" s="219"/>
      <c r="O13" s="219">
        <v>11.868463773084878</v>
      </c>
      <c r="P13" s="219">
        <v>7.9409521007555739</v>
      </c>
      <c r="Q13" s="219">
        <v>3.9275116723293033</v>
      </c>
      <c r="R13" s="219"/>
      <c r="S13" s="219">
        <v>5219.4345729090019</v>
      </c>
      <c r="T13" s="219">
        <v>2763.8650788297264</v>
      </c>
      <c r="U13" s="219">
        <v>2455.5694940793296</v>
      </c>
      <c r="V13" s="219"/>
      <c r="W13" s="219">
        <v>11.404311864354661</v>
      </c>
      <c r="X13" s="219">
        <v>8.8700203389425134</v>
      </c>
      <c r="Y13" s="219">
        <v>2.5342915254121463</v>
      </c>
    </row>
    <row r="14" spans="1:25" x14ac:dyDescent="0.25">
      <c r="A14" s="220" t="s">
        <v>160</v>
      </c>
      <c r="B14" s="219">
        <v>14266.671780298861</v>
      </c>
      <c r="C14" s="219">
        <v>3975.5511913703594</v>
      </c>
      <c r="D14" s="219">
        <v>2442.5300053254491</v>
      </c>
      <c r="E14" s="219">
        <v>1533.0211860449208</v>
      </c>
      <c r="F14" s="219"/>
      <c r="G14" s="219">
        <v>2042.1826052182978</v>
      </c>
      <c r="H14" s="219">
        <v>1186.8594054093535</v>
      </c>
      <c r="I14" s="219">
        <v>855.32319980890463</v>
      </c>
      <c r="J14" s="219"/>
      <c r="K14" s="219">
        <v>350.947924527579</v>
      </c>
      <c r="L14" s="219">
        <v>242.87292746043317</v>
      </c>
      <c r="M14" s="219">
        <v>108.07499706714491</v>
      </c>
      <c r="N14" s="219"/>
      <c r="O14" s="219">
        <v>18.364775099071714</v>
      </c>
      <c r="P14" s="219">
        <v>17.042222665590575</v>
      </c>
      <c r="Q14" s="219">
        <v>1.3225524334811403</v>
      </c>
      <c r="R14" s="219"/>
      <c r="S14" s="219">
        <v>7873.2895552702466</v>
      </c>
      <c r="T14" s="219">
        <v>3909.6704750201516</v>
      </c>
      <c r="U14" s="219">
        <v>3963.6190802501155</v>
      </c>
      <c r="V14" s="219"/>
      <c r="W14" s="219">
        <v>6.3357288135303662</v>
      </c>
      <c r="X14" s="219">
        <v>5.0685830508242926</v>
      </c>
      <c r="Y14" s="219">
        <v>1.2671457627060732</v>
      </c>
    </row>
    <row r="15" spans="1:25" x14ac:dyDescent="0.25">
      <c r="A15" s="217" t="s">
        <v>7</v>
      </c>
      <c r="B15" s="218">
        <v>13239.734684569434</v>
      </c>
      <c r="C15" s="218">
        <v>3152.2745306552406</v>
      </c>
      <c r="D15" s="218">
        <v>1802.2214997330243</v>
      </c>
      <c r="E15" s="218">
        <v>1350.0530309222161</v>
      </c>
      <c r="F15" s="218"/>
      <c r="G15" s="218">
        <v>3022.249832215854</v>
      </c>
      <c r="H15" s="218">
        <v>1581.1208095755728</v>
      </c>
      <c r="I15" s="218">
        <v>1441.1290226402607</v>
      </c>
      <c r="J15" s="218"/>
      <c r="K15" s="218">
        <v>1186.0649634102665</v>
      </c>
      <c r="L15" s="218">
        <v>657.84813086182044</v>
      </c>
      <c r="M15" s="218">
        <v>528.21683254844845</v>
      </c>
      <c r="N15" s="218"/>
      <c r="O15" s="218">
        <v>130.32061405530459</v>
      </c>
      <c r="P15" s="218">
        <v>93.543629272233119</v>
      </c>
      <c r="Q15" s="218">
        <v>36.776984783071534</v>
      </c>
      <c r="R15" s="218"/>
      <c r="S15" s="218">
        <v>5731.0847035551724</v>
      </c>
      <c r="T15" s="218">
        <v>3000.411956059218</v>
      </c>
      <c r="U15" s="218">
        <v>2730.6727474960362</v>
      </c>
      <c r="V15" s="218"/>
      <c r="W15" s="218">
        <v>17.740040677885027</v>
      </c>
      <c r="X15" s="218">
        <v>12.671457627060734</v>
      </c>
      <c r="Y15" s="218">
        <v>5.0685830508242926</v>
      </c>
    </row>
    <row r="16" spans="1:25" x14ac:dyDescent="0.25">
      <c r="A16" s="220" t="s">
        <v>161</v>
      </c>
      <c r="B16" s="219">
        <v>6094.9940641267522</v>
      </c>
      <c r="C16" s="219">
        <v>1300.5839181239576</v>
      </c>
      <c r="D16" s="219">
        <v>698.75056158864982</v>
      </c>
      <c r="E16" s="219">
        <v>601.83335653530605</v>
      </c>
      <c r="F16" s="219"/>
      <c r="G16" s="219">
        <v>1570.3360610571185</v>
      </c>
      <c r="H16" s="219">
        <v>805.06102964183344</v>
      </c>
      <c r="I16" s="219">
        <v>765.27503141526972</v>
      </c>
      <c r="J16" s="219"/>
      <c r="K16" s="219">
        <v>800.78852858284529</v>
      </c>
      <c r="L16" s="219">
        <v>428.78739698277121</v>
      </c>
      <c r="M16" s="219">
        <v>372.0011316000805</v>
      </c>
      <c r="N16" s="219"/>
      <c r="O16" s="219">
        <v>100.33388645170149</v>
      </c>
      <c r="P16" s="219">
        <v>69.948037152935356</v>
      </c>
      <c r="Q16" s="219">
        <v>30.38584929876609</v>
      </c>
      <c r="R16" s="219"/>
      <c r="S16" s="219">
        <v>2315.3487953350009</v>
      </c>
      <c r="T16" s="219">
        <v>1201.4523350691286</v>
      </c>
      <c r="U16" s="219">
        <v>1113.8964602658293</v>
      </c>
      <c r="V16" s="219"/>
      <c r="W16" s="219">
        <v>7.6028745762364398</v>
      </c>
      <c r="X16" s="219">
        <v>7.6028745762364398</v>
      </c>
      <c r="Y16" s="219">
        <v>0</v>
      </c>
    </row>
    <row r="17" spans="1:25" ht="13.5" customHeight="1" x14ac:dyDescent="0.25">
      <c r="A17" s="220" t="s">
        <v>162</v>
      </c>
      <c r="B17" s="219">
        <v>7144.7406204428053</v>
      </c>
      <c r="C17" s="219">
        <v>1851.6906125312787</v>
      </c>
      <c r="D17" s="219">
        <v>1103.4709381443417</v>
      </c>
      <c r="E17" s="219">
        <v>748.21967438690399</v>
      </c>
      <c r="F17" s="219"/>
      <c r="G17" s="219">
        <v>1451.9137711587171</v>
      </c>
      <c r="H17" s="219">
        <v>776.0597799337163</v>
      </c>
      <c r="I17" s="219">
        <v>675.85399122497984</v>
      </c>
      <c r="J17" s="219"/>
      <c r="K17" s="219">
        <v>385.27643482741871</v>
      </c>
      <c r="L17" s="219">
        <v>229.06073387905042</v>
      </c>
      <c r="M17" s="219">
        <v>156.21570094836648</v>
      </c>
      <c r="N17" s="219"/>
      <c r="O17" s="219">
        <v>29.98672760360315</v>
      </c>
      <c r="P17" s="219">
        <v>23.59559211929772</v>
      </c>
      <c r="Q17" s="219">
        <v>6.3911354843054333</v>
      </c>
      <c r="R17" s="219"/>
      <c r="S17" s="219">
        <v>3415.7359082202529</v>
      </c>
      <c r="T17" s="219">
        <v>1798.9596209900803</v>
      </c>
      <c r="U17" s="219">
        <v>1616.7762872301801</v>
      </c>
      <c r="V17" s="219"/>
      <c r="W17" s="219">
        <v>10.137166101648587</v>
      </c>
      <c r="X17" s="219">
        <v>5.0685830508242926</v>
      </c>
      <c r="Y17" s="219">
        <v>5.0685830508242926</v>
      </c>
    </row>
    <row r="18" spans="1:25" x14ac:dyDescent="0.25">
      <c r="A18" s="217" t="s">
        <v>8</v>
      </c>
      <c r="B18" s="218">
        <v>26129.783290706939</v>
      </c>
      <c r="C18" s="218">
        <v>7570.9226181544291</v>
      </c>
      <c r="D18" s="218">
        <v>4031.6616530387382</v>
      </c>
      <c r="E18" s="218">
        <v>3539.2609651158264</v>
      </c>
      <c r="F18" s="218"/>
      <c r="G18" s="218">
        <v>6275.207296227034</v>
      </c>
      <c r="H18" s="218">
        <v>3310.2019406877807</v>
      </c>
      <c r="I18" s="218">
        <v>2965.0053555393843</v>
      </c>
      <c r="J18" s="218"/>
      <c r="K18" s="218">
        <v>4035.4918370402584</v>
      </c>
      <c r="L18" s="218">
        <v>2299.6098089667812</v>
      </c>
      <c r="M18" s="218">
        <v>1735.882028073522</v>
      </c>
      <c r="N18" s="218"/>
      <c r="O18" s="218">
        <v>1014.3500774121632</v>
      </c>
      <c r="P18" s="218">
        <v>533.06702792124759</v>
      </c>
      <c r="Q18" s="218">
        <v>481.28304949092626</v>
      </c>
      <c r="R18" s="218"/>
      <c r="S18" s="218">
        <v>7209.7356923819934</v>
      </c>
      <c r="T18" s="218">
        <v>3530.4301941390354</v>
      </c>
      <c r="U18" s="218">
        <v>3679.3054982429508</v>
      </c>
      <c r="V18" s="218"/>
      <c r="W18" s="218">
        <v>24.075769491415386</v>
      </c>
      <c r="X18" s="218">
        <v>16.472894915178955</v>
      </c>
      <c r="Y18" s="218">
        <v>7.6028745762364398</v>
      </c>
    </row>
    <row r="19" spans="1:25" ht="15.75" customHeight="1" x14ac:dyDescent="0.25">
      <c r="A19" s="220" t="s">
        <v>8</v>
      </c>
      <c r="B19" s="219">
        <v>26129.783290706939</v>
      </c>
      <c r="C19" s="219">
        <v>7570.9226181544291</v>
      </c>
      <c r="D19" s="219">
        <v>4031.6616530387382</v>
      </c>
      <c r="E19" s="219">
        <v>3539.2609651158264</v>
      </c>
      <c r="F19" s="219"/>
      <c r="G19" s="219">
        <v>6275.207296227034</v>
      </c>
      <c r="H19" s="219">
        <v>3310.2019406877807</v>
      </c>
      <c r="I19" s="219">
        <v>2965.0053555393843</v>
      </c>
      <c r="J19" s="219"/>
      <c r="K19" s="219">
        <v>4035.4918370402584</v>
      </c>
      <c r="L19" s="219">
        <v>2299.6098089667812</v>
      </c>
      <c r="M19" s="219">
        <v>1735.882028073522</v>
      </c>
      <c r="N19" s="219"/>
      <c r="O19" s="219">
        <v>1014.3500774121632</v>
      </c>
      <c r="P19" s="219">
        <v>533.06702792124759</v>
      </c>
      <c r="Q19" s="219">
        <v>481.28304949092626</v>
      </c>
      <c r="R19" s="219"/>
      <c r="S19" s="219">
        <v>7209.7356923819934</v>
      </c>
      <c r="T19" s="219">
        <v>3530.4301941390354</v>
      </c>
      <c r="U19" s="219">
        <v>3679.3054982429508</v>
      </c>
      <c r="V19" s="219"/>
      <c r="W19" s="219">
        <v>24.075769491415386</v>
      </c>
      <c r="X19" s="219">
        <v>16.472894915178955</v>
      </c>
      <c r="Y19" s="219">
        <v>7.6028745762364398</v>
      </c>
    </row>
    <row r="20" spans="1:25" x14ac:dyDescent="0.25">
      <c r="A20" s="217" t="s">
        <v>9</v>
      </c>
      <c r="B20" s="218">
        <v>404626.98583445954</v>
      </c>
      <c r="C20" s="218">
        <v>69866.19888851</v>
      </c>
      <c r="D20" s="218">
        <v>31643.503350327454</v>
      </c>
      <c r="E20" s="218">
        <v>38222.69553818155</v>
      </c>
      <c r="F20" s="218"/>
      <c r="G20" s="218">
        <v>125965.33189845415</v>
      </c>
      <c r="H20" s="218">
        <v>61514.468586173913</v>
      </c>
      <c r="I20" s="218">
        <v>64450.863312334965</v>
      </c>
      <c r="J20" s="218"/>
      <c r="K20" s="218">
        <v>128948.14886215853</v>
      </c>
      <c r="L20" s="218">
        <v>66326.942192195056</v>
      </c>
      <c r="M20" s="218">
        <v>62621.206670084961</v>
      </c>
      <c r="N20" s="218"/>
      <c r="O20" s="218">
        <v>32242.548561073414</v>
      </c>
      <c r="P20" s="218">
        <v>17331.736756568665</v>
      </c>
      <c r="Q20" s="218">
        <v>14910.81180450578</v>
      </c>
      <c r="R20" s="218"/>
      <c r="S20" s="218">
        <v>47064.9535296342</v>
      </c>
      <c r="T20" s="218">
        <v>18623.668970086233</v>
      </c>
      <c r="U20" s="218">
        <v>28441.284559547821</v>
      </c>
      <c r="V20" s="218"/>
      <c r="W20" s="218">
        <v>539.80409491278976</v>
      </c>
      <c r="X20" s="218">
        <v>249.62771525309586</v>
      </c>
      <c r="Y20" s="218">
        <v>290.17637965969067</v>
      </c>
    </row>
    <row r="21" spans="1:25" x14ac:dyDescent="0.25">
      <c r="A21" s="220" t="s">
        <v>9</v>
      </c>
      <c r="B21" s="219">
        <v>393829.50144844083</v>
      </c>
      <c r="C21" s="219">
        <v>66944.456411789681</v>
      </c>
      <c r="D21" s="219">
        <v>30093.095604342354</v>
      </c>
      <c r="E21" s="219">
        <v>36851.360807442463</v>
      </c>
      <c r="F21" s="219"/>
      <c r="G21" s="219">
        <v>122860.38219537493</v>
      </c>
      <c r="H21" s="219">
        <v>59965.44206068424</v>
      </c>
      <c r="I21" s="219">
        <v>62894.940134742923</v>
      </c>
      <c r="J21" s="219"/>
      <c r="K21" s="219">
        <v>127740.2469537103</v>
      </c>
      <c r="L21" s="219">
        <v>65671.792548943806</v>
      </c>
      <c r="M21" s="219">
        <v>62068.454404886557</v>
      </c>
      <c r="N21" s="219"/>
      <c r="O21" s="219">
        <v>32082.415487324535</v>
      </c>
      <c r="P21" s="219">
        <v>17225.816788697928</v>
      </c>
      <c r="Q21" s="219">
        <v>14856.598698627611</v>
      </c>
      <c r="R21" s="219"/>
      <c r="S21" s="219">
        <v>43673.600617467659</v>
      </c>
      <c r="T21" s="219">
        <v>16944.289037297345</v>
      </c>
      <c r="U21" s="219">
        <v>26729.311580171394</v>
      </c>
      <c r="V21" s="219"/>
      <c r="W21" s="219">
        <v>528.39978304843544</v>
      </c>
      <c r="X21" s="219">
        <v>243.29198643956553</v>
      </c>
      <c r="Y21" s="219">
        <v>285.10779660886629</v>
      </c>
    </row>
    <row r="22" spans="1:25" x14ac:dyDescent="0.25">
      <c r="A22" s="220" t="s">
        <v>163</v>
      </c>
      <c r="B22" s="219">
        <v>10797.484386032935</v>
      </c>
      <c r="C22" s="219">
        <v>2921.7424767235993</v>
      </c>
      <c r="D22" s="219">
        <v>1550.4077459851667</v>
      </c>
      <c r="E22" s="219">
        <v>1371.3347307384247</v>
      </c>
      <c r="F22" s="219"/>
      <c r="G22" s="219">
        <v>3104.9497030803641</v>
      </c>
      <c r="H22" s="219">
        <v>1549.0265254890046</v>
      </c>
      <c r="I22" s="219">
        <v>1555.9231775913552</v>
      </c>
      <c r="J22" s="219"/>
      <c r="K22" s="219">
        <v>1207.9019084502816</v>
      </c>
      <c r="L22" s="219">
        <v>655.14964325227345</v>
      </c>
      <c r="M22" s="219">
        <v>552.75226519801026</v>
      </c>
      <c r="N22" s="219"/>
      <c r="O22" s="219">
        <v>160.13307374893157</v>
      </c>
      <c r="P22" s="219">
        <v>105.91996787076663</v>
      </c>
      <c r="Q22" s="219">
        <v>54.213105878164981</v>
      </c>
      <c r="R22" s="219"/>
      <c r="S22" s="219">
        <v>3391.3529121657166</v>
      </c>
      <c r="T22" s="219">
        <v>1679.3799327891211</v>
      </c>
      <c r="U22" s="219">
        <v>1711.9729793766028</v>
      </c>
      <c r="V22" s="219"/>
      <c r="W22" s="219">
        <v>11.404311864354661</v>
      </c>
      <c r="X22" s="219">
        <v>6.3357288135303662</v>
      </c>
      <c r="Y22" s="219">
        <v>5.0685830508242926</v>
      </c>
    </row>
    <row r="23" spans="1:25" x14ac:dyDescent="0.25">
      <c r="A23" s="217" t="s">
        <v>10</v>
      </c>
      <c r="B23" s="218">
        <v>11566.034835007991</v>
      </c>
      <c r="C23" s="218">
        <v>3369.5206557045544</v>
      </c>
      <c r="D23" s="218">
        <v>1973.8609456377451</v>
      </c>
      <c r="E23" s="218">
        <v>1395.659710066815</v>
      </c>
      <c r="F23" s="218"/>
      <c r="G23" s="218">
        <v>3178.1972368342249</v>
      </c>
      <c r="H23" s="218">
        <v>1842.8770779616646</v>
      </c>
      <c r="I23" s="218">
        <v>1335.3201588725587</v>
      </c>
      <c r="J23" s="218"/>
      <c r="K23" s="218">
        <v>1079.340537000978</v>
      </c>
      <c r="L23" s="218">
        <v>739.32509371662888</v>
      </c>
      <c r="M23" s="218">
        <v>340.01544328435199</v>
      </c>
      <c r="N23" s="218"/>
      <c r="O23" s="218">
        <v>175.55404766390933</v>
      </c>
      <c r="P23" s="218">
        <v>127.83326706880783</v>
      </c>
      <c r="Q23" s="218">
        <v>47.720780595101644</v>
      </c>
      <c r="R23" s="218"/>
      <c r="S23" s="218">
        <v>3745.6823171266024</v>
      </c>
      <c r="T23" s="218">
        <v>1621.5326994653387</v>
      </c>
      <c r="U23" s="218">
        <v>2124.1496176612945</v>
      </c>
      <c r="V23" s="218"/>
      <c r="W23" s="218">
        <v>17.740040677885027</v>
      </c>
      <c r="X23" s="218">
        <v>11.404311864354661</v>
      </c>
      <c r="Y23" s="218">
        <v>6.3357288135303662</v>
      </c>
    </row>
    <row r="24" spans="1:25" x14ac:dyDescent="0.25">
      <c r="A24" s="220" t="s">
        <v>10</v>
      </c>
      <c r="B24" s="219">
        <v>11566.034835007991</v>
      </c>
      <c r="C24" s="219">
        <v>3369.5206557045544</v>
      </c>
      <c r="D24" s="219">
        <v>1973.8609456377451</v>
      </c>
      <c r="E24" s="219">
        <v>1395.659710066815</v>
      </c>
      <c r="F24" s="219"/>
      <c r="G24" s="219">
        <v>3178.1972368342249</v>
      </c>
      <c r="H24" s="219">
        <v>1842.8770779616646</v>
      </c>
      <c r="I24" s="219">
        <v>1335.3201588725587</v>
      </c>
      <c r="J24" s="219"/>
      <c r="K24" s="219">
        <v>1079.340537000978</v>
      </c>
      <c r="L24" s="219">
        <v>739.32509371662888</v>
      </c>
      <c r="M24" s="219">
        <v>340.01544328435199</v>
      </c>
      <c r="N24" s="219"/>
      <c r="O24" s="219">
        <v>175.55404766390933</v>
      </c>
      <c r="P24" s="219">
        <v>127.83326706880783</v>
      </c>
      <c r="Q24" s="219">
        <v>47.720780595101644</v>
      </c>
      <c r="R24" s="219"/>
      <c r="S24" s="219">
        <v>3745.6823171266024</v>
      </c>
      <c r="T24" s="219">
        <v>1621.5326994653387</v>
      </c>
      <c r="U24" s="219">
        <v>2124.1496176612945</v>
      </c>
      <c r="V24" s="219"/>
      <c r="W24" s="219">
        <v>17.740040677885027</v>
      </c>
      <c r="X24" s="219">
        <v>11.404311864354661</v>
      </c>
      <c r="Y24" s="219">
        <v>6.3357288135303662</v>
      </c>
    </row>
    <row r="25" spans="1:25" x14ac:dyDescent="0.25">
      <c r="A25" s="217" t="s">
        <v>11</v>
      </c>
      <c r="B25" s="218">
        <v>41322.779964046262</v>
      </c>
      <c r="C25" s="218">
        <v>10684.210701123302</v>
      </c>
      <c r="D25" s="218">
        <v>5870.7659183359074</v>
      </c>
      <c r="E25" s="218">
        <v>4813.4447827876038</v>
      </c>
      <c r="F25" s="218"/>
      <c r="G25" s="218">
        <v>11415.289646038127</v>
      </c>
      <c r="H25" s="218">
        <v>5964.7151108543021</v>
      </c>
      <c r="I25" s="218">
        <v>5450.5745351840324</v>
      </c>
      <c r="J25" s="218"/>
      <c r="K25" s="218">
        <v>3375.7345441735806</v>
      </c>
      <c r="L25" s="218">
        <v>1986.9677630167305</v>
      </c>
      <c r="M25" s="218">
        <v>1388.7667811568579</v>
      </c>
      <c r="N25" s="218"/>
      <c r="O25" s="218">
        <v>266.59824372549372</v>
      </c>
      <c r="P25" s="218">
        <v>202.45475162032812</v>
      </c>
      <c r="Q25" s="218">
        <v>64.143492105165535</v>
      </c>
      <c r="R25" s="218"/>
      <c r="S25" s="218">
        <v>15534.06243576298</v>
      </c>
      <c r="T25" s="218">
        <v>7059.7185351661637</v>
      </c>
      <c r="U25" s="218">
        <v>8474.3439005968357</v>
      </c>
      <c r="V25" s="218"/>
      <c r="W25" s="218">
        <v>46.884393220124679</v>
      </c>
      <c r="X25" s="218">
        <v>17.740040677885027</v>
      </c>
      <c r="Y25" s="218">
        <v>29.144352542239673</v>
      </c>
    </row>
    <row r="26" spans="1:25" ht="16.5" customHeight="1" x14ac:dyDescent="0.25">
      <c r="A26" s="220" t="s">
        <v>11</v>
      </c>
      <c r="B26" s="219">
        <v>41322.779964046262</v>
      </c>
      <c r="C26" s="219">
        <v>10684.210701123302</v>
      </c>
      <c r="D26" s="219">
        <v>5870.7659183359074</v>
      </c>
      <c r="E26" s="219">
        <v>4813.4447827876038</v>
      </c>
      <c r="F26" s="219"/>
      <c r="G26" s="219">
        <v>11415.289646038127</v>
      </c>
      <c r="H26" s="219">
        <v>5964.7151108543021</v>
      </c>
      <c r="I26" s="219">
        <v>5450.5745351840324</v>
      </c>
      <c r="J26" s="219"/>
      <c r="K26" s="219">
        <v>3375.7345441735806</v>
      </c>
      <c r="L26" s="219">
        <v>1986.9677630167305</v>
      </c>
      <c r="M26" s="219">
        <v>1388.7667811568579</v>
      </c>
      <c r="N26" s="219"/>
      <c r="O26" s="219">
        <v>266.59824372549372</v>
      </c>
      <c r="P26" s="219">
        <v>202.45475162032812</v>
      </c>
      <c r="Q26" s="219">
        <v>64.143492105165535</v>
      </c>
      <c r="R26" s="219"/>
      <c r="S26" s="219">
        <v>15534.06243576298</v>
      </c>
      <c r="T26" s="219">
        <v>7059.7185351661637</v>
      </c>
      <c r="U26" s="219">
        <v>8474.3439005968357</v>
      </c>
      <c r="V26" s="219"/>
      <c r="W26" s="219">
        <v>46.884393220124679</v>
      </c>
      <c r="X26" s="219">
        <v>17.740040677885027</v>
      </c>
      <c r="Y26" s="219">
        <v>29.144352542239673</v>
      </c>
    </row>
    <row r="27" spans="1:25" x14ac:dyDescent="0.25">
      <c r="A27" s="217" t="s">
        <v>12</v>
      </c>
      <c r="B27" s="218">
        <v>21761.101504240512</v>
      </c>
      <c r="C27" s="218">
        <v>3959.6122915768337</v>
      </c>
      <c r="D27" s="218">
        <v>2035.3048745196672</v>
      </c>
      <c r="E27" s="218">
        <v>1924.3074170572036</v>
      </c>
      <c r="F27" s="218"/>
      <c r="G27" s="218">
        <v>9721.3208348037242</v>
      </c>
      <c r="H27" s="218">
        <v>4602.685306092706</v>
      </c>
      <c r="I27" s="218">
        <v>5118.6355287111155</v>
      </c>
      <c r="J27" s="218"/>
      <c r="K27" s="218">
        <v>2810.2675880141023</v>
      </c>
      <c r="L27" s="218">
        <v>1598.0365388469479</v>
      </c>
      <c r="M27" s="218">
        <v>1212.2310491671283</v>
      </c>
      <c r="N27" s="218"/>
      <c r="O27" s="218">
        <v>349.92400688553158</v>
      </c>
      <c r="P27" s="218">
        <v>243.52743893125057</v>
      </c>
      <c r="Q27" s="218">
        <v>106.39656795427999</v>
      </c>
      <c r="R27" s="218"/>
      <c r="S27" s="218">
        <v>4724.8363355039119</v>
      </c>
      <c r="T27" s="218">
        <v>2421.3558238930405</v>
      </c>
      <c r="U27" s="218">
        <v>2303.4805116109292</v>
      </c>
      <c r="V27" s="218"/>
      <c r="W27" s="218">
        <v>195.14044745673507</v>
      </c>
      <c r="X27" s="218">
        <v>73.494454236952237</v>
      </c>
      <c r="Y27" s="218">
        <v>121.64599321978324</v>
      </c>
    </row>
    <row r="28" spans="1:25" x14ac:dyDescent="0.25">
      <c r="A28" s="220" t="s">
        <v>12</v>
      </c>
      <c r="B28" s="219">
        <v>18975.356105428076</v>
      </c>
      <c r="C28" s="219">
        <v>3414.2662582959811</v>
      </c>
      <c r="D28" s="219">
        <v>1750.5060816902137</v>
      </c>
      <c r="E28" s="219">
        <v>1663.7601766057851</v>
      </c>
      <c r="F28" s="219"/>
      <c r="G28" s="219">
        <v>8770.0662797441528</v>
      </c>
      <c r="H28" s="219">
        <v>4102.3370285312794</v>
      </c>
      <c r="I28" s="219">
        <v>4667.7292512129707</v>
      </c>
      <c r="J28" s="219"/>
      <c r="K28" s="219">
        <v>2477.3378243555685</v>
      </c>
      <c r="L28" s="219">
        <v>1328.7423625624697</v>
      </c>
      <c r="M28" s="219">
        <v>1148.5954617930583</v>
      </c>
      <c r="N28" s="219"/>
      <c r="O28" s="219">
        <v>305.81155733730606</v>
      </c>
      <c r="P28" s="219">
        <v>199.4149893830259</v>
      </c>
      <c r="Q28" s="219">
        <v>106.39656795427999</v>
      </c>
      <c r="R28" s="219"/>
      <c r="S28" s="219">
        <v>3825.4051958657847</v>
      </c>
      <c r="T28" s="219">
        <v>1933.8745862690839</v>
      </c>
      <c r="U28" s="219">
        <v>1891.5306095967453</v>
      </c>
      <c r="V28" s="219"/>
      <c r="W28" s="219">
        <v>182.46898982967443</v>
      </c>
      <c r="X28" s="219">
        <v>68.425871186127921</v>
      </c>
      <c r="Y28" s="219">
        <v>114.04311864354676</v>
      </c>
    </row>
    <row r="29" spans="1:25" x14ac:dyDescent="0.25">
      <c r="A29" s="220" t="s">
        <v>164</v>
      </c>
      <c r="B29" s="219">
        <v>2785.7453988124566</v>
      </c>
      <c r="C29" s="219">
        <v>545.34603328085086</v>
      </c>
      <c r="D29" s="219">
        <v>284.79879282944171</v>
      </c>
      <c r="E29" s="219">
        <v>260.54724045140722</v>
      </c>
      <c r="F29" s="219"/>
      <c r="G29" s="219">
        <v>951.25455505961452</v>
      </c>
      <c r="H29" s="219">
        <v>500.34827756144705</v>
      </c>
      <c r="I29" s="219">
        <v>450.90627749817395</v>
      </c>
      <c r="J29" s="219"/>
      <c r="K29" s="219">
        <v>332.92976365853013</v>
      </c>
      <c r="L29" s="219">
        <v>269.29417628446282</v>
      </c>
      <c r="M29" s="219">
        <v>63.635587374066894</v>
      </c>
      <c r="N29" s="219"/>
      <c r="O29" s="219">
        <v>44.112449548224831</v>
      </c>
      <c r="P29" s="219">
        <v>44.112449548224831</v>
      </c>
      <c r="Q29" s="219">
        <v>0</v>
      </c>
      <c r="R29" s="219"/>
      <c r="S29" s="219">
        <v>899.431139638128</v>
      </c>
      <c r="T29" s="219">
        <v>487.48123762395477</v>
      </c>
      <c r="U29" s="219">
        <v>411.94990201418159</v>
      </c>
      <c r="V29" s="219"/>
      <c r="W29" s="219">
        <v>12.671457627060734</v>
      </c>
      <c r="X29" s="219">
        <v>5.0685830508242926</v>
      </c>
      <c r="Y29" s="219">
        <v>7.6028745762364398</v>
      </c>
    </row>
    <row r="30" spans="1:25" x14ac:dyDescent="0.25">
      <c r="A30" s="217" t="s">
        <v>13</v>
      </c>
      <c r="B30" s="218">
        <v>29152.705050198609</v>
      </c>
      <c r="C30" s="218">
        <v>7643.1978666209679</v>
      </c>
      <c r="D30" s="218">
        <v>4262.155775613719</v>
      </c>
      <c r="E30" s="218">
        <v>3381.0420910074049</v>
      </c>
      <c r="F30" s="218"/>
      <c r="G30" s="218">
        <v>6991.4615204348584</v>
      </c>
      <c r="H30" s="218">
        <v>4305.8915108888823</v>
      </c>
      <c r="I30" s="218">
        <v>2685.5700095460993</v>
      </c>
      <c r="J30" s="218"/>
      <c r="K30" s="218">
        <v>2064.0939249448347</v>
      </c>
      <c r="L30" s="218">
        <v>1234.9126234232556</v>
      </c>
      <c r="M30" s="218">
        <v>829.18130152153606</v>
      </c>
      <c r="N30" s="218"/>
      <c r="O30" s="218">
        <v>244.29399334543245</v>
      </c>
      <c r="P30" s="218">
        <v>185.06812532142703</v>
      </c>
      <c r="Q30" s="218">
        <v>59.225868024005514</v>
      </c>
      <c r="R30" s="218"/>
      <c r="S30" s="218">
        <v>12138.697582141536</v>
      </c>
      <c r="T30" s="218">
        <v>5941.1692192479914</v>
      </c>
      <c r="U30" s="218">
        <v>6197.5283628935076</v>
      </c>
      <c r="V30" s="218"/>
      <c r="W30" s="218">
        <v>70.960162711540079</v>
      </c>
      <c r="X30" s="218">
        <v>60.822996609891469</v>
      </c>
      <c r="Y30" s="218">
        <v>10.137166101648587</v>
      </c>
    </row>
    <row r="31" spans="1:25" ht="16.5" customHeight="1" x14ac:dyDescent="0.25">
      <c r="A31" s="220" t="s">
        <v>13</v>
      </c>
      <c r="B31" s="219">
        <v>20082.505718268694</v>
      </c>
      <c r="C31" s="219">
        <v>5384.132388087136</v>
      </c>
      <c r="D31" s="219">
        <v>2807.4551464774904</v>
      </c>
      <c r="E31" s="219">
        <v>2576.6772416096983</v>
      </c>
      <c r="F31" s="219"/>
      <c r="G31" s="219">
        <v>5100.8914403211757</v>
      </c>
      <c r="H31" s="219">
        <v>3283.3313992124058</v>
      </c>
      <c r="I31" s="219">
        <v>1817.5600411087933</v>
      </c>
      <c r="J31" s="219"/>
      <c r="K31" s="219">
        <v>1806.7327411828503</v>
      </c>
      <c r="L31" s="219">
        <v>1060.140610402284</v>
      </c>
      <c r="M31" s="219">
        <v>746.59213078052778</v>
      </c>
      <c r="N31" s="219"/>
      <c r="O31" s="219">
        <v>216.60989280714031</v>
      </c>
      <c r="P31" s="219">
        <v>163.90123465165141</v>
      </c>
      <c r="Q31" s="219">
        <v>52.708658155488997</v>
      </c>
      <c r="R31" s="219"/>
      <c r="S31" s="219">
        <v>7512.0491134983185</v>
      </c>
      <c r="T31" s="219">
        <v>3440.1637103274502</v>
      </c>
      <c r="U31" s="219">
        <v>4071.8854031708315</v>
      </c>
      <c r="V31" s="219"/>
      <c r="W31" s="219">
        <v>62.090142372597541</v>
      </c>
      <c r="X31" s="219">
        <v>57.021559321773253</v>
      </c>
      <c r="Y31" s="219">
        <v>5.0685830508242926</v>
      </c>
    </row>
    <row r="32" spans="1:25" x14ac:dyDescent="0.25">
      <c r="A32" s="220" t="s">
        <v>165</v>
      </c>
      <c r="B32" s="219">
        <v>5211.8944586040252</v>
      </c>
      <c r="C32" s="219">
        <v>1331.1002647761504</v>
      </c>
      <c r="D32" s="219">
        <v>860.53289075339001</v>
      </c>
      <c r="E32" s="219">
        <v>470.56737402275496</v>
      </c>
      <c r="F32" s="219"/>
      <c r="G32" s="219">
        <v>1009.7085339776163</v>
      </c>
      <c r="H32" s="219">
        <v>563.22614850362902</v>
      </c>
      <c r="I32" s="219">
        <v>446.48238547399876</v>
      </c>
      <c r="J32" s="219"/>
      <c r="K32" s="219">
        <v>154.56381087613173</v>
      </c>
      <c r="L32" s="219">
        <v>106.59541916757722</v>
      </c>
      <c r="M32" s="219">
        <v>47.968391708554542</v>
      </c>
      <c r="N32" s="219"/>
      <c r="O32" s="219">
        <v>11.998938434428144</v>
      </c>
      <c r="P32" s="219">
        <v>8.0714267620988398</v>
      </c>
      <c r="Q32" s="219">
        <v>3.9275116723293033</v>
      </c>
      <c r="R32" s="219"/>
      <c r="S32" s="219">
        <v>2698.1871817261786</v>
      </c>
      <c r="T32" s="219">
        <v>1428.2222172125012</v>
      </c>
      <c r="U32" s="219">
        <v>1269.9649645136649</v>
      </c>
      <c r="V32" s="219"/>
      <c r="W32" s="219">
        <v>6.3357288135303662</v>
      </c>
      <c r="X32" s="219">
        <v>2.5342915254121463</v>
      </c>
      <c r="Y32" s="219">
        <v>3.8014372881182195</v>
      </c>
    </row>
    <row r="33" spans="1:25" x14ac:dyDescent="0.25">
      <c r="A33" s="220" t="s">
        <v>166</v>
      </c>
      <c r="B33" s="219">
        <v>3858.3048733261953</v>
      </c>
      <c r="C33" s="219">
        <v>927.96521375776933</v>
      </c>
      <c r="D33" s="219">
        <v>594.16773838283393</v>
      </c>
      <c r="E33" s="219">
        <v>333.79747537494416</v>
      </c>
      <c r="F33" s="219"/>
      <c r="G33" s="219">
        <v>880.86154613615258</v>
      </c>
      <c r="H33" s="219">
        <v>459.33396317285667</v>
      </c>
      <c r="I33" s="219">
        <v>421.52758296329864</v>
      </c>
      <c r="J33" s="219"/>
      <c r="K33" s="219">
        <v>102.79737288584052</v>
      </c>
      <c r="L33" s="219">
        <v>68.176593853384958</v>
      </c>
      <c r="M33" s="219">
        <v>34.620779032455538</v>
      </c>
      <c r="N33" s="219"/>
      <c r="O33" s="219">
        <v>15.685162103864048</v>
      </c>
      <c r="P33" s="219">
        <v>13.095463907676834</v>
      </c>
      <c r="Q33" s="219">
        <v>2.5896981961872134</v>
      </c>
      <c r="R33" s="219"/>
      <c r="S33" s="219">
        <v>1928.4612869171438</v>
      </c>
      <c r="T33" s="219">
        <v>1072.7832917080598</v>
      </c>
      <c r="U33" s="219">
        <v>855.67799520904146</v>
      </c>
      <c r="V33" s="219"/>
      <c r="W33" s="219">
        <v>2.5342915254121463</v>
      </c>
      <c r="X33" s="219">
        <v>1.2671457627060732</v>
      </c>
      <c r="Y33" s="219">
        <v>1.2671457627060732</v>
      </c>
    </row>
    <row r="34" spans="1:25" ht="16.5" customHeight="1" x14ac:dyDescent="0.25">
      <c r="A34" s="217" t="s">
        <v>14</v>
      </c>
      <c r="B34" s="218">
        <v>83204.796173112903</v>
      </c>
      <c r="C34" s="218">
        <v>26083.359981227419</v>
      </c>
      <c r="D34" s="218">
        <v>13599.633190740775</v>
      </c>
      <c r="E34" s="218">
        <v>12483.726790485192</v>
      </c>
      <c r="F34" s="218"/>
      <c r="G34" s="218">
        <v>15845.267669014509</v>
      </c>
      <c r="H34" s="218">
        <v>8574.3509696505153</v>
      </c>
      <c r="I34" s="218">
        <v>7270.916699364082</v>
      </c>
      <c r="J34" s="218"/>
      <c r="K34" s="218">
        <v>7345.333859071402</v>
      </c>
      <c r="L34" s="218">
        <v>4173.3575137392654</v>
      </c>
      <c r="M34" s="218">
        <v>3171.9763453323576</v>
      </c>
      <c r="N34" s="218"/>
      <c r="O34" s="218">
        <v>473.88242013259975</v>
      </c>
      <c r="P34" s="218">
        <v>363.94777461066889</v>
      </c>
      <c r="Q34" s="218">
        <v>109.93464552192944</v>
      </c>
      <c r="R34" s="218"/>
      <c r="S34" s="218">
        <v>33398.663538584311</v>
      </c>
      <c r="T34" s="218">
        <v>14681.881006078233</v>
      </c>
      <c r="U34" s="218">
        <v>18716.782532508067</v>
      </c>
      <c r="V34" s="218"/>
      <c r="W34" s="218">
        <v>58.288705084479325</v>
      </c>
      <c r="X34" s="218">
        <v>26.61006101682753</v>
      </c>
      <c r="Y34" s="218">
        <v>31.678644067651817</v>
      </c>
    </row>
    <row r="35" spans="1:25" ht="15.75" customHeight="1" x14ac:dyDescent="0.25">
      <c r="A35" s="220" t="s">
        <v>14</v>
      </c>
      <c r="B35" s="219">
        <v>46532.636913935981</v>
      </c>
      <c r="C35" s="219">
        <v>14248.674916222124</v>
      </c>
      <c r="D35" s="219">
        <v>7098.0068561912103</v>
      </c>
      <c r="E35" s="219">
        <v>7150.6680600309101</v>
      </c>
      <c r="F35" s="219"/>
      <c r="G35" s="219">
        <v>9735.737149563698</v>
      </c>
      <c r="H35" s="219">
        <v>5136.2734159132606</v>
      </c>
      <c r="I35" s="219">
        <v>4599.4637336505266</v>
      </c>
      <c r="J35" s="219"/>
      <c r="K35" s="219">
        <v>6212.5944139025969</v>
      </c>
      <c r="L35" s="219">
        <v>3415.2880185485465</v>
      </c>
      <c r="M35" s="219">
        <v>2797.3063953542078</v>
      </c>
      <c r="N35" s="219"/>
      <c r="O35" s="219">
        <v>432.88122900353005</v>
      </c>
      <c r="P35" s="219">
        <v>330.6755324420468</v>
      </c>
      <c r="Q35" s="219">
        <v>102.2056965614819</v>
      </c>
      <c r="R35" s="219"/>
      <c r="S35" s="219">
        <v>15891.344893376967</v>
      </c>
      <c r="T35" s="219">
        <v>6779.8979500734704</v>
      </c>
      <c r="U35" s="219">
        <v>9111.4469433034192</v>
      </c>
      <c r="V35" s="219"/>
      <c r="W35" s="219">
        <v>11.404311864354661</v>
      </c>
      <c r="X35" s="219">
        <v>6.3357288135303662</v>
      </c>
      <c r="Y35" s="219">
        <v>5.0685830508242926</v>
      </c>
    </row>
    <row r="36" spans="1:25" x14ac:dyDescent="0.25">
      <c r="A36" s="220" t="s">
        <v>167</v>
      </c>
      <c r="B36" s="219">
        <v>13886.351053965616</v>
      </c>
      <c r="C36" s="219">
        <v>4983.4141123055024</v>
      </c>
      <c r="D36" s="219">
        <v>2708.2845574455687</v>
      </c>
      <c r="E36" s="219">
        <v>2275.1295548599819</v>
      </c>
      <c r="F36" s="219"/>
      <c r="G36" s="219">
        <v>2103.7924425633041</v>
      </c>
      <c r="H36" s="219">
        <v>1181.2767902390312</v>
      </c>
      <c r="I36" s="219">
        <v>922.51565232422502</v>
      </c>
      <c r="J36" s="219"/>
      <c r="K36" s="219">
        <v>424.7195123506325</v>
      </c>
      <c r="L36" s="219">
        <v>268.65897384622332</v>
      </c>
      <c r="M36" s="219">
        <v>156.06053850440739</v>
      </c>
      <c r="N36" s="219"/>
      <c r="O36" s="219">
        <v>17.063121208120254</v>
      </c>
      <c r="P36" s="219">
        <v>15.795975445414182</v>
      </c>
      <c r="Q36" s="219">
        <v>1.2671457627060732</v>
      </c>
      <c r="R36" s="219"/>
      <c r="S36" s="219">
        <v>6353.560428250199</v>
      </c>
      <c r="T36" s="219">
        <v>2674.6343038354148</v>
      </c>
      <c r="U36" s="219">
        <v>3678.9261244148179</v>
      </c>
      <c r="V36" s="219"/>
      <c r="W36" s="219">
        <v>3.8014372881182195</v>
      </c>
      <c r="X36" s="219">
        <v>2.5342915254121463</v>
      </c>
      <c r="Y36" s="219">
        <v>1.2671457627060732</v>
      </c>
    </row>
    <row r="37" spans="1:25" x14ac:dyDescent="0.25">
      <c r="A37" s="220" t="s">
        <v>168</v>
      </c>
      <c r="B37" s="219">
        <v>22785.808205217025</v>
      </c>
      <c r="C37" s="219">
        <v>6851.2709526987264</v>
      </c>
      <c r="D37" s="219">
        <v>3793.3417771042778</v>
      </c>
      <c r="E37" s="219">
        <v>3057.929175594626</v>
      </c>
      <c r="F37" s="219"/>
      <c r="G37" s="219">
        <v>4005.7380768879157</v>
      </c>
      <c r="H37" s="219">
        <v>2256.8007634984128</v>
      </c>
      <c r="I37" s="219">
        <v>1748.9373133895158</v>
      </c>
      <c r="J37" s="219"/>
      <c r="K37" s="219">
        <v>708.01993281823809</v>
      </c>
      <c r="L37" s="219">
        <v>489.41052134450285</v>
      </c>
      <c r="M37" s="219">
        <v>218.60941147373907</v>
      </c>
      <c r="N37" s="219"/>
      <c r="O37" s="219">
        <v>23.93806992094904</v>
      </c>
      <c r="P37" s="219">
        <v>17.476266723207591</v>
      </c>
      <c r="Q37" s="219">
        <v>6.4618031977414496</v>
      </c>
      <c r="R37" s="219"/>
      <c r="S37" s="219">
        <v>11153.758216959628</v>
      </c>
      <c r="T37" s="219">
        <v>5227.3487521694333</v>
      </c>
      <c r="U37" s="219">
        <v>5926.4094647901848</v>
      </c>
      <c r="V37" s="219"/>
      <c r="W37" s="219">
        <v>43.082955932006463</v>
      </c>
      <c r="X37" s="219">
        <v>17.740040677885027</v>
      </c>
      <c r="Y37" s="219">
        <v>25.342915254121458</v>
      </c>
    </row>
    <row r="38" spans="1:25" x14ac:dyDescent="0.25">
      <c r="A38" s="217" t="s">
        <v>15</v>
      </c>
      <c r="B38" s="218">
        <v>81399.745272298518</v>
      </c>
      <c r="C38" s="218">
        <v>21626.826162743873</v>
      </c>
      <c r="D38" s="218">
        <v>10383.974057169076</v>
      </c>
      <c r="E38" s="218">
        <v>11242.852105574426</v>
      </c>
      <c r="F38" s="218"/>
      <c r="G38" s="218">
        <v>25625.984472765031</v>
      </c>
      <c r="H38" s="218">
        <v>13217.958432692369</v>
      </c>
      <c r="I38" s="218">
        <v>12408.026040072702</v>
      </c>
      <c r="J38" s="218"/>
      <c r="K38" s="218">
        <v>12587.753648601147</v>
      </c>
      <c r="L38" s="218">
        <v>7416.4369452834117</v>
      </c>
      <c r="M38" s="218">
        <v>5171.3167033180598</v>
      </c>
      <c r="N38" s="218"/>
      <c r="O38" s="218">
        <v>1155.3176122268774</v>
      </c>
      <c r="P38" s="218">
        <v>834.10066319565249</v>
      </c>
      <c r="Q38" s="218">
        <v>321.21694903122165</v>
      </c>
      <c r="R38" s="218"/>
      <c r="S38" s="218">
        <v>20277.148799687726</v>
      </c>
      <c r="T38" s="218">
        <v>8454.9101812214049</v>
      </c>
      <c r="U38" s="218">
        <v>11822.238618466621</v>
      </c>
      <c r="V38" s="218"/>
      <c r="W38" s="218">
        <v>126.71457627060755</v>
      </c>
      <c r="X38" s="218">
        <v>58.288705084479325</v>
      </c>
      <c r="Y38" s="218">
        <v>68.425871186127921</v>
      </c>
    </row>
    <row r="39" spans="1:25" x14ac:dyDescent="0.25">
      <c r="A39" s="220" t="s">
        <v>15</v>
      </c>
      <c r="B39" s="219">
        <v>81399.745272298518</v>
      </c>
      <c r="C39" s="219">
        <v>21626.826162743873</v>
      </c>
      <c r="D39" s="219">
        <v>10383.974057169076</v>
      </c>
      <c r="E39" s="219">
        <v>11242.852105574426</v>
      </c>
      <c r="F39" s="219"/>
      <c r="G39" s="219">
        <v>25625.984472765031</v>
      </c>
      <c r="H39" s="219">
        <v>13217.958432692369</v>
      </c>
      <c r="I39" s="219">
        <v>12408.026040072702</v>
      </c>
      <c r="J39" s="219"/>
      <c r="K39" s="219">
        <v>12587.753648601147</v>
      </c>
      <c r="L39" s="219">
        <v>7416.4369452834117</v>
      </c>
      <c r="M39" s="219">
        <v>5171.3167033180598</v>
      </c>
      <c r="N39" s="219"/>
      <c r="O39" s="219">
        <v>1155.3176122268774</v>
      </c>
      <c r="P39" s="219">
        <v>834.10066319565249</v>
      </c>
      <c r="Q39" s="219">
        <v>321.21694903122165</v>
      </c>
      <c r="R39" s="219"/>
      <c r="S39" s="219">
        <v>20277.148799687726</v>
      </c>
      <c r="T39" s="219">
        <v>8454.9101812214049</v>
      </c>
      <c r="U39" s="219">
        <v>11822.238618466621</v>
      </c>
      <c r="V39" s="219"/>
      <c r="W39" s="219">
        <v>126.71457627060755</v>
      </c>
      <c r="X39" s="219">
        <v>58.288705084479325</v>
      </c>
      <c r="Y39" s="219">
        <v>68.425871186127921</v>
      </c>
    </row>
    <row r="40" spans="1:25" ht="15.75" customHeight="1" x14ac:dyDescent="0.25">
      <c r="A40" s="217" t="s">
        <v>169</v>
      </c>
      <c r="B40" s="218">
        <v>18720.699984330091</v>
      </c>
      <c r="C40" s="218">
        <v>4962.9039405296735</v>
      </c>
      <c r="D40" s="218">
        <v>2927.4592846572505</v>
      </c>
      <c r="E40" s="218">
        <v>2035.4446558724692</v>
      </c>
      <c r="F40" s="218"/>
      <c r="G40" s="218">
        <v>4505.1912695333986</v>
      </c>
      <c r="H40" s="218">
        <v>2585.8608043008899</v>
      </c>
      <c r="I40" s="218">
        <v>1919.3304652325592</v>
      </c>
      <c r="J40" s="218"/>
      <c r="K40" s="218">
        <v>2407.3506656989653</v>
      </c>
      <c r="L40" s="218">
        <v>1554.80020563162</v>
      </c>
      <c r="M40" s="218">
        <v>852.55046006731425</v>
      </c>
      <c r="N40" s="218"/>
      <c r="O40" s="218">
        <v>261.90961109605155</v>
      </c>
      <c r="P40" s="218">
        <v>210.95149769758339</v>
      </c>
      <c r="Q40" s="218">
        <v>50.958113398468257</v>
      </c>
      <c r="R40" s="218"/>
      <c r="S40" s="218">
        <v>6569.4058940825134</v>
      </c>
      <c r="T40" s="218">
        <v>3402.1458493812534</v>
      </c>
      <c r="U40" s="218">
        <v>3167.2600447012996</v>
      </c>
      <c r="V40" s="218"/>
      <c r="W40" s="218">
        <v>13.938603389766808</v>
      </c>
      <c r="X40" s="218">
        <v>6.3357288135303662</v>
      </c>
      <c r="Y40" s="218">
        <v>7.6028745762364398</v>
      </c>
    </row>
    <row r="41" spans="1:25" ht="15" customHeight="1" x14ac:dyDescent="0.25">
      <c r="A41" s="220" t="s">
        <v>169</v>
      </c>
      <c r="B41" s="219">
        <v>11458.38813696503</v>
      </c>
      <c r="C41" s="219">
        <v>3120.6509840550129</v>
      </c>
      <c r="D41" s="219">
        <v>1670.4634846094086</v>
      </c>
      <c r="E41" s="219">
        <v>1450.1874994456125</v>
      </c>
      <c r="F41" s="219"/>
      <c r="G41" s="219">
        <v>3095.6084828362091</v>
      </c>
      <c r="H41" s="219">
        <v>1729.6443730254339</v>
      </c>
      <c r="I41" s="219">
        <v>1365.9641098107752</v>
      </c>
      <c r="J41" s="219"/>
      <c r="K41" s="219">
        <v>1960.6328145257692</v>
      </c>
      <c r="L41" s="219">
        <v>1198.9963379526782</v>
      </c>
      <c r="M41" s="219">
        <v>761.63647657304955</v>
      </c>
      <c r="N41" s="219"/>
      <c r="O41" s="219">
        <v>224.03733806246791</v>
      </c>
      <c r="P41" s="219">
        <v>175.61351618941191</v>
      </c>
      <c r="Q41" s="219">
        <v>48.423821873056113</v>
      </c>
      <c r="R41" s="219"/>
      <c r="S41" s="219">
        <v>3048.5884971468095</v>
      </c>
      <c r="T41" s="219">
        <v>1427.7984154912597</v>
      </c>
      <c r="U41" s="219">
        <v>1620.7900816555573</v>
      </c>
      <c r="V41" s="219"/>
      <c r="W41" s="219">
        <v>8.8700203389425134</v>
      </c>
      <c r="X41" s="219">
        <v>3.8014372881182195</v>
      </c>
      <c r="Y41" s="219">
        <v>5.0685830508242926</v>
      </c>
    </row>
    <row r="42" spans="1:25" ht="15.75" customHeight="1" x14ac:dyDescent="0.25">
      <c r="A42" s="220" t="s">
        <v>170</v>
      </c>
      <c r="B42" s="219">
        <v>7262.3118473652239</v>
      </c>
      <c r="C42" s="219">
        <v>1842.2529564746922</v>
      </c>
      <c r="D42" s="219">
        <v>1256.9958000478348</v>
      </c>
      <c r="E42" s="219">
        <v>585.25715642683565</v>
      </c>
      <c r="F42" s="219"/>
      <c r="G42" s="219">
        <v>1409.582786697217</v>
      </c>
      <c r="H42" s="219">
        <v>856.21643127544166</v>
      </c>
      <c r="I42" s="219">
        <v>553.36635542175964</v>
      </c>
      <c r="J42" s="219"/>
      <c r="K42" s="219">
        <v>446.71785117319337</v>
      </c>
      <c r="L42" s="219">
        <v>355.80386767892469</v>
      </c>
      <c r="M42" s="219">
        <v>90.91398349426764</v>
      </c>
      <c r="N42" s="219"/>
      <c r="O42" s="219">
        <v>37.872273033583653</v>
      </c>
      <c r="P42" s="219">
        <v>35.337981508171517</v>
      </c>
      <c r="Q42" s="219">
        <v>2.5342915254121463</v>
      </c>
      <c r="R42" s="219"/>
      <c r="S42" s="219">
        <v>3520.8173969357308</v>
      </c>
      <c r="T42" s="219">
        <v>1974.3474338900087</v>
      </c>
      <c r="U42" s="219">
        <v>1546.4699630457551</v>
      </c>
      <c r="V42" s="219"/>
      <c r="W42" s="219">
        <v>5.0685830508242926</v>
      </c>
      <c r="X42" s="219">
        <v>2.5342915254121463</v>
      </c>
      <c r="Y42" s="219">
        <v>2.5342915254121463</v>
      </c>
    </row>
    <row r="43" spans="1:25" x14ac:dyDescent="0.25">
      <c r="A43" s="217" t="s">
        <v>16</v>
      </c>
      <c r="B43" s="218">
        <v>27657.770592243345</v>
      </c>
      <c r="C43" s="218">
        <v>7354.6142853920064</v>
      </c>
      <c r="D43" s="218">
        <v>4449.547766997508</v>
      </c>
      <c r="E43" s="218">
        <v>2905.0665183946126</v>
      </c>
      <c r="F43" s="218"/>
      <c r="G43" s="218">
        <v>7866.4806001262668</v>
      </c>
      <c r="H43" s="218">
        <v>4255.1513988047873</v>
      </c>
      <c r="I43" s="218">
        <v>3611.3292013216087</v>
      </c>
      <c r="J43" s="218"/>
      <c r="K43" s="218">
        <v>2173.0236695858825</v>
      </c>
      <c r="L43" s="218">
        <v>1470.035741815512</v>
      </c>
      <c r="M43" s="218">
        <v>702.98792777033907</v>
      </c>
      <c r="N43" s="218"/>
      <c r="O43" s="218">
        <v>210.93183637779035</v>
      </c>
      <c r="P43" s="218">
        <v>171.69122778274271</v>
      </c>
      <c r="Q43" s="218">
        <v>39.24060859504764</v>
      </c>
      <c r="R43" s="218"/>
      <c r="S43" s="218">
        <v>9932.3413533049625</v>
      </c>
      <c r="T43" s="218">
        <v>4805.2033275153253</v>
      </c>
      <c r="U43" s="218">
        <v>5127.1380257896253</v>
      </c>
      <c r="V43" s="218"/>
      <c r="W43" s="218">
        <v>120.37884745707716</v>
      </c>
      <c r="X43" s="218">
        <v>73.494454236952237</v>
      </c>
      <c r="Y43" s="218">
        <v>46.884393220124679</v>
      </c>
    </row>
    <row r="44" spans="1:25" ht="15" customHeight="1" x14ac:dyDescent="0.25">
      <c r="A44" s="220"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    <v>2660.5999301275556</v>
      </c>
      <c r="F44" s="219"/>
      <c r="G44" s="219">
        <v>7492.3610453851388</v>
      </c>
      <c r="H44" s="219">
        <v>4000.3017836751114</v>
      </c>
      <c r="I44" s="219">
        <v>3492.0592617101388</v>
      </c>
      <c r="J44" s="219"/>
      <c r="K44" s="219">
        <v>2043.1593874936423</v>
      </c>
      <c r="L44" s="219">
        <v>1365.0227704653505</v>
      </c>
      <c r="M44" s="219">
        <v>678.13661702825527</v>
      </c>
      <c r="N44" s="219"/>
      <c r="O44" s="219">
        <v>191.05175279051389</v>
      </c>
      <c r="P44" s="219">
        <v>153.13369662894746</v>
      </c>
      <c r="Q44" s="219">
        <v>37.918056161566504</v>
      </c>
      <c r="R44" s="219"/>
      <c r="S44" s="219">
        <v>7849.1509344618298</v>
      </c>
      <c r="T44" s="219">
        <v>3550.6349202870342</v>
      </c>
      <c r="U44" s="219">
        <v>4298.5160141747374</v>
      </c>
      <c r="V44" s="219"/>
      <c r="W44" s="219">
        <v>120.37884745707716</v>
      </c>
      <c r="X44" s="219">
        <v>73.494454236952237</v>
      </c>
      <c r="Y44" s="219">
        <v>46.884393220124679</v>
      </c>
    </row>
    <row r="45" spans="1:25" x14ac:dyDescent="0.25">
      <c r="A45" s="220" t="s">
        <v>171</v>
      </c>
      <c r="B45" s="219">
        <v>3493.5124740521123</v>
      </c>
      <c r="C45" s="219">
        <v>886.45813478825187</v>
      </c>
      <c r="D45" s="219">
        <v>641.99154652120012</v>
      </c>
      <c r="E45" s="219">
        <v>244.46658826705558</v>
      </c>
      <c r="F45" s="219"/>
      <c r="G45" s="219">
        <v>374.11955474115609</v>
      </c>
      <c r="H45" s="219">
        <v>254.84961512968556</v>
      </c>
      <c r="I45" s="219">
        <v>119.26993961146924</v>
      </c>
      <c r="J45" s="219"/>
      <c r="K45" s="219">
        <v>129.86428209223942</v>
      </c>
      <c r="L45" s="219">
        <v>105.012971350155</v>
      </c>
      <c r="M45" s="219">
        <v>24.851310742084422</v>
      </c>
      <c r="N45" s="219"/>
      <c r="O45" s="219">
        <v>19.880083587276467</v>
      </c>
      <c r="P45" s="219">
        <v>18.557531153795328</v>
      </c>
      <c r="Q45" s="219">
        <v>1.3225524334811403</v>
      </c>
      <c r="R45" s="219"/>
      <c r="S45" s="219">
        <v>2083.1904188431854</v>
      </c>
      <c r="T45" s="219">
        <v>1254.5684072282938</v>
      </c>
      <c r="U45" s="219">
        <v>828.62201161485689</v>
      </c>
      <c r="V45" s="219"/>
      <c r="W45" s="219">
        <v>0</v>
      </c>
      <c r="X45" s="219">
        <v>0</v>
      </c>
      <c r="Y45" s="219">
        <v>0</v>
      </c>
    </row>
    <row r="46" spans="1:25" x14ac:dyDescent="0.25">
      <c r="A46" s="217" t="s">
        <v>17</v>
      </c>
      <c r="B46" s="218">
        <v>41316.349429921582</v>
      </c>
      <c r="C46" s="218">
        <v>12002.679584323912</v>
      </c>
      <c r="D46" s="218">
        <v>7283.5671624159477</v>
      </c>
      <c r="E46" s="218">
        <v>4719.1124219082521</v>
      </c>
      <c r="F46" s="218"/>
      <c r="G46" s="218">
        <v>9940.9633938353181</v>
      </c>
      <c r="H46" s="218">
        <v>5503.8746868147373</v>
      </c>
      <c r="I46" s="218">
        <v>4437.0887070207764</v>
      </c>
      <c r="J46" s="218"/>
      <c r="K46" s="218">
        <v>2016.0709657622986</v>
      </c>
      <c r="L46" s="218">
        <v>1315.6253601709843</v>
      </c>
      <c r="M46" s="218">
        <v>700.44560559127899</v>
      </c>
      <c r="N46" s="218"/>
      <c r="O46" s="218">
        <v>215.26410724515128</v>
      </c>
      <c r="P46" s="218">
        <v>158.98526202743653</v>
      </c>
      <c r="Q46" s="218">
        <v>56.278845217714718</v>
      </c>
      <c r="R46" s="218"/>
      <c r="S46" s="218">
        <v>17045.06830078641</v>
      </c>
      <c r="T46" s="218">
        <v>8400.5759649011416</v>
      </c>
      <c r="U46" s="218">
        <v>8644.4923358853466</v>
      </c>
      <c r="V46" s="218"/>
      <c r="W46" s="218">
        <v>96.303077965661657</v>
      </c>
      <c r="X46" s="218">
        <v>43.082955932006463</v>
      </c>
      <c r="Y46" s="218">
        <v>53.220122033655038</v>
      </c>
    </row>
    <row r="47" spans="1:25" ht="17.25" customHeight="1" x14ac:dyDescent="0.25">
      <c r="A47" s="220" t="s">
        <v>17</v>
      </c>
      <c r="B47" s="219">
        <v>27044.723177143896</v>
      </c>
      <c r="C47" s="219">
        <v>8280.6744763762144</v>
      </c>
      <c r="D47" s="219">
        <v>4937.6923570906565</v>
      </c>
      <c r="E47" s="219">
        <v>3342.9821192858044</v>
      </c>
      <c r="F47" s="219"/>
      <c r="G47" s="219">
        <v>6146.9132111431845</v>
      </c>
      <c r="H47" s="219">
        <v>3434.1874675019776</v>
      </c>
      <c r="I47" s="219">
        <v>2712.7257436413438</v>
      </c>
      <c r="J47" s="219"/>
      <c r="K47" s="219">
        <v>1640.6707283287878</v>
      </c>
      <c r="L47" s="219">
        <v>1031.187486039734</v>
      </c>
      <c r="M47" s="219">
        <v>609.48324228902561</v>
      </c>
      <c r="N47" s="219"/>
      <c r="O47" s="219">
        <v>195.26757281645598</v>
      </c>
      <c r="P47" s="219">
        <v>143.0021680271675</v>
      </c>
      <c r="Q47" s="219">
        <v>52.265404789288453</v>
      </c>
      <c r="R47" s="219"/>
      <c r="S47" s="219">
        <v>10755.854273224941</v>
      </c>
      <c r="T47" s="219">
        <v>5200.7915638861632</v>
      </c>
      <c r="U47" s="219">
        <v>5555.0627093388048</v>
      </c>
      <c r="V47" s="219"/>
      <c r="W47" s="219">
        <v>25.342915254121458</v>
      </c>
      <c r="X47" s="219">
        <v>8.8700203389425134</v>
      </c>
      <c r="Y47" s="219">
        <v>16.472894915178955</v>
      </c>
    </row>
    <row r="48" spans="1:25" x14ac:dyDescent="0.25">
      <c r="A48" s="220" t="s">
        <v>172</v>
      </c>
      <c r="B48" s="219">
        <v>14271.626252775179</v>
      </c>
      <c r="C48" s="219">
        <v>3722.0051079479117</v>
      </c>
      <c r="D48" s="219">
        <v>2345.8748053254185</v>
      </c>
      <c r="E48" s="219">
        <v>1376.1303026224921</v>
      </c>
      <c r="F48" s="219"/>
      <c r="G48" s="219">
        <v>3794.0501826923191</v>
      </c>
      <c r="H48" s="219">
        <v>2069.6872193128675</v>
      </c>
      <c r="I48" s="219">
        <v>1724.3629633794746</v>
      </c>
      <c r="J48" s="219"/>
      <c r="K48" s="219">
        <v>375.40023743349172</v>
      </c>
      <c r="L48" s="219">
        <v>284.43787413123511</v>
      </c>
      <c r="M48" s="219">
        <v>90.962363302255511</v>
      </c>
      <c r="N48" s="219"/>
      <c r="O48" s="219">
        <v>19.996534428695337</v>
      </c>
      <c r="P48" s="219">
        <v>15.983094000269064</v>
      </c>
      <c r="Q48" s="219">
        <v>4.0134404284262706</v>
      </c>
      <c r="R48" s="219"/>
      <c r="S48" s="219">
        <v>6289.2140275615575</v>
      </c>
      <c r="T48" s="219">
        <v>3199.7844010150448</v>
      </c>
      <c r="U48" s="219">
        <v>3089.4296265465532</v>
      </c>
      <c r="V48" s="219"/>
      <c r="W48" s="219">
        <v>70.960162711540079</v>
      </c>
      <c r="X48" s="219">
        <v>34.21293559306396</v>
      </c>
      <c r="Y48" s="219">
        <v>36.747227118476104</v>
      </c>
    </row>
    <row r="49" spans="1:25" x14ac:dyDescent="0.25">
      <c r="A49" s="217" t="s">
        <v>18</v>
      </c>
      <c r="B49" s="218">
        <v>23197.008433191691</v>
      </c>
      <c r="C49" s="218">
        <v>7923.6596233438995</v>
      </c>
      <c r="D49" s="218">
        <v>4443.5424100223863</v>
      </c>
      <c r="E49" s="218">
        <v>3480.1172133216955</v>
      </c>
      <c r="F49" s="218"/>
      <c r="G49" s="218">
        <v>4525.4009978884842</v>
      </c>
      <c r="H49" s="218">
        <v>2498.6891252408391</v>
      </c>
      <c r="I49" s="218">
        <v>2026.7118726476865</v>
      </c>
      <c r="J49" s="218"/>
      <c r="K49" s="218">
        <v>1563.0955564715109</v>
      </c>
      <c r="L49" s="218">
        <v>968.3788335382294</v>
      </c>
      <c r="M49" s="218">
        <v>594.71672293325719</v>
      </c>
      <c r="N49" s="218"/>
      <c r="O49" s="218">
        <v>135.88263387744445</v>
      </c>
      <c r="P49" s="218">
        <v>101.74113041854297</v>
      </c>
      <c r="Q49" s="218">
        <v>34.141503458901468</v>
      </c>
      <c r="R49" s="218"/>
      <c r="S49" s="218">
        <v>9038.8324555092277</v>
      </c>
      <c r="T49" s="218">
        <v>3990.4895339657742</v>
      </c>
      <c r="U49" s="218">
        <v>5048.3429215434053</v>
      </c>
      <c r="V49" s="218"/>
      <c r="W49" s="218">
        <v>10.137166101648587</v>
      </c>
      <c r="X49" s="218">
        <v>3.8014372881182195</v>
      </c>
      <c r="Y49" s="218">
        <v>6.3357288135303662</v>
      </c>
    </row>
    <row r="50" spans="1:25" x14ac:dyDescent="0.25">
      <c r="A50" s="220" t="s">
        <v>18</v>
      </c>
      <c r="B50" s="219">
        <v>14898.527690361036</v>
      </c>
      <c r="C50" s="219">
        <v>5150.1938215424707</v>
      </c>
      <c r="D50" s="219">
        <v>2798.1228214035841</v>
      </c>
      <c r="E50" s="219">
        <v>2352.0710001389475</v>
      </c>
      <c r="F50" s="219"/>
      <c r="G50" s="219">
        <v>2788.1951966430902</v>
      </c>
      <c r="H50" s="219">
        <v>1521.796496140262</v>
      </c>
      <c r="I50" s="219">
        <v>1266.3987005027968</v>
      </c>
      <c r="J50" s="219"/>
      <c r="K50" s="219">
        <v>1306.6315189788579</v>
      </c>
      <c r="L50" s="219">
        <v>786.75216354631539</v>
      </c>
      <c r="M50" s="219">
        <v>519.87935543253536</v>
      </c>
      <c r="N50" s="219"/>
      <c r="O50" s="219">
        <v>127.95694281934981</v>
      </c>
      <c r="P50" s="219">
        <v>95.137991793929487</v>
      </c>
      <c r="Q50" s="219">
        <v>32.818951025420326</v>
      </c>
      <c r="R50" s="219"/>
      <c r="S50" s="219">
        <v>5519.2144815639022</v>
      </c>
      <c r="T50" s="219">
        <v>2429.3899500136508</v>
      </c>
      <c r="U50" s="219">
        <v>3089.8245315502659</v>
      </c>
      <c r="V50" s="219"/>
      <c r="W50" s="219">
        <v>6.3357288135303662</v>
      </c>
      <c r="X50" s="219">
        <v>2.5342915254121463</v>
      </c>
      <c r="Y50" s="219">
        <v>3.8014372881182195</v>
      </c>
    </row>
    <row r="51" spans="1:25" ht="17.25" customHeight="1" x14ac:dyDescent="0.25">
      <c r="A51" s="220" t="s">
        <v>173</v>
      </c>
      <c r="B51" s="219">
        <v>8298.4807428310487</v>
      </c>
      <c r="C51" s="219">
        <v>2773.4658018015721</v>
      </c>
      <c r="D51" s="219">
        <v>1645.4195886188172</v>
      </c>
      <c r="E51" s="219">
        <v>1128.0462131827312</v>
      </c>
      <c r="F51" s="219"/>
      <c r="G51" s="219">
        <v>1737.2058012454352</v>
      </c>
      <c r="H51" s="219">
        <v>976.89262910054492</v>
      </c>
      <c r="I51" s="219">
        <v>760.31317214485227</v>
      </c>
      <c r="J51" s="219"/>
      <c r="K51" s="219">
        <v>256.46403749264005</v>
      </c>
      <c r="L51" s="219">
        <v>181.62666999191632</v>
      </c>
      <c r="M51" s="219">
        <v>74.837367500723815</v>
      </c>
      <c r="N51" s="219"/>
      <c r="O51" s="219">
        <v>7.9256910580946247</v>
      </c>
      <c r="P51" s="219">
        <v>6.603138624613484</v>
      </c>
      <c r="Q51" s="219">
        <v>1.3225524334811403</v>
      </c>
      <c r="R51" s="219"/>
      <c r="S51" s="219">
        <v>3519.61797394528</v>
      </c>
      <c r="T51" s="219">
        <v>1561.0995839521502</v>
      </c>
      <c r="U51" s="219">
        <v>1958.5183899931653</v>
      </c>
      <c r="V51" s="219"/>
      <c r="W51" s="219">
        <v>3.8014372881182195</v>
      </c>
      <c r="X51" s="219">
        <v>1.2671457627060732</v>
      </c>
      <c r="Y51" s="219">
        <v>2.5342915254121463</v>
      </c>
    </row>
    <row r="52" spans="1:25" x14ac:dyDescent="0.25">
      <c r="A52" s="217" t="s">
        <v>174</v>
      </c>
      <c r="B52" s="218">
        <v>11988.847937121869</v>
      </c>
      <c r="C52" s="218">
        <v>3337.770031272034</v>
      </c>
      <c r="D52" s="218">
        <v>2204.7450987867423</v>
      </c>
      <c r="E52" s="218">
        <v>1133.0249324852948</v>
      </c>
      <c r="F52" s="218"/>
      <c r="G52" s="218">
        <v>2094.523564809193</v>
      </c>
      <c r="H52" s="218">
        <v>1326.7660775295335</v>
      </c>
      <c r="I52" s="218">
        <v>767.75748727962434</v>
      </c>
      <c r="J52" s="218"/>
      <c r="K52" s="218">
        <v>539.03013141974702</v>
      </c>
      <c r="L52" s="218">
        <v>430.9449187714992</v>
      </c>
      <c r="M52" s="218">
        <v>108.08521264824734</v>
      </c>
      <c r="N52" s="218"/>
      <c r="O52" s="218">
        <v>73.567993386067414</v>
      </c>
      <c r="P52" s="218">
        <v>60.472529478390577</v>
      </c>
      <c r="Q52" s="218">
        <v>13.095463907676834</v>
      </c>
      <c r="R52" s="218"/>
      <c r="S52" s="218">
        <v>5942.6890704722809</v>
      </c>
      <c r="T52" s="218">
        <v>3080.1169313494502</v>
      </c>
      <c r="U52" s="218">
        <v>2862.5721391228863</v>
      </c>
      <c r="V52" s="218"/>
      <c r="W52" s="218">
        <v>1.2671457627060732</v>
      </c>
      <c r="X52" s="218">
        <v>0</v>
      </c>
      <c r="Y52" s="218">
        <v>1.2671457627060732</v>
      </c>
    </row>
    <row r="53" spans="1:25" ht="15.75" customHeight="1" x14ac:dyDescent="0.25">
      <c r="A53" s="220" t="s">
        <v>174</v>
      </c>
      <c r="B53" s="219">
        <v>11988.847937121869</v>
      </c>
      <c r="C53" s="219">
        <v>3337.770031272034</v>
      </c>
      <c r="D53" s="219">
        <v>2204.7450987867423</v>
      </c>
      <c r="E53" s="219">
        <v>1133.0249324852948</v>
      </c>
      <c r="F53" s="219"/>
      <c r="G53" s="219">
        <v>2094.523564809193</v>
      </c>
      <c r="H53" s="219">
        <v>1326.7660775295335</v>
      </c>
      <c r="I53" s="219">
        <v>767.75748727962434</v>
      </c>
      <c r="J53" s="219"/>
      <c r="K53" s="219">
        <v>539.03013141974702</v>
      </c>
      <c r="L53" s="219">
        <v>430.9449187714992</v>
      </c>
      <c r="M53" s="219">
        <v>108.08521264824734</v>
      </c>
      <c r="N53" s="219"/>
      <c r="O53" s="219">
        <v>73.567993386067414</v>
      </c>
      <c r="P53" s="219">
        <v>60.472529478390577</v>
      </c>
      <c r="Q53" s="219">
        <v>13.095463907676834</v>
      </c>
      <c r="R53" s="219"/>
      <c r="S53" s="219">
        <v>5942.6890704722809</v>
      </c>
      <c r="T53" s="219">
        <v>3080.1169313494502</v>
      </c>
      <c r="U53" s="219">
        <v>2862.5721391228863</v>
      </c>
      <c r="V53" s="219"/>
      <c r="W53" s="219">
        <v>1.2671457627060732</v>
      </c>
      <c r="X53" s="219">
        <v>0</v>
      </c>
      <c r="Y53" s="219">
        <v>1.2671457627060732</v>
      </c>
    </row>
    <row r="54" spans="1:25" x14ac:dyDescent="0.25">
      <c r="A54" s="217" t="s">
        <v>175</v>
      </c>
      <c r="B54" s="218">
        <v>10329.24000263621</v>
      </c>
      <c r="C54" s="218">
        <v>2698.9128049757132</v>
      </c>
      <c r="D54" s="218">
        <v>1731.9166099201316</v>
      </c>
      <c r="E54" s="218">
        <v>966.99619505555427</v>
      </c>
      <c r="F54" s="218"/>
      <c r="G54" s="218">
        <v>2886.5452549843421</v>
      </c>
      <c r="H54" s="218">
        <v>1641.5743683531159</v>
      </c>
      <c r="I54" s="218">
        <v>1244.9708866312217</v>
      </c>
      <c r="J54" s="218"/>
      <c r="K54" s="218">
        <v>378.13656765235669</v>
      </c>
      <c r="L54" s="218">
        <v>274.22481157060071</v>
      </c>
      <c r="M54" s="218">
        <v>103.91175608175524</v>
      </c>
      <c r="N54" s="218"/>
      <c r="O54" s="218">
        <v>21.147229349982542</v>
      </c>
      <c r="P54" s="218">
        <v>19.809415873840454</v>
      </c>
      <c r="Q54" s="218">
        <v>1.3378134761420901</v>
      </c>
      <c r="R54" s="218"/>
      <c r="S54" s="218">
        <v>4328.0252507589366</v>
      </c>
      <c r="T54" s="218">
        <v>2115.8946527151147</v>
      </c>
      <c r="U54" s="218">
        <v>2212.1305980438788</v>
      </c>
      <c r="V54" s="218"/>
      <c r="W54" s="218">
        <v>16.472894915178955</v>
      </c>
      <c r="X54" s="218">
        <v>8.8700203389425134</v>
      </c>
      <c r="Y54" s="218">
        <v>7.6028745762364398</v>
      </c>
    </row>
    <row r="55" spans="1:25" x14ac:dyDescent="0.25">
      <c r="A55" s="220" t="s">
        <v>175</v>
      </c>
      <c r="B55" s="219">
        <v>10329.24000263621</v>
      </c>
      <c r="C55" s="219">
        <v>2698.9128049757132</v>
      </c>
      <c r="D55" s="219">
        <v>1731.9166099201316</v>
      </c>
      <c r="E55" s="219">
        <v>966.99619505555427</v>
      </c>
      <c r="F55" s="219"/>
      <c r="G55" s="219">
        <v>2886.5452549843421</v>
      </c>
      <c r="H55" s="219">
        <v>1641.5743683531159</v>
      </c>
      <c r="I55" s="219">
        <v>1244.9708866312217</v>
      </c>
      <c r="J55" s="219"/>
      <c r="K55" s="219">
        <v>378.13656765235669</v>
      </c>
      <c r="L55" s="219">
        <v>274.22481157060071</v>
      </c>
      <c r="M55" s="219">
        <v>103.91175608175524</v>
      </c>
      <c r="N55" s="219"/>
      <c r="O55" s="219">
        <v>21.147229349982542</v>
      </c>
      <c r="P55" s="219">
        <v>19.809415873840454</v>
      </c>
      <c r="Q55" s="219">
        <v>1.3378134761420901</v>
      </c>
      <c r="R55" s="219"/>
      <c r="S55" s="219">
        <v>4328.0252507589366</v>
      </c>
      <c r="T55" s="219">
        <v>2115.8946527151147</v>
      </c>
      <c r="U55" s="219">
        <v>2212.1305980438788</v>
      </c>
      <c r="V55" s="219"/>
      <c r="W55" s="219">
        <v>16.472894915178955</v>
      </c>
      <c r="X55" s="219">
        <v>8.8700203389425134</v>
      </c>
      <c r="Y55" s="219">
        <v>7.6028745762364398</v>
      </c>
    </row>
    <row r="56" spans="1:25" x14ac:dyDescent="0.25">
      <c r="A56" s="217" t="s">
        <v>176</v>
      </c>
      <c r="B56" s="218">
        <v>15984.3472630939</v>
      </c>
      <c r="C56" s="218">
        <v>3712.5824563865644</v>
      </c>
      <c r="D56" s="218">
        <v>2296.4417884191498</v>
      </c>
      <c r="E56" s="218">
        <v>1416.1406679674262</v>
      </c>
      <c r="F56" s="218"/>
      <c r="G56" s="218">
        <v>3259.3117609030955</v>
      </c>
      <c r="H56" s="218">
        <v>1775.3212734497667</v>
      </c>
      <c r="I56" s="218">
        <v>1483.9904874533311</v>
      </c>
      <c r="J56" s="218"/>
      <c r="K56" s="218">
        <v>663.63983622982983</v>
      </c>
      <c r="L56" s="218">
        <v>423.19674172420292</v>
      </c>
      <c r="M56" s="218">
        <v>240.44309450562812</v>
      </c>
      <c r="N56" s="218"/>
      <c r="O56" s="218">
        <v>59.643413816225021</v>
      </c>
      <c r="P56" s="218">
        <v>45.114584133516928</v>
      </c>
      <c r="Q56" s="218">
        <v>14.528829682708107</v>
      </c>
      <c r="R56" s="218"/>
      <c r="S56" s="218">
        <v>8261.2925889789622</v>
      </c>
      <c r="T56" s="218">
        <v>4251.2998840095643</v>
      </c>
      <c r="U56" s="218">
        <v>4009.9927049694707</v>
      </c>
      <c r="V56" s="218"/>
      <c r="W56" s="218">
        <v>27.877206779533601</v>
      </c>
      <c r="X56" s="218">
        <v>13.938603389766808</v>
      </c>
      <c r="Y56" s="218">
        <v>13.938603389766808</v>
      </c>
    </row>
    <row r="57" spans="1:25" ht="15" customHeight="1" x14ac:dyDescent="0.25">
      <c r="A57" s="220" t="s">
        <v>176</v>
      </c>
      <c r="B57" s="219">
        <v>9943.9731182834475</v>
      </c>
      <c r="C57" s="219">
        <v>2387.6374408110378</v>
      </c>
      <c r="D57" s="219">
        <v>1391.7130202241174</v>
      </c>
      <c r="E57" s="219">
        <v>995.92442058688084</v>
      </c>
      <c r="F57" s="219"/>
      <c r="G57" s="219">
        <v>2522.5907086323273</v>
      </c>
      <c r="H57" s="219">
        <v>1336.2861125436714</v>
      </c>
      <c r="I57" s="219">
        <v>1186.3045960886238</v>
      </c>
      <c r="J57" s="219"/>
      <c r="K57" s="219">
        <v>553.13749717043379</v>
      </c>
      <c r="L57" s="219">
        <v>346.11960544655244</v>
      </c>
      <c r="M57" s="219">
        <v>207.01789172387922</v>
      </c>
      <c r="N57" s="219"/>
      <c r="O57" s="219">
        <v>42.404034818778669</v>
      </c>
      <c r="P57" s="219">
        <v>35.816157236826143</v>
      </c>
      <c r="Q57" s="219">
        <v>6.5878775819525339</v>
      </c>
      <c r="R57" s="219"/>
      <c r="S57" s="219">
        <v>4417.9291046478256</v>
      </c>
      <c r="T57" s="219">
        <v>2311.9984148919439</v>
      </c>
      <c r="U57" s="219">
        <v>2105.9306897559336</v>
      </c>
      <c r="V57" s="219"/>
      <c r="W57" s="219">
        <v>20.27433220329717</v>
      </c>
      <c r="X57" s="219">
        <v>12.671457627060734</v>
      </c>
      <c r="Y57" s="219">
        <v>7.6028745762364398</v>
      </c>
    </row>
    <row r="58" spans="1:25" ht="18" customHeight="1" x14ac:dyDescent="0.25">
      <c r="A58" s="220" t="s">
        <v>177</v>
      </c>
      <c r="B58" s="219">
        <v>6040.3741448105311</v>
      </c>
      <c r="C58" s="219">
        <v>1324.945015575543</v>
      </c>
      <c r="D58" s="219">
        <v>904.72876819500129</v>
      </c>
      <c r="E58" s="219">
        <v>420.21624738053066</v>
      </c>
      <c r="F58" s="219"/>
      <c r="G58" s="219">
        <v>736.72105227076702</v>
      </c>
      <c r="H58" s="219">
        <v>439.03516090607559</v>
      </c>
      <c r="I58" s="219">
        <v>297.6858913646933</v>
      </c>
      <c r="J58" s="219"/>
      <c r="K58" s="219">
        <v>110.50233905939844</v>
      </c>
      <c r="L58" s="219">
        <v>77.077136277649359</v>
      </c>
      <c r="M58" s="219">
        <v>33.425202781749064</v>
      </c>
      <c r="N58" s="219"/>
      <c r="O58" s="219">
        <v>17.239378997446369</v>
      </c>
      <c r="P58" s="219">
        <v>9.2984268966907955</v>
      </c>
      <c r="Q58" s="219">
        <v>7.9409521007555739</v>
      </c>
      <c r="R58" s="219"/>
      <c r="S58" s="219">
        <v>3843.363484331212</v>
      </c>
      <c r="T58" s="219">
        <v>1939.3014691176691</v>
      </c>
      <c r="U58" s="219">
        <v>1904.0620152135862</v>
      </c>
      <c r="V58" s="219"/>
      <c r="W58" s="219">
        <v>7.6028745762364398</v>
      </c>
      <c r="X58" s="219">
        <v>1.2671457627060732</v>
      </c>
      <c r="Y58" s="219">
        <v>6.3357288135303662</v>
      </c>
    </row>
    <row r="59" spans="1:25" ht="17.25" customHeight="1" x14ac:dyDescent="0.25">
      <c r="A59" s="217" t="s">
        <v>178</v>
      </c>
      <c r="B59" s="218">
        <v>10101.074441124552</v>
      </c>
      <c r="C59" s="218">
        <v>2346.1111665864805</v>
      </c>
      <c r="D59" s="218">
        <v>1430.2696534064291</v>
      </c>
      <c r="E59" s="218">
        <v>915.84151318001682</v>
      </c>
      <c r="F59" s="218"/>
      <c r="G59" s="218">
        <v>3047.1285386224949</v>
      </c>
      <c r="H59" s="218">
        <v>1669.0797009437126</v>
      </c>
      <c r="I59" s="218">
        <v>1378.0488376787703</v>
      </c>
      <c r="J59" s="218"/>
      <c r="K59" s="218">
        <v>528.38058997795349</v>
      </c>
      <c r="L59" s="218">
        <v>347.19179246650447</v>
      </c>
      <c r="M59" s="218">
        <v>181.18879751144709</v>
      </c>
      <c r="N59" s="218"/>
      <c r="O59" s="218">
        <v>15.795975445414182</v>
      </c>
      <c r="P59" s="218">
        <v>14.458161969272092</v>
      </c>
      <c r="Q59" s="218">
        <v>1.3378134761420901</v>
      </c>
      <c r="R59" s="218"/>
      <c r="S59" s="218">
        <v>4128.1780891366916</v>
      </c>
      <c r="T59" s="218">
        <v>2464.9291782588962</v>
      </c>
      <c r="U59" s="218">
        <v>1663.2489108778336</v>
      </c>
      <c r="V59" s="218"/>
      <c r="W59" s="218">
        <v>35.480081355770032</v>
      </c>
      <c r="X59" s="218">
        <v>17.740040677885027</v>
      </c>
      <c r="Y59" s="218">
        <v>17.740040677885027</v>
      </c>
    </row>
    <row r="60" spans="1:25" ht="15.75" customHeight="1" x14ac:dyDescent="0.25">
      <c r="A60" s="220" t="s">
        <v>178</v>
      </c>
      <c r="B60" s="219">
        <v>7593.8818268641598</v>
      </c>
      <c r="C60" s="219">
        <v>1772.7843094315067</v>
      </c>
      <c r="D60" s="219">
        <v>1118.6265097578901</v>
      </c>
      <c r="E60" s="219">
        <v>654.1577996735881</v>
      </c>
      <c r="F60" s="219"/>
      <c r="G60" s="219">
        <v>2176.9022052576624</v>
      </c>
      <c r="H60" s="219">
        <v>1209.6641272011836</v>
      </c>
      <c r="I60" s="219">
        <v>967.23807805643514</v>
      </c>
      <c r="J60" s="219"/>
      <c r="K60" s="219">
        <v>414.73237689896609</v>
      </c>
      <c r="L60" s="219">
        <v>268.34583947495867</v>
      </c>
      <c r="M60" s="219">
        <v>146.3865374240055</v>
      </c>
      <c r="N60" s="219"/>
      <c r="O60" s="219">
        <v>14.528829682708109</v>
      </c>
      <c r="P60" s="219">
        <v>13.191016206566019</v>
      </c>
      <c r="Q60" s="219">
        <v>1.3378134761420901</v>
      </c>
      <c r="R60" s="219"/>
      <c r="S60" s="219">
        <v>3185.7897530512541</v>
      </c>
      <c r="T60" s="219">
        <v>1903.5313042444936</v>
      </c>
      <c r="U60" s="219">
        <v>1282.2584488067707</v>
      </c>
      <c r="V60" s="219"/>
      <c r="W60" s="219">
        <v>29.144352542239673</v>
      </c>
      <c r="X60" s="219">
        <v>16.472894915178955</v>
      </c>
      <c r="Y60" s="219">
        <v>12.671457627060734</v>
      </c>
    </row>
    <row r="61" spans="1:25" x14ac:dyDescent="0.25">
      <c r="A61" s="220" t="s">
        <v>179</v>
      </c>
      <c r="B61" s="219">
        <v>2507.1926142604943</v>
      </c>
      <c r="C61" s="219">
        <v>573.32685715496177</v>
      </c>
      <c r="D61" s="219">
        <v>311.64314364852697</v>
      </c>
      <c r="E61" s="219">
        <v>261.683713506434</v>
      </c>
      <c r="F61" s="219"/>
      <c r="G61" s="219">
        <v>870.22633336482568</v>
      </c>
      <c r="H61" s="219">
        <v>459.41557374251045</v>
      </c>
      <c r="I61" s="219">
        <v>410.81075962232075</v>
      </c>
      <c r="J61" s="219"/>
      <c r="K61" s="219">
        <v>113.64821307898652</v>
      </c>
      <c r="L61" s="219">
        <v>78.845952991544721</v>
      </c>
      <c r="M61" s="219">
        <v>34.802260087441695</v>
      </c>
      <c r="N61" s="219"/>
      <c r="O61" s="219">
        <v>1.2671457627060732</v>
      </c>
      <c r="P61" s="219">
        <v>1.2671457627060732</v>
      </c>
      <c r="Q61" s="219">
        <v>0</v>
      </c>
      <c r="R61" s="219"/>
      <c r="S61" s="219">
        <v>942.38833608544292</v>
      </c>
      <c r="T61" s="219">
        <v>561.39787401440083</v>
      </c>
      <c r="U61" s="219">
        <v>380.99046207104772</v>
      </c>
      <c r="V61" s="219"/>
      <c r="W61" s="219">
        <v>6.3357288135303662</v>
      </c>
      <c r="X61" s="219">
        <v>1.2671457627060732</v>
      </c>
      <c r="Y61" s="219">
        <v>5.0685830508242926</v>
      </c>
    </row>
    <row r="62" spans="1:25" x14ac:dyDescent="0.25">
      <c r="A62" s="217" t="s">
        <v>180</v>
      </c>
      <c r="B62" s="218">
        <v>8594.6013279377912</v>
      </c>
      <c r="C62" s="218">
        <v>2586.1444279729567</v>
      </c>
      <c r="D62" s="218">
        <v>1482.7573509952547</v>
      </c>
      <c r="E62" s="218">
        <v>1103.3870769776734</v>
      </c>
      <c r="F62" s="218"/>
      <c r="G62" s="218">
        <v>1484.4149637269422</v>
      </c>
      <c r="H62" s="218">
        <v>843.31393650825044</v>
      </c>
      <c r="I62" s="218">
        <v>641.10102721867588</v>
      </c>
      <c r="J62" s="218"/>
      <c r="K62" s="218">
        <v>338.36186043137343</v>
      </c>
      <c r="L62" s="218">
        <v>214.31970425319682</v>
      </c>
      <c r="M62" s="218">
        <v>124.04215617817536</v>
      </c>
      <c r="N62" s="218"/>
      <c r="O62" s="218">
        <v>11.767273974326962</v>
      </c>
      <c r="P62" s="218">
        <v>10.429460498184872</v>
      </c>
      <c r="Q62" s="218">
        <v>1.3378134761420901</v>
      </c>
      <c r="R62" s="218"/>
      <c r="S62" s="218">
        <v>4171.3785103068576</v>
      </c>
      <c r="T62" s="218">
        <v>1944.9281232841765</v>
      </c>
      <c r="U62" s="218">
        <v>2226.4503870227363</v>
      </c>
      <c r="V62" s="218"/>
      <c r="W62" s="218">
        <v>2.5342915254121463</v>
      </c>
      <c r="X62" s="218">
        <v>2.5342915254121463</v>
      </c>
      <c r="Y62" s="218">
        <v>0</v>
      </c>
    </row>
    <row r="63" spans="1:25" ht="16.5" customHeight="1" x14ac:dyDescent="0.25">
      <c r="A63" s="220" t="s">
        <v>180</v>
      </c>
      <c r="B63" s="219">
        <v>8594.6013279377912</v>
      </c>
      <c r="C63" s="219">
        <v>2586.1444279729567</v>
      </c>
      <c r="D63" s="219">
        <v>1482.7573509952547</v>
      </c>
      <c r="E63" s="219">
        <v>1103.3870769776734</v>
      </c>
      <c r="F63" s="219"/>
      <c r="G63" s="219">
        <v>1484.4149637269422</v>
      </c>
      <c r="H63" s="219">
        <v>843.31393650825044</v>
      </c>
      <c r="I63" s="219">
        <v>641.10102721867588</v>
      </c>
      <c r="J63" s="219"/>
      <c r="K63" s="219">
        <v>338.36186043137343</v>
      </c>
      <c r="L63" s="219">
        <v>214.31970425319682</v>
      </c>
      <c r="M63" s="219">
        <v>124.04215617817536</v>
      </c>
      <c r="N63" s="219"/>
      <c r="O63" s="219">
        <v>11.767273974326962</v>
      </c>
      <c r="P63" s="219">
        <v>10.429460498184872</v>
      </c>
      <c r="Q63" s="219">
        <v>1.3378134761420901</v>
      </c>
      <c r="R63" s="219"/>
      <c r="S63" s="219">
        <v>4171.3785103068576</v>
      </c>
      <c r="T63" s="219">
        <v>1944.9281232841765</v>
      </c>
      <c r="U63" s="219">
        <v>2226.4503870227363</v>
      </c>
      <c r="V63" s="219"/>
      <c r="W63" s="219">
        <v>2.5342915254121463</v>
      </c>
      <c r="X63" s="219">
        <v>2.5342915254121463</v>
      </c>
      <c r="Y63" s="219">
        <v>0</v>
      </c>
    </row>
    <row r="64" spans="1:25" x14ac:dyDescent="0.25">
      <c r="A64" s="217" t="s">
        <v>181</v>
      </c>
      <c r="B64" s="218">
        <v>20095.592832540289</v>
      </c>
      <c r="C64" s="218">
        <v>6519.8258323797372</v>
      </c>
      <c r="D64" s="218">
        <v>3775.1301452872085</v>
      </c>
      <c r="E64" s="218">
        <v>2744.6956870927161</v>
      </c>
      <c r="F64" s="218"/>
      <c r="G64" s="218">
        <v>3624.8683525260153</v>
      </c>
      <c r="H64" s="218">
        <v>2077.0506664795407</v>
      </c>
      <c r="I64" s="218">
        <v>1547.817686046471</v>
      </c>
      <c r="J64" s="218"/>
      <c r="K64" s="218">
        <v>526.15205701800005</v>
      </c>
      <c r="L64" s="218">
        <v>364.2258951477969</v>
      </c>
      <c r="M64" s="218">
        <v>161.92616187020133</v>
      </c>
      <c r="N64" s="218"/>
      <c r="O64" s="218">
        <v>25.350951387659325</v>
      </c>
      <c r="P64" s="218">
        <v>21.47884638610509</v>
      </c>
      <c r="Q64" s="218">
        <v>3.8721050015542366</v>
      </c>
      <c r="R64" s="218"/>
      <c r="S64" s="218">
        <v>9387.9913273646489</v>
      </c>
      <c r="T64" s="218">
        <v>4402.9445079408242</v>
      </c>
      <c r="U64" s="218">
        <v>4985.046819423852</v>
      </c>
      <c r="V64" s="218"/>
      <c r="W64" s="218">
        <v>11.404311864354661</v>
      </c>
      <c r="X64" s="218">
        <v>7.6028745762364398</v>
      </c>
      <c r="Y64" s="218">
        <v>3.8014372881182195</v>
      </c>
    </row>
    <row r="65" spans="1:25" x14ac:dyDescent="0.25">
      <c r="A65" s="220" t="s">
        <v>181</v>
      </c>
      <c r="B65" s="219">
        <v>20095.592832540289</v>
      </c>
      <c r="C65" s="219">
        <v>6519.8258323797372</v>
      </c>
      <c r="D65" s="219">
        <v>3775.1301452872085</v>
      </c>
      <c r="E65" s="219">
        <v>2744.6956870927161</v>
      </c>
      <c r="F65" s="219"/>
      <c r="G65" s="219">
        <v>3624.8683525260153</v>
      </c>
      <c r="H65" s="219">
        <v>2077.0506664795407</v>
      </c>
      <c r="I65" s="219">
        <v>1547.817686046471</v>
      </c>
      <c r="J65" s="219"/>
      <c r="K65" s="219">
        <v>526.15205701800005</v>
      </c>
      <c r="L65" s="219">
        <v>364.2258951477969</v>
      </c>
      <c r="M65" s="219">
        <v>161.92616187020133</v>
      </c>
      <c r="N65" s="219"/>
      <c r="O65" s="219">
        <v>25.350951387659325</v>
      </c>
      <c r="P65" s="219">
        <v>21.47884638610509</v>
      </c>
      <c r="Q65" s="219">
        <v>3.8721050015542366</v>
      </c>
      <c r="R65" s="219"/>
      <c r="S65" s="219">
        <v>9387.9913273646489</v>
      </c>
      <c r="T65" s="219">
        <v>4402.9445079408242</v>
      </c>
      <c r="U65" s="219">
        <v>4985.046819423852</v>
      </c>
      <c r="V65" s="219"/>
      <c r="W65" s="219">
        <v>11.404311864354661</v>
      </c>
      <c r="X65" s="219">
        <v>7.6028745762364398</v>
      </c>
      <c r="Y65" s="219">
        <v>3.8014372881182195</v>
      </c>
    </row>
    <row r="66" spans="1:25" x14ac:dyDescent="0.25">
      <c r="A66" s="217" t="s">
        <v>182</v>
      </c>
      <c r="B66" s="218">
        <v>18713.089965432126</v>
      </c>
      <c r="C66" s="218">
        <v>5663.9022011007837</v>
      </c>
      <c r="D66" s="218">
        <v>3228.2372530091138</v>
      </c>
      <c r="E66" s="218">
        <v>2435.6649480917472</v>
      </c>
      <c r="F66" s="218"/>
      <c r="G66" s="218">
        <v>4092.8603069690921</v>
      </c>
      <c r="H66" s="218">
        <v>2324.1488303055949</v>
      </c>
      <c r="I66" s="218">
        <v>1768.7114766635191</v>
      </c>
      <c r="J66" s="218"/>
      <c r="K66" s="218">
        <v>1054.3397510763853</v>
      </c>
      <c r="L66" s="218">
        <v>694.75152217262337</v>
      </c>
      <c r="M66" s="218">
        <v>359.58822890376752</v>
      </c>
      <c r="N66" s="218"/>
      <c r="O66" s="218">
        <v>42.006150346352293</v>
      </c>
      <c r="P66" s="218">
        <v>32.939387909762672</v>
      </c>
      <c r="Q66" s="218">
        <v>9.0667624365896131</v>
      </c>
      <c r="R66" s="218"/>
      <c r="S66" s="218">
        <v>7838.4400779738253</v>
      </c>
      <c r="T66" s="218">
        <v>3862.825629244619</v>
      </c>
      <c r="U66" s="218">
        <v>3975.6144487292495</v>
      </c>
      <c r="V66" s="218"/>
      <c r="W66" s="218">
        <v>21.541477966003242</v>
      </c>
      <c r="X66" s="218">
        <v>10.137166101648587</v>
      </c>
      <c r="Y66" s="218">
        <v>11.404311864354661</v>
      </c>
    </row>
    <row r="67" spans="1:25" x14ac:dyDescent="0.25">
      <c r="A67" s="220" t="s">
        <v>182</v>
      </c>
      <c r="B67" s="219">
        <v>18713.089965432126</v>
      </c>
      <c r="C67" s="219">
        <v>5663.9022011007837</v>
      </c>
      <c r="D67" s="219">
        <v>3228.2372530091138</v>
      </c>
      <c r="E67" s="219">
        <v>2435.6649480917472</v>
      </c>
      <c r="F67" s="219"/>
      <c r="G67" s="219">
        <v>4092.8603069690921</v>
      </c>
      <c r="H67" s="219">
        <v>2324.1488303055949</v>
      </c>
      <c r="I67" s="219">
        <v>1768.7114766635191</v>
      </c>
      <c r="J67" s="219"/>
      <c r="K67" s="219">
        <v>1054.3397510763853</v>
      </c>
      <c r="L67" s="219">
        <v>694.75152217262337</v>
      </c>
      <c r="M67" s="219">
        <v>359.58822890376752</v>
      </c>
      <c r="N67" s="219"/>
      <c r="O67" s="219">
        <v>42.006150346352293</v>
      </c>
      <c r="P67" s="219">
        <v>32.939387909762672</v>
      </c>
      <c r="Q67" s="219">
        <v>9.0667624365896131</v>
      </c>
      <c r="R67" s="219"/>
      <c r="S67" s="219">
        <v>7838.4400779738253</v>
      </c>
      <c r="T67" s="219">
        <v>3862.825629244619</v>
      </c>
      <c r="U67" s="219">
        <v>3975.6144487292495</v>
      </c>
      <c r="V67" s="219"/>
      <c r="W67" s="219">
        <v>21.541477966003242</v>
      </c>
      <c r="X67" s="219">
        <v>10.137166101648587</v>
      </c>
      <c r="Y67" s="219">
        <v>11.404311864354661</v>
      </c>
    </row>
    <row r="68" spans="1:25" x14ac:dyDescent="0.25">
      <c r="A68" s="217" t="s">
        <v>183</v>
      </c>
      <c r="B68" s="218">
        <v>7222.2275749646778</v>
      </c>
      <c r="C68" s="218">
        <v>1820.7433600055999</v>
      </c>
      <c r="D68" s="218">
        <v>1036.8536546932812</v>
      </c>
      <c r="E68" s="218">
        <v>783.8897053122829</v>
      </c>
      <c r="F68" s="218"/>
      <c r="G68" s="218">
        <v>2140.2114116792077</v>
      </c>
      <c r="H68" s="218">
        <v>1108.8248770652722</v>
      </c>
      <c r="I68" s="218">
        <v>1031.3865346138853</v>
      </c>
      <c r="J68" s="218"/>
      <c r="K68" s="218">
        <v>207.03356152085945</v>
      </c>
      <c r="L68" s="218">
        <v>150.99340762603325</v>
      </c>
      <c r="M68" s="218">
        <v>56.040153894826346</v>
      </c>
      <c r="N68" s="218"/>
      <c r="O68" s="218">
        <v>9.2177214062538653</v>
      </c>
      <c r="P68" s="218">
        <v>6.628023210066651</v>
      </c>
      <c r="Q68" s="218">
        <v>2.5896981961872134</v>
      </c>
      <c r="R68" s="218"/>
      <c r="S68" s="218">
        <v>3027.2814796750367</v>
      </c>
      <c r="T68" s="218">
        <v>1413.3289707710508</v>
      </c>
      <c r="U68" s="218">
        <v>1613.9525089039844</v>
      </c>
      <c r="V68" s="218"/>
      <c r="W68" s="218">
        <v>17.740040677885027</v>
      </c>
      <c r="X68" s="218">
        <v>5.0685830508242926</v>
      </c>
      <c r="Y68" s="218">
        <v>12.671457627060734</v>
      </c>
    </row>
    <row r="69" spans="1:25" ht="15" customHeight="1" x14ac:dyDescent="0.25">
      <c r="A69" s="220" t="s">
        <v>183</v>
      </c>
      <c r="B69" s="219">
        <v>7222.2275749646778</v>
      </c>
      <c r="C69" s="219">
        <v>1820.7433600055999</v>
      </c>
      <c r="D69" s="219">
        <v>1036.8536546932812</v>
      </c>
      <c r="E69" s="219">
        <v>783.8897053122829</v>
      </c>
      <c r="F69" s="219"/>
      <c r="G69" s="219">
        <v>2140.2114116792077</v>
      </c>
      <c r="H69" s="219">
        <v>1108.8248770652722</v>
      </c>
      <c r="I69" s="219">
        <v>1031.3865346138853</v>
      </c>
      <c r="J69" s="219"/>
      <c r="K69" s="219">
        <v>207.03356152085945</v>
      </c>
      <c r="L69" s="219">
        <v>150.99340762603325</v>
      </c>
      <c r="M69" s="219">
        <v>56.040153894826346</v>
      </c>
      <c r="N69" s="219"/>
      <c r="O69" s="219">
        <v>9.2177214062538653</v>
      </c>
      <c r="P69" s="219">
        <v>6.628023210066651</v>
      </c>
      <c r="Q69" s="219">
        <v>2.5896981961872134</v>
      </c>
      <c r="R69" s="219"/>
      <c r="S69" s="219">
        <v>3027.2814796750367</v>
      </c>
      <c r="T69" s="219">
        <v>1413.3289707710508</v>
      </c>
      <c r="U69" s="219">
        <v>1613.9525089039844</v>
      </c>
      <c r="V69" s="219"/>
      <c r="W69" s="219">
        <v>17.740040677885027</v>
      </c>
      <c r="X69" s="219">
        <v>5.0685830508242926</v>
      </c>
      <c r="Y69" s="219">
        <v>12.671457627060734</v>
      </c>
    </row>
    <row r="70" spans="1:25" x14ac:dyDescent="0.25">
      <c r="A70" s="217" t="s">
        <v>184</v>
      </c>
      <c r="B70" s="218">
        <v>11213.978653629907</v>
      </c>
      <c r="C70" s="218">
        <v>2881.7125359011106</v>
      </c>
      <c r="D70" s="218">
        <v>1590.248463820554</v>
      </c>
      <c r="E70" s="218">
        <v>1291.4640720805435</v>
      </c>
      <c r="F70" s="218"/>
      <c r="G70" s="218">
        <v>2655.1937047037554</v>
      </c>
      <c r="H70" s="218">
        <v>1410.1723872707637</v>
      </c>
      <c r="I70" s="218">
        <v>1245.0213174329665</v>
      </c>
      <c r="J70" s="218"/>
      <c r="K70" s="218">
        <v>1978.9263208941115</v>
      </c>
      <c r="L70" s="218">
        <v>1022.8617372313114</v>
      </c>
      <c r="M70" s="218">
        <v>956.06458366274865</v>
      </c>
      <c r="N70" s="218"/>
      <c r="O70" s="218">
        <v>1169.4721053242322</v>
      </c>
      <c r="P70" s="218">
        <v>608.08928014498554</v>
      </c>
      <c r="Q70" s="218">
        <v>561.38282517924915</v>
      </c>
      <c r="R70" s="218"/>
      <c r="S70" s="218">
        <v>2517.2696749426</v>
      </c>
      <c r="T70" s="218">
        <v>1273.1745128254879</v>
      </c>
      <c r="U70" s="218">
        <v>1244.0951621170816</v>
      </c>
      <c r="V70" s="218"/>
      <c r="W70" s="218">
        <v>11.404311864354661</v>
      </c>
      <c r="X70" s="218">
        <v>3.8014372881182195</v>
      </c>
      <c r="Y70" s="218">
        <v>7.6028745762364398</v>
      </c>
    </row>
    <row r="71" spans="1:25" x14ac:dyDescent="0.25">
      <c r="A71" s="316" t="s">
        <v>184</v>
      </c>
      <c r="B71" s="312">
        <v>11213.978653629907</v>
      </c>
      <c r="C71" s="312">
        <v>2881.7125359011106</v>
      </c>
      <c r="D71" s="312">
        <v>1590.248463820554</v>
      </c>
      <c r="E71" s="312">
        <v>1291.4640720805435</v>
      </c>
      <c r="F71" s="312"/>
      <c r="G71" s="312">
        <v>2655.1937047037554</v>
      </c>
      <c r="H71" s="312">
        <v>1410.1723872707637</v>
      </c>
      <c r="I71" s="312">
        <v>1245.0213174329665</v>
      </c>
      <c r="J71" s="312"/>
      <c r="K71" s="312">
        <v>1978.9263208941115</v>
      </c>
      <c r="L71" s="312">
        <v>1022.8617372313114</v>
      </c>
      <c r="M71" s="312">
        <v>956.06458366274865</v>
      </c>
      <c r="N71" s="312"/>
      <c r="O71" s="312">
        <v>1169.4721053242322</v>
      </c>
      <c r="P71" s="312">
        <v>608.08928014498554</v>
      </c>
      <c r="Q71" s="312">
        <v>561.38282517924915</v>
      </c>
      <c r="R71" s="312"/>
      <c r="S71" s="312">
        <v>2517.2696749426</v>
      </c>
      <c r="T71" s="312">
        <v>1273.1745128254879</v>
      </c>
      <c r="U71" s="312">
        <v>1244.0951621170816</v>
      </c>
      <c r="V71" s="312"/>
      <c r="W71" s="312">
        <v>11.404311864354661</v>
      </c>
      <c r="X71" s="312">
        <v>3.8014372881182195</v>
      </c>
      <c r="Y71" s="312">
        <v>7.6028745762364398</v>
      </c>
    </row>
    <row r="72" spans="1:2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</sheetData>
  <mergeCells count="9">
    <mergeCell ref="A1:Y1"/>
    <mergeCell ref="A2:A3"/>
    <mergeCell ref="B2:B3"/>
    <mergeCell ref="C2:E2"/>
    <mergeCell ref="G2:I2"/>
    <mergeCell ref="K2:M2"/>
    <mergeCell ref="O2:Q2"/>
    <mergeCell ref="S2:U2"/>
    <mergeCell ref="W2:Y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A73"/>
  <sheetViews>
    <sheetView workbookViewId="0">
      <selection sqref="A1:AA1"/>
    </sheetView>
  </sheetViews>
  <sheetFormatPr defaultRowHeight="15" x14ac:dyDescent="0.25"/>
  <cols>
    <col min="1" max="1" width="17" style="25" customWidth="1"/>
    <col min="2" max="4" width="9.140625" style="25"/>
    <col min="5" max="5" width="2.28515625" style="25" customWidth="1"/>
    <col min="6" max="8" width="9.140625" style="25"/>
    <col min="9" max="9" width="2.28515625" style="25" customWidth="1"/>
    <col min="10" max="12" width="9.140625" style="25"/>
    <col min="13" max="13" width="2.28515625" style="25" customWidth="1"/>
    <col min="14" max="14" width="9.140625" style="25"/>
    <col min="15" max="15" width="2.28515625" style="25" customWidth="1"/>
    <col min="16" max="18" width="9.140625" style="25"/>
    <col min="19" max="19" width="2.28515625" style="25" customWidth="1"/>
    <col min="20" max="22" width="9.140625" style="25"/>
    <col min="23" max="23" width="2.28515625" style="25" customWidth="1"/>
    <col min="24" max="16384" width="9.140625" style="25"/>
  </cols>
  <sheetData>
    <row r="1" spans="1:27" x14ac:dyDescent="0.25">
      <c r="A1" s="1023" t="s">
        <v>511</v>
      </c>
      <c r="B1" s="1023"/>
      <c r="C1" s="1023"/>
      <c r="D1" s="1023"/>
      <c r="E1" s="1023"/>
      <c r="F1" s="1023"/>
      <c r="G1" s="1023"/>
      <c r="H1" s="1023"/>
      <c r="I1" s="1023"/>
      <c r="J1" s="1023"/>
      <c r="K1" s="1023"/>
      <c r="L1" s="1023"/>
      <c r="M1" s="1023"/>
      <c r="N1" s="1023"/>
      <c r="O1" s="1023"/>
      <c r="P1" s="1023"/>
      <c r="Q1" s="1023"/>
      <c r="R1" s="1023"/>
      <c r="S1" s="1023"/>
      <c r="T1" s="1023"/>
      <c r="U1" s="1023"/>
      <c r="V1" s="1023"/>
      <c r="W1" s="1023"/>
      <c r="X1" s="1023"/>
      <c r="Y1" s="1023"/>
      <c r="Z1" s="1023"/>
      <c r="AA1" s="1023"/>
    </row>
    <row r="2" spans="1:27" ht="12.75" customHeight="1" x14ac:dyDescent="0.25">
      <c r="A2" s="991" t="s">
        <v>523</v>
      </c>
      <c r="B2" s="1024" t="s">
        <v>512</v>
      </c>
      <c r="C2" s="1024"/>
      <c r="D2" s="1024"/>
      <c r="E2" s="565"/>
      <c r="F2" s="1024" t="s">
        <v>513</v>
      </c>
      <c r="G2" s="1024"/>
      <c r="H2" s="1024"/>
      <c r="I2" s="550"/>
      <c r="J2" s="1024" t="s">
        <v>514</v>
      </c>
      <c r="K2" s="1024"/>
      <c r="L2" s="1024"/>
      <c r="M2" s="550"/>
      <c r="N2" s="1025" t="s">
        <v>303</v>
      </c>
      <c r="O2" s="550"/>
      <c r="P2" s="1024" t="s">
        <v>515</v>
      </c>
      <c r="Q2" s="1024"/>
      <c r="R2" s="1024"/>
      <c r="S2" s="550"/>
      <c r="T2" s="1024" t="s">
        <v>516</v>
      </c>
      <c r="U2" s="1024"/>
      <c r="V2" s="1024"/>
      <c r="W2" s="550"/>
      <c r="X2" s="1026" t="s">
        <v>517</v>
      </c>
      <c r="Y2" s="1026"/>
      <c r="Z2" s="1026"/>
      <c r="AA2" s="1028" t="s">
        <v>303</v>
      </c>
    </row>
    <row r="3" spans="1:27" ht="10.5" customHeight="1" x14ac:dyDescent="0.25">
      <c r="A3" s="1005"/>
      <c r="B3" s="1014"/>
      <c r="C3" s="1014"/>
      <c r="D3" s="1014"/>
      <c r="E3" s="566"/>
      <c r="F3" s="1014"/>
      <c r="G3" s="1014"/>
      <c r="H3" s="1014"/>
      <c r="I3" s="550"/>
      <c r="J3" s="1014"/>
      <c r="K3" s="1014"/>
      <c r="L3" s="1014"/>
      <c r="M3" s="550"/>
      <c r="N3" s="1025"/>
      <c r="O3" s="550"/>
      <c r="P3" s="1014"/>
      <c r="Q3" s="1014"/>
      <c r="R3" s="1014"/>
      <c r="S3" s="550"/>
      <c r="T3" s="1014"/>
      <c r="U3" s="1014"/>
      <c r="V3" s="1014"/>
      <c r="W3" s="550"/>
      <c r="X3" s="1027"/>
      <c r="Y3" s="1027"/>
      <c r="Z3" s="1027"/>
      <c r="AA3" s="1028"/>
    </row>
    <row r="4" spans="1:27" ht="15" customHeight="1" x14ac:dyDescent="0.25">
      <c r="A4" s="1005"/>
      <c r="B4" s="195" t="s">
        <v>0</v>
      </c>
      <c r="C4" s="195" t="s">
        <v>1</v>
      </c>
      <c r="D4" s="195" t="s">
        <v>2</v>
      </c>
      <c r="E4" s="566"/>
      <c r="F4" s="195" t="s">
        <v>0</v>
      </c>
      <c r="G4" s="195" t="s">
        <v>1</v>
      </c>
      <c r="H4" s="195" t="s">
        <v>2</v>
      </c>
      <c r="I4" s="195"/>
      <c r="J4" s="195" t="s">
        <v>0</v>
      </c>
      <c r="K4" s="195" t="s">
        <v>1</v>
      </c>
      <c r="L4" s="195" t="s">
        <v>2</v>
      </c>
      <c r="M4" s="565"/>
      <c r="N4" s="1025"/>
      <c r="O4" s="550"/>
      <c r="P4" s="195" t="s">
        <v>0</v>
      </c>
      <c r="Q4" s="195" t="s">
        <v>1</v>
      </c>
      <c r="R4" s="195" t="s">
        <v>2</v>
      </c>
      <c r="S4" s="195"/>
      <c r="T4" s="195" t="s">
        <v>0</v>
      </c>
      <c r="U4" s="195" t="s">
        <v>1</v>
      </c>
      <c r="V4" s="195" t="s">
        <v>2</v>
      </c>
      <c r="W4" s="195"/>
      <c r="X4" s="195" t="s">
        <v>0</v>
      </c>
      <c r="Y4" s="195" t="s">
        <v>1</v>
      </c>
      <c r="Z4" s="195" t="s">
        <v>2</v>
      </c>
      <c r="AA4" s="1028"/>
    </row>
    <row r="5" spans="1:27" x14ac:dyDescent="0.25">
      <c r="A5" s="567" t="s">
        <v>230</v>
      </c>
      <c r="B5" s="568">
        <v>580416.1787898608</v>
      </c>
      <c r="C5" s="568">
        <v>291410.76889773476</v>
      </c>
      <c r="D5" s="568">
        <v>289005.40989405703</v>
      </c>
      <c r="E5" s="568"/>
      <c r="F5" s="568">
        <v>293443.62780200574</v>
      </c>
      <c r="G5" s="568">
        <v>145680.59348620448</v>
      </c>
      <c r="H5" s="568">
        <v>147763.03431501755</v>
      </c>
      <c r="I5" s="568"/>
      <c r="J5" s="568">
        <v>50.557451450065336</v>
      </c>
      <c r="K5" s="568">
        <v>49.991492777469318</v>
      </c>
      <c r="L5" s="568">
        <v>51.128120532153794</v>
      </c>
      <c r="M5" s="568"/>
      <c r="N5" s="569">
        <f>L5/K5</f>
        <v>1.0227364235699867</v>
      </c>
      <c r="O5" s="568"/>
      <c r="P5" s="167">
        <v>592931.7592591272</v>
      </c>
      <c r="Q5" s="167">
        <v>294882.43646762997</v>
      </c>
      <c r="R5" s="167">
        <v>298049.32278905308</v>
      </c>
      <c r="S5" s="167"/>
      <c r="T5" s="167">
        <v>175707.88737234476</v>
      </c>
      <c r="U5" s="167">
        <v>86565.830270602688</v>
      </c>
      <c r="V5" s="167">
        <v>89142.057101600905</v>
      </c>
      <c r="W5" s="167"/>
      <c r="X5" s="167">
        <v>29.633745305255971</v>
      </c>
      <c r="Y5" s="167">
        <v>29.356048229796819</v>
      </c>
      <c r="Z5" s="167">
        <v>29.90849174475111</v>
      </c>
      <c r="AA5" s="564">
        <f>Z5/Y5</f>
        <v>1.0188187289593547</v>
      </c>
    </row>
    <row r="6" spans="1:27" ht="15.75" customHeight="1" x14ac:dyDescent="0.25">
      <c r="A6" s="592"/>
      <c r="B6" s="570"/>
      <c r="C6" s="570"/>
      <c r="D6" s="570"/>
      <c r="E6" s="570"/>
      <c r="F6" s="570"/>
      <c r="G6" s="570"/>
      <c r="H6" s="570"/>
      <c r="I6" s="570"/>
      <c r="J6" s="570"/>
      <c r="K6" s="570"/>
      <c r="L6" s="570"/>
      <c r="M6" s="570"/>
      <c r="N6" s="571"/>
      <c r="O6" s="570"/>
      <c r="P6" s="526"/>
      <c r="Q6" s="526"/>
      <c r="R6" s="526"/>
      <c r="S6" s="526"/>
      <c r="T6" s="526"/>
      <c r="U6" s="526"/>
      <c r="V6" s="526"/>
      <c r="W6" s="526"/>
      <c r="X6" s="526"/>
      <c r="Y6" s="526"/>
      <c r="Z6" s="526"/>
      <c r="AA6" s="563"/>
    </row>
    <row r="7" spans="1:27" ht="15.75" customHeight="1" x14ac:dyDescent="0.25">
      <c r="A7" s="567" t="s">
        <v>3</v>
      </c>
      <c r="B7" s="568"/>
      <c r="C7" s="568"/>
      <c r="D7" s="568"/>
      <c r="E7" s="568"/>
      <c r="F7" s="568"/>
      <c r="G7" s="568"/>
      <c r="H7" s="568"/>
      <c r="I7" s="568"/>
      <c r="J7" s="568"/>
      <c r="K7" s="568"/>
      <c r="L7" s="568"/>
      <c r="M7" s="568"/>
      <c r="N7" s="569"/>
      <c r="O7" s="568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564"/>
    </row>
    <row r="8" spans="1:27" x14ac:dyDescent="0.25">
      <c r="A8" s="343" t="s">
        <v>4</v>
      </c>
      <c r="B8" s="344">
        <v>210287.11243530238</v>
      </c>
      <c r="C8" s="344">
        <v>103524.5156827271</v>
      </c>
      <c r="D8" s="344">
        <v>106762.59675166859</v>
      </c>
      <c r="E8" s="344"/>
      <c r="F8" s="344">
        <v>156628.02814854227</v>
      </c>
      <c r="G8" s="344">
        <v>76588.817367978991</v>
      </c>
      <c r="H8" s="344">
        <v>80039.210780270791</v>
      </c>
      <c r="I8" s="344"/>
      <c r="J8" s="344">
        <v>74.482942076031975</v>
      </c>
      <c r="K8" s="344">
        <v>73.981333660761862</v>
      </c>
      <c r="L8" s="344">
        <v>74.969336842173661</v>
      </c>
      <c r="M8" s="344"/>
      <c r="N8" s="572">
        <f t="shared" ref="N8:N72" si="0">L8/K8</f>
        <v>1.0133547630533701</v>
      </c>
      <c r="O8" s="346"/>
      <c r="P8" s="178">
        <v>244137.60872143073</v>
      </c>
      <c r="Q8" s="178">
        <v>117353.61794827221</v>
      </c>
      <c r="R8" s="178">
        <v>126783.99077258009</v>
      </c>
      <c r="S8" s="178"/>
      <c r="T8" s="178">
        <v>134148.07882098653</v>
      </c>
      <c r="U8" s="178">
        <v>64364.544013660234</v>
      </c>
      <c r="V8" s="178">
        <v>69783.534807327203</v>
      </c>
      <c r="W8" s="178"/>
      <c r="X8" s="178">
        <v>54.947731946702326</v>
      </c>
      <c r="Y8" s="178">
        <v>54.846663561790166</v>
      </c>
      <c r="Z8" s="178">
        <v>55.0412827219779</v>
      </c>
      <c r="AA8" s="573">
        <f t="shared" ref="AA8:AA71" si="1">Z8/Y8</f>
        <v>1.0035484229586451</v>
      </c>
    </row>
    <row r="9" spans="1:27" x14ac:dyDescent="0.25">
      <c r="A9" s="343" t="s">
        <v>5</v>
      </c>
      <c r="B9" s="344">
        <v>370129.06635530229</v>
      </c>
      <c r="C9" s="344">
        <v>187886.25321449272</v>
      </c>
      <c r="D9" s="344">
        <v>182242.81314178137</v>
      </c>
      <c r="E9" s="344"/>
      <c r="F9" s="344">
        <v>136815.59965267975</v>
      </c>
      <c r="G9" s="344">
        <v>69091.776118058304</v>
      </c>
      <c r="H9" s="344">
        <v>67723.823534555733</v>
      </c>
      <c r="I9" s="344"/>
      <c r="J9" s="344">
        <v>36.964294914757112</v>
      </c>
      <c r="K9" s="344">
        <v>36.773193853169623</v>
      </c>
      <c r="L9" s="344">
        <v>37.161313725900015</v>
      </c>
      <c r="M9" s="344"/>
      <c r="N9" s="572">
        <f t="shared" si="0"/>
        <v>1.010554423808824</v>
      </c>
      <c r="O9" s="346"/>
      <c r="P9" s="178">
        <v>348794.15053528897</v>
      </c>
      <c r="Q9" s="178">
        <v>177528.81851868113</v>
      </c>
      <c r="R9" s="178">
        <v>171265.33201573236</v>
      </c>
      <c r="S9" s="178"/>
      <c r="T9" s="178">
        <v>41559.80855123009</v>
      </c>
      <c r="U9" s="178">
        <v>22201.286256957163</v>
      </c>
      <c r="V9" s="178">
        <v>19358.522294287868</v>
      </c>
      <c r="W9" s="178"/>
      <c r="X9" s="178">
        <v>11.915282549167642</v>
      </c>
      <c r="Y9" s="178">
        <v>12.50573650081509</v>
      </c>
      <c r="Z9" s="178">
        <v>11.303234616394496</v>
      </c>
      <c r="AA9" s="573">
        <f t="shared" si="1"/>
        <v>0.90384397717461762</v>
      </c>
    </row>
    <row r="10" spans="1:27" x14ac:dyDescent="0.25">
      <c r="A10" s="803" t="s">
        <v>518</v>
      </c>
      <c r="B10" s="347"/>
      <c r="C10" s="347"/>
      <c r="D10" s="347"/>
      <c r="E10" s="347"/>
      <c r="F10" s="347"/>
      <c r="G10" s="347"/>
      <c r="H10" s="347"/>
      <c r="I10" s="347"/>
      <c r="J10" s="347"/>
      <c r="K10" s="347"/>
      <c r="L10" s="347"/>
      <c r="M10" s="347"/>
      <c r="N10" s="575"/>
      <c r="O10" s="576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577"/>
    </row>
    <row r="11" spans="1:27" x14ac:dyDescent="0.25">
      <c r="A11" s="578" t="s">
        <v>6</v>
      </c>
      <c r="B11" s="346">
        <v>41168.253307602477</v>
      </c>
      <c r="C11" s="346">
        <v>20956.626753212266</v>
      </c>
      <c r="D11" s="346">
        <v>20211.626554390234</v>
      </c>
      <c r="E11" s="346"/>
      <c r="F11" s="346">
        <v>17783.38358553344</v>
      </c>
      <c r="G11" s="346">
        <v>9040.4375662516759</v>
      </c>
      <c r="H11" s="346">
        <v>8742.946019281786</v>
      </c>
      <c r="I11" s="346"/>
      <c r="J11" s="346">
        <v>43.196837749364697</v>
      </c>
      <c r="K11" s="346">
        <v>43.138801261838047</v>
      </c>
      <c r="L11" s="346">
        <v>43.257013460820716</v>
      </c>
      <c r="M11" s="346"/>
      <c r="N11" s="572">
        <f t="shared" si="0"/>
        <v>1.0027402754718464</v>
      </c>
      <c r="O11" s="346"/>
      <c r="P11" s="188">
        <v>42056.173292696352</v>
      </c>
      <c r="Q11" s="188">
        <v>21508.136886835902</v>
      </c>
      <c r="R11" s="188">
        <v>20548.036405872408</v>
      </c>
      <c r="S11" s="188"/>
      <c r="T11" s="188">
        <v>5533.6671784037917</v>
      </c>
      <c r="U11" s="188">
        <v>3004.9442670344879</v>
      </c>
      <c r="V11" s="188">
        <v>2528.7229113689359</v>
      </c>
      <c r="W11" s="188"/>
      <c r="X11" s="188">
        <v>13.15780002115455</v>
      </c>
      <c r="Y11" s="188">
        <v>13.971197425629786</v>
      </c>
      <c r="Z11" s="188">
        <v>12.306396881048689</v>
      </c>
      <c r="AA11" s="563">
        <f t="shared" si="1"/>
        <v>0.88084052541358659</v>
      </c>
    </row>
    <row r="12" spans="1:27" x14ac:dyDescent="0.25">
      <c r="A12" s="343" t="s">
        <v>6</v>
      </c>
      <c r="B12" s="344">
        <v>12770.523885951065</v>
      </c>
      <c r="C12" s="344">
        <v>6432.936870374564</v>
      </c>
      <c r="D12" s="344">
        <v>6337.5870155765224</v>
      </c>
      <c r="E12" s="344"/>
      <c r="F12" s="344">
        <v>7231.3329878834993</v>
      </c>
      <c r="G12" s="344">
        <v>3596.5965229821522</v>
      </c>
      <c r="H12" s="344">
        <v>3634.7364649013689</v>
      </c>
      <c r="I12" s="344"/>
      <c r="J12" s="344">
        <v>56.625186660037137</v>
      </c>
      <c r="K12" s="344">
        <v>55.909090909091191</v>
      </c>
      <c r="L12" s="344">
        <v>57.352056168505797</v>
      </c>
      <c r="M12" s="344"/>
      <c r="N12" s="579">
        <f t="shared" si="0"/>
        <v>1.0258091347212368</v>
      </c>
      <c r="O12" s="344"/>
      <c r="P12" s="178">
        <v>13547.385421691501</v>
      </c>
      <c r="Q12" s="178">
        <v>6892.3334751747943</v>
      </c>
      <c r="R12" s="178">
        <v>6655.0519465159095</v>
      </c>
      <c r="S12" s="178"/>
      <c r="T12" s="178">
        <v>3403.9493969982432</v>
      </c>
      <c r="U12" s="178">
        <v>1764.1124309148529</v>
      </c>
      <c r="V12" s="178">
        <v>1639.8369660834117</v>
      </c>
      <c r="W12" s="178"/>
      <c r="X12" s="178">
        <v>25.126246069208278</v>
      </c>
      <c r="Y12" s="178">
        <v>25.59528550481474</v>
      </c>
      <c r="Z12" s="178">
        <v>24.640483339006192</v>
      </c>
      <c r="AA12" s="573">
        <f t="shared" si="1"/>
        <v>0.96269617052605494</v>
      </c>
    </row>
    <row r="13" spans="1:27" x14ac:dyDescent="0.25">
      <c r="A13" s="343" t="s">
        <v>158</v>
      </c>
      <c r="B13" s="344">
        <v>10632.144475680318</v>
      </c>
      <c r="C13" s="344">
        <v>5390.4451245826422</v>
      </c>
      <c r="D13" s="344">
        <v>5241.6993510976972</v>
      </c>
      <c r="E13" s="344"/>
      <c r="F13" s="344">
        <v>4331.4260706257264</v>
      </c>
      <c r="G13" s="344">
        <v>2278.2258639745633</v>
      </c>
      <c r="H13" s="344">
        <v>2053.200206651185</v>
      </c>
      <c r="I13" s="344"/>
      <c r="J13" s="344">
        <v>40.738969269401132</v>
      </c>
      <c r="K13" s="344">
        <v>42.264150943396615</v>
      </c>
      <c r="L13" s="344">
        <v>39.170506912442804</v>
      </c>
      <c r="M13" s="344"/>
      <c r="N13" s="572">
        <f t="shared" si="0"/>
        <v>0.92680217248189711</v>
      </c>
      <c r="O13" s="346"/>
      <c r="P13" s="178">
        <v>10817.823040165655</v>
      </c>
      <c r="Q13" s="178">
        <v>5526.7080597185659</v>
      </c>
      <c r="R13" s="178">
        <v>5291.1149804463448</v>
      </c>
      <c r="S13" s="178"/>
      <c r="T13" s="178">
        <v>849.17963729363248</v>
      </c>
      <c r="U13" s="178">
        <v>493.60287723853043</v>
      </c>
      <c r="V13" s="178">
        <v>355.5767600551157</v>
      </c>
      <c r="W13" s="178"/>
      <c r="X13" s="178">
        <v>7.849820006675194</v>
      </c>
      <c r="Y13" s="178">
        <v>8.9312276296291682</v>
      </c>
      <c r="Z13" s="178">
        <v>6.7202614452562734</v>
      </c>
      <c r="AA13" s="573">
        <f t="shared" si="1"/>
        <v>0.75244543347679793</v>
      </c>
    </row>
    <row r="14" spans="1:27" x14ac:dyDescent="0.25">
      <c r="A14" s="343" t="s">
        <v>159</v>
      </c>
      <c r="B14" s="344">
        <v>7672.4849827491053</v>
      </c>
      <c r="C14" s="344">
        <v>3904.2587211304999</v>
      </c>
      <c r="D14" s="344">
        <v>3768.2262616186272</v>
      </c>
      <c r="E14" s="344"/>
      <c r="F14" s="344">
        <v>2055.7428694457994</v>
      </c>
      <c r="G14" s="344">
        <v>1019.6077806404136</v>
      </c>
      <c r="H14" s="344">
        <v>1036.1350888054076</v>
      </c>
      <c r="I14" s="344"/>
      <c r="J14" s="344">
        <v>26.793703396852013</v>
      </c>
      <c r="K14" s="344">
        <v>26.115271898405052</v>
      </c>
      <c r="L14" s="344">
        <v>27.496626180837342</v>
      </c>
      <c r="M14" s="344"/>
      <c r="N14" s="572">
        <f t="shared" si="0"/>
        <v>1.052894501263709</v>
      </c>
      <c r="O14" s="346"/>
      <c r="P14" s="178">
        <v>7382.6001480780797</v>
      </c>
      <c r="Q14" s="178">
        <v>3742.1228091025341</v>
      </c>
      <c r="R14" s="178">
        <v>3640.4773389749334</v>
      </c>
      <c r="S14" s="178"/>
      <c r="T14" s="178">
        <v>383.68848132882232</v>
      </c>
      <c r="U14" s="178">
        <v>217.4590803862354</v>
      </c>
      <c r="V14" s="178">
        <v>166.22940094258567</v>
      </c>
      <c r="W14" s="178"/>
      <c r="X14" s="178">
        <v>5.1971998162287996</v>
      </c>
      <c r="Y14" s="178">
        <v>5.8111155480327019</v>
      </c>
      <c r="Z14" s="178">
        <v>4.5661429934732691</v>
      </c>
      <c r="AA14" s="573">
        <f t="shared" si="1"/>
        <v>0.78576014462818478</v>
      </c>
    </row>
    <row r="15" spans="1:27" x14ac:dyDescent="0.25">
      <c r="A15" s="343" t="s">
        <v>160</v>
      </c>
      <c r="B15" s="344">
        <v>10093.099963222056</v>
      </c>
      <c r="C15" s="344">
        <v>5228.986037124625</v>
      </c>
      <c r="D15" s="344">
        <v>4864.1139260974523</v>
      </c>
      <c r="E15" s="344"/>
      <c r="F15" s="344">
        <v>4164.8816575784804</v>
      </c>
      <c r="G15" s="344">
        <v>2146.0073986546122</v>
      </c>
      <c r="H15" s="344">
        <v>2018.87425892389</v>
      </c>
      <c r="I15" s="344"/>
      <c r="J15" s="344">
        <v>41.264642902128941</v>
      </c>
      <c r="K15" s="344">
        <v>41.040602966205121</v>
      </c>
      <c r="L15" s="344">
        <v>41.505488761108637</v>
      </c>
      <c r="M15" s="344"/>
      <c r="N15" s="572">
        <f t="shared" si="0"/>
        <v>1.011327460156624</v>
      </c>
      <c r="O15" s="346"/>
      <c r="P15" s="178">
        <v>10308.364682778572</v>
      </c>
      <c r="Q15" s="178">
        <v>5346.9725428416423</v>
      </c>
      <c r="R15" s="178">
        <v>4961.3921399361598</v>
      </c>
      <c r="S15" s="178"/>
      <c r="T15" s="178">
        <v>896.84966278276272</v>
      </c>
      <c r="U15" s="178">
        <v>529.76987849491945</v>
      </c>
      <c r="V15" s="178">
        <v>367.07978428785827</v>
      </c>
      <c r="W15" s="178"/>
      <c r="X15" s="178">
        <v>8.7002127920549306</v>
      </c>
      <c r="Y15" s="178">
        <v>9.907847370642564</v>
      </c>
      <c r="Z15" s="178">
        <v>7.398725477333076</v>
      </c>
      <c r="AA15" s="573">
        <f t="shared" si="1"/>
        <v>0.74675408295608803</v>
      </c>
    </row>
    <row r="16" spans="1:27" x14ac:dyDescent="0.25">
      <c r="A16" s="345" t="s">
        <v>7</v>
      </c>
      <c r="B16" s="346">
        <v>21696.541626445069</v>
      </c>
      <c r="C16" s="346">
        <v>10691.897051353757</v>
      </c>
      <c r="D16" s="346">
        <v>11004.644575091334</v>
      </c>
      <c r="E16" s="346"/>
      <c r="F16" s="346">
        <v>5207.3734033704022</v>
      </c>
      <c r="G16" s="346">
        <v>2471.468236365261</v>
      </c>
      <c r="H16" s="346">
        <v>2735.9051670051631</v>
      </c>
      <c r="I16" s="346"/>
      <c r="J16" s="346">
        <v>24.00093753662264</v>
      </c>
      <c r="K16" s="346">
        <v>23.115338882283229</v>
      </c>
      <c r="L16" s="346">
        <v>24.861367837338488</v>
      </c>
      <c r="M16" s="346"/>
      <c r="N16" s="572">
        <f t="shared" si="0"/>
        <v>1.0755355118930792</v>
      </c>
      <c r="O16" s="346"/>
      <c r="P16" s="188">
        <v>19070.033841430064</v>
      </c>
      <c r="Q16" s="188">
        <v>9598.2274142486112</v>
      </c>
      <c r="R16" s="188">
        <v>9471.8064271826188</v>
      </c>
      <c r="S16" s="188"/>
      <c r="T16" s="188">
        <v>1565.5300229078068</v>
      </c>
      <c r="U16" s="188">
        <v>744.97078736270998</v>
      </c>
      <c r="V16" s="188">
        <v>820.55923554511821</v>
      </c>
      <c r="W16" s="188"/>
      <c r="X16" s="188">
        <v>8.2093720227527722</v>
      </c>
      <c r="Y16" s="188">
        <v>7.7615454938773745</v>
      </c>
      <c r="Z16" s="188">
        <v>8.6631757295023384</v>
      </c>
      <c r="AA16" s="563">
        <f t="shared" si="1"/>
        <v>1.1161663274841598</v>
      </c>
    </row>
    <row r="17" spans="1:27" x14ac:dyDescent="0.25">
      <c r="A17" s="343" t="s">
        <v>161</v>
      </c>
      <c r="B17" s="344">
        <v>10327.024940326584</v>
      </c>
      <c r="C17" s="344">
        <v>5025.5730135554695</v>
      </c>
      <c r="D17" s="344">
        <v>5301.4519267711366</v>
      </c>
      <c r="E17" s="344"/>
      <c r="F17" s="344">
        <v>2607.5006958771337</v>
      </c>
      <c r="G17" s="344">
        <v>1211.5788216338042</v>
      </c>
      <c r="H17" s="344">
        <v>1395.9218742433513</v>
      </c>
      <c r="I17" s="344"/>
      <c r="J17" s="344">
        <v>25.249292133448471</v>
      </c>
      <c r="K17" s="344">
        <v>24.108272198330873</v>
      </c>
      <c r="L17" s="344">
        <v>26.330935251799019</v>
      </c>
      <c r="M17" s="344"/>
      <c r="N17" s="572">
        <f t="shared" si="0"/>
        <v>1.0921950372545584</v>
      </c>
      <c r="O17" s="346"/>
      <c r="P17" s="178">
        <v>9027.4399415058342</v>
      </c>
      <c r="Q17" s="178">
        <v>4492.9412031872953</v>
      </c>
      <c r="R17" s="178">
        <v>4534.4987383178022</v>
      </c>
      <c r="S17" s="178"/>
      <c r="T17" s="178">
        <v>930.09720790346285</v>
      </c>
      <c r="U17" s="178">
        <v>441.98660063402593</v>
      </c>
      <c r="V17" s="178">
        <v>488.11060726945419</v>
      </c>
      <c r="W17" s="178"/>
      <c r="X17" s="178">
        <v>10.303000783501535</v>
      </c>
      <c r="Y17" s="178">
        <v>9.8373555460836624</v>
      </c>
      <c r="Z17" s="178">
        <v>10.764378499982318</v>
      </c>
      <c r="AA17" s="573">
        <f t="shared" si="1"/>
        <v>1.0942349749946478</v>
      </c>
    </row>
    <row r="18" spans="1:27" x14ac:dyDescent="0.25">
      <c r="A18" s="343" t="s">
        <v>162</v>
      </c>
      <c r="B18" s="344">
        <v>11369.516686118506</v>
      </c>
      <c r="C18" s="344">
        <v>5666.3240377983093</v>
      </c>
      <c r="D18" s="344">
        <v>5703.1926483202187</v>
      </c>
      <c r="E18" s="344"/>
      <c r="F18" s="344">
        <v>2599.8727074932904</v>
      </c>
      <c r="G18" s="344">
        <v>1259.8894147314786</v>
      </c>
      <c r="H18" s="344">
        <v>1339.9832927618336</v>
      </c>
      <c r="I18" s="344"/>
      <c r="J18" s="344">
        <v>22.867046852286926</v>
      </c>
      <c r="K18" s="344">
        <v>22.234687009199455</v>
      </c>
      <c r="L18" s="344">
        <v>23.495318769505563</v>
      </c>
      <c r="M18" s="344"/>
      <c r="N18" s="572">
        <f t="shared" si="0"/>
        <v>1.0566966272016571</v>
      </c>
      <c r="O18" s="346"/>
      <c r="P18" s="178">
        <v>10042.593899925381</v>
      </c>
      <c r="Q18" s="178">
        <v>5105.2862110606002</v>
      </c>
      <c r="R18" s="178">
        <v>4937.3076888640662</v>
      </c>
      <c r="S18" s="178"/>
      <c r="T18" s="178">
        <v>635.43281500436535</v>
      </c>
      <c r="U18" s="178">
        <v>302.98418672869309</v>
      </c>
      <c r="V18" s="178">
        <v>332.44862827567641</v>
      </c>
      <c r="W18" s="178"/>
      <c r="X18" s="178">
        <v>6.3273773821431236</v>
      </c>
      <c r="Y18" s="178">
        <v>5.9347150032896829</v>
      </c>
      <c r="Z18" s="178">
        <v>6.7333990349741173</v>
      </c>
      <c r="AA18" s="573">
        <f t="shared" si="1"/>
        <v>1.134578329581406</v>
      </c>
    </row>
    <row r="19" spans="1:27" x14ac:dyDescent="0.25">
      <c r="A19" s="345" t="s">
        <v>8</v>
      </c>
      <c r="B19" s="346">
        <v>21312.599544458288</v>
      </c>
      <c r="C19" s="346">
        <v>10669.013086202227</v>
      </c>
      <c r="D19" s="346">
        <v>10643.586458256083</v>
      </c>
      <c r="E19" s="346"/>
      <c r="F19" s="346">
        <v>9892.2296024475145</v>
      </c>
      <c r="G19" s="346">
        <v>4789.1053736563263</v>
      </c>
      <c r="H19" s="346">
        <v>5103.12422879121</v>
      </c>
      <c r="I19" s="346"/>
      <c r="J19" s="346">
        <v>46.41493676927756</v>
      </c>
      <c r="K19" s="346">
        <v>44.887988560534033</v>
      </c>
      <c r="L19" s="346">
        <v>47.945532728141607</v>
      </c>
      <c r="M19" s="346"/>
      <c r="N19" s="572">
        <f t="shared" si="0"/>
        <v>1.0681149738639837</v>
      </c>
      <c r="O19" s="346"/>
      <c r="P19" s="188">
        <v>20022.415880893408</v>
      </c>
      <c r="Q19" s="188">
        <v>10022.965120022953</v>
      </c>
      <c r="R19" s="188">
        <v>9999.4507608723816</v>
      </c>
      <c r="S19" s="188"/>
      <c r="T19" s="188">
        <v>4880.5676109706874</v>
      </c>
      <c r="U19" s="188">
        <v>2405.9425973437178</v>
      </c>
      <c r="V19" s="188">
        <v>2474.6250136267963</v>
      </c>
      <c r="W19" s="188"/>
      <c r="X19" s="188">
        <v>24.375518119307859</v>
      </c>
      <c r="Y19" s="188">
        <v>24.004299810815823</v>
      </c>
      <c r="Z19" s="188">
        <v>24.747609371807037</v>
      </c>
      <c r="AA19" s="563">
        <f t="shared" si="1"/>
        <v>1.0309656839336883</v>
      </c>
    </row>
    <row r="20" spans="1:27" x14ac:dyDescent="0.25">
      <c r="A20" s="343" t="s">
        <v>8</v>
      </c>
      <c r="B20" s="344">
        <v>21312.599544458288</v>
      </c>
      <c r="C20" s="344">
        <v>10669.013086202227</v>
      </c>
      <c r="D20" s="344">
        <v>10643.586458256083</v>
      </c>
      <c r="E20" s="344"/>
      <c r="F20" s="344">
        <v>9892.2296024475145</v>
      </c>
      <c r="G20" s="344">
        <v>4789.1053736563263</v>
      </c>
      <c r="H20" s="344">
        <v>5103.12422879121</v>
      </c>
      <c r="I20" s="344"/>
      <c r="J20" s="344">
        <v>46.41493676927756</v>
      </c>
      <c r="K20" s="344">
        <v>44.887988560534033</v>
      </c>
      <c r="L20" s="344">
        <v>47.945532728141607</v>
      </c>
      <c r="M20" s="344"/>
      <c r="N20" s="572">
        <f t="shared" si="0"/>
        <v>1.0681149738639837</v>
      </c>
      <c r="O20" s="346"/>
      <c r="P20" s="178">
        <v>20022.415880893408</v>
      </c>
      <c r="Q20" s="178">
        <v>10022.965120022953</v>
      </c>
      <c r="R20" s="178">
        <v>9999.4507608723816</v>
      </c>
      <c r="S20" s="178"/>
      <c r="T20" s="178">
        <v>4880.5676109706874</v>
      </c>
      <c r="U20" s="178">
        <v>2405.9425973437178</v>
      </c>
      <c r="V20" s="178">
        <v>2474.6250136267963</v>
      </c>
      <c r="W20" s="178"/>
      <c r="X20" s="178">
        <v>24.375518119307859</v>
      </c>
      <c r="Y20" s="178">
        <v>24.004299810815823</v>
      </c>
      <c r="Z20" s="178">
        <v>24.747609371807037</v>
      </c>
      <c r="AA20" s="573">
        <f t="shared" si="1"/>
        <v>1.0309656839336883</v>
      </c>
    </row>
    <row r="21" spans="1:27" x14ac:dyDescent="0.25">
      <c r="A21" s="345" t="s">
        <v>9</v>
      </c>
      <c r="B21" s="346">
        <v>141478.84321805602</v>
      </c>
      <c r="C21" s="346">
        <v>69754.139776055366</v>
      </c>
      <c r="D21" s="346">
        <v>71724.70344188156</v>
      </c>
      <c r="E21" s="346"/>
      <c r="F21" s="346">
        <v>105933.68868062428</v>
      </c>
      <c r="G21" s="346">
        <v>51738.102544814719</v>
      </c>
      <c r="H21" s="346">
        <v>54195.586135809579</v>
      </c>
      <c r="I21" s="346"/>
      <c r="J21" s="346">
        <v>74.875992954928321</v>
      </c>
      <c r="K21" s="346">
        <v>74.17208886945366</v>
      </c>
      <c r="L21" s="346">
        <v>75.560557987838266</v>
      </c>
      <c r="M21" s="346"/>
      <c r="N21" s="572">
        <f t="shared" si="0"/>
        <v>1.0187195633768436</v>
      </c>
      <c r="O21" s="346"/>
      <c r="P21" s="188">
        <v>164868.4393237021</v>
      </c>
      <c r="Q21" s="188">
        <v>78781.598361160286</v>
      </c>
      <c r="R21" s="188">
        <v>86086.840962368005</v>
      </c>
      <c r="S21" s="188"/>
      <c r="T21" s="188">
        <v>97804.87816294207</v>
      </c>
      <c r="U21" s="188">
        <v>46204.624562148623</v>
      </c>
      <c r="V21" s="188">
        <v>51600.253600807264</v>
      </c>
      <c r="W21" s="188"/>
      <c r="X21" s="188">
        <v>59.322984171045839</v>
      </c>
      <c r="Y21" s="188">
        <v>58.649006269650449</v>
      </c>
      <c r="Z21" s="188">
        <v>59.939768986738642</v>
      </c>
      <c r="AA21" s="563">
        <f t="shared" si="1"/>
        <v>1.0220082623591891</v>
      </c>
    </row>
    <row r="22" spans="1:27" x14ac:dyDescent="0.25">
      <c r="A22" s="343" t="s">
        <v>9</v>
      </c>
      <c r="B22" s="344">
        <v>131689.59145867836</v>
      </c>
      <c r="C22" s="344">
        <v>64790.862000967965</v>
      </c>
      <c r="D22" s="344">
        <v>66898.729457703346</v>
      </c>
      <c r="E22" s="344"/>
      <c r="F22" s="344">
        <v>102790.95746648083</v>
      </c>
      <c r="G22" s="344">
        <v>50236.66016459489</v>
      </c>
      <c r="H22" s="344">
        <v>52554.297301885956</v>
      </c>
      <c r="I22" s="344"/>
      <c r="J22" s="344">
        <v>78.055491195566688</v>
      </c>
      <c r="K22" s="344">
        <v>77.536644232101409</v>
      </c>
      <c r="L22" s="344">
        <v>78.55799015602453</v>
      </c>
      <c r="M22" s="344"/>
      <c r="N22" s="572">
        <f t="shared" si="0"/>
        <v>1.013172428779169</v>
      </c>
      <c r="O22" s="346"/>
      <c r="P22" s="178">
        <v>156346.91880259462</v>
      </c>
      <c r="Q22" s="178">
        <v>74302.997879678165</v>
      </c>
      <c r="R22" s="178">
        <v>82043.920922791003</v>
      </c>
      <c r="S22" s="178"/>
      <c r="T22" s="178">
        <v>96029.95451324145</v>
      </c>
      <c r="U22" s="178">
        <v>45299.821725268506</v>
      </c>
      <c r="V22" s="178">
        <v>50730.13278798676</v>
      </c>
      <c r="W22" s="178"/>
      <c r="X22" s="178">
        <v>61.421072604945593</v>
      </c>
      <c r="Y22" s="178">
        <v>60.966344586316175</v>
      </c>
      <c r="Z22" s="178">
        <v>61.832896596622646</v>
      </c>
      <c r="AA22" s="573">
        <f t="shared" si="1"/>
        <v>1.0142136127101995</v>
      </c>
    </row>
    <row r="23" spans="1:27" x14ac:dyDescent="0.25">
      <c r="A23" s="343" t="s">
        <v>163</v>
      </c>
      <c r="B23" s="344">
        <v>9789.2517592656295</v>
      </c>
      <c r="C23" s="344">
        <v>4963.2777750874156</v>
      </c>
      <c r="D23" s="344">
        <v>4825.9739841782357</v>
      </c>
      <c r="E23" s="344"/>
      <c r="F23" s="344">
        <v>3142.7312141434741</v>
      </c>
      <c r="G23" s="344">
        <v>1501.4423802198507</v>
      </c>
      <c r="H23" s="344">
        <v>1641.2888339236451</v>
      </c>
      <c r="I23" s="344"/>
      <c r="J23" s="344">
        <v>32.103896103896339</v>
      </c>
      <c r="K23" s="344">
        <v>30.251024590164405</v>
      </c>
      <c r="L23" s="344">
        <v>34.00948366701838</v>
      </c>
      <c r="M23" s="344"/>
      <c r="N23" s="572">
        <f t="shared" si="0"/>
        <v>1.1242423728707678</v>
      </c>
      <c r="O23" s="346"/>
      <c r="P23" s="178">
        <v>8521.5205210644854</v>
      </c>
      <c r="Q23" s="178">
        <v>4478.6004814845601</v>
      </c>
      <c r="R23" s="178">
        <v>4042.9200395792518</v>
      </c>
      <c r="S23" s="178"/>
      <c r="T23" s="178">
        <v>1774.9236497018549</v>
      </c>
      <c r="U23" s="178">
        <v>904.80283688076872</v>
      </c>
      <c r="V23" s="178">
        <v>870.12081282110751</v>
      </c>
      <c r="W23" s="178"/>
      <c r="X23" s="178">
        <v>20.828720007355994</v>
      </c>
      <c r="Y23" s="178">
        <v>20.202803099348046</v>
      </c>
      <c r="Z23" s="178">
        <v>21.52208810223393</v>
      </c>
      <c r="AA23" s="573">
        <f t="shared" si="1"/>
        <v>1.0653020769641841</v>
      </c>
    </row>
    <row r="24" spans="1:27" x14ac:dyDescent="0.25">
      <c r="A24" s="345" t="s">
        <v>10</v>
      </c>
      <c r="B24" s="346">
        <v>6263.8497945327035</v>
      </c>
      <c r="C24" s="346">
        <v>3095.6919524431069</v>
      </c>
      <c r="D24" s="346">
        <v>3168.1578420896185</v>
      </c>
      <c r="E24" s="346"/>
      <c r="F24" s="346">
        <v>2973.6441383016136</v>
      </c>
      <c r="G24" s="346">
        <v>1444.2324673410258</v>
      </c>
      <c r="H24" s="346">
        <v>1529.4116709606096</v>
      </c>
      <c r="I24" s="346"/>
      <c r="J24" s="346">
        <v>47.47310736756679</v>
      </c>
      <c r="K24" s="346">
        <v>46.652977412731644</v>
      </c>
      <c r="L24" s="346">
        <v>48.274478330658717</v>
      </c>
      <c r="M24" s="346"/>
      <c r="N24" s="572">
        <f t="shared" si="0"/>
        <v>1.0347566437953553</v>
      </c>
      <c r="O24" s="346"/>
      <c r="P24" s="188">
        <v>6748.2762565087032</v>
      </c>
      <c r="Q24" s="188">
        <v>3397.5305889855849</v>
      </c>
      <c r="R24" s="188">
        <v>3350.7456675226222</v>
      </c>
      <c r="S24" s="188"/>
      <c r="T24" s="188">
        <v>1228.7489161456322</v>
      </c>
      <c r="U24" s="188">
        <v>673.8067499419941</v>
      </c>
      <c r="V24" s="188">
        <v>554.94216620365944</v>
      </c>
      <c r="W24" s="188"/>
      <c r="X24" s="188">
        <v>18.208337498935894</v>
      </c>
      <c r="Y24" s="188">
        <v>19.832249697071202</v>
      </c>
      <c r="Z24" s="188">
        <v>16.561751361270979</v>
      </c>
      <c r="AA24" s="563">
        <f t="shared" si="1"/>
        <v>0.83509191414208517</v>
      </c>
    </row>
    <row r="25" spans="1:27" x14ac:dyDescent="0.25">
      <c r="A25" s="343" t="s">
        <v>10</v>
      </c>
      <c r="B25" s="344">
        <v>6263.8497945327035</v>
      </c>
      <c r="C25" s="344">
        <v>3095.6919524431069</v>
      </c>
      <c r="D25" s="344">
        <v>3168.1578420896185</v>
      </c>
      <c r="E25" s="344"/>
      <c r="F25" s="344">
        <v>2973.6441383016136</v>
      </c>
      <c r="G25" s="344">
        <v>1444.2324673410258</v>
      </c>
      <c r="H25" s="344">
        <v>1529.4116709606096</v>
      </c>
      <c r="I25" s="344"/>
      <c r="J25" s="344">
        <v>47.47310736756679</v>
      </c>
      <c r="K25" s="344">
        <v>46.652977412731644</v>
      </c>
      <c r="L25" s="344">
        <v>48.274478330658717</v>
      </c>
      <c r="M25" s="344"/>
      <c r="N25" s="572">
        <f t="shared" si="0"/>
        <v>1.0347566437953553</v>
      </c>
      <c r="O25" s="346"/>
      <c r="P25" s="178">
        <v>6748.2762565087032</v>
      </c>
      <c r="Q25" s="178">
        <v>3397.5305889855849</v>
      </c>
      <c r="R25" s="178">
        <v>3350.7456675226222</v>
      </c>
      <c r="S25" s="178"/>
      <c r="T25" s="178">
        <v>1228.7489161456322</v>
      </c>
      <c r="U25" s="178">
        <v>673.8067499419941</v>
      </c>
      <c r="V25" s="178">
        <v>554.94216620365944</v>
      </c>
      <c r="W25" s="178"/>
      <c r="X25" s="178">
        <v>18.208337498935894</v>
      </c>
      <c r="Y25" s="178">
        <v>19.832249697071202</v>
      </c>
      <c r="Z25" s="178">
        <v>16.561751361270979</v>
      </c>
      <c r="AA25" s="573">
        <f t="shared" si="1"/>
        <v>0.83509191414208517</v>
      </c>
    </row>
    <row r="26" spans="1:27" x14ac:dyDescent="0.25">
      <c r="A26" s="345" t="s">
        <v>11</v>
      </c>
      <c r="B26" s="346">
        <v>31038.284733858534</v>
      </c>
      <c r="C26" s="346">
        <v>15854.773855818385</v>
      </c>
      <c r="D26" s="346">
        <v>15183.510878040172</v>
      </c>
      <c r="E26" s="346"/>
      <c r="F26" s="346">
        <v>13425.259555564284</v>
      </c>
      <c r="G26" s="346">
        <v>6804.1656383882728</v>
      </c>
      <c r="H26" s="346">
        <v>6621.0939171760328</v>
      </c>
      <c r="I26" s="346"/>
      <c r="J26" s="346">
        <v>43.253870729912535</v>
      </c>
      <c r="K26" s="346">
        <v>42.915564108736902</v>
      </c>
      <c r="L26" s="346">
        <v>43.607133885962597</v>
      </c>
      <c r="M26" s="346"/>
      <c r="N26" s="572">
        <f t="shared" si="0"/>
        <v>1.0161146612327741</v>
      </c>
      <c r="O26" s="346"/>
      <c r="P26" s="188">
        <v>29163.442151751591</v>
      </c>
      <c r="Q26" s="188">
        <v>14631.078996071335</v>
      </c>
      <c r="R26" s="188">
        <v>14532.36315568897</v>
      </c>
      <c r="S26" s="188"/>
      <c r="T26" s="188">
        <v>5251.6852088594278</v>
      </c>
      <c r="U26" s="188">
        <v>2652.8152512294459</v>
      </c>
      <c r="V26" s="188">
        <v>2598.869957629749</v>
      </c>
      <c r="W26" s="188"/>
      <c r="X26" s="188">
        <v>18.007768704160192</v>
      </c>
      <c r="Y26" s="188">
        <v>18.131371253903175</v>
      </c>
      <c r="Z26" s="188">
        <v>17.883326543573677</v>
      </c>
      <c r="AA26" s="563">
        <f t="shared" si="1"/>
        <v>0.98631958350772275</v>
      </c>
    </row>
    <row r="27" spans="1:27" x14ac:dyDescent="0.25">
      <c r="A27" s="343" t="s">
        <v>11</v>
      </c>
      <c r="B27" s="344">
        <v>31038.284733858534</v>
      </c>
      <c r="C27" s="344">
        <v>15854.773855818385</v>
      </c>
      <c r="D27" s="344">
        <v>15183.510878040172</v>
      </c>
      <c r="E27" s="344"/>
      <c r="F27" s="344">
        <v>13425.259555564284</v>
      </c>
      <c r="G27" s="344">
        <v>6804.1656383882728</v>
      </c>
      <c r="H27" s="344">
        <v>6621.0939171760328</v>
      </c>
      <c r="I27" s="344"/>
      <c r="J27" s="344">
        <v>43.253870729912535</v>
      </c>
      <c r="K27" s="344">
        <v>42.915564108736902</v>
      </c>
      <c r="L27" s="344">
        <v>43.607133885962597</v>
      </c>
      <c r="M27" s="344"/>
      <c r="N27" s="579">
        <f t="shared" ref="N27" si="2">L27/K27</f>
        <v>1.0161146612327741</v>
      </c>
      <c r="O27" s="344"/>
      <c r="P27" s="178">
        <v>29163.442151751591</v>
      </c>
      <c r="Q27" s="178">
        <v>14631.078996071335</v>
      </c>
      <c r="R27" s="178">
        <v>14532.36315568897</v>
      </c>
      <c r="S27" s="178"/>
      <c r="T27" s="178">
        <v>5251.6852088594278</v>
      </c>
      <c r="U27" s="178">
        <v>2652.8152512294459</v>
      </c>
      <c r="V27" s="178">
        <v>2598.869957629749</v>
      </c>
      <c r="W27" s="178"/>
      <c r="X27" s="178">
        <v>18.007768704160192</v>
      </c>
      <c r="Y27" s="178">
        <v>18.131371253903175</v>
      </c>
      <c r="Z27" s="178">
        <v>17.883326543573677</v>
      </c>
      <c r="AA27" s="595">
        <f t="shared" ref="AA27" si="3">Z27/Y27</f>
        <v>0.98631958350772275</v>
      </c>
    </row>
    <row r="28" spans="1:27" x14ac:dyDescent="0.25">
      <c r="A28" s="345" t="s">
        <v>12</v>
      </c>
      <c r="B28" s="346">
        <v>26061.022313400761</v>
      </c>
      <c r="C28" s="346">
        <v>12952.324275765997</v>
      </c>
      <c r="D28" s="346">
        <v>13108.698037634786</v>
      </c>
      <c r="E28" s="346"/>
      <c r="F28" s="346">
        <v>7786.9048085067552</v>
      </c>
      <c r="G28" s="346">
        <v>3811.4515291270727</v>
      </c>
      <c r="H28" s="346">
        <v>3975.4532793797043</v>
      </c>
      <c r="I28" s="346"/>
      <c r="J28" s="346">
        <v>29.879506317385896</v>
      </c>
      <c r="K28" s="346">
        <v>29.426776599921659</v>
      </c>
      <c r="L28" s="346">
        <v>30.326835418485292</v>
      </c>
      <c r="M28" s="346"/>
      <c r="N28" s="572">
        <f t="shared" si="0"/>
        <v>1.0305863884040234</v>
      </c>
      <c r="O28" s="346"/>
      <c r="P28" s="188">
        <v>23894.405942151061</v>
      </c>
      <c r="Q28" s="188">
        <v>12061.104127646004</v>
      </c>
      <c r="R28" s="188">
        <v>11833.301814509576</v>
      </c>
      <c r="S28" s="188"/>
      <c r="T28" s="188">
        <v>5330.4150836378712</v>
      </c>
      <c r="U28" s="188">
        <v>2697.8401382495699</v>
      </c>
      <c r="V28" s="188">
        <v>2632.5749453880621</v>
      </c>
      <c r="W28" s="188"/>
      <c r="X28" s="188">
        <v>22.308213464450645</v>
      </c>
      <c r="Y28" s="188">
        <v>22.36810253603366</v>
      </c>
      <c r="Z28" s="188">
        <v>22.247171471280939</v>
      </c>
      <c r="AA28" s="563">
        <f t="shared" si="1"/>
        <v>0.99459359306146289</v>
      </c>
    </row>
    <row r="29" spans="1:27" x14ac:dyDescent="0.25">
      <c r="A29" s="343" t="s">
        <v>12</v>
      </c>
      <c r="B29" s="344">
        <v>18397.436650432828</v>
      </c>
      <c r="C29" s="344">
        <v>9138.330083844332</v>
      </c>
      <c r="D29" s="344">
        <v>9259.106566588518</v>
      </c>
      <c r="E29" s="344"/>
      <c r="F29" s="344">
        <v>6867.7322082536339</v>
      </c>
      <c r="G29" s="344">
        <v>3369.0282028641595</v>
      </c>
      <c r="H29" s="344">
        <v>3498.7040053894962</v>
      </c>
      <c r="I29" s="344"/>
      <c r="J29" s="344">
        <v>37.329832077953164</v>
      </c>
      <c r="K29" s="344">
        <v>36.867000556483269</v>
      </c>
      <c r="L29" s="344">
        <v>37.786626390224043</v>
      </c>
      <c r="M29" s="344"/>
      <c r="N29" s="572">
        <f t="shared" si="0"/>
        <v>1.0249444169544477</v>
      </c>
      <c r="O29" s="346"/>
      <c r="P29" s="178">
        <v>17172.238685008211</v>
      </c>
      <c r="Q29" s="178">
        <v>8719.9601287489331</v>
      </c>
      <c r="R29" s="178">
        <v>8452.2785562591362</v>
      </c>
      <c r="S29" s="178"/>
      <c r="T29" s="178">
        <v>5030.0651221891994</v>
      </c>
      <c r="U29" s="178">
        <v>2561.05483163498</v>
      </c>
      <c r="V29" s="178">
        <v>2469.0102905540512</v>
      </c>
      <c r="W29" s="178"/>
      <c r="X29" s="178">
        <v>29.291842574842768</v>
      </c>
      <c r="Y29" s="178">
        <v>29.370029149462415</v>
      </c>
      <c r="Z29" s="178">
        <v>29.211179850736933</v>
      </c>
      <c r="AA29" s="573">
        <f t="shared" si="1"/>
        <v>0.99459144906131669</v>
      </c>
    </row>
    <row r="30" spans="1:27" x14ac:dyDescent="0.25">
      <c r="A30" s="343" t="s">
        <v>164</v>
      </c>
      <c r="B30" s="344">
        <v>7663.5856629679547</v>
      </c>
      <c r="C30" s="344">
        <v>3813.9941919216872</v>
      </c>
      <c r="D30" s="344">
        <v>3849.5914710462894</v>
      </c>
      <c r="E30" s="344"/>
      <c r="F30" s="344">
        <v>919.17260025314306</v>
      </c>
      <c r="G30" s="344">
        <v>442.42332626293177</v>
      </c>
      <c r="H30" s="344">
        <v>476.74927399022829</v>
      </c>
      <c r="I30" s="344"/>
      <c r="J30" s="344">
        <v>11.994027869940636</v>
      </c>
      <c r="K30" s="344">
        <v>11.600000000000399</v>
      </c>
      <c r="L30" s="344">
        <v>12.384412153236902</v>
      </c>
      <c r="M30" s="344"/>
      <c r="N30" s="572">
        <f t="shared" si="0"/>
        <v>1.0676217373479719</v>
      </c>
      <c r="O30" s="346"/>
      <c r="P30" s="178">
        <v>6722.1672571468307</v>
      </c>
      <c r="Q30" s="178">
        <v>3341.1439988965203</v>
      </c>
      <c r="R30" s="178">
        <v>3381.0232582498684</v>
      </c>
      <c r="S30" s="178"/>
      <c r="T30" s="178">
        <v>300.34996144861299</v>
      </c>
      <c r="U30" s="178">
        <v>136.78530661459473</v>
      </c>
      <c r="V30" s="178">
        <v>163.56465483401698</v>
      </c>
      <c r="W30" s="178"/>
      <c r="X30" s="178">
        <v>4.4680524890136946</v>
      </c>
      <c r="Y30" s="178">
        <v>4.0939662181507668</v>
      </c>
      <c r="Z30" s="178">
        <v>4.8377264023520494</v>
      </c>
      <c r="AA30" s="573">
        <f t="shared" si="1"/>
        <v>1.181672281735934</v>
      </c>
    </row>
    <row r="31" spans="1:27" x14ac:dyDescent="0.25">
      <c r="A31" s="345" t="s">
        <v>13</v>
      </c>
      <c r="B31" s="346">
        <v>24732.481003214714</v>
      </c>
      <c r="C31" s="346">
        <v>12617.964118274198</v>
      </c>
      <c r="D31" s="346">
        <v>12114.516884940538</v>
      </c>
      <c r="E31" s="346"/>
      <c r="F31" s="346">
        <v>10367.707545040415</v>
      </c>
      <c r="G31" s="346">
        <v>5166.6907986565711</v>
      </c>
      <c r="H31" s="346">
        <v>5201.0167463838661</v>
      </c>
      <c r="I31" s="346"/>
      <c r="J31" s="346">
        <v>41.919399609344417</v>
      </c>
      <c r="K31" s="346">
        <v>40.94710327455936</v>
      </c>
      <c r="L31" s="346">
        <v>42.932102004407767</v>
      </c>
      <c r="M31" s="346"/>
      <c r="N31" s="572">
        <f t="shared" si="0"/>
        <v>1.0484771466381528</v>
      </c>
      <c r="O31" s="346"/>
      <c r="P31" s="188">
        <v>23559.223941028413</v>
      </c>
      <c r="Q31" s="188">
        <v>12056.589633557798</v>
      </c>
      <c r="R31" s="188">
        <v>11502.634307475209</v>
      </c>
      <c r="S31" s="188"/>
      <c r="T31" s="188">
        <v>4241.6260100591498</v>
      </c>
      <c r="U31" s="188">
        <v>2278.6059854230721</v>
      </c>
      <c r="V31" s="188">
        <v>1963.0200246360616</v>
      </c>
      <c r="W31" s="188"/>
      <c r="X31" s="188">
        <v>18.004099034315956</v>
      </c>
      <c r="Y31" s="188">
        <v>18.89925803795278</v>
      </c>
      <c r="Z31" s="188">
        <v>17.065830071294332</v>
      </c>
      <c r="AA31" s="563">
        <f t="shared" si="1"/>
        <v>0.90298942090866074</v>
      </c>
    </row>
    <row r="32" spans="1:27" x14ac:dyDescent="0.25">
      <c r="A32" s="343" t="s">
        <v>13</v>
      </c>
      <c r="B32" s="344">
        <v>13172.264607500147</v>
      </c>
      <c r="C32" s="344">
        <v>6664.3191846844784</v>
      </c>
      <c r="D32" s="344">
        <v>6507.9454228156901</v>
      </c>
      <c r="E32" s="344"/>
      <c r="F32" s="344">
        <v>7388.9780811495948</v>
      </c>
      <c r="G32" s="344">
        <v>3648.7211102717483</v>
      </c>
      <c r="H32" s="344">
        <v>3740.2569708778683</v>
      </c>
      <c r="I32" s="344"/>
      <c r="J32" s="344">
        <v>56.094971527852401</v>
      </c>
      <c r="K32" s="344">
        <v>54.75009538344171</v>
      </c>
      <c r="L32" s="344">
        <v>57.47216253174475</v>
      </c>
      <c r="M32" s="344"/>
      <c r="N32" s="572">
        <f t="shared" si="0"/>
        <v>1.049718034813256</v>
      </c>
      <c r="O32" s="346"/>
      <c r="P32" s="178">
        <v>13183.479063986937</v>
      </c>
      <c r="Q32" s="178">
        <v>6739.376936727539</v>
      </c>
      <c r="R32" s="178">
        <v>6444.1021272586186</v>
      </c>
      <c r="S32" s="178"/>
      <c r="T32" s="178">
        <v>3485.7622452437372</v>
      </c>
      <c r="U32" s="178">
        <v>1883.2720493285767</v>
      </c>
      <c r="V32" s="178">
        <v>1602.4901959151819</v>
      </c>
      <c r="W32" s="178"/>
      <c r="X32" s="178">
        <v>26.440382150457808</v>
      </c>
      <c r="Y32" s="178">
        <v>27.944305044957208</v>
      </c>
      <c r="Z32" s="178">
        <v>24.8675480969905</v>
      </c>
      <c r="AA32" s="573">
        <f t="shared" si="1"/>
        <v>0.88989681643480578</v>
      </c>
    </row>
    <row r="33" spans="1:27" x14ac:dyDescent="0.25">
      <c r="A33" s="343" t="s">
        <v>165</v>
      </c>
      <c r="B33" s="344">
        <v>7313.9695287084687</v>
      </c>
      <c r="C33" s="344">
        <v>3728.8149883021033</v>
      </c>
      <c r="D33" s="344">
        <v>3585.1545404063872</v>
      </c>
      <c r="E33" s="344"/>
      <c r="F33" s="344">
        <v>1729.0107003378434</v>
      </c>
      <c r="G33" s="344">
        <v>882.30398973123363</v>
      </c>
      <c r="H33" s="344">
        <v>846.70671060663142</v>
      </c>
      <c r="I33" s="344"/>
      <c r="J33" s="344">
        <v>23.639840083435068</v>
      </c>
      <c r="K33" s="344">
        <v>23.661779747699267</v>
      </c>
      <c r="L33" s="344">
        <v>23.617021276596436</v>
      </c>
      <c r="M33" s="344"/>
      <c r="N33" s="572">
        <f t="shared" si="0"/>
        <v>0.99810840640137466</v>
      </c>
      <c r="O33" s="346"/>
      <c r="P33" s="178">
        <v>6373.3446644280039</v>
      </c>
      <c r="Q33" s="178">
        <v>3246.4452551062341</v>
      </c>
      <c r="R33" s="178">
        <v>3126.8994093213705</v>
      </c>
      <c r="S33" s="178"/>
      <c r="T33" s="178">
        <v>427.12739463668953</v>
      </c>
      <c r="U33" s="178">
        <v>232.85748768686921</v>
      </c>
      <c r="V33" s="178">
        <v>194.26990694981905</v>
      </c>
      <c r="W33" s="178"/>
      <c r="X33" s="178">
        <v>6.7017777497683966</v>
      </c>
      <c r="Y33" s="178">
        <v>7.1726910324643498</v>
      </c>
      <c r="Z33" s="178">
        <v>6.2128607773788778</v>
      </c>
      <c r="AA33" s="573">
        <f t="shared" si="1"/>
        <v>0.86618268502836937</v>
      </c>
    </row>
    <row r="34" spans="1:27" x14ac:dyDescent="0.25">
      <c r="A34" s="343" t="s">
        <v>166</v>
      </c>
      <c r="B34" s="344">
        <v>4246.2468670061426</v>
      </c>
      <c r="C34" s="344">
        <v>2224.8299452876599</v>
      </c>
      <c r="D34" s="344">
        <v>2021.4169217185045</v>
      </c>
      <c r="E34" s="344"/>
      <c r="F34" s="344">
        <v>1249.7187635530208</v>
      </c>
      <c r="G34" s="344">
        <v>635.6656986536326</v>
      </c>
      <c r="H34" s="344">
        <v>614.05306489940983</v>
      </c>
      <c r="I34" s="344"/>
      <c r="J34" s="344">
        <v>29.431137724551451</v>
      </c>
      <c r="K34" s="344">
        <v>28.571428571429585</v>
      </c>
      <c r="L34" s="344">
        <v>30.377358490567072</v>
      </c>
      <c r="M34" s="344"/>
      <c r="N34" s="572">
        <f t="shared" si="0"/>
        <v>1.0632075471698097</v>
      </c>
      <c r="O34" s="346"/>
      <c r="P34" s="178">
        <v>4002.4002126173596</v>
      </c>
      <c r="Q34" s="178">
        <v>2070.7674417230792</v>
      </c>
      <c r="R34" s="178">
        <v>1931.632770894302</v>
      </c>
      <c r="S34" s="178"/>
      <c r="T34" s="178">
        <v>328.73637017871636</v>
      </c>
      <c r="U34" s="178">
        <v>162.47644840764085</v>
      </c>
      <c r="V34" s="178">
        <v>166.2599217710742</v>
      </c>
      <c r="W34" s="178"/>
      <c r="X34" s="178">
        <v>8.2134807294480812</v>
      </c>
      <c r="Y34" s="178">
        <v>7.8461948519166</v>
      </c>
      <c r="Z34" s="178">
        <v>8.6072220494633687</v>
      </c>
      <c r="AA34" s="573">
        <f t="shared" si="1"/>
        <v>1.0969931555244097</v>
      </c>
    </row>
    <row r="35" spans="1:27" x14ac:dyDescent="0.25">
      <c r="A35" s="345" t="s">
        <v>14</v>
      </c>
      <c r="B35" s="346">
        <v>48800.05568563773</v>
      </c>
      <c r="C35" s="346">
        <v>24877.412782507738</v>
      </c>
      <c r="D35" s="346">
        <v>23922.642903130014</v>
      </c>
      <c r="E35" s="346"/>
      <c r="F35" s="346">
        <v>28584.615137055596</v>
      </c>
      <c r="G35" s="346">
        <v>14496.991923494272</v>
      </c>
      <c r="H35" s="346">
        <v>14087.623213561346</v>
      </c>
      <c r="I35" s="346"/>
      <c r="J35" s="346">
        <v>58.574964178732188</v>
      </c>
      <c r="K35" s="346">
        <v>58.273712183158509</v>
      </c>
      <c r="L35" s="346">
        <v>58.888239358030532</v>
      </c>
      <c r="M35" s="346"/>
      <c r="N35" s="572">
        <f t="shared" si="0"/>
        <v>1.0105455299113351</v>
      </c>
      <c r="O35" s="346"/>
      <c r="P35" s="188">
        <v>51459.420866062304</v>
      </c>
      <c r="Q35" s="188">
        <v>26328.869054095201</v>
      </c>
      <c r="R35" s="188">
        <v>25130.551811978941</v>
      </c>
      <c r="S35" s="188"/>
      <c r="T35" s="188">
        <v>11850.985026973434</v>
      </c>
      <c r="U35" s="188">
        <v>6064.8206677903145</v>
      </c>
      <c r="V35" s="188">
        <v>5786.1643591820784</v>
      </c>
      <c r="W35" s="188"/>
      <c r="X35" s="188">
        <v>23.029767586806845</v>
      </c>
      <c r="Y35" s="188">
        <v>23.034869653264646</v>
      </c>
      <c r="Z35" s="188">
        <v>23.024422235023874</v>
      </c>
      <c r="AA35" s="563">
        <f t="shared" si="1"/>
        <v>0.99954645203562975</v>
      </c>
    </row>
    <row r="36" spans="1:27" x14ac:dyDescent="0.25">
      <c r="A36" s="343" t="s">
        <v>14</v>
      </c>
      <c r="B36" s="344">
        <v>25418.999957760614</v>
      </c>
      <c r="C36" s="344">
        <v>12827.73379882989</v>
      </c>
      <c r="D36" s="344">
        <v>12591.266158930746</v>
      </c>
      <c r="E36" s="344"/>
      <c r="F36" s="344">
        <v>16581.975415078115</v>
      </c>
      <c r="G36" s="344">
        <v>8294.1660360323367</v>
      </c>
      <c r="H36" s="344">
        <v>8287.8093790458006</v>
      </c>
      <c r="I36" s="344"/>
      <c r="J36" s="344">
        <v>65.234570371109854</v>
      </c>
      <c r="K36" s="344">
        <v>64.658077304272666</v>
      </c>
      <c r="L36" s="344">
        <v>65.821890145406996</v>
      </c>
      <c r="M36" s="344"/>
      <c r="N36" s="572">
        <f t="shared" si="0"/>
        <v>1.0179994965773198</v>
      </c>
      <c r="O36" s="346"/>
      <c r="P36" s="178">
        <v>28264.265690712367</v>
      </c>
      <c r="Q36" s="178">
        <v>14437.55250219427</v>
      </c>
      <c r="R36" s="178">
        <v>13826.713188526472</v>
      </c>
      <c r="S36" s="178"/>
      <c r="T36" s="178">
        <v>8693.694268270985</v>
      </c>
      <c r="U36" s="178">
        <v>4442.9040547930235</v>
      </c>
      <c r="V36" s="178">
        <v>4250.7902134769201</v>
      </c>
      <c r="W36" s="178"/>
      <c r="X36" s="178">
        <v>30.758606515386468</v>
      </c>
      <c r="Y36" s="178">
        <v>30.773249511075846</v>
      </c>
      <c r="Z36" s="178">
        <v>30.743316618472548</v>
      </c>
      <c r="AA36" s="573">
        <f t="shared" si="1"/>
        <v>0.99902730803282491</v>
      </c>
    </row>
    <row r="37" spans="1:27" x14ac:dyDescent="0.25">
      <c r="A37" s="343" t="s">
        <v>167</v>
      </c>
      <c r="B37" s="344">
        <v>8563.6882922614677</v>
      </c>
      <c r="C37" s="344">
        <v>4398.8066346830092</v>
      </c>
      <c r="D37" s="344">
        <v>4164.8816575784804</v>
      </c>
      <c r="E37" s="344"/>
      <c r="F37" s="344">
        <v>4349.2247101880275</v>
      </c>
      <c r="G37" s="344">
        <v>2254.070567425726</v>
      </c>
      <c r="H37" s="344">
        <v>2095.1541427623233</v>
      </c>
      <c r="I37" s="344"/>
      <c r="J37" s="344">
        <v>50.786817102137988</v>
      </c>
      <c r="K37" s="344">
        <v>51.242774566474417</v>
      </c>
      <c r="L37" s="344">
        <v>50.305250305250759</v>
      </c>
      <c r="M37" s="344"/>
      <c r="N37" s="572">
        <f t="shared" si="0"/>
        <v>0.98170426427617696</v>
      </c>
      <c r="O37" s="346"/>
      <c r="P37" s="178">
        <v>8396.6866170799749</v>
      </c>
      <c r="Q37" s="178">
        <v>4327.3938038706565</v>
      </c>
      <c r="R37" s="178">
        <v>4069.2928132085408</v>
      </c>
      <c r="S37" s="178"/>
      <c r="T37" s="178">
        <v>1055.1458670566137</v>
      </c>
      <c r="U37" s="178">
        <v>533.45161576339081</v>
      </c>
      <c r="V37" s="178">
        <v>521.69425129324429</v>
      </c>
      <c r="W37" s="178"/>
      <c r="X37" s="178">
        <v>12.566217070794654</v>
      </c>
      <c r="Y37" s="178">
        <v>12.327318472523551</v>
      </c>
      <c r="Z37" s="178">
        <v>12.820268170426827</v>
      </c>
      <c r="AA37" s="573">
        <f t="shared" si="1"/>
        <v>1.0399883964223051</v>
      </c>
    </row>
    <row r="38" spans="1:27" x14ac:dyDescent="0.25">
      <c r="A38" s="343" t="s">
        <v>168</v>
      </c>
      <c r="B38" s="344">
        <v>14817.367435615692</v>
      </c>
      <c r="C38" s="344">
        <v>7650.8723489948825</v>
      </c>
      <c r="D38" s="344">
        <v>7166.495086620831</v>
      </c>
      <c r="E38" s="344"/>
      <c r="F38" s="344">
        <v>7653.4150117894969</v>
      </c>
      <c r="G38" s="344">
        <v>3948.7553200362527</v>
      </c>
      <c r="H38" s="344">
        <v>3704.6596917532661</v>
      </c>
      <c r="I38" s="344"/>
      <c r="J38" s="344">
        <v>51.651651651659229</v>
      </c>
      <c r="K38" s="344">
        <v>51.611831173147472</v>
      </c>
      <c r="L38" s="344">
        <v>51.69416356217873</v>
      </c>
      <c r="M38" s="344"/>
      <c r="N38" s="572">
        <f t="shared" si="0"/>
        <v>1.0015952231718934</v>
      </c>
      <c r="O38" s="346"/>
      <c r="P38" s="178">
        <v>14798.468558286331</v>
      </c>
      <c r="Q38" s="178">
        <v>7563.9227480364279</v>
      </c>
      <c r="R38" s="178">
        <v>7234.5458102491266</v>
      </c>
      <c r="S38" s="178"/>
      <c r="T38" s="178">
        <v>2102.1448916450577</v>
      </c>
      <c r="U38" s="178">
        <v>1088.4649972335021</v>
      </c>
      <c r="V38" s="178">
        <v>1013.6798944115768</v>
      </c>
      <c r="W38" s="178"/>
      <c r="X38" s="178">
        <v>14.205151589608549</v>
      </c>
      <c r="Y38" s="178">
        <v>14.390218323106032</v>
      </c>
      <c r="Z38" s="178">
        <v>14.01165907299284</v>
      </c>
      <c r="AA38" s="573">
        <f t="shared" si="1"/>
        <v>0.97369329348496758</v>
      </c>
    </row>
    <row r="39" spans="1:27" x14ac:dyDescent="0.25">
      <c r="A39" s="345" t="s">
        <v>15</v>
      </c>
      <c r="B39" s="346">
        <v>40516.060300783873</v>
      </c>
      <c r="C39" s="346">
        <v>20116.276699592192</v>
      </c>
      <c r="D39" s="346">
        <v>20399.783601191702</v>
      </c>
      <c r="E39" s="346"/>
      <c r="F39" s="346">
        <v>23842.549025099659</v>
      </c>
      <c r="G39" s="346">
        <v>11773.800070462203</v>
      </c>
      <c r="H39" s="346">
        <v>12068.748954637478</v>
      </c>
      <c r="I39" s="346"/>
      <c r="J39" s="346">
        <v>58.847155543008022</v>
      </c>
      <c r="K39" s="346">
        <v>58.528724009362563</v>
      </c>
      <c r="L39" s="346">
        <v>59.161161660235145</v>
      </c>
      <c r="M39" s="346"/>
      <c r="N39" s="572">
        <f t="shared" si="0"/>
        <v>1.0108055943739935</v>
      </c>
      <c r="O39" s="346"/>
      <c r="P39" s="188">
        <v>42498.35245233147</v>
      </c>
      <c r="Q39" s="188">
        <v>20612.243173556632</v>
      </c>
      <c r="R39" s="188">
        <v>21886.109278786356</v>
      </c>
      <c r="S39" s="188"/>
      <c r="T39" s="188">
        <v>14502.069285430129</v>
      </c>
      <c r="U39" s="188">
        <v>7230.4491737297649</v>
      </c>
      <c r="V39" s="188">
        <v>7271.6201116994162</v>
      </c>
      <c r="W39" s="188"/>
      <c r="X39" s="188">
        <v>34.123838804558424</v>
      </c>
      <c r="Y39" s="188">
        <v>35.078419718067408</v>
      </c>
      <c r="Z39" s="188">
        <v>33.224818623869062</v>
      </c>
      <c r="AA39" s="563">
        <f t="shared" si="1"/>
        <v>0.94715836377191087</v>
      </c>
    </row>
    <row r="40" spans="1:27" x14ac:dyDescent="0.25">
      <c r="A40" s="343" t="s">
        <v>15</v>
      </c>
      <c r="B40" s="344">
        <v>40516.060300783873</v>
      </c>
      <c r="C40" s="344">
        <v>20116.276699592192</v>
      </c>
      <c r="D40" s="344">
        <v>20399.783601191702</v>
      </c>
      <c r="E40" s="344"/>
      <c r="F40" s="344">
        <v>23842.549025099659</v>
      </c>
      <c r="G40" s="344">
        <v>11773.800070462203</v>
      </c>
      <c r="H40" s="344">
        <v>12068.748954637478</v>
      </c>
      <c r="I40" s="344"/>
      <c r="J40" s="344">
        <v>58.847155543008022</v>
      </c>
      <c r="K40" s="344">
        <v>58.528724009362563</v>
      </c>
      <c r="L40" s="344">
        <v>59.161161660235145</v>
      </c>
      <c r="M40" s="344"/>
      <c r="N40" s="572">
        <f t="shared" si="0"/>
        <v>1.0108055943739935</v>
      </c>
      <c r="O40" s="346"/>
      <c r="P40" s="178">
        <v>42498.35245233147</v>
      </c>
      <c r="Q40" s="178">
        <v>20612.243173556632</v>
      </c>
      <c r="R40" s="178">
        <v>21886.109278786356</v>
      </c>
      <c r="S40" s="178"/>
      <c r="T40" s="178">
        <v>14502.069285430129</v>
      </c>
      <c r="U40" s="178">
        <v>7230.4491737297649</v>
      </c>
      <c r="V40" s="178">
        <v>7271.6201116994162</v>
      </c>
      <c r="W40" s="178"/>
      <c r="X40" s="178">
        <v>34.123838804558424</v>
      </c>
      <c r="Y40" s="178">
        <v>35.078419718067408</v>
      </c>
      <c r="Z40" s="178">
        <v>33.224818623869062</v>
      </c>
      <c r="AA40" s="573">
        <f t="shared" si="1"/>
        <v>0.94715836377191087</v>
      </c>
    </row>
    <row r="41" spans="1:27" x14ac:dyDescent="0.25">
      <c r="A41" s="345" t="s">
        <v>169</v>
      </c>
      <c r="B41" s="346">
        <v>12743.825926607613</v>
      </c>
      <c r="C41" s="346">
        <v>6441.8361901557146</v>
      </c>
      <c r="D41" s="346">
        <v>6301.9897364519202</v>
      </c>
      <c r="E41" s="346"/>
      <c r="F41" s="346">
        <v>4489.0711638918219</v>
      </c>
      <c r="G41" s="346">
        <v>2214.6592941092022</v>
      </c>
      <c r="H41" s="346">
        <v>2274.4118697826416</v>
      </c>
      <c r="I41" s="346"/>
      <c r="J41" s="346">
        <v>35.225458898643431</v>
      </c>
      <c r="K41" s="346">
        <v>34.379317150187838</v>
      </c>
      <c r="L41" s="346">
        <v>36.090377244301337</v>
      </c>
      <c r="M41" s="346"/>
      <c r="N41" s="572">
        <f t="shared" si="0"/>
        <v>1.0497700430360104</v>
      </c>
      <c r="O41" s="346"/>
      <c r="P41" s="188">
        <v>12352.953019242883</v>
      </c>
      <c r="Q41" s="188">
        <v>6122.3226570266706</v>
      </c>
      <c r="R41" s="188">
        <v>6230.6303622154564</v>
      </c>
      <c r="S41" s="188"/>
      <c r="T41" s="188">
        <v>2025.7629019219473</v>
      </c>
      <c r="U41" s="188">
        <v>1089.0241759660769</v>
      </c>
      <c r="V41" s="188">
        <v>936.73872595589194</v>
      </c>
      <c r="W41" s="188"/>
      <c r="X41" s="188">
        <v>16.399017293811188</v>
      </c>
      <c r="Y41" s="188">
        <v>17.787761883412163</v>
      </c>
      <c r="Z41" s="188">
        <v>15.034413397986016</v>
      </c>
      <c r="AA41" s="563">
        <f t="shared" si="1"/>
        <v>0.84521107807307905</v>
      </c>
    </row>
    <row r="42" spans="1:27" x14ac:dyDescent="0.25">
      <c r="A42" s="343" t="s">
        <v>169</v>
      </c>
      <c r="B42" s="344">
        <v>5855.7524159970853</v>
      </c>
      <c r="C42" s="344">
        <v>2911.3488998335597</v>
      </c>
      <c r="D42" s="344">
        <v>2944.4035161635475</v>
      </c>
      <c r="E42" s="344"/>
      <c r="F42" s="344">
        <v>2955.8454987393125</v>
      </c>
      <c r="G42" s="344">
        <v>1435.3331475598752</v>
      </c>
      <c r="H42" s="344">
        <v>1520.5123511794591</v>
      </c>
      <c r="I42" s="344"/>
      <c r="J42" s="344">
        <v>50.477637863656426</v>
      </c>
      <c r="K42" s="344">
        <v>49.301310043668785</v>
      </c>
      <c r="L42" s="344">
        <v>51.640759930916005</v>
      </c>
      <c r="M42" s="344"/>
      <c r="N42" s="572">
        <f t="shared" si="0"/>
        <v>1.0474520836297259</v>
      </c>
      <c r="O42" s="346"/>
      <c r="P42" s="178">
        <v>6349.0574807454705</v>
      </c>
      <c r="Q42" s="178">
        <v>3149.7426800349158</v>
      </c>
      <c r="R42" s="178">
        <v>3199.3148007101163</v>
      </c>
      <c r="S42" s="178"/>
      <c r="T42" s="178">
        <v>1700.9727828586163</v>
      </c>
      <c r="U42" s="178">
        <v>902.32121574313135</v>
      </c>
      <c r="V42" s="178">
        <v>798.65156711550628</v>
      </c>
      <c r="W42" s="178"/>
      <c r="X42" s="178">
        <v>26.790949491592016</v>
      </c>
      <c r="Y42" s="178">
        <v>28.647458138807107</v>
      </c>
      <c r="Z42" s="178">
        <v>24.963206713457691</v>
      </c>
      <c r="AA42" s="573">
        <f t="shared" si="1"/>
        <v>0.87139342668735531</v>
      </c>
    </row>
    <row r="43" spans="1:27" x14ac:dyDescent="0.25">
      <c r="A43" s="343" t="s">
        <v>170</v>
      </c>
      <c r="B43" s="344">
        <v>6888.0735106105494</v>
      </c>
      <c r="C43" s="344">
        <v>3530.4872903221767</v>
      </c>
      <c r="D43" s="344">
        <v>3357.5862202883945</v>
      </c>
      <c r="E43" s="344"/>
      <c r="F43" s="344">
        <v>1533.2256651525313</v>
      </c>
      <c r="G43" s="344">
        <v>779.32614654934866</v>
      </c>
      <c r="H43" s="344">
        <v>753.89951860320423</v>
      </c>
      <c r="I43" s="344"/>
      <c r="J43" s="344">
        <v>22.259136212624949</v>
      </c>
      <c r="K43" s="344">
        <v>22.074180770616486</v>
      </c>
      <c r="L43" s="344">
        <v>22.453616054525547</v>
      </c>
      <c r="M43" s="344"/>
      <c r="N43" s="572">
        <f t="shared" si="0"/>
        <v>1.0171890992400558</v>
      </c>
      <c r="O43" s="346"/>
      <c r="P43" s="178">
        <v>6003.8955384966439</v>
      </c>
      <c r="Q43" s="178">
        <v>2972.5799769913801</v>
      </c>
      <c r="R43" s="178">
        <v>3031.3155615049168</v>
      </c>
      <c r="S43" s="178"/>
      <c r="T43" s="178">
        <v>324.79011906334426</v>
      </c>
      <c r="U43" s="178">
        <v>186.70296022295241</v>
      </c>
      <c r="V43" s="178">
        <v>138.08715884039052</v>
      </c>
      <c r="W43" s="178"/>
      <c r="X43" s="178">
        <v>5.4096563969310854</v>
      </c>
      <c r="Y43" s="178">
        <v>6.2808389233624373</v>
      </c>
      <c r="Z43" s="178">
        <v>4.5553541371270718</v>
      </c>
      <c r="AA43" s="573">
        <f t="shared" si="1"/>
        <v>0.72527797523716309</v>
      </c>
    </row>
    <row r="44" spans="1:27" x14ac:dyDescent="0.25">
      <c r="A44" s="345" t="s">
        <v>16</v>
      </c>
      <c r="B44" s="346">
        <v>18708.912842773098</v>
      </c>
      <c r="C44" s="346">
        <v>9283.2618631373552</v>
      </c>
      <c r="D44" s="346">
        <v>9425.6509796357641</v>
      </c>
      <c r="E44" s="346"/>
      <c r="F44" s="346">
        <v>8439.09781532536</v>
      </c>
      <c r="G44" s="346">
        <v>4219.5489076626909</v>
      </c>
      <c r="H44" s="346">
        <v>4219.5489076626909</v>
      </c>
      <c r="I44" s="346"/>
      <c r="J44" s="346">
        <v>45.107366132109043</v>
      </c>
      <c r="K44" s="346">
        <v>45.453300465626079</v>
      </c>
      <c r="L44" s="346">
        <v>44.766657674669759</v>
      </c>
      <c r="M44" s="346"/>
      <c r="N44" s="572">
        <f t="shared" si="0"/>
        <v>0.98489344483409758</v>
      </c>
      <c r="O44" s="346"/>
      <c r="P44" s="188">
        <v>19577.836488996869</v>
      </c>
      <c r="Q44" s="188">
        <v>9607.6768485220455</v>
      </c>
      <c r="R44" s="188">
        <v>9970.1596404765751</v>
      </c>
      <c r="S44" s="188"/>
      <c r="T44" s="188">
        <v>4129.4428992317708</v>
      </c>
      <c r="U44" s="188">
        <v>2167.1655480889422</v>
      </c>
      <c r="V44" s="188">
        <v>1962.2773511428406</v>
      </c>
      <c r="W44" s="188"/>
      <c r="X44" s="188">
        <v>21.092437366879331</v>
      </c>
      <c r="Y44" s="188">
        <v>22.556603248186725</v>
      </c>
      <c r="Z44" s="188">
        <v>19.68150382644324</v>
      </c>
      <c r="AA44" s="563">
        <f t="shared" si="1"/>
        <v>0.87253845846782774</v>
      </c>
    </row>
    <row r="45" spans="1:27" x14ac:dyDescent="0.25">
      <c r="A45" s="343" t="s">
        <v>16</v>
      </c>
      <c r="B45" s="344">
        <v>14510.976568864651</v>
      </c>
      <c r="C45" s="344">
        <v>7116.9131621258493</v>
      </c>
      <c r="D45" s="344">
        <v>7394.0634067388237</v>
      </c>
      <c r="E45" s="344"/>
      <c r="F45" s="344">
        <v>7592.3911047187503</v>
      </c>
      <c r="G45" s="344">
        <v>3759.3269418374766</v>
      </c>
      <c r="H45" s="344">
        <v>3833.0641628812955</v>
      </c>
      <c r="I45" s="344"/>
      <c r="J45" s="344">
        <v>52.321710180487656</v>
      </c>
      <c r="K45" s="344">
        <v>52.822436584494724</v>
      </c>
      <c r="L45" s="344">
        <v>51.839752407152936</v>
      </c>
      <c r="M45" s="344"/>
      <c r="N45" s="572">
        <f t="shared" si="0"/>
        <v>0.98139646254731383</v>
      </c>
      <c r="O45" s="346"/>
      <c r="P45" s="178">
        <v>15239.153306694641</v>
      </c>
      <c r="Q45" s="178">
        <v>7457.6493949572041</v>
      </c>
      <c r="R45" s="178">
        <v>7781.5039117366659</v>
      </c>
      <c r="S45" s="178"/>
      <c r="T45" s="178">
        <v>3991.2946987343985</v>
      </c>
      <c r="U45" s="178">
        <v>2077.6433225836354</v>
      </c>
      <c r="V45" s="178">
        <v>1913.6513761507847</v>
      </c>
      <c r="W45" s="178"/>
      <c r="X45" s="178">
        <v>26.191052864997193</v>
      </c>
      <c r="Y45" s="178">
        <v>27.859224972262457</v>
      </c>
      <c r="Z45" s="178">
        <v>24.592307577774548</v>
      </c>
      <c r="AA45" s="573">
        <f t="shared" si="1"/>
        <v>0.88273480695387052</v>
      </c>
    </row>
    <row r="46" spans="1:27" x14ac:dyDescent="0.25">
      <c r="A46" s="343" t="s">
        <v>171</v>
      </c>
      <c r="B46" s="344">
        <v>4197.9362739084681</v>
      </c>
      <c r="C46" s="344">
        <v>2166.3487010115277</v>
      </c>
      <c r="D46" s="344">
        <v>2031.5875728969622</v>
      </c>
      <c r="E46" s="344"/>
      <c r="F46" s="344">
        <v>846.70671060663142</v>
      </c>
      <c r="G46" s="344">
        <v>460.22196582523367</v>
      </c>
      <c r="H46" s="344">
        <v>386.48474478141151</v>
      </c>
      <c r="I46" s="344"/>
      <c r="J46" s="344">
        <v>20.169594185342827</v>
      </c>
      <c r="K46" s="344">
        <v>21.244131455399714</v>
      </c>
      <c r="L46" s="344">
        <v>19.023779724656332</v>
      </c>
      <c r="M46" s="344"/>
      <c r="N46" s="572">
        <f t="shared" si="0"/>
        <v>0.8954839958788231</v>
      </c>
      <c r="O46" s="346"/>
      <c r="P46" s="178">
        <v>4338.683182303982</v>
      </c>
      <c r="Q46" s="178">
        <v>2150.0274535644626</v>
      </c>
      <c r="R46" s="178">
        <v>2188.6557287394958</v>
      </c>
      <c r="S46" s="178"/>
      <c r="T46" s="178">
        <v>138.14820049736758</v>
      </c>
      <c r="U46" s="178">
        <v>89.522225505309905</v>
      </c>
      <c r="V46" s="178">
        <v>48.625974992057671</v>
      </c>
      <c r="W46" s="178"/>
      <c r="X46" s="178">
        <v>3.184104362835888</v>
      </c>
      <c r="Y46" s="178">
        <v>4.1637712744967024</v>
      </c>
      <c r="Z46" s="178">
        <v>2.2217279014485598</v>
      </c>
      <c r="AA46" s="573">
        <f t="shared" si="1"/>
        <v>0.53358548176187037</v>
      </c>
    </row>
    <row r="47" spans="1:27" x14ac:dyDescent="0.25">
      <c r="A47" s="345" t="s">
        <v>17</v>
      </c>
      <c r="B47" s="346">
        <v>27108.599384781912</v>
      </c>
      <c r="C47" s="346">
        <v>13688.425154806879</v>
      </c>
      <c r="D47" s="346">
        <v>13420.174229975055</v>
      </c>
      <c r="E47" s="346"/>
      <c r="F47" s="346">
        <v>11486.479174670771</v>
      </c>
      <c r="G47" s="346">
        <v>5780.7438635559593</v>
      </c>
      <c r="H47" s="346">
        <v>5705.7353111148332</v>
      </c>
      <c r="I47" s="346"/>
      <c r="J47" s="346">
        <v>42.372086479395698</v>
      </c>
      <c r="K47" s="346">
        <v>42.230890684500885</v>
      </c>
      <c r="L47" s="346">
        <v>42.516104585071837</v>
      </c>
      <c r="M47" s="346"/>
      <c r="N47" s="572">
        <f t="shared" si="0"/>
        <v>1.0067536794973551</v>
      </c>
      <c r="O47" s="346"/>
      <c r="P47" s="188">
        <v>26649.946545271592</v>
      </c>
      <c r="Q47" s="188">
        <v>13487.154316581942</v>
      </c>
      <c r="R47" s="188">
        <v>13162.792228696931</v>
      </c>
      <c r="S47" s="188"/>
      <c r="T47" s="188">
        <v>3709.0082604847144</v>
      </c>
      <c r="U47" s="188">
        <v>2036.2998030422675</v>
      </c>
      <c r="V47" s="188">
        <v>1672.7084574424682</v>
      </c>
      <c r="W47" s="188"/>
      <c r="X47" s="188">
        <v>13.917507317262443</v>
      </c>
      <c r="Y47" s="188">
        <v>15.098068541699583</v>
      </c>
      <c r="Z47" s="188">
        <v>12.707854293982946</v>
      </c>
      <c r="AA47" s="563">
        <f t="shared" si="1"/>
        <v>0.84168741577009876</v>
      </c>
    </row>
    <row r="48" spans="1:27" x14ac:dyDescent="0.25">
      <c r="A48" s="343" t="s">
        <v>17</v>
      </c>
      <c r="B48" s="344">
        <v>17052.368032081788</v>
      </c>
      <c r="C48" s="344">
        <v>8604.3708969752988</v>
      </c>
      <c r="D48" s="344">
        <v>8447.9971351065105</v>
      </c>
      <c r="E48" s="344"/>
      <c r="F48" s="344">
        <v>7957.2632157459229</v>
      </c>
      <c r="G48" s="344">
        <v>3986.8952619554693</v>
      </c>
      <c r="H48" s="344">
        <v>3970.3679537904754</v>
      </c>
      <c r="I48" s="344"/>
      <c r="J48" s="344">
        <v>46.663684485208329</v>
      </c>
      <c r="K48" s="344">
        <v>46.335697399527419</v>
      </c>
      <c r="L48" s="344">
        <v>46.997742663657121</v>
      </c>
      <c r="M48" s="344"/>
      <c r="N48" s="572">
        <f t="shared" si="0"/>
        <v>1.0142880176901461</v>
      </c>
      <c r="O48" s="346"/>
      <c r="P48" s="178">
        <v>16793.403385199137</v>
      </c>
      <c r="Q48" s="178">
        <v>8557.5352879682123</v>
      </c>
      <c r="R48" s="178">
        <v>8235.8680972304937</v>
      </c>
      <c r="S48" s="178"/>
      <c r="T48" s="178">
        <v>2534.6827975851211</v>
      </c>
      <c r="U48" s="178">
        <v>1381.9394476112618</v>
      </c>
      <c r="V48" s="178">
        <v>1152.7433499738806</v>
      </c>
      <c r="W48" s="178"/>
      <c r="X48" s="178">
        <v>15.093324083545538</v>
      </c>
      <c r="Y48" s="178">
        <v>16.148802208905742</v>
      </c>
      <c r="Z48" s="178">
        <v>13.996622291237806</v>
      </c>
      <c r="AA48" s="573">
        <f t="shared" si="1"/>
        <v>0.8667282012729679</v>
      </c>
    </row>
    <row r="49" spans="1:27" x14ac:dyDescent="0.25">
      <c r="A49" s="343" t="s">
        <v>172</v>
      </c>
      <c r="B49" s="344">
        <v>10056.231352700146</v>
      </c>
      <c r="C49" s="344">
        <v>5084.0542578316017</v>
      </c>
      <c r="D49" s="344">
        <v>4972.1770948685662</v>
      </c>
      <c r="E49" s="344"/>
      <c r="F49" s="344">
        <v>3529.2159589248695</v>
      </c>
      <c r="G49" s="344">
        <v>1793.8486016005118</v>
      </c>
      <c r="H49" s="344">
        <v>1735.3673573243796</v>
      </c>
      <c r="I49" s="344"/>
      <c r="J49" s="344">
        <v>35.094816687737264</v>
      </c>
      <c r="K49" s="344">
        <v>35.28382095523925</v>
      </c>
      <c r="L49" s="344">
        <v>34.901559703401112</v>
      </c>
      <c r="M49" s="344"/>
      <c r="N49" s="572">
        <f t="shared" si="0"/>
        <v>0.98916610385470805</v>
      </c>
      <c r="O49" s="346"/>
      <c r="P49" s="178">
        <v>9856.5431600793727</v>
      </c>
      <c r="Q49" s="178">
        <v>4929.6190286129704</v>
      </c>
      <c r="R49" s="178">
        <v>4926.9241314656292</v>
      </c>
      <c r="S49" s="178"/>
      <c r="T49" s="178">
        <v>1174.3254628996149</v>
      </c>
      <c r="U49" s="178">
        <v>654.36035543102719</v>
      </c>
      <c r="V49" s="178">
        <v>519.96510746860906</v>
      </c>
      <c r="W49" s="178"/>
      <c r="X49" s="178">
        <v>11.914171569357601</v>
      </c>
      <c r="Y49" s="178">
        <v>13.274055289727809</v>
      </c>
      <c r="Z49" s="178">
        <v>10.553544028572865</v>
      </c>
      <c r="AA49" s="573">
        <f t="shared" si="1"/>
        <v>0.79505047991925848</v>
      </c>
    </row>
    <row r="50" spans="1:27" x14ac:dyDescent="0.25">
      <c r="A50" s="345" t="s">
        <v>18</v>
      </c>
      <c r="B50" s="346">
        <v>14997.896494033317</v>
      </c>
      <c r="C50" s="346">
        <v>7680.1129711329486</v>
      </c>
      <c r="D50" s="346">
        <v>7317.7835229003904</v>
      </c>
      <c r="E50" s="346"/>
      <c r="F50" s="346">
        <v>9232.4086072450664</v>
      </c>
      <c r="G50" s="346">
        <v>4720.4534782017363</v>
      </c>
      <c r="H50" s="346">
        <v>4511.9551290433519</v>
      </c>
      <c r="I50" s="346"/>
      <c r="J50" s="346">
        <v>61.558023226256253</v>
      </c>
      <c r="K50" s="346">
        <v>61.46333388511858</v>
      </c>
      <c r="L50" s="346">
        <v>61.657400972898074</v>
      </c>
      <c r="M50" s="346"/>
      <c r="N50" s="572">
        <f t="shared" si="0"/>
        <v>1.0031574448620413</v>
      </c>
      <c r="O50" s="346"/>
      <c r="P50" s="188">
        <v>14549.704352613699</v>
      </c>
      <c r="Q50" s="188">
        <v>7327.607342489965</v>
      </c>
      <c r="R50" s="188">
        <v>7222.0970101229523</v>
      </c>
      <c r="S50" s="188"/>
      <c r="T50" s="188">
        <v>2938.8960760314894</v>
      </c>
      <c r="U50" s="188">
        <v>1520.8404952113417</v>
      </c>
      <c r="V50" s="188">
        <v>1418.0555808201691</v>
      </c>
      <c r="W50" s="188"/>
      <c r="X50" s="188">
        <v>20.199008892600713</v>
      </c>
      <c r="Y50" s="188">
        <v>20.754939834079561</v>
      </c>
      <c r="Z50" s="188">
        <v>19.634956146844527</v>
      </c>
      <c r="AA50" s="563">
        <f t="shared" si="1"/>
        <v>0.94603772903277594</v>
      </c>
    </row>
    <row r="51" spans="1:27" x14ac:dyDescent="0.25">
      <c r="A51" s="343" t="s">
        <v>18</v>
      </c>
      <c r="B51" s="344">
        <v>9443.4496191980652</v>
      </c>
      <c r="C51" s="344">
        <v>4811.9893388078563</v>
      </c>
      <c r="D51" s="344">
        <v>4631.4602803902308</v>
      </c>
      <c r="E51" s="344"/>
      <c r="F51" s="344">
        <v>5867.1943985728503</v>
      </c>
      <c r="G51" s="344">
        <v>2948.2175103554691</v>
      </c>
      <c r="H51" s="344">
        <v>2918.976888217403</v>
      </c>
      <c r="I51" s="344"/>
      <c r="J51" s="344">
        <v>62.129779213788879</v>
      </c>
      <c r="K51" s="344">
        <v>61.268163804491763</v>
      </c>
      <c r="L51" s="344">
        <v>63.024979412572414</v>
      </c>
      <c r="M51" s="344"/>
      <c r="N51" s="572">
        <f t="shared" si="0"/>
        <v>1.028674200416495</v>
      </c>
      <c r="O51" s="346"/>
      <c r="P51" s="178">
        <v>9413.2852280479783</v>
      </c>
      <c r="Q51" s="178">
        <v>4678.3935490216872</v>
      </c>
      <c r="R51" s="178">
        <v>4734.8916790255098</v>
      </c>
      <c r="S51" s="178"/>
      <c r="T51" s="178">
        <v>2126.5240076028108</v>
      </c>
      <c r="U51" s="178">
        <v>1068.0016115626324</v>
      </c>
      <c r="V51" s="178">
        <v>1058.5223960401997</v>
      </c>
      <c r="W51" s="178"/>
      <c r="X51" s="178">
        <v>22.590667934576764</v>
      </c>
      <c r="Y51" s="178">
        <v>22.828383298065798</v>
      </c>
      <c r="Z51" s="178">
        <v>22.355789061220435</v>
      </c>
      <c r="AA51" s="573">
        <f t="shared" si="1"/>
        <v>0.97929795418822296</v>
      </c>
    </row>
    <row r="52" spans="1:27" x14ac:dyDescent="0.25">
      <c r="A52" s="343" t="s">
        <v>173</v>
      </c>
      <c r="B52" s="344">
        <v>5554.4468748352738</v>
      </c>
      <c r="C52" s="344">
        <v>2868.1236323251142</v>
      </c>
      <c r="D52" s="344">
        <v>2686.3232425101814</v>
      </c>
      <c r="E52" s="344"/>
      <c r="F52" s="344">
        <v>3365.2142086722379</v>
      </c>
      <c r="G52" s="344">
        <v>1772.235967846289</v>
      </c>
      <c r="H52" s="344">
        <v>1592.9782408259707</v>
      </c>
      <c r="I52" s="344"/>
      <c r="J52" s="344">
        <v>60.585946440833446</v>
      </c>
      <c r="K52" s="344">
        <v>61.790780141844543</v>
      </c>
      <c r="L52" s="344">
        <v>59.299574065310622</v>
      </c>
      <c r="M52" s="344"/>
      <c r="N52" s="572">
        <f t="shared" si="0"/>
        <v>0.95968320725494638</v>
      </c>
      <c r="O52" s="346"/>
      <c r="P52" s="178">
        <v>5136.4191245649627</v>
      </c>
      <c r="Q52" s="178">
        <v>2649.213793467799</v>
      </c>
      <c r="R52" s="178">
        <v>2487.2053310969882</v>
      </c>
      <c r="S52" s="178"/>
      <c r="T52" s="178">
        <v>812.37206842870012</v>
      </c>
      <c r="U52" s="178">
        <v>452.83888364872809</v>
      </c>
      <c r="V52" s="178">
        <v>359.53318477998403</v>
      </c>
      <c r="W52" s="178"/>
      <c r="X52" s="178">
        <v>15.815922508027629</v>
      </c>
      <c r="Y52" s="178">
        <v>17.093331039016032</v>
      </c>
      <c r="Z52" s="178">
        <v>14.455307741778206</v>
      </c>
      <c r="AA52" s="573">
        <f t="shared" si="1"/>
        <v>0.84566944317544313</v>
      </c>
    </row>
    <row r="53" spans="1:27" x14ac:dyDescent="0.25">
      <c r="A53" s="345" t="s">
        <v>174</v>
      </c>
      <c r="B53" s="346">
        <v>10126.154579552043</v>
      </c>
      <c r="C53" s="346">
        <v>5156.5201474781134</v>
      </c>
      <c r="D53" s="346">
        <v>4969.6344320739518</v>
      </c>
      <c r="E53" s="346"/>
      <c r="F53" s="346">
        <v>2713.0212018536331</v>
      </c>
      <c r="G53" s="346">
        <v>1411.177851011038</v>
      </c>
      <c r="H53" s="346">
        <v>1301.8433508426169</v>
      </c>
      <c r="I53" s="346"/>
      <c r="J53" s="346">
        <v>26.79221594475856</v>
      </c>
      <c r="K53" s="346">
        <v>27.366863905325911</v>
      </c>
      <c r="L53" s="346">
        <v>26.195958045536432</v>
      </c>
      <c r="M53" s="346"/>
      <c r="N53" s="572">
        <f t="shared" si="0"/>
        <v>0.95721446696120682</v>
      </c>
      <c r="O53" s="346"/>
      <c r="P53" s="188">
        <v>10040.286339518409</v>
      </c>
      <c r="Q53" s="188">
        <v>4936.240199446408</v>
      </c>
      <c r="R53" s="188">
        <v>5104.046140071222</v>
      </c>
      <c r="S53" s="188"/>
      <c r="T53" s="188">
        <v>615.20342235190776</v>
      </c>
      <c r="U53" s="188">
        <v>359.47214312300696</v>
      </c>
      <c r="V53" s="188">
        <v>255.7312792289041</v>
      </c>
      <c r="W53" s="188"/>
      <c r="X53" s="188">
        <v>6.1273493757889668</v>
      </c>
      <c r="Y53" s="188">
        <v>7.2823065450364517</v>
      </c>
      <c r="Z53" s="188">
        <v>5.0103637821999687</v>
      </c>
      <c r="AA53" s="563">
        <f t="shared" si="1"/>
        <v>0.68801879613471961</v>
      </c>
    </row>
    <row r="54" spans="1:27" x14ac:dyDescent="0.25">
      <c r="A54" s="343" t="s">
        <v>174</v>
      </c>
      <c r="B54" s="344">
        <v>10126.154579552043</v>
      </c>
      <c r="C54" s="344">
        <v>5156.5201474781134</v>
      </c>
      <c r="D54" s="344">
        <v>4969.6344320739518</v>
      </c>
      <c r="E54" s="344"/>
      <c r="F54" s="344">
        <v>2713.0212018536331</v>
      </c>
      <c r="G54" s="344">
        <v>1411.177851011038</v>
      </c>
      <c r="H54" s="344">
        <v>1301.8433508426169</v>
      </c>
      <c r="I54" s="344"/>
      <c r="J54" s="344">
        <v>26.79221594475856</v>
      </c>
      <c r="K54" s="344">
        <v>27.366863905325911</v>
      </c>
      <c r="L54" s="344">
        <v>26.195958045536432</v>
      </c>
      <c r="M54" s="344"/>
      <c r="N54" s="572">
        <f t="shared" si="0"/>
        <v>0.95721446696120682</v>
      </c>
      <c r="O54" s="346"/>
      <c r="P54" s="178">
        <v>10040.286339518409</v>
      </c>
      <c r="Q54" s="178">
        <v>4936.240199446408</v>
      </c>
      <c r="R54" s="178">
        <v>5104.046140071222</v>
      </c>
      <c r="S54" s="178"/>
      <c r="T54" s="178">
        <v>615.20342235190776</v>
      </c>
      <c r="U54" s="178">
        <v>359.47214312300696</v>
      </c>
      <c r="V54" s="178">
        <v>255.7312792289041</v>
      </c>
      <c r="W54" s="178"/>
      <c r="X54" s="178">
        <v>6.1273493757889668</v>
      </c>
      <c r="Y54" s="178">
        <v>7.2823065450364517</v>
      </c>
      <c r="Z54" s="178">
        <v>5.0103637821999687</v>
      </c>
      <c r="AA54" s="573">
        <f t="shared" si="1"/>
        <v>0.68801879613471961</v>
      </c>
    </row>
    <row r="55" spans="1:27" x14ac:dyDescent="0.25">
      <c r="A55" s="345" t="s">
        <v>175</v>
      </c>
      <c r="B55" s="346">
        <v>7066.0599062335605</v>
      </c>
      <c r="C55" s="346">
        <v>3662.7057556421278</v>
      </c>
      <c r="D55" s="346">
        <v>3403.3541505914545</v>
      </c>
      <c r="E55" s="346"/>
      <c r="F55" s="346">
        <v>1341.2546241591408</v>
      </c>
      <c r="G55" s="346">
        <v>694.1469429297648</v>
      </c>
      <c r="H55" s="346">
        <v>647.1076812293976</v>
      </c>
      <c r="I55" s="346"/>
      <c r="J55" s="346">
        <v>18.981648074847431</v>
      </c>
      <c r="K55" s="346">
        <v>18.951752863589736</v>
      </c>
      <c r="L55" s="346">
        <v>19.013821441913333</v>
      </c>
      <c r="M55" s="346"/>
      <c r="N55" s="572">
        <f t="shared" si="0"/>
        <v>1.0032750837756461</v>
      </c>
      <c r="O55" s="346"/>
      <c r="P55" s="188">
        <v>7453.3779581276676</v>
      </c>
      <c r="Q55" s="188">
        <v>3744.7366871636218</v>
      </c>
      <c r="R55" s="188">
        <v>3708.6412709634219</v>
      </c>
      <c r="S55" s="188"/>
      <c r="T55" s="188">
        <v>373.44661488389085</v>
      </c>
      <c r="U55" s="188">
        <v>225.09724237957522</v>
      </c>
      <c r="V55" s="188">
        <v>148.34937250431432</v>
      </c>
      <c r="W55" s="188"/>
      <c r="X55" s="188">
        <v>5.0104344229136801</v>
      </c>
      <c r="Y55" s="188">
        <v>6.0110299116937611</v>
      </c>
      <c r="Z55" s="188">
        <v>4.0001003511934963</v>
      </c>
      <c r="AA55" s="563">
        <f t="shared" si="1"/>
        <v>0.66546006424153126</v>
      </c>
    </row>
    <row r="56" spans="1:27" x14ac:dyDescent="0.25">
      <c r="A56" s="343" t="s">
        <v>175</v>
      </c>
      <c r="B56" s="344">
        <v>7066.0599062335605</v>
      </c>
      <c r="C56" s="344">
        <v>3662.7057556421278</v>
      </c>
      <c r="D56" s="344">
        <v>3403.3541505914545</v>
      </c>
      <c r="E56" s="344"/>
      <c r="F56" s="344">
        <v>1341.2546241591408</v>
      </c>
      <c r="G56" s="344">
        <v>694.1469429297648</v>
      </c>
      <c r="H56" s="344">
        <v>647.1076812293976</v>
      </c>
      <c r="I56" s="344"/>
      <c r="J56" s="344">
        <v>18.981648074847431</v>
      </c>
      <c r="K56" s="344">
        <v>18.951752863589736</v>
      </c>
      <c r="L56" s="344">
        <v>19.013821441913333</v>
      </c>
      <c r="M56" s="344"/>
      <c r="N56" s="572">
        <f t="shared" si="0"/>
        <v>1.0032750837756461</v>
      </c>
      <c r="O56" s="346"/>
      <c r="P56" s="178">
        <v>7453.3779581276676</v>
      </c>
      <c r="Q56" s="178">
        <v>3744.7366871636218</v>
      </c>
      <c r="R56" s="178">
        <v>3708.6412709634219</v>
      </c>
      <c r="S56" s="178"/>
      <c r="T56" s="178">
        <v>373.44661488389085</v>
      </c>
      <c r="U56" s="178">
        <v>225.09724237957522</v>
      </c>
      <c r="V56" s="178">
        <v>148.34937250431432</v>
      </c>
      <c r="W56" s="178"/>
      <c r="X56" s="178">
        <v>5.0104344229136801</v>
      </c>
      <c r="Y56" s="178">
        <v>6.0110299116937611</v>
      </c>
      <c r="Z56" s="178">
        <v>4.0001003511934963</v>
      </c>
      <c r="AA56" s="573">
        <f t="shared" si="1"/>
        <v>0.66546006424153126</v>
      </c>
    </row>
    <row r="57" spans="1:27" x14ac:dyDescent="0.25">
      <c r="A57" s="345" t="s">
        <v>176</v>
      </c>
      <c r="B57" s="346">
        <v>13997.358684352534</v>
      </c>
      <c r="C57" s="346">
        <v>7111.8278365366205</v>
      </c>
      <c r="D57" s="346">
        <v>6885.530847815935</v>
      </c>
      <c r="E57" s="346"/>
      <c r="F57" s="346">
        <v>4459.8305417537558</v>
      </c>
      <c r="G57" s="346">
        <v>2248.9852418364972</v>
      </c>
      <c r="H57" s="346">
        <v>2210.8452999172805</v>
      </c>
      <c r="I57" s="346"/>
      <c r="J57" s="346">
        <v>31.861943687556934</v>
      </c>
      <c r="K57" s="346">
        <v>31.623167679657101</v>
      </c>
      <c r="L57" s="346">
        <v>32.10856720827212</v>
      </c>
      <c r="M57" s="346"/>
      <c r="N57" s="572">
        <f t="shared" si="0"/>
        <v>1.0153494910292391</v>
      </c>
      <c r="O57" s="346"/>
      <c r="P57" s="188">
        <v>12978.630821899244</v>
      </c>
      <c r="Q57" s="188">
        <v>6736.4269597633393</v>
      </c>
      <c r="R57" s="188">
        <v>6242.2038621351758</v>
      </c>
      <c r="S57" s="188"/>
      <c r="T57" s="188">
        <v>1162.1106557918554</v>
      </c>
      <c r="U57" s="188">
        <v>631.62899442193986</v>
      </c>
      <c r="V57" s="188">
        <v>530.48166136993689</v>
      </c>
      <c r="W57" s="188"/>
      <c r="X57" s="188">
        <v>8.9540312205430368</v>
      </c>
      <c r="Y57" s="188">
        <v>9.3763206844616231</v>
      </c>
      <c r="Z57" s="188">
        <v>8.4983072178690477</v>
      </c>
      <c r="AA57" s="563">
        <f t="shared" si="1"/>
        <v>0.9063584218010361</v>
      </c>
    </row>
    <row r="58" spans="1:27" x14ac:dyDescent="0.25">
      <c r="A58" s="343" t="s">
        <v>176</v>
      </c>
      <c r="B58" s="344">
        <v>8067.8690473116512</v>
      </c>
      <c r="C58" s="344">
        <v>4093.687099329276</v>
      </c>
      <c r="D58" s="344">
        <v>3974.1819479823971</v>
      </c>
      <c r="E58" s="344"/>
      <c r="F58" s="344">
        <v>3051.1953535373541</v>
      </c>
      <c r="G58" s="344">
        <v>1526.8690081659952</v>
      </c>
      <c r="H58" s="344">
        <v>1524.3263453713807</v>
      </c>
      <c r="I58" s="344"/>
      <c r="J58" s="344">
        <v>37.819098644815902</v>
      </c>
      <c r="K58" s="344">
        <v>37.298136645963268</v>
      </c>
      <c r="L58" s="344">
        <v>38.355726167626905</v>
      </c>
      <c r="M58" s="344"/>
      <c r="N58" s="572">
        <f t="shared" si="0"/>
        <v>1.0283550229788248</v>
      </c>
      <c r="O58" s="346"/>
      <c r="P58" s="178">
        <v>7635.3305822953316</v>
      </c>
      <c r="Q58" s="178">
        <v>3984.2048022847075</v>
      </c>
      <c r="R58" s="178">
        <v>3651.1257800099966</v>
      </c>
      <c r="S58" s="178"/>
      <c r="T58" s="178">
        <v>952.44234154141043</v>
      </c>
      <c r="U58" s="178">
        <v>520.36187823896</v>
      </c>
      <c r="V58" s="178">
        <v>432.08046330246833</v>
      </c>
      <c r="W58" s="178"/>
      <c r="X58" s="178">
        <v>12.474146748143827</v>
      </c>
      <c r="Y58" s="178">
        <v>13.060620727643309</v>
      </c>
      <c r="Z58" s="178">
        <v>11.834170865000527</v>
      </c>
      <c r="AA58" s="573">
        <f t="shared" si="1"/>
        <v>0.90609559160944364</v>
      </c>
    </row>
    <row r="59" spans="1:27" x14ac:dyDescent="0.25">
      <c r="A59" s="343" t="s">
        <v>177</v>
      </c>
      <c r="B59" s="344">
        <v>5929.4896370409042</v>
      </c>
      <c r="C59" s="344">
        <v>3018.1407372073663</v>
      </c>
      <c r="D59" s="344">
        <v>2911.3488998335597</v>
      </c>
      <c r="E59" s="344"/>
      <c r="F59" s="344">
        <v>1408.6351882164236</v>
      </c>
      <c r="G59" s="344">
        <v>722.11623367052368</v>
      </c>
      <c r="H59" s="344">
        <v>686.51895454592147</v>
      </c>
      <c r="I59" s="344"/>
      <c r="J59" s="344">
        <v>23.756432246998703</v>
      </c>
      <c r="K59" s="344">
        <v>23.925863521483549</v>
      </c>
      <c r="L59" s="344">
        <v>23.580786026201725</v>
      </c>
      <c r="M59" s="344"/>
      <c r="N59" s="572">
        <f t="shared" si="0"/>
        <v>0.98557721877114401</v>
      </c>
      <c r="O59" s="346"/>
      <c r="P59" s="178">
        <v>5343.3002396031898</v>
      </c>
      <c r="Q59" s="178">
        <v>2752.2221574781724</v>
      </c>
      <c r="R59" s="178">
        <v>2591.0780821248218</v>
      </c>
      <c r="S59" s="178"/>
      <c r="T59" s="178">
        <v>209.66831425045285</v>
      </c>
      <c r="U59" s="178">
        <v>111.2671161829837</v>
      </c>
      <c r="V59" s="178">
        <v>98.401198067468428</v>
      </c>
      <c r="W59" s="178"/>
      <c r="X59" s="178">
        <v>3.9239478383873032</v>
      </c>
      <c r="Y59" s="178">
        <v>4.0428101300127866</v>
      </c>
      <c r="Z59" s="178">
        <v>3.7976932747149936</v>
      </c>
      <c r="AA59" s="573">
        <f t="shared" si="1"/>
        <v>0.93936968410212784</v>
      </c>
    </row>
    <row r="60" spans="1:27" x14ac:dyDescent="0.25">
      <c r="A60" s="345" t="s">
        <v>178</v>
      </c>
      <c r="B60" s="346">
        <v>23283.163210284481</v>
      </c>
      <c r="C60" s="346">
        <v>11787.784715832582</v>
      </c>
      <c r="D60" s="346">
        <v>11495.378494451921</v>
      </c>
      <c r="E60" s="346"/>
      <c r="F60" s="346">
        <v>3288.9343248338046</v>
      </c>
      <c r="G60" s="346">
        <v>1731.5533631324579</v>
      </c>
      <c r="H60" s="346">
        <v>1557.3809617013685</v>
      </c>
      <c r="I60" s="346"/>
      <c r="J60" s="346">
        <v>14.125805394780066</v>
      </c>
      <c r="K60" s="346">
        <v>14.689387402933791</v>
      </c>
      <c r="L60" s="346">
        <v>13.547887635479112</v>
      </c>
      <c r="M60" s="346"/>
      <c r="N60" s="572">
        <f t="shared" si="0"/>
        <v>0.92229085283524503</v>
      </c>
      <c r="O60" s="346"/>
      <c r="P60" s="188">
        <v>19513.301207491073</v>
      </c>
      <c r="Q60" s="188">
        <v>10090.253382015273</v>
      </c>
      <c r="R60" s="188">
        <v>9423.0478254773352</v>
      </c>
      <c r="S60" s="188"/>
      <c r="T60" s="188">
        <v>1052.8470011001925</v>
      </c>
      <c r="U60" s="188">
        <v>595.42129872756698</v>
      </c>
      <c r="V60" s="188">
        <v>457.42570237264454</v>
      </c>
      <c r="W60" s="188"/>
      <c r="X60" s="188">
        <v>5.3955350245709752</v>
      </c>
      <c r="Y60" s="188">
        <v>5.9009548738274136</v>
      </c>
      <c r="Z60" s="188">
        <v>4.8543285659220388</v>
      </c>
      <c r="AA60" s="563">
        <f t="shared" si="1"/>
        <v>0.82263441590656949</v>
      </c>
    </row>
    <row r="61" spans="1:27" ht="24" x14ac:dyDescent="0.25">
      <c r="A61" s="343" t="s">
        <v>178</v>
      </c>
      <c r="B61" s="344">
        <v>16906.164921391457</v>
      </c>
      <c r="C61" s="344">
        <v>8618.3555423456783</v>
      </c>
      <c r="D61" s="344">
        <v>8287.8093790458006</v>
      </c>
      <c r="E61" s="344"/>
      <c r="F61" s="344">
        <v>2449.8556026110382</v>
      </c>
      <c r="G61" s="344">
        <v>1278.9593856910869</v>
      </c>
      <c r="H61" s="344">
        <v>1170.8962169199731</v>
      </c>
      <c r="I61" s="344"/>
      <c r="J61" s="344">
        <v>14.490900887351639</v>
      </c>
      <c r="K61" s="344">
        <v>14.839946894822555</v>
      </c>
      <c r="L61" s="344">
        <v>14.127933732167834</v>
      </c>
      <c r="M61" s="344"/>
      <c r="N61" s="572">
        <f t="shared" si="0"/>
        <v>0.95202050467558397</v>
      </c>
      <c r="O61" s="346"/>
      <c r="P61" s="178">
        <v>14087.598420082813</v>
      </c>
      <c r="Q61" s="178">
        <v>7300.0235395408599</v>
      </c>
      <c r="R61" s="178">
        <v>6787.5748805412886</v>
      </c>
      <c r="S61" s="178"/>
      <c r="T61" s="178">
        <v>740.99401541884947</v>
      </c>
      <c r="U61" s="178">
        <v>431.80577584607158</v>
      </c>
      <c r="V61" s="178">
        <v>309.18823957278687</v>
      </c>
      <c r="W61" s="178"/>
      <c r="X61" s="178">
        <v>5.2599030247946148</v>
      </c>
      <c r="Y61" s="178">
        <v>5.915128540437939</v>
      </c>
      <c r="Z61" s="178">
        <v>4.5552092612513366</v>
      </c>
      <c r="AA61" s="573">
        <f t="shared" si="1"/>
        <v>0.77009472069969287</v>
      </c>
    </row>
    <row r="62" spans="1:27" x14ac:dyDescent="0.25">
      <c r="A62" s="580" t="s">
        <v>179</v>
      </c>
      <c r="B62" s="344">
        <v>6376.9982888930463</v>
      </c>
      <c r="C62" s="344">
        <v>3169.4291734869257</v>
      </c>
      <c r="D62" s="344">
        <v>3207.5691154061424</v>
      </c>
      <c r="E62" s="344"/>
      <c r="F62" s="344">
        <v>839.07872222278809</v>
      </c>
      <c r="G62" s="344">
        <v>452.59397744139</v>
      </c>
      <c r="H62" s="344">
        <v>386.48474478141151</v>
      </c>
      <c r="I62" s="344"/>
      <c r="J62" s="344">
        <v>13.157894736842531</v>
      </c>
      <c r="K62" s="344">
        <v>14.279983955074687</v>
      </c>
      <c r="L62" s="344">
        <v>12.049147839873539</v>
      </c>
      <c r="M62" s="344"/>
      <c r="N62" s="572">
        <f t="shared" si="0"/>
        <v>0.84377880800010463</v>
      </c>
      <c r="O62" s="346"/>
      <c r="P62" s="178">
        <v>5425.7027874097766</v>
      </c>
      <c r="Q62" s="178">
        <v>2790.2298424739388</v>
      </c>
      <c r="R62" s="178">
        <v>2635.4729449356128</v>
      </c>
      <c r="S62" s="178"/>
      <c r="T62" s="178">
        <v>311.85298568135556</v>
      </c>
      <c r="U62" s="178">
        <v>163.6155228814979</v>
      </c>
      <c r="V62" s="178">
        <v>148.23746279985639</v>
      </c>
      <c r="W62" s="178"/>
      <c r="X62" s="178">
        <v>5.7476975407684145</v>
      </c>
      <c r="Y62" s="178">
        <v>5.8638725882320033</v>
      </c>
      <c r="Z62" s="178">
        <v>5.6247006096083609</v>
      </c>
      <c r="AA62" s="573">
        <f t="shared" si="1"/>
        <v>0.95921262356490689</v>
      </c>
    </row>
    <row r="63" spans="1:27" x14ac:dyDescent="0.25">
      <c r="A63" s="345" t="s">
        <v>180</v>
      </c>
      <c r="B63" s="346">
        <v>6261.3071317380891</v>
      </c>
      <c r="C63" s="346">
        <v>3196.1271328303774</v>
      </c>
      <c r="D63" s="346">
        <v>3065.1799989077335</v>
      </c>
      <c r="E63" s="346"/>
      <c r="F63" s="346">
        <v>2935.5041963823969</v>
      </c>
      <c r="G63" s="346">
        <v>1487.4577348494713</v>
      </c>
      <c r="H63" s="346">
        <v>1448.0464615329474</v>
      </c>
      <c r="I63" s="346"/>
      <c r="J63" s="346">
        <v>46.883248730964787</v>
      </c>
      <c r="K63" s="346">
        <v>46.539379474940951</v>
      </c>
      <c r="L63" s="346">
        <v>47.241808378266924</v>
      </c>
      <c r="M63" s="346"/>
      <c r="N63" s="572">
        <f t="shared" si="0"/>
        <v>1.0150932159227477</v>
      </c>
      <c r="O63" s="346"/>
      <c r="P63" s="188">
        <v>5895.6081805268605</v>
      </c>
      <c r="Q63" s="188">
        <v>2987.4900510361967</v>
      </c>
      <c r="R63" s="188">
        <v>2908.1181294903554</v>
      </c>
      <c r="S63" s="188"/>
      <c r="T63" s="188">
        <v>925.97837521637086</v>
      </c>
      <c r="U63" s="188">
        <v>502.70566920960493</v>
      </c>
      <c r="V63" s="188">
        <v>423.27270600678298</v>
      </c>
      <c r="W63" s="188"/>
      <c r="X63" s="188">
        <v>15.706240083506261</v>
      </c>
      <c r="Y63" s="188">
        <v>16.827024044322428</v>
      </c>
      <c r="Z63" s="188">
        <v>14.55486631421534</v>
      </c>
      <c r="AA63" s="563">
        <f t="shared" si="1"/>
        <v>0.86496972226804825</v>
      </c>
    </row>
    <row r="64" spans="1:27" x14ac:dyDescent="0.25">
      <c r="A64" s="343" t="s">
        <v>180</v>
      </c>
      <c r="B64" s="344">
        <v>6261.3071317380891</v>
      </c>
      <c r="C64" s="344">
        <v>3196.1271328303774</v>
      </c>
      <c r="D64" s="344">
        <v>3065.1799989077335</v>
      </c>
      <c r="E64" s="344"/>
      <c r="F64" s="344">
        <v>2935.5041963823969</v>
      </c>
      <c r="G64" s="344">
        <v>1487.4577348494713</v>
      </c>
      <c r="H64" s="344">
        <v>1448.0464615329474</v>
      </c>
      <c r="I64" s="344"/>
      <c r="J64" s="344">
        <v>46.883248730964787</v>
      </c>
      <c r="K64" s="344">
        <v>46.539379474940951</v>
      </c>
      <c r="L64" s="344">
        <v>47.241808378266924</v>
      </c>
      <c r="M64" s="344"/>
      <c r="N64" s="572">
        <f t="shared" si="0"/>
        <v>1.0150932159227477</v>
      </c>
      <c r="O64" s="346"/>
      <c r="P64" s="178">
        <v>5895.6081805268605</v>
      </c>
      <c r="Q64" s="178">
        <v>2987.4900510361967</v>
      </c>
      <c r="R64" s="178">
        <v>2908.1181294903554</v>
      </c>
      <c r="S64" s="178"/>
      <c r="T64" s="178">
        <v>925.97837521637086</v>
      </c>
      <c r="U64" s="178">
        <v>502.70566920960493</v>
      </c>
      <c r="V64" s="178">
        <v>423.27270600678298</v>
      </c>
      <c r="W64" s="178"/>
      <c r="X64" s="178">
        <v>15.706240083506261</v>
      </c>
      <c r="Y64" s="178">
        <v>16.827024044322428</v>
      </c>
      <c r="Z64" s="178">
        <v>14.55486631421534</v>
      </c>
      <c r="AA64" s="573">
        <f t="shared" si="1"/>
        <v>0.86496972226804825</v>
      </c>
    </row>
    <row r="65" spans="1:27" x14ac:dyDescent="0.25">
      <c r="A65" s="345" t="s">
        <v>181</v>
      </c>
      <c r="B65" s="346">
        <v>12696.786664907246</v>
      </c>
      <c r="C65" s="346">
        <v>6425.3088819907207</v>
      </c>
      <c r="D65" s="346">
        <v>6271.4777829165469</v>
      </c>
      <c r="E65" s="346"/>
      <c r="F65" s="346">
        <v>6984.6946968058983</v>
      </c>
      <c r="G65" s="346">
        <v>3489.8046856083456</v>
      </c>
      <c r="H65" s="346">
        <v>3494.8900111975745</v>
      </c>
      <c r="I65" s="346"/>
      <c r="J65" s="346">
        <v>55.011514969466724</v>
      </c>
      <c r="K65" s="346">
        <v>54.313415116739506</v>
      </c>
      <c r="L65" s="346">
        <v>55.7267382931282</v>
      </c>
      <c r="M65" s="346"/>
      <c r="N65" s="572">
        <f t="shared" si="0"/>
        <v>1.0260216223441472</v>
      </c>
      <c r="O65" s="346"/>
      <c r="P65" s="188">
        <v>12188.421871506673</v>
      </c>
      <c r="Q65" s="188">
        <v>6388.936370309083</v>
      </c>
      <c r="R65" s="188">
        <v>5799.4855011968248</v>
      </c>
      <c r="S65" s="188"/>
      <c r="T65" s="188">
        <v>1466.9155488306371</v>
      </c>
      <c r="U65" s="188">
        <v>856.96022981991848</v>
      </c>
      <c r="V65" s="188">
        <v>609.95531901074003</v>
      </c>
      <c r="W65" s="188"/>
      <c r="X65" s="188">
        <v>12.035319783769076</v>
      </c>
      <c r="Y65" s="188">
        <v>13.413190868552512</v>
      </c>
      <c r="Z65" s="188">
        <v>10.517403981523257</v>
      </c>
      <c r="AA65" s="563">
        <f t="shared" si="1"/>
        <v>0.78410902257281045</v>
      </c>
    </row>
    <row r="66" spans="1:27" x14ac:dyDescent="0.25">
      <c r="A66" s="343" t="s">
        <v>181</v>
      </c>
      <c r="B66" s="344">
        <v>12696.786664907246</v>
      </c>
      <c r="C66" s="344">
        <v>6425.3088819907207</v>
      </c>
      <c r="D66" s="344">
        <v>6271.4777829165469</v>
      </c>
      <c r="E66" s="344"/>
      <c r="F66" s="344">
        <v>6984.6946968058983</v>
      </c>
      <c r="G66" s="344">
        <v>3489.8046856083456</v>
      </c>
      <c r="H66" s="344">
        <v>3494.8900111975745</v>
      </c>
      <c r="I66" s="344"/>
      <c r="J66" s="344">
        <v>55.011514969466724</v>
      </c>
      <c r="K66" s="344">
        <v>54.313415116739506</v>
      </c>
      <c r="L66" s="344">
        <v>55.7267382931282</v>
      </c>
      <c r="M66" s="344"/>
      <c r="N66" s="572">
        <f t="shared" si="0"/>
        <v>1.0260216223441472</v>
      </c>
      <c r="O66" s="346"/>
      <c r="P66" s="178">
        <v>12188.421871506673</v>
      </c>
      <c r="Q66" s="178">
        <v>6388.936370309083</v>
      </c>
      <c r="R66" s="178">
        <v>5799.4855011968248</v>
      </c>
      <c r="S66" s="178"/>
      <c r="T66" s="178">
        <v>1466.9155488306371</v>
      </c>
      <c r="U66" s="178">
        <v>856.96022981991848</v>
      </c>
      <c r="V66" s="178">
        <v>609.95531901074003</v>
      </c>
      <c r="W66" s="178"/>
      <c r="X66" s="178">
        <v>12.035319783769076</v>
      </c>
      <c r="Y66" s="178">
        <v>13.413190868552512</v>
      </c>
      <c r="Z66" s="178">
        <v>10.517403981523257</v>
      </c>
      <c r="AA66" s="573">
        <f t="shared" si="1"/>
        <v>0.78410902257281045</v>
      </c>
    </row>
    <row r="67" spans="1:27" x14ac:dyDescent="0.25">
      <c r="A67" s="345" t="s">
        <v>182</v>
      </c>
      <c r="B67" s="346">
        <v>16622.658019791947</v>
      </c>
      <c r="C67" s="346">
        <v>8484.86574562842</v>
      </c>
      <c r="D67" s="346">
        <v>8137.7922741635484</v>
      </c>
      <c r="E67" s="346"/>
      <c r="F67" s="346">
        <v>6143.0733117885175</v>
      </c>
      <c r="G67" s="346">
        <v>3164.3438478976968</v>
      </c>
      <c r="H67" s="346">
        <v>2978.7294638908425</v>
      </c>
      <c r="I67" s="346"/>
      <c r="J67" s="346">
        <v>36.956022944553283</v>
      </c>
      <c r="K67" s="346">
        <v>37.293976625711977</v>
      </c>
      <c r="L67" s="346">
        <v>36.603655678800465</v>
      </c>
      <c r="M67" s="346"/>
      <c r="N67" s="572">
        <f t="shared" si="0"/>
        <v>0.98148974688755564</v>
      </c>
      <c r="O67" s="346"/>
      <c r="P67" s="188">
        <v>15371.289643559105</v>
      </c>
      <c r="Q67" s="188">
        <v>7841.3981783635772</v>
      </c>
      <c r="R67" s="188">
        <v>7529.8914651948035</v>
      </c>
      <c r="S67" s="188"/>
      <c r="T67" s="188">
        <v>1977.3912671672958</v>
      </c>
      <c r="U67" s="188">
        <v>1048.1482726718184</v>
      </c>
      <c r="V67" s="188">
        <v>929.24299449549892</v>
      </c>
      <c r="W67" s="188"/>
      <c r="X67" s="188">
        <v>12.864185849207054</v>
      </c>
      <c r="Y67" s="188">
        <v>13.366854339369542</v>
      </c>
      <c r="Z67" s="188">
        <v>12.340722290496798</v>
      </c>
      <c r="AA67" s="563">
        <f t="shared" si="1"/>
        <v>0.92323309412817745</v>
      </c>
    </row>
    <row r="68" spans="1:27" x14ac:dyDescent="0.25">
      <c r="A68" s="343" t="s">
        <v>182</v>
      </c>
      <c r="B68" s="344">
        <v>16622.658019791947</v>
      </c>
      <c r="C68" s="344">
        <v>8484.86574562842</v>
      </c>
      <c r="D68" s="344">
        <v>8137.7922741635484</v>
      </c>
      <c r="E68" s="344"/>
      <c r="F68" s="344">
        <v>6143.0733117885175</v>
      </c>
      <c r="G68" s="344">
        <v>3164.3438478976968</v>
      </c>
      <c r="H68" s="344">
        <v>2978.7294638908425</v>
      </c>
      <c r="I68" s="344"/>
      <c r="J68" s="344">
        <v>36.956022944553283</v>
      </c>
      <c r="K68" s="344">
        <v>37.293976625711977</v>
      </c>
      <c r="L68" s="344">
        <v>36.603655678800465</v>
      </c>
      <c r="M68" s="344"/>
      <c r="N68" s="572">
        <f t="shared" si="0"/>
        <v>0.98148974688755564</v>
      </c>
      <c r="O68" s="346"/>
      <c r="P68" s="178">
        <v>15371.289643559105</v>
      </c>
      <c r="Q68" s="178">
        <v>7841.3981783635772</v>
      </c>
      <c r="R68" s="178">
        <v>7529.8914651948035</v>
      </c>
      <c r="S68" s="178"/>
      <c r="T68" s="178">
        <v>1977.3912671672958</v>
      </c>
      <c r="U68" s="178">
        <v>1048.1482726718184</v>
      </c>
      <c r="V68" s="178">
        <v>929.24299449549892</v>
      </c>
      <c r="W68" s="178"/>
      <c r="X68" s="178">
        <v>12.864185849207054</v>
      </c>
      <c r="Y68" s="178">
        <v>13.366854339369542</v>
      </c>
      <c r="Z68" s="178">
        <v>12.340722290496798</v>
      </c>
      <c r="AA68" s="573">
        <f t="shared" si="1"/>
        <v>0.92323309412817745</v>
      </c>
    </row>
    <row r="69" spans="1:27" x14ac:dyDescent="0.25">
      <c r="A69" s="345" t="s">
        <v>183</v>
      </c>
      <c r="B69" s="346">
        <v>5946.0169452058981</v>
      </c>
      <c r="C69" s="346">
        <v>3052.4666849346613</v>
      </c>
      <c r="D69" s="346">
        <v>2893.5502602712586</v>
      </c>
      <c r="E69" s="346"/>
      <c r="F69" s="346">
        <v>2006.1609449508178</v>
      </c>
      <c r="G69" s="346">
        <v>1015.7937864484919</v>
      </c>
      <c r="H69" s="346">
        <v>990.36715850234748</v>
      </c>
      <c r="I69" s="346"/>
      <c r="J69" s="346">
        <v>7.7981651376148502</v>
      </c>
      <c r="K69" s="346">
        <v>8.7260034904014514</v>
      </c>
      <c r="L69" s="346">
        <v>6.7698259187621117</v>
      </c>
      <c r="M69" s="346"/>
      <c r="N69" s="572">
        <f t="shared" si="0"/>
        <v>0.77582205029013307</v>
      </c>
      <c r="O69" s="346"/>
      <c r="P69" s="188">
        <v>5291.572423083936</v>
      </c>
      <c r="Q69" s="188">
        <v>2723.9273112335359</v>
      </c>
      <c r="R69" s="188">
        <v>2567.6451118502132</v>
      </c>
      <c r="S69" s="188"/>
      <c r="T69" s="188">
        <v>784.52449121218035</v>
      </c>
      <c r="U69" s="188">
        <v>420.38414048929837</v>
      </c>
      <c r="V69" s="188">
        <v>364.14035072289278</v>
      </c>
      <c r="W69" s="188"/>
      <c r="X69" s="188">
        <v>14.825923723348856</v>
      </c>
      <c r="Y69" s="188">
        <v>15.433016099791773</v>
      </c>
      <c r="Z69" s="188">
        <v>14.18188008312786</v>
      </c>
      <c r="AA69" s="563">
        <f t="shared" si="1"/>
        <v>0.91893120511415816</v>
      </c>
    </row>
    <row r="70" spans="1:27" x14ac:dyDescent="0.25">
      <c r="A70" s="343" t="s">
        <v>183</v>
      </c>
      <c r="B70" s="344">
        <v>5946.0169452058981</v>
      </c>
      <c r="C70" s="344">
        <v>3052.4666849346613</v>
      </c>
      <c r="D70" s="344">
        <v>2893.5502602712586</v>
      </c>
      <c r="E70" s="344"/>
      <c r="F70" s="344">
        <v>2006.1609449508178</v>
      </c>
      <c r="G70" s="344">
        <v>1015.7937864484919</v>
      </c>
      <c r="H70" s="344">
        <v>990.36715850234748</v>
      </c>
      <c r="I70" s="344"/>
      <c r="J70" s="344">
        <v>7.7981651376148502</v>
      </c>
      <c r="K70" s="344">
        <v>8.7260034904014514</v>
      </c>
      <c r="L70" s="344">
        <v>6.7698259187621117</v>
      </c>
      <c r="M70" s="344"/>
      <c r="N70" s="579">
        <f t="shared" ref="N70" si="4">L70/K70</f>
        <v>0.77582205029013307</v>
      </c>
      <c r="O70" s="344"/>
      <c r="P70" s="178">
        <v>5291.572423083936</v>
      </c>
      <c r="Q70" s="178">
        <v>2723.9273112335359</v>
      </c>
      <c r="R70" s="178">
        <v>2567.6451118502132</v>
      </c>
      <c r="S70" s="178"/>
      <c r="T70" s="178">
        <v>784.52449121218035</v>
      </c>
      <c r="U70" s="178">
        <v>420.38414048929837</v>
      </c>
      <c r="V70" s="178">
        <v>364.14035072289278</v>
      </c>
      <c r="W70" s="178"/>
      <c r="X70" s="178">
        <v>14.825923723348856</v>
      </c>
      <c r="Y70" s="178">
        <v>15.433016099791773</v>
      </c>
      <c r="Z70" s="178">
        <v>14.18188008312786</v>
      </c>
      <c r="AA70" s="595">
        <f t="shared" ref="AA70" si="5">Z70/Y70</f>
        <v>0.91893120511415816</v>
      </c>
    </row>
    <row r="71" spans="1:27" x14ac:dyDescent="0.25">
      <c r="A71" s="345" t="s">
        <v>184</v>
      </c>
      <c r="B71" s="346">
        <v>7789.4474713013697</v>
      </c>
      <c r="C71" s="346">
        <v>3853.405465238211</v>
      </c>
      <c r="D71" s="346">
        <v>3936.0420060631805</v>
      </c>
      <c r="E71" s="346"/>
      <c r="F71" s="346">
        <v>4126.7417156592637</v>
      </c>
      <c r="G71" s="346">
        <v>1965.4783402369867</v>
      </c>
      <c r="H71" s="346">
        <v>2161.2633754222989</v>
      </c>
      <c r="I71" s="346"/>
      <c r="J71" s="346">
        <v>52.978619226375301</v>
      </c>
      <c r="K71" s="346">
        <v>51.006268558232094</v>
      </c>
      <c r="L71" s="346">
        <v>54.909560723514666</v>
      </c>
      <c r="M71" s="346"/>
      <c r="N71" s="572">
        <f t="shared" si="0"/>
        <v>1.076525734495287</v>
      </c>
      <c r="O71" s="346"/>
      <c r="P71" s="188">
        <v>7728.6464547735659</v>
      </c>
      <c r="Q71" s="188">
        <v>3889.9228066940495</v>
      </c>
      <c r="R71" s="188">
        <v>3838.7236480788906</v>
      </c>
      <c r="S71" s="188"/>
      <c r="T71" s="188">
        <v>2356.1873516975861</v>
      </c>
      <c r="U71" s="188">
        <v>1153.8620772287452</v>
      </c>
      <c r="V71" s="188">
        <v>1202.3252744688623</v>
      </c>
      <c r="W71" s="188"/>
      <c r="X71" s="188">
        <v>30.486416547652752</v>
      </c>
      <c r="Y71" s="188">
        <v>29.662852826876676</v>
      </c>
      <c r="Z71" s="188">
        <v>31.320964588596983</v>
      </c>
      <c r="AA71" s="563">
        <f t="shared" si="1"/>
        <v>1.0558985938202794</v>
      </c>
    </row>
    <row r="72" spans="1:27" x14ac:dyDescent="0.25">
      <c r="A72" s="348" t="s">
        <v>184</v>
      </c>
      <c r="B72" s="349">
        <v>7789.4474713013697</v>
      </c>
      <c r="C72" s="349">
        <v>3853.405465238211</v>
      </c>
      <c r="D72" s="349">
        <v>3936.0420060631805</v>
      </c>
      <c r="E72" s="349"/>
      <c r="F72" s="349">
        <v>4126.7417156592637</v>
      </c>
      <c r="G72" s="349">
        <v>1965.4783402369867</v>
      </c>
      <c r="H72" s="349">
        <v>2161.2633754222989</v>
      </c>
      <c r="I72" s="349"/>
      <c r="J72" s="349">
        <v>52.978619226375301</v>
      </c>
      <c r="K72" s="349">
        <v>51.006268558232094</v>
      </c>
      <c r="L72" s="349">
        <v>54.909560723514666</v>
      </c>
      <c r="M72" s="349"/>
      <c r="N72" s="581">
        <f t="shared" si="0"/>
        <v>1.076525734495287</v>
      </c>
      <c r="O72" s="582"/>
      <c r="P72" s="185">
        <v>7728.6464547735659</v>
      </c>
      <c r="Q72" s="185">
        <v>3889.9228066940495</v>
      </c>
      <c r="R72" s="185">
        <v>3838.7236480788906</v>
      </c>
      <c r="S72" s="185"/>
      <c r="T72" s="185">
        <v>2356.1873516975861</v>
      </c>
      <c r="U72" s="185">
        <v>1153.8620772287452</v>
      </c>
      <c r="V72" s="185">
        <v>1202.3252744688623</v>
      </c>
      <c r="W72" s="185"/>
      <c r="X72" s="185">
        <v>30.486416547652752</v>
      </c>
      <c r="Y72" s="185">
        <v>29.662852826876676</v>
      </c>
      <c r="Z72" s="185">
        <v>31.320964588596983</v>
      </c>
      <c r="AA72" s="583">
        <f t="shared" ref="AA72" si="6">Z72/Y72</f>
        <v>1.0558985938202794</v>
      </c>
    </row>
    <row r="73" spans="1:27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</sheetData>
  <mergeCells count="10">
    <mergeCell ref="A1:AA1"/>
    <mergeCell ref="A2:A4"/>
    <mergeCell ref="B2:D3"/>
    <mergeCell ref="F2:H3"/>
    <mergeCell ref="J2:L3"/>
    <mergeCell ref="N2:N4"/>
    <mergeCell ref="P2:R3"/>
    <mergeCell ref="T2:V3"/>
    <mergeCell ref="X2:Z3"/>
    <mergeCell ref="AA2:AA4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7A7046"/>
  </sheetPr>
  <dimension ref="A1"/>
  <sheetViews>
    <sheetView workbookViewId="0">
      <selection activeCell="S14" sqref="S14"/>
    </sheetView>
  </sheetViews>
  <sheetFormatPr defaultRowHeight="15" x14ac:dyDescent="0.25"/>
  <cols>
    <col min="1" max="16384" width="9.140625" style="25"/>
  </cols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G3786"/>
  <sheetViews>
    <sheetView workbookViewId="0">
      <selection activeCell="E7" sqref="E7:E8"/>
    </sheetView>
  </sheetViews>
  <sheetFormatPr defaultRowHeight="12" x14ac:dyDescent="0.2"/>
  <cols>
    <col min="1" max="1" width="20.140625" style="795" customWidth="1"/>
    <col min="2" max="2" width="9.140625" style="795"/>
    <col min="3" max="3" width="12.42578125" style="795" customWidth="1"/>
    <col min="4" max="4" width="9.140625" style="795"/>
    <col min="5" max="5" width="11.28515625" style="794" customWidth="1"/>
    <col min="6" max="6" width="9.140625" style="794"/>
    <col min="7" max="7" width="9.140625" style="76"/>
    <col min="8" max="8" width="11" style="76" customWidth="1"/>
    <col min="9" max="11" width="9.140625" style="76"/>
    <col min="12" max="12" width="10.42578125" style="76" customWidth="1"/>
    <col min="13" max="59" width="9.140625" style="794"/>
    <col min="60" max="16384" width="9.140625" style="795"/>
  </cols>
  <sheetData>
    <row r="1" spans="1:59" x14ac:dyDescent="0.2">
      <c r="A1" s="1029" t="s">
        <v>568</v>
      </c>
      <c r="B1" s="1029"/>
      <c r="C1" s="1029"/>
      <c r="D1" s="1029"/>
      <c r="E1" s="1029"/>
      <c r="F1" s="1029"/>
      <c r="G1" s="1029"/>
      <c r="H1" s="1029"/>
      <c r="I1" s="1029"/>
      <c r="J1" s="1029"/>
      <c r="K1" s="1029"/>
      <c r="L1" s="1029"/>
    </row>
    <row r="2" spans="1:59" ht="15" customHeight="1" x14ac:dyDescent="0.2">
      <c r="A2" s="1032" t="s">
        <v>523</v>
      </c>
      <c r="B2" s="1030" t="s">
        <v>318</v>
      </c>
      <c r="C2" s="960" t="s">
        <v>319</v>
      </c>
      <c r="D2" s="960"/>
      <c r="E2" s="960"/>
      <c r="F2" s="960"/>
      <c r="G2" s="960"/>
      <c r="H2" s="960"/>
      <c r="I2" s="960"/>
      <c r="J2" s="960"/>
      <c r="K2" s="960"/>
      <c r="L2" s="960"/>
    </row>
    <row r="3" spans="1:59" ht="27" customHeight="1" x14ac:dyDescent="0.2">
      <c r="A3" s="957"/>
      <c r="B3" s="1030"/>
      <c r="C3" s="332" t="s">
        <v>569</v>
      </c>
      <c r="D3" s="799" t="s">
        <v>320</v>
      </c>
      <c r="E3" s="799" t="s">
        <v>321</v>
      </c>
      <c r="F3" s="799" t="s">
        <v>322</v>
      </c>
      <c r="G3" s="799" t="s">
        <v>323</v>
      </c>
      <c r="H3" s="799" t="s">
        <v>324</v>
      </c>
      <c r="I3" s="799" t="s">
        <v>325</v>
      </c>
      <c r="J3" s="799" t="s">
        <v>326</v>
      </c>
      <c r="K3" s="799" t="s">
        <v>327</v>
      </c>
      <c r="L3" s="799" t="s">
        <v>567</v>
      </c>
    </row>
    <row r="4" spans="1:59" x14ac:dyDescent="0.2">
      <c r="A4" s="333" t="s">
        <v>163</v>
      </c>
      <c r="B4" s="334">
        <v>760147.26059758139</v>
      </c>
      <c r="C4" s="334">
        <v>200070.14504144457</v>
      </c>
      <c r="D4" s="334">
        <v>16206.284828433994</v>
      </c>
      <c r="E4" s="334">
        <v>10496.243523053432</v>
      </c>
      <c r="F4" s="334">
        <v>9154.887487527556</v>
      </c>
      <c r="G4" s="334">
        <v>385454.29712619202</v>
      </c>
      <c r="H4" s="334">
        <v>11889.292133070583</v>
      </c>
      <c r="I4" s="334">
        <v>14682.016606245501</v>
      </c>
      <c r="J4" s="334">
        <v>95541.132166883719</v>
      </c>
      <c r="K4" s="333">
        <v>15861.667665156596</v>
      </c>
      <c r="L4" s="333">
        <v>791.29402491014446</v>
      </c>
    </row>
    <row r="5" spans="1:59" x14ac:dyDescent="0.2">
      <c r="A5" s="76"/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</row>
    <row r="6" spans="1:59" ht="15" customHeight="1" x14ac:dyDescent="0.2">
      <c r="A6" s="176" t="s">
        <v>3</v>
      </c>
      <c r="B6" s="792"/>
      <c r="C6" s="792"/>
      <c r="D6" s="792"/>
      <c r="E6" s="792"/>
      <c r="F6" s="792"/>
      <c r="G6" s="792"/>
      <c r="H6" s="792"/>
      <c r="I6" s="792"/>
      <c r="J6" s="792"/>
      <c r="K6" s="792"/>
      <c r="L6" s="792"/>
    </row>
    <row r="7" spans="1:59" x14ac:dyDescent="0.2">
      <c r="A7" s="190" t="s">
        <v>4</v>
      </c>
      <c r="B7" s="178">
        <v>297921.53765265149</v>
      </c>
      <c r="C7" s="178">
        <v>188455.22118847983</v>
      </c>
      <c r="D7" s="178">
        <v>7680.9863892023504</v>
      </c>
      <c r="E7" s="178">
        <v>4206.9802932405755</v>
      </c>
      <c r="F7" s="178">
        <v>4034.6717116018758</v>
      </c>
      <c r="G7" s="178">
        <v>72042.217983216862</v>
      </c>
      <c r="H7" s="178">
        <v>4867.0547059795927</v>
      </c>
      <c r="I7" s="178">
        <v>6872.4615061284539</v>
      </c>
      <c r="J7" s="178">
        <v>4754.3914026004431</v>
      </c>
      <c r="K7" s="178">
        <v>4689.4443218289334</v>
      </c>
      <c r="L7" s="178">
        <v>318.1081507176437</v>
      </c>
    </row>
    <row r="8" spans="1:59" x14ac:dyDescent="0.2">
      <c r="A8" s="190" t="s">
        <v>5</v>
      </c>
      <c r="B8" s="178">
        <v>462225.72295094852</v>
      </c>
      <c r="C8" s="178">
        <v>11614.923853076654</v>
      </c>
      <c r="D8" s="178">
        <v>8525.2984392319777</v>
      </c>
      <c r="E8" s="178">
        <v>6289.2632298128565</v>
      </c>
      <c r="F8" s="178">
        <v>5120.2157759256797</v>
      </c>
      <c r="G8" s="178">
        <v>313412.07914216188</v>
      </c>
      <c r="H8" s="178">
        <v>7022.2374270913233</v>
      </c>
      <c r="I8" s="178">
        <v>7809.5551001173799</v>
      </c>
      <c r="J8" s="178">
        <v>90786.740764277085</v>
      </c>
      <c r="K8" s="178">
        <v>11172.223343327996</v>
      </c>
      <c r="L8" s="178">
        <v>473.18587419249297</v>
      </c>
    </row>
    <row r="9" spans="1:59" ht="15.75" customHeight="1" x14ac:dyDescent="0.2">
      <c r="A9" s="1031" t="s">
        <v>518</v>
      </c>
      <c r="B9" s="1031"/>
      <c r="C9" s="1031"/>
      <c r="D9" s="333"/>
      <c r="E9" s="333"/>
      <c r="F9" s="333"/>
      <c r="G9" s="333"/>
      <c r="H9" s="333"/>
      <c r="I9" s="333"/>
      <c r="J9" s="333"/>
      <c r="K9" s="333"/>
      <c r="L9" s="333"/>
    </row>
    <row r="10" spans="1:59" s="797" customFormat="1" x14ac:dyDescent="0.2">
      <c r="A10" s="191" t="s">
        <v>6</v>
      </c>
      <c r="B10" s="188">
        <v>50618.959482985192</v>
      </c>
      <c r="C10" s="188">
        <v>1497.7592096289325</v>
      </c>
      <c r="D10" s="188">
        <v>972.88076094480482</v>
      </c>
      <c r="E10" s="188">
        <v>612.35819013146454</v>
      </c>
      <c r="F10" s="188">
        <v>535.48205370803169</v>
      </c>
      <c r="G10" s="188">
        <v>42247.4133165889</v>
      </c>
      <c r="H10" s="188">
        <v>882.75011824146975</v>
      </c>
      <c r="I10" s="188">
        <v>923.83908770916662</v>
      </c>
      <c r="J10" s="188">
        <v>2302.3077408189533</v>
      </c>
      <c r="K10" s="188">
        <v>535.48205370803169</v>
      </c>
      <c r="L10" s="188">
        <v>108.68695149519469</v>
      </c>
      <c r="M10" s="796"/>
      <c r="N10" s="796"/>
      <c r="O10" s="796"/>
      <c r="P10" s="796"/>
      <c r="Q10" s="796"/>
      <c r="R10" s="796"/>
      <c r="S10" s="796"/>
      <c r="T10" s="796"/>
      <c r="U10" s="796"/>
      <c r="V10" s="796"/>
      <c r="W10" s="796"/>
      <c r="X10" s="796"/>
      <c r="Y10" s="796"/>
      <c r="Z10" s="796"/>
      <c r="AA10" s="796"/>
      <c r="AB10" s="796"/>
      <c r="AC10" s="796"/>
      <c r="AD10" s="796"/>
      <c r="AE10" s="796"/>
      <c r="AF10" s="796"/>
      <c r="AG10" s="796"/>
      <c r="AH10" s="796"/>
      <c r="AI10" s="796"/>
      <c r="AJ10" s="796"/>
      <c r="AK10" s="796"/>
      <c r="AL10" s="796"/>
      <c r="AM10" s="796"/>
      <c r="AN10" s="796"/>
      <c r="AO10" s="796"/>
      <c r="AP10" s="796"/>
      <c r="AQ10" s="796"/>
      <c r="AR10" s="796"/>
      <c r="AS10" s="796"/>
      <c r="AT10" s="796"/>
      <c r="AU10" s="796"/>
      <c r="AV10" s="796"/>
      <c r="AW10" s="796"/>
      <c r="AX10" s="796"/>
      <c r="AY10" s="796"/>
      <c r="AZ10" s="796"/>
      <c r="BA10" s="796"/>
      <c r="BB10" s="796"/>
      <c r="BC10" s="796"/>
      <c r="BD10" s="796"/>
      <c r="BE10" s="796"/>
      <c r="BF10" s="796"/>
      <c r="BG10" s="796"/>
    </row>
    <row r="11" spans="1:59" x14ac:dyDescent="0.2">
      <c r="A11" s="190" t="s">
        <v>6</v>
      </c>
      <c r="B11" s="178">
        <v>15804.673288153026</v>
      </c>
      <c r="C11" s="178">
        <v>955.64990278093194</v>
      </c>
      <c r="D11" s="178">
        <v>479.8131273324438</v>
      </c>
      <c r="E11" s="178">
        <v>258.46287245808628</v>
      </c>
      <c r="F11" s="178">
        <v>205.44484733847858</v>
      </c>
      <c r="G11" s="178">
        <v>12076.180671617172</v>
      </c>
      <c r="H11" s="178">
        <v>401.61154028102408</v>
      </c>
      <c r="I11" s="178">
        <v>514.27484366018814</v>
      </c>
      <c r="J11" s="178">
        <v>601.75458510754277</v>
      </c>
      <c r="K11" s="178">
        <v>274.36827999396826</v>
      </c>
      <c r="L11" s="178">
        <v>37.112617583725019</v>
      </c>
    </row>
    <row r="12" spans="1:59" x14ac:dyDescent="0.2">
      <c r="A12" s="190" t="s">
        <v>158</v>
      </c>
      <c r="B12" s="178">
        <v>12143.778653644662</v>
      </c>
      <c r="C12" s="178">
        <v>188.21398917460607</v>
      </c>
      <c r="D12" s="178">
        <v>170.98313101073356</v>
      </c>
      <c r="E12" s="178">
        <v>117.96510589112594</v>
      </c>
      <c r="F12" s="178">
        <v>102.0596983552438</v>
      </c>
      <c r="G12" s="178">
        <v>10624.812233968129</v>
      </c>
      <c r="H12" s="178">
        <v>121.94145777509648</v>
      </c>
      <c r="I12" s="178">
        <v>182.9121866626453</v>
      </c>
      <c r="J12" s="178">
        <v>527.52934994009036</v>
      </c>
      <c r="K12" s="178">
        <v>96.75789584328308</v>
      </c>
      <c r="L12" s="178">
        <v>10.603605023921434</v>
      </c>
    </row>
    <row r="13" spans="1:59" x14ac:dyDescent="0.2">
      <c r="A13" s="190" t="s">
        <v>159</v>
      </c>
      <c r="B13" s="178">
        <v>10203.31893426731</v>
      </c>
      <c r="C13" s="178">
        <v>217.37390299039032</v>
      </c>
      <c r="D13" s="178">
        <v>145.79956907891989</v>
      </c>
      <c r="E13" s="178">
        <v>106.03605023921433</v>
      </c>
      <c r="F13" s="178">
        <v>119.29055651911612</v>
      </c>
      <c r="G13" s="178">
        <v>8774.4831572940966</v>
      </c>
      <c r="H13" s="178">
        <v>234.60476115426283</v>
      </c>
      <c r="I13" s="178">
        <v>115.31420463514559</v>
      </c>
      <c r="J13" s="178">
        <v>424.14420095685688</v>
      </c>
      <c r="K13" s="178">
        <v>62.296179515538419</v>
      </c>
      <c r="L13" s="178">
        <v>3.9763518839705383</v>
      </c>
    </row>
    <row r="14" spans="1:59" x14ac:dyDescent="0.2">
      <c r="A14" s="190" t="s">
        <v>160</v>
      </c>
      <c r="B14" s="178">
        <v>12467.188606874221</v>
      </c>
      <c r="C14" s="178">
        <v>136.52141468298854</v>
      </c>
      <c r="D14" s="178">
        <v>176.28493352269433</v>
      </c>
      <c r="E14" s="178">
        <v>129.89416154303757</v>
      </c>
      <c r="F14" s="178">
        <v>108.68695149519469</v>
      </c>
      <c r="G14" s="178">
        <v>10771.937253675018</v>
      </c>
      <c r="H14" s="178">
        <v>124.59235903107684</v>
      </c>
      <c r="I14" s="178">
        <v>111.33785275117505</v>
      </c>
      <c r="J14" s="178">
        <v>748.87960481445737</v>
      </c>
      <c r="K14" s="178">
        <v>102.0596983552438</v>
      </c>
      <c r="L14" s="178">
        <v>56.994377003577704</v>
      </c>
    </row>
    <row r="15" spans="1:59" s="797" customFormat="1" x14ac:dyDescent="0.2">
      <c r="A15" s="191" t="s">
        <v>7</v>
      </c>
      <c r="B15" s="188">
        <v>25035.111461487217</v>
      </c>
      <c r="C15" s="188">
        <v>956.97535340892216</v>
      </c>
      <c r="D15" s="188">
        <v>344.61716327744699</v>
      </c>
      <c r="E15" s="188">
        <v>257.13742183009612</v>
      </c>
      <c r="F15" s="188">
        <v>194.84124231455704</v>
      </c>
      <c r="G15" s="188">
        <v>9311.2906616300443</v>
      </c>
      <c r="H15" s="188">
        <v>172.30858163872375</v>
      </c>
      <c r="I15" s="188">
        <v>397.63518839705358</v>
      </c>
      <c r="J15" s="188">
        <v>12559.97015083352</v>
      </c>
      <c r="K15" s="188">
        <v>827.08119186588044</v>
      </c>
      <c r="L15" s="188">
        <v>13.254506279901792</v>
      </c>
      <c r="M15" s="796"/>
      <c r="N15" s="796"/>
      <c r="O15" s="796"/>
      <c r="P15" s="796"/>
      <c r="Q15" s="796"/>
      <c r="R15" s="796"/>
      <c r="S15" s="796"/>
      <c r="T15" s="796"/>
      <c r="U15" s="796"/>
      <c r="V15" s="796"/>
      <c r="W15" s="796"/>
      <c r="X15" s="796"/>
      <c r="Y15" s="796"/>
      <c r="Z15" s="796"/>
      <c r="AA15" s="796"/>
      <c r="AB15" s="796"/>
      <c r="AC15" s="796"/>
      <c r="AD15" s="796"/>
      <c r="AE15" s="796"/>
      <c r="AF15" s="796"/>
      <c r="AG15" s="796"/>
      <c r="AH15" s="796"/>
      <c r="AI15" s="796"/>
      <c r="AJ15" s="796"/>
      <c r="AK15" s="796"/>
      <c r="AL15" s="796"/>
      <c r="AM15" s="796"/>
      <c r="AN15" s="796"/>
      <c r="AO15" s="796"/>
      <c r="AP15" s="796"/>
      <c r="AQ15" s="796"/>
      <c r="AR15" s="796"/>
      <c r="AS15" s="796"/>
      <c r="AT15" s="796"/>
      <c r="AU15" s="796"/>
      <c r="AV15" s="796"/>
      <c r="AW15" s="796"/>
      <c r="AX15" s="796"/>
      <c r="AY15" s="796"/>
      <c r="AZ15" s="796"/>
      <c r="BA15" s="796"/>
      <c r="BB15" s="796"/>
      <c r="BC15" s="796"/>
      <c r="BD15" s="796"/>
      <c r="BE15" s="796"/>
      <c r="BF15" s="796"/>
      <c r="BG15" s="796"/>
    </row>
    <row r="16" spans="1:59" x14ac:dyDescent="0.2">
      <c r="A16" s="190" t="s">
        <v>161</v>
      </c>
      <c r="B16" s="178">
        <v>12281.625518955621</v>
      </c>
      <c r="C16" s="178">
        <v>746.22870355847692</v>
      </c>
      <c r="D16" s="178">
        <v>104.71059961122415</v>
      </c>
      <c r="E16" s="178">
        <v>124.59235903107684</v>
      </c>
      <c r="F16" s="178">
        <v>107.36150086720451</v>
      </c>
      <c r="G16" s="178">
        <v>5092.3813127378917</v>
      </c>
      <c r="H16" s="178">
        <v>83.50338956338129</v>
      </c>
      <c r="I16" s="178">
        <v>204.11939671048839</v>
      </c>
      <c r="J16" s="178">
        <v>5349.5187345679506</v>
      </c>
      <c r="K16" s="178">
        <v>469.20952230852248</v>
      </c>
      <c r="L16" s="178">
        <v>0</v>
      </c>
    </row>
    <row r="17" spans="1:59" x14ac:dyDescent="0.2">
      <c r="A17" s="190" t="s">
        <v>162</v>
      </c>
      <c r="B17" s="178">
        <v>12753.485942520059</v>
      </c>
      <c r="C17" s="178">
        <v>210.74664985043935</v>
      </c>
      <c r="D17" s="178">
        <v>239.9065636662236</v>
      </c>
      <c r="E17" s="178">
        <v>132.54506279901796</v>
      </c>
      <c r="F17" s="178">
        <v>87.479741447351827</v>
      </c>
      <c r="G17" s="178">
        <v>4218.9093488924855</v>
      </c>
      <c r="H17" s="178">
        <v>88.805192075342006</v>
      </c>
      <c r="I17" s="178">
        <v>193.51579168656684</v>
      </c>
      <c r="J17" s="178">
        <v>7210.4514162659025</v>
      </c>
      <c r="K17" s="178">
        <v>357.87166955734864</v>
      </c>
      <c r="L17" s="178">
        <v>13.254506279901792</v>
      </c>
    </row>
    <row r="18" spans="1:59" s="797" customFormat="1" x14ac:dyDescent="0.2">
      <c r="A18" s="191" t="s">
        <v>8</v>
      </c>
      <c r="B18" s="188">
        <v>26519.616164838048</v>
      </c>
      <c r="C18" s="188">
        <v>4067.8079773016257</v>
      </c>
      <c r="D18" s="188">
        <v>331.36265699754534</v>
      </c>
      <c r="E18" s="188">
        <v>234.60476115426283</v>
      </c>
      <c r="F18" s="188">
        <v>174.95948289470414</v>
      </c>
      <c r="G18" s="188">
        <v>15973.005517907755</v>
      </c>
      <c r="H18" s="188">
        <v>466.55862105254215</v>
      </c>
      <c r="I18" s="188">
        <v>564.64196752381656</v>
      </c>
      <c r="J18" s="188">
        <v>3774.8833885158369</v>
      </c>
      <c r="K18" s="188">
        <v>910.5845814292644</v>
      </c>
      <c r="L18" s="188">
        <v>21.207210047842867</v>
      </c>
      <c r="M18" s="796"/>
      <c r="N18" s="796"/>
      <c r="O18" s="796"/>
      <c r="P18" s="796"/>
      <c r="Q18" s="796"/>
      <c r="R18" s="796"/>
      <c r="S18" s="796"/>
      <c r="T18" s="796"/>
      <c r="U18" s="796"/>
      <c r="V18" s="796"/>
      <c r="W18" s="796"/>
      <c r="X18" s="796"/>
      <c r="Y18" s="796"/>
      <c r="Z18" s="796"/>
      <c r="AA18" s="796"/>
      <c r="AB18" s="796"/>
      <c r="AC18" s="796"/>
      <c r="AD18" s="796"/>
      <c r="AE18" s="796"/>
      <c r="AF18" s="796"/>
      <c r="AG18" s="796"/>
      <c r="AH18" s="796"/>
      <c r="AI18" s="796"/>
      <c r="AJ18" s="796"/>
      <c r="AK18" s="796"/>
      <c r="AL18" s="796"/>
      <c r="AM18" s="796"/>
      <c r="AN18" s="796"/>
      <c r="AO18" s="796"/>
      <c r="AP18" s="796"/>
      <c r="AQ18" s="796"/>
      <c r="AR18" s="796"/>
      <c r="AS18" s="796"/>
      <c r="AT18" s="796"/>
      <c r="AU18" s="796"/>
      <c r="AV18" s="796"/>
      <c r="AW18" s="796"/>
      <c r="AX18" s="796"/>
      <c r="AY18" s="796"/>
      <c r="AZ18" s="796"/>
      <c r="BA18" s="796"/>
      <c r="BB18" s="796"/>
      <c r="BC18" s="796"/>
      <c r="BD18" s="796"/>
      <c r="BE18" s="796"/>
      <c r="BF18" s="796"/>
      <c r="BG18" s="796"/>
    </row>
    <row r="19" spans="1:59" x14ac:dyDescent="0.2">
      <c r="A19" s="190" t="s">
        <v>8</v>
      </c>
      <c r="B19" s="178">
        <v>26519.616164838048</v>
      </c>
      <c r="C19" s="178">
        <v>4067.8079773016257</v>
      </c>
      <c r="D19" s="178">
        <v>331.36265699754534</v>
      </c>
      <c r="E19" s="178">
        <v>234.60476115426283</v>
      </c>
      <c r="F19" s="178">
        <v>174.95948289470414</v>
      </c>
      <c r="G19" s="178">
        <v>15973.005517907755</v>
      </c>
      <c r="H19" s="178">
        <v>466.55862105254215</v>
      </c>
      <c r="I19" s="178">
        <v>564.64196752381656</v>
      </c>
      <c r="J19" s="178">
        <v>3774.8833885158369</v>
      </c>
      <c r="K19" s="178">
        <v>910.5845814292644</v>
      </c>
      <c r="L19" s="178">
        <v>21.207210047842867</v>
      </c>
    </row>
    <row r="20" spans="1:59" s="797" customFormat="1" x14ac:dyDescent="0.2">
      <c r="A20" s="191" t="s">
        <v>9</v>
      </c>
      <c r="B20" s="188">
        <v>208883.06626686538</v>
      </c>
      <c r="C20" s="188">
        <v>149031.01770992417</v>
      </c>
      <c r="D20" s="188">
        <v>4802.1076252080829</v>
      </c>
      <c r="E20" s="188">
        <v>3537.627726105628</v>
      </c>
      <c r="F20" s="188">
        <v>3332.1828787671789</v>
      </c>
      <c r="G20" s="188">
        <v>31406.552630243863</v>
      </c>
      <c r="H20" s="188">
        <v>4234.8147564283654</v>
      </c>
      <c r="I20" s="188">
        <v>5344.2169320559906</v>
      </c>
      <c r="J20" s="188">
        <v>3709.9363077443272</v>
      </c>
      <c r="K20" s="188">
        <v>3314.9520206033089</v>
      </c>
      <c r="L20" s="188">
        <v>169.65768038274337</v>
      </c>
      <c r="M20" s="796"/>
      <c r="N20" s="796"/>
      <c r="O20" s="796"/>
      <c r="P20" s="796"/>
      <c r="Q20" s="796"/>
      <c r="R20" s="796"/>
      <c r="S20" s="796"/>
      <c r="T20" s="796"/>
      <c r="U20" s="796"/>
      <c r="V20" s="796"/>
      <c r="W20" s="796"/>
      <c r="X20" s="796"/>
      <c r="Y20" s="796"/>
      <c r="Z20" s="796"/>
      <c r="AA20" s="796"/>
      <c r="AB20" s="796"/>
      <c r="AC20" s="796"/>
      <c r="AD20" s="796"/>
      <c r="AE20" s="796"/>
      <c r="AF20" s="796"/>
      <c r="AG20" s="796"/>
      <c r="AH20" s="796"/>
      <c r="AI20" s="796"/>
      <c r="AJ20" s="796"/>
      <c r="AK20" s="796"/>
      <c r="AL20" s="796"/>
      <c r="AM20" s="796"/>
      <c r="AN20" s="796"/>
      <c r="AO20" s="796"/>
      <c r="AP20" s="796"/>
      <c r="AQ20" s="796"/>
      <c r="AR20" s="796"/>
      <c r="AS20" s="796"/>
      <c r="AT20" s="796"/>
      <c r="AU20" s="796"/>
      <c r="AV20" s="796"/>
      <c r="AW20" s="796"/>
      <c r="AX20" s="796"/>
      <c r="AY20" s="796"/>
      <c r="AZ20" s="796"/>
      <c r="BA20" s="796"/>
      <c r="BB20" s="796"/>
      <c r="BC20" s="796"/>
      <c r="BD20" s="796"/>
      <c r="BE20" s="796"/>
      <c r="BF20" s="796"/>
      <c r="BG20" s="796"/>
    </row>
    <row r="21" spans="1:59" x14ac:dyDescent="0.2">
      <c r="A21" s="190" t="s">
        <v>9</v>
      </c>
      <c r="B21" s="178">
        <v>197235.00614820121</v>
      </c>
      <c r="C21" s="178">
        <v>147229.73030650307</v>
      </c>
      <c r="D21" s="178">
        <v>4502.5557832823442</v>
      </c>
      <c r="E21" s="178">
        <v>3369.2954963508987</v>
      </c>
      <c r="F21" s="178">
        <v>3165.1760996404396</v>
      </c>
      <c r="G21" s="178">
        <v>25566.617163311934</v>
      </c>
      <c r="H21" s="178">
        <v>3886.2212412669965</v>
      </c>
      <c r="I21" s="178">
        <v>5099.0085658778416</v>
      </c>
      <c r="J21" s="178">
        <v>1430.1612276014312</v>
      </c>
      <c r="K21" s="178">
        <v>2827.1861895029911</v>
      </c>
      <c r="L21" s="178">
        <v>159.05407535882182</v>
      </c>
    </row>
    <row r="22" spans="1:59" x14ac:dyDescent="0.2">
      <c r="A22" s="190" t="s">
        <v>163</v>
      </c>
      <c r="B22" s="178">
        <v>11648.060118776404</v>
      </c>
      <c r="C22" s="178">
        <v>1801.2874034386932</v>
      </c>
      <c r="D22" s="178">
        <v>299.55184192578139</v>
      </c>
      <c r="E22" s="178">
        <v>168.33222975475317</v>
      </c>
      <c r="F22" s="178">
        <v>167.00677912676298</v>
      </c>
      <c r="G22" s="178">
        <v>5839.9354669242484</v>
      </c>
      <c r="H22" s="178">
        <v>348.59351516141749</v>
      </c>
      <c r="I22" s="178">
        <v>245.20836617818438</v>
      </c>
      <c r="J22" s="178">
        <v>2279.7750801431234</v>
      </c>
      <c r="K22" s="178">
        <v>487.76583110038479</v>
      </c>
      <c r="L22" s="178">
        <v>10.603605023921434</v>
      </c>
    </row>
    <row r="23" spans="1:59" s="797" customFormat="1" x14ac:dyDescent="0.2">
      <c r="A23" s="191" t="s">
        <v>10</v>
      </c>
      <c r="B23" s="188">
        <v>10097.282884028111</v>
      </c>
      <c r="C23" s="188">
        <v>380.40433023318144</v>
      </c>
      <c r="D23" s="188">
        <v>385.7061327451421</v>
      </c>
      <c r="E23" s="188">
        <v>205.44484733847858</v>
      </c>
      <c r="F23" s="188">
        <v>169.65768038274337</v>
      </c>
      <c r="G23" s="188">
        <v>7194.5460087300225</v>
      </c>
      <c r="H23" s="188">
        <v>140.49776656695911</v>
      </c>
      <c r="I23" s="188">
        <v>202.79394608249819</v>
      </c>
      <c r="J23" s="188">
        <v>1186.2783120512304</v>
      </c>
      <c r="K23" s="188">
        <v>213.39755110641974</v>
      </c>
      <c r="L23" s="188">
        <v>18.556308791862509</v>
      </c>
      <c r="M23" s="796"/>
      <c r="N23" s="796"/>
      <c r="O23" s="796"/>
      <c r="P23" s="796"/>
      <c r="Q23" s="796"/>
      <c r="R23" s="796"/>
      <c r="S23" s="796"/>
      <c r="T23" s="796"/>
      <c r="U23" s="796"/>
      <c r="V23" s="796"/>
      <c r="W23" s="796"/>
      <c r="X23" s="796"/>
      <c r="Y23" s="796"/>
      <c r="Z23" s="796"/>
      <c r="AA23" s="796"/>
      <c r="AB23" s="796"/>
      <c r="AC23" s="796"/>
      <c r="AD23" s="796"/>
      <c r="AE23" s="796"/>
      <c r="AF23" s="796"/>
      <c r="AG23" s="796"/>
      <c r="AH23" s="796"/>
      <c r="AI23" s="796"/>
      <c r="AJ23" s="796"/>
      <c r="AK23" s="796"/>
      <c r="AL23" s="796"/>
      <c r="AM23" s="796"/>
      <c r="AN23" s="796"/>
      <c r="AO23" s="796"/>
      <c r="AP23" s="796"/>
      <c r="AQ23" s="796"/>
      <c r="AR23" s="796"/>
      <c r="AS23" s="796"/>
      <c r="AT23" s="796"/>
      <c r="AU23" s="796"/>
      <c r="AV23" s="796"/>
      <c r="AW23" s="796"/>
      <c r="AX23" s="796"/>
      <c r="AY23" s="796"/>
      <c r="AZ23" s="796"/>
      <c r="BA23" s="796"/>
      <c r="BB23" s="796"/>
      <c r="BC23" s="796"/>
      <c r="BD23" s="796"/>
      <c r="BE23" s="796"/>
      <c r="BF23" s="796"/>
      <c r="BG23" s="796"/>
    </row>
    <row r="24" spans="1:59" x14ac:dyDescent="0.2">
      <c r="A24" s="190" t="s">
        <v>10</v>
      </c>
      <c r="B24" s="178">
        <v>10097.282884028111</v>
      </c>
      <c r="C24" s="178">
        <v>380.40433023318144</v>
      </c>
      <c r="D24" s="178">
        <v>385.7061327451421</v>
      </c>
      <c r="E24" s="178">
        <v>205.44484733847858</v>
      </c>
      <c r="F24" s="178">
        <v>169.65768038274337</v>
      </c>
      <c r="G24" s="178">
        <v>7194.5460087300225</v>
      </c>
      <c r="H24" s="178">
        <v>140.49776656695911</v>
      </c>
      <c r="I24" s="178">
        <v>202.79394608249819</v>
      </c>
      <c r="J24" s="178">
        <v>1186.2783120512304</v>
      </c>
      <c r="K24" s="178">
        <v>213.39755110641974</v>
      </c>
      <c r="L24" s="178">
        <v>18.556308791862509</v>
      </c>
    </row>
    <row r="25" spans="1:59" x14ac:dyDescent="0.2">
      <c r="A25" s="191" t="s">
        <v>11</v>
      </c>
      <c r="B25" s="188">
        <v>41196.330968591392</v>
      </c>
      <c r="C25" s="188">
        <v>3420.9880708425085</v>
      </c>
      <c r="D25" s="188">
        <v>809.85033370200756</v>
      </c>
      <c r="E25" s="188">
        <v>678.63072153097562</v>
      </c>
      <c r="F25" s="188">
        <v>645.49445583122008</v>
      </c>
      <c r="G25" s="188">
        <v>24333.948079279548</v>
      </c>
      <c r="H25" s="188">
        <v>694.53612906685828</v>
      </c>
      <c r="I25" s="188">
        <v>825.75574123789022</v>
      </c>
      <c r="J25" s="188">
        <v>8759.9032003862067</v>
      </c>
      <c r="K25" s="188">
        <v>1017.9460822964724</v>
      </c>
      <c r="L25" s="188">
        <v>9.2781543959312547</v>
      </c>
    </row>
    <row r="26" spans="1:59" s="76" customFormat="1" x14ac:dyDescent="0.2">
      <c r="A26" s="190" t="s">
        <v>11</v>
      </c>
      <c r="B26" s="178">
        <v>41196.330968591392</v>
      </c>
      <c r="C26" s="178">
        <v>3420.9880708425085</v>
      </c>
      <c r="D26" s="178">
        <v>809.85033370200756</v>
      </c>
      <c r="E26" s="178">
        <v>678.63072153097562</v>
      </c>
      <c r="F26" s="178">
        <v>645.49445583122008</v>
      </c>
      <c r="G26" s="178">
        <v>24333.948079279548</v>
      </c>
      <c r="H26" s="178">
        <v>694.53612906685828</v>
      </c>
      <c r="I26" s="178">
        <v>825.75574123789022</v>
      </c>
      <c r="J26" s="178">
        <v>8759.9032003862067</v>
      </c>
      <c r="K26" s="178">
        <v>1017.9460822964724</v>
      </c>
      <c r="L26" s="178">
        <v>9.2781543959312547</v>
      </c>
      <c r="M26" s="794"/>
      <c r="N26" s="794"/>
      <c r="O26" s="794"/>
      <c r="P26" s="794"/>
      <c r="Q26" s="794"/>
      <c r="R26" s="794"/>
      <c r="S26" s="794"/>
      <c r="T26" s="794"/>
      <c r="U26" s="794"/>
      <c r="V26" s="794"/>
      <c r="W26" s="794"/>
      <c r="X26" s="794"/>
      <c r="Y26" s="794"/>
      <c r="Z26" s="794"/>
      <c r="AA26" s="794"/>
      <c r="AB26" s="794"/>
      <c r="AC26" s="794"/>
      <c r="AD26" s="794"/>
      <c r="AE26" s="794"/>
      <c r="AF26" s="794"/>
      <c r="AG26" s="794"/>
      <c r="AH26" s="794"/>
      <c r="AI26" s="794"/>
      <c r="AJ26" s="794"/>
      <c r="AK26" s="794"/>
      <c r="AL26" s="794"/>
      <c r="AM26" s="794"/>
      <c r="AN26" s="794"/>
      <c r="AO26" s="794"/>
      <c r="AP26" s="794"/>
      <c r="AQ26" s="794"/>
      <c r="AR26" s="794"/>
      <c r="AS26" s="794"/>
      <c r="AT26" s="794"/>
      <c r="AU26" s="794"/>
      <c r="AV26" s="794"/>
      <c r="AW26" s="794"/>
      <c r="AX26" s="794"/>
      <c r="AY26" s="794"/>
      <c r="AZ26" s="794"/>
      <c r="BA26" s="794"/>
      <c r="BB26" s="794"/>
      <c r="BC26" s="794"/>
      <c r="BD26" s="794"/>
      <c r="BE26" s="794"/>
      <c r="BF26" s="794"/>
      <c r="BG26" s="794"/>
    </row>
    <row r="27" spans="1:59" s="591" customFormat="1" x14ac:dyDescent="0.2">
      <c r="A27" s="191" t="s">
        <v>12</v>
      </c>
      <c r="B27" s="188">
        <v>31509.937779227224</v>
      </c>
      <c r="C27" s="188">
        <v>3519.0714173137681</v>
      </c>
      <c r="D27" s="188">
        <v>469.20952230852248</v>
      </c>
      <c r="E27" s="188">
        <v>304.85364443774205</v>
      </c>
      <c r="F27" s="188">
        <v>270.39192810999776</v>
      </c>
      <c r="G27" s="188">
        <v>12035.091702149482</v>
      </c>
      <c r="H27" s="188">
        <v>425.46965158484704</v>
      </c>
      <c r="I27" s="188">
        <v>528.85480056808058</v>
      </c>
      <c r="J27" s="188">
        <v>12218.003888812102</v>
      </c>
      <c r="K27" s="188">
        <v>1701.8786063394266</v>
      </c>
      <c r="L27" s="188">
        <v>37.112617583725019</v>
      </c>
      <c r="M27" s="796"/>
      <c r="N27" s="796"/>
      <c r="O27" s="796"/>
      <c r="P27" s="796"/>
      <c r="Q27" s="796"/>
      <c r="R27" s="796"/>
      <c r="S27" s="796"/>
      <c r="T27" s="796"/>
      <c r="U27" s="796"/>
      <c r="V27" s="796"/>
      <c r="W27" s="796"/>
      <c r="X27" s="796"/>
      <c r="Y27" s="796"/>
      <c r="Z27" s="796"/>
      <c r="AA27" s="796"/>
      <c r="AB27" s="796"/>
      <c r="AC27" s="796"/>
      <c r="AD27" s="796"/>
      <c r="AE27" s="796"/>
      <c r="AF27" s="796"/>
      <c r="AG27" s="796"/>
      <c r="AH27" s="796"/>
      <c r="AI27" s="796"/>
      <c r="AJ27" s="796"/>
      <c r="AK27" s="796"/>
      <c r="AL27" s="796"/>
      <c r="AM27" s="796"/>
      <c r="AN27" s="796"/>
      <c r="AO27" s="796"/>
      <c r="AP27" s="796"/>
      <c r="AQ27" s="796"/>
      <c r="AR27" s="796"/>
      <c r="AS27" s="796"/>
      <c r="AT27" s="796"/>
      <c r="AU27" s="796"/>
      <c r="AV27" s="796"/>
      <c r="AW27" s="796"/>
      <c r="AX27" s="796"/>
      <c r="AY27" s="796"/>
      <c r="AZ27" s="796"/>
      <c r="BA27" s="796"/>
      <c r="BB27" s="796"/>
      <c r="BC27" s="796"/>
      <c r="BD27" s="796"/>
      <c r="BE27" s="796"/>
      <c r="BF27" s="796"/>
      <c r="BG27" s="796"/>
    </row>
    <row r="28" spans="1:59" x14ac:dyDescent="0.2">
      <c r="A28" s="190" t="s">
        <v>12</v>
      </c>
      <c r="B28" s="178">
        <v>23253.70581746622</v>
      </c>
      <c r="C28" s="178">
        <v>3460.7515896822083</v>
      </c>
      <c r="D28" s="178">
        <v>379.07887960519128</v>
      </c>
      <c r="E28" s="178">
        <v>253.16106994612554</v>
      </c>
      <c r="F28" s="178">
        <v>208.09574859445897</v>
      </c>
      <c r="G28" s="178">
        <v>9355.0305323537141</v>
      </c>
      <c r="H28" s="178">
        <v>365.82437332528963</v>
      </c>
      <c r="I28" s="178">
        <v>437.39870723675853</v>
      </c>
      <c r="J28" s="178">
        <v>7504.7014556796812</v>
      </c>
      <c r="K28" s="178">
        <v>1265.8053497306437</v>
      </c>
      <c r="L28" s="178">
        <v>23.858111303823225</v>
      </c>
    </row>
    <row r="29" spans="1:59" x14ac:dyDescent="0.2">
      <c r="A29" s="190" t="s">
        <v>164</v>
      </c>
      <c r="B29" s="178">
        <v>8256.2319617500088</v>
      </c>
      <c r="C29" s="178">
        <v>58.319827631567883</v>
      </c>
      <c r="D29" s="178">
        <v>90.130642703332185</v>
      </c>
      <c r="E29" s="178">
        <v>51.692574491616988</v>
      </c>
      <c r="F29" s="178">
        <v>62.296179515538419</v>
      </c>
      <c r="G29" s="178">
        <v>2680.0611697961017</v>
      </c>
      <c r="H29" s="178">
        <v>59.645278259558062</v>
      </c>
      <c r="I29" s="178">
        <v>91.456093331322364</v>
      </c>
      <c r="J29" s="178">
        <v>4713.3024331327533</v>
      </c>
      <c r="K29" s="178">
        <v>436.07325660876836</v>
      </c>
      <c r="L29" s="178">
        <v>13.254506279901792</v>
      </c>
    </row>
    <row r="30" spans="1:59" s="797" customFormat="1" x14ac:dyDescent="0.2">
      <c r="A30" s="191" t="s">
        <v>13</v>
      </c>
      <c r="B30" s="188">
        <v>29185.097377729584</v>
      </c>
      <c r="C30" s="188">
        <v>1484.5047033490303</v>
      </c>
      <c r="D30" s="188">
        <v>430.7714540968077</v>
      </c>
      <c r="E30" s="188">
        <v>235.93021178225302</v>
      </c>
      <c r="F30" s="188">
        <v>251.83561931813534</v>
      </c>
      <c r="G30" s="188">
        <v>14501.755320838862</v>
      </c>
      <c r="H30" s="188">
        <v>360.52257081332897</v>
      </c>
      <c r="I30" s="188">
        <v>357.87166955734864</v>
      </c>
      <c r="J30" s="188">
        <v>10871.346050774267</v>
      </c>
      <c r="K30" s="188">
        <v>678.63072153097562</v>
      </c>
      <c r="L30" s="188">
        <v>11.929055651911613</v>
      </c>
      <c r="M30" s="796"/>
      <c r="N30" s="796"/>
      <c r="O30" s="796"/>
      <c r="P30" s="796"/>
      <c r="Q30" s="796"/>
      <c r="R30" s="796"/>
      <c r="S30" s="796"/>
      <c r="T30" s="796"/>
      <c r="U30" s="796"/>
      <c r="V30" s="796"/>
      <c r="W30" s="796"/>
      <c r="X30" s="796"/>
      <c r="Y30" s="796"/>
      <c r="Z30" s="796"/>
      <c r="AA30" s="796"/>
      <c r="AB30" s="796"/>
      <c r="AC30" s="796"/>
      <c r="AD30" s="796"/>
      <c r="AE30" s="796"/>
      <c r="AF30" s="796"/>
      <c r="AG30" s="796"/>
      <c r="AH30" s="796"/>
      <c r="AI30" s="796"/>
      <c r="AJ30" s="796"/>
      <c r="AK30" s="796"/>
      <c r="AL30" s="796"/>
      <c r="AM30" s="796"/>
      <c r="AN30" s="796"/>
      <c r="AO30" s="796"/>
      <c r="AP30" s="796"/>
      <c r="AQ30" s="796"/>
      <c r="AR30" s="796"/>
      <c r="AS30" s="796"/>
      <c r="AT30" s="796"/>
      <c r="AU30" s="796"/>
      <c r="AV30" s="796"/>
      <c r="AW30" s="796"/>
      <c r="AX30" s="796"/>
      <c r="AY30" s="796"/>
      <c r="AZ30" s="796"/>
      <c r="BA30" s="796"/>
      <c r="BB30" s="796"/>
      <c r="BC30" s="796"/>
      <c r="BD30" s="796"/>
      <c r="BE30" s="796"/>
      <c r="BF30" s="796"/>
      <c r="BG30" s="796"/>
    </row>
    <row r="31" spans="1:59" x14ac:dyDescent="0.2">
      <c r="A31" s="190" t="s">
        <v>13</v>
      </c>
      <c r="B31" s="178">
        <v>15945.171054719965</v>
      </c>
      <c r="C31" s="178">
        <v>1279.0598560105459</v>
      </c>
      <c r="D31" s="178">
        <v>271.71737873798793</v>
      </c>
      <c r="E31" s="178">
        <v>103.38514898323398</v>
      </c>
      <c r="F31" s="178">
        <v>103.38514898323398</v>
      </c>
      <c r="G31" s="178">
        <v>9807.0091964983021</v>
      </c>
      <c r="H31" s="178">
        <v>229.30295864230206</v>
      </c>
      <c r="I31" s="178">
        <v>163.0304272427924</v>
      </c>
      <c r="J31" s="178">
        <v>3463.4024909381883</v>
      </c>
      <c r="K31" s="178">
        <v>512.94939303219792</v>
      </c>
      <c r="L31" s="178">
        <v>11.929055651911613</v>
      </c>
    </row>
    <row r="32" spans="1:59" x14ac:dyDescent="0.2">
      <c r="A32" s="190" t="s">
        <v>165</v>
      </c>
      <c r="B32" s="178">
        <v>8268.1610174019188</v>
      </c>
      <c r="C32" s="178">
        <v>91.456093331322364</v>
      </c>
      <c r="D32" s="178">
        <v>86.154290819361648</v>
      </c>
      <c r="E32" s="178">
        <v>63.621630143528598</v>
      </c>
      <c r="F32" s="178">
        <v>64.947080771518785</v>
      </c>
      <c r="G32" s="178">
        <v>2354.0003153105631</v>
      </c>
      <c r="H32" s="178">
        <v>63.621630143528598</v>
      </c>
      <c r="I32" s="178">
        <v>94.106994587302722</v>
      </c>
      <c r="J32" s="178">
        <v>5320.3588207521707</v>
      </c>
      <c r="K32" s="178">
        <v>129.89416154303757</v>
      </c>
      <c r="L32" s="178">
        <v>0</v>
      </c>
    </row>
    <row r="33" spans="1:59" x14ac:dyDescent="0.2">
      <c r="A33" s="190" t="s">
        <v>166</v>
      </c>
      <c r="B33" s="178">
        <v>4971.7653055908022</v>
      </c>
      <c r="C33" s="178">
        <v>113.98875400715541</v>
      </c>
      <c r="D33" s="178">
        <v>72.899784539459858</v>
      </c>
      <c r="E33" s="178">
        <v>68.923432655489322</v>
      </c>
      <c r="F33" s="178">
        <v>83.50338956338129</v>
      </c>
      <c r="G33" s="178">
        <v>2340.7458090306632</v>
      </c>
      <c r="H33" s="178">
        <v>67.597982027499143</v>
      </c>
      <c r="I33" s="178">
        <v>100.73424772725362</v>
      </c>
      <c r="J33" s="178">
        <v>2087.5847390845743</v>
      </c>
      <c r="K33" s="178">
        <v>35.78716695573484</v>
      </c>
      <c r="L33" s="178">
        <v>0</v>
      </c>
    </row>
    <row r="34" spans="1:59" s="797" customFormat="1" x14ac:dyDescent="0.2">
      <c r="A34" s="191" t="s">
        <v>14</v>
      </c>
      <c r="B34" s="188">
        <v>57205.123653476512</v>
      </c>
      <c r="C34" s="188">
        <v>1658.1387356157493</v>
      </c>
      <c r="D34" s="188">
        <v>1337.3796836421157</v>
      </c>
      <c r="E34" s="188">
        <v>450.65321351666017</v>
      </c>
      <c r="F34" s="188">
        <v>347.26806453342732</v>
      </c>
      <c r="G34" s="188">
        <v>48296.769982743535</v>
      </c>
      <c r="H34" s="188">
        <v>486.44038047239462</v>
      </c>
      <c r="I34" s="188">
        <v>701.16338220680939</v>
      </c>
      <c r="J34" s="188">
        <v>3024.6783330735002</v>
      </c>
      <c r="K34" s="188">
        <v>805.8739818180369</v>
      </c>
      <c r="L34" s="188">
        <v>96.75789584328308</v>
      </c>
      <c r="M34" s="796"/>
      <c r="N34" s="796"/>
      <c r="O34" s="796"/>
      <c r="P34" s="796"/>
      <c r="Q34" s="796"/>
      <c r="R34" s="796"/>
      <c r="S34" s="796"/>
      <c r="T34" s="796"/>
      <c r="U34" s="796"/>
      <c r="V34" s="796"/>
      <c r="W34" s="796"/>
      <c r="X34" s="796"/>
      <c r="Y34" s="796"/>
      <c r="Z34" s="796"/>
      <c r="AA34" s="796"/>
      <c r="AB34" s="796"/>
      <c r="AC34" s="796"/>
      <c r="AD34" s="796"/>
      <c r="AE34" s="796"/>
      <c r="AF34" s="796"/>
      <c r="AG34" s="796"/>
      <c r="AH34" s="796"/>
      <c r="AI34" s="796"/>
      <c r="AJ34" s="796"/>
      <c r="AK34" s="796"/>
      <c r="AL34" s="796"/>
      <c r="AM34" s="796"/>
      <c r="AN34" s="796"/>
      <c r="AO34" s="796"/>
      <c r="AP34" s="796"/>
      <c r="AQ34" s="796"/>
      <c r="AR34" s="796"/>
      <c r="AS34" s="796"/>
      <c r="AT34" s="796"/>
      <c r="AU34" s="796"/>
      <c r="AV34" s="796"/>
      <c r="AW34" s="796"/>
      <c r="AX34" s="796"/>
      <c r="AY34" s="796"/>
      <c r="AZ34" s="796"/>
      <c r="BA34" s="796"/>
      <c r="BB34" s="796"/>
      <c r="BC34" s="796"/>
      <c r="BD34" s="796"/>
      <c r="BE34" s="796"/>
      <c r="BF34" s="796"/>
      <c r="BG34" s="796"/>
    </row>
    <row r="35" spans="1:59" x14ac:dyDescent="0.2">
      <c r="A35" s="190" t="s">
        <v>14</v>
      </c>
      <c r="B35" s="178">
        <v>28727.816911072408</v>
      </c>
      <c r="C35" s="178">
        <v>1442.0902832533432</v>
      </c>
      <c r="D35" s="178">
        <v>955.64990278093194</v>
      </c>
      <c r="E35" s="178">
        <v>222.67570550235109</v>
      </c>
      <c r="F35" s="178">
        <v>167.00677912676298</v>
      </c>
      <c r="G35" s="178">
        <v>23469.754269828885</v>
      </c>
      <c r="H35" s="178">
        <v>262.43922434205678</v>
      </c>
      <c r="I35" s="178">
        <v>455.95501602862083</v>
      </c>
      <c r="J35" s="178">
        <v>1261.828997846673</v>
      </c>
      <c r="K35" s="178">
        <v>450.65321351666017</v>
      </c>
      <c r="L35" s="178">
        <v>39.763518839705377</v>
      </c>
    </row>
    <row r="36" spans="1:59" x14ac:dyDescent="0.2">
      <c r="A36" s="190" t="s">
        <v>167</v>
      </c>
      <c r="B36" s="178">
        <v>9785.8019864504622</v>
      </c>
      <c r="C36" s="178">
        <v>43.739870723675914</v>
      </c>
      <c r="D36" s="178">
        <v>106.03605023921433</v>
      </c>
      <c r="E36" s="178">
        <v>63.621630143528598</v>
      </c>
      <c r="F36" s="178">
        <v>55.668926375587525</v>
      </c>
      <c r="G36" s="178">
        <v>8616.7545325632873</v>
      </c>
      <c r="H36" s="178">
        <v>55.668926375587525</v>
      </c>
      <c r="I36" s="178">
        <v>63.621630143528598</v>
      </c>
      <c r="J36" s="178">
        <v>630.91449892332764</v>
      </c>
      <c r="K36" s="178">
        <v>139.17231593896892</v>
      </c>
      <c r="L36" s="178">
        <v>10.603605023921434</v>
      </c>
    </row>
    <row r="37" spans="1:59" x14ac:dyDescent="0.2">
      <c r="A37" s="190" t="s">
        <v>168</v>
      </c>
      <c r="B37" s="178">
        <v>18691.504755918399</v>
      </c>
      <c r="C37" s="178">
        <v>172.30858163872375</v>
      </c>
      <c r="D37" s="178">
        <v>275.69373062195842</v>
      </c>
      <c r="E37" s="178">
        <v>164.35587787078259</v>
      </c>
      <c r="F37" s="178">
        <v>124.59235903107684</v>
      </c>
      <c r="G37" s="178">
        <v>16210.261180317964</v>
      </c>
      <c r="H37" s="178">
        <v>168.33222975475317</v>
      </c>
      <c r="I37" s="178">
        <v>181.5867360346551</v>
      </c>
      <c r="J37" s="178">
        <v>1131.9348363036313</v>
      </c>
      <c r="K37" s="178">
        <v>216.04845236240013</v>
      </c>
      <c r="L37" s="178">
        <v>46.390771979656272</v>
      </c>
    </row>
    <row r="38" spans="1:59" s="797" customFormat="1" x14ac:dyDescent="0.2">
      <c r="A38" s="191" t="s">
        <v>15</v>
      </c>
      <c r="B38" s="188">
        <v>54420.351884065713</v>
      </c>
      <c r="C38" s="188">
        <v>24215.982973388276</v>
      </c>
      <c r="D38" s="188">
        <v>1149.1656944675042</v>
      </c>
      <c r="E38" s="188">
        <v>829.73209312186088</v>
      </c>
      <c r="F38" s="188">
        <v>789.96857428215424</v>
      </c>
      <c r="G38" s="188">
        <v>23041.63371698753</v>
      </c>
      <c r="H38" s="188">
        <v>812.501234957988</v>
      </c>
      <c r="I38" s="188">
        <v>1104.1003731158366</v>
      </c>
      <c r="J38" s="188">
        <v>1692.600451943495</v>
      </c>
      <c r="K38" s="188">
        <v>674.65436964700496</v>
      </c>
      <c r="L38" s="188">
        <v>110.01240212318487</v>
      </c>
      <c r="M38" s="796"/>
      <c r="N38" s="796"/>
      <c r="O38" s="796"/>
      <c r="P38" s="796"/>
      <c r="Q38" s="796"/>
      <c r="R38" s="796"/>
      <c r="S38" s="796"/>
      <c r="T38" s="796"/>
      <c r="U38" s="796"/>
      <c r="V38" s="796"/>
      <c r="W38" s="796"/>
      <c r="X38" s="796"/>
      <c r="Y38" s="796"/>
      <c r="Z38" s="796"/>
      <c r="AA38" s="796"/>
      <c r="AB38" s="796"/>
      <c r="AC38" s="796"/>
      <c r="AD38" s="796"/>
      <c r="AE38" s="796"/>
      <c r="AF38" s="796"/>
      <c r="AG38" s="796"/>
      <c r="AH38" s="796"/>
      <c r="AI38" s="796"/>
      <c r="AJ38" s="796"/>
      <c r="AK38" s="796"/>
      <c r="AL38" s="796"/>
      <c r="AM38" s="796"/>
      <c r="AN38" s="796"/>
      <c r="AO38" s="796"/>
      <c r="AP38" s="796"/>
      <c r="AQ38" s="796"/>
      <c r="AR38" s="796"/>
      <c r="AS38" s="796"/>
      <c r="AT38" s="796"/>
      <c r="AU38" s="796"/>
      <c r="AV38" s="796"/>
      <c r="AW38" s="796"/>
      <c r="AX38" s="796"/>
      <c r="AY38" s="796"/>
      <c r="AZ38" s="796"/>
      <c r="BA38" s="796"/>
      <c r="BB38" s="796"/>
      <c r="BC38" s="796"/>
      <c r="BD38" s="796"/>
      <c r="BE38" s="796"/>
      <c r="BF38" s="796"/>
      <c r="BG38" s="796"/>
    </row>
    <row r="39" spans="1:59" x14ac:dyDescent="0.2">
      <c r="A39" s="190" t="s">
        <v>15</v>
      </c>
      <c r="B39" s="178">
        <v>54420.351884065713</v>
      </c>
      <c r="C39" s="178">
        <v>24215.982973388276</v>
      </c>
      <c r="D39" s="178">
        <v>1149.1656944675042</v>
      </c>
      <c r="E39" s="178">
        <v>829.73209312186088</v>
      </c>
      <c r="F39" s="178">
        <v>789.96857428215424</v>
      </c>
      <c r="G39" s="178">
        <v>23041.63371698753</v>
      </c>
      <c r="H39" s="178">
        <v>812.501234957988</v>
      </c>
      <c r="I39" s="178">
        <v>1104.1003731158366</v>
      </c>
      <c r="J39" s="178">
        <v>1692.600451943495</v>
      </c>
      <c r="K39" s="178">
        <v>674.65436964700496</v>
      </c>
      <c r="L39" s="178">
        <v>110.01240212318487</v>
      </c>
    </row>
    <row r="40" spans="1:59" s="797" customFormat="1" x14ac:dyDescent="0.2">
      <c r="A40" s="191" t="s">
        <v>169</v>
      </c>
      <c r="B40" s="188">
        <v>19008.287456008442</v>
      </c>
      <c r="C40" s="188">
        <v>1522.9427715607467</v>
      </c>
      <c r="D40" s="188">
        <v>531.50570182406102</v>
      </c>
      <c r="E40" s="188">
        <v>253.16106994612554</v>
      </c>
      <c r="F40" s="188">
        <v>161.70497661480221</v>
      </c>
      <c r="G40" s="188">
        <v>13825.775500563965</v>
      </c>
      <c r="H40" s="188">
        <v>159.05407535882182</v>
      </c>
      <c r="I40" s="188">
        <v>315.45724946166337</v>
      </c>
      <c r="J40" s="188">
        <v>1876.8380892341359</v>
      </c>
      <c r="K40" s="188">
        <v>355.22076830136831</v>
      </c>
      <c r="L40" s="188">
        <v>6.6272531399508967</v>
      </c>
      <c r="M40" s="796"/>
      <c r="N40" s="796"/>
      <c r="O40" s="796"/>
      <c r="P40" s="796"/>
      <c r="Q40" s="796"/>
      <c r="R40" s="796"/>
      <c r="S40" s="796"/>
      <c r="T40" s="796"/>
      <c r="U40" s="796"/>
      <c r="V40" s="796"/>
      <c r="W40" s="796"/>
      <c r="X40" s="796"/>
      <c r="Y40" s="796"/>
      <c r="Z40" s="796"/>
      <c r="AA40" s="796"/>
      <c r="AB40" s="796"/>
      <c r="AC40" s="796"/>
      <c r="AD40" s="796"/>
      <c r="AE40" s="796"/>
      <c r="AF40" s="796"/>
      <c r="AG40" s="796"/>
      <c r="AH40" s="796"/>
      <c r="AI40" s="796"/>
      <c r="AJ40" s="796"/>
      <c r="AK40" s="796"/>
      <c r="AL40" s="796"/>
      <c r="AM40" s="796"/>
      <c r="AN40" s="796"/>
      <c r="AO40" s="796"/>
      <c r="AP40" s="796"/>
      <c r="AQ40" s="796"/>
      <c r="AR40" s="796"/>
      <c r="AS40" s="796"/>
      <c r="AT40" s="796"/>
      <c r="AU40" s="796"/>
      <c r="AV40" s="796"/>
      <c r="AW40" s="796"/>
      <c r="AX40" s="796"/>
      <c r="AY40" s="796"/>
      <c r="AZ40" s="796"/>
      <c r="BA40" s="796"/>
      <c r="BB40" s="796"/>
      <c r="BC40" s="796"/>
      <c r="BD40" s="796"/>
      <c r="BE40" s="796"/>
      <c r="BF40" s="796"/>
      <c r="BG40" s="796"/>
    </row>
    <row r="41" spans="1:59" x14ac:dyDescent="0.2">
      <c r="A41" s="190" t="s">
        <v>169</v>
      </c>
      <c r="B41" s="178">
        <v>10170.182668567561</v>
      </c>
      <c r="C41" s="178">
        <v>1448.7175363932943</v>
      </c>
      <c r="D41" s="178">
        <v>331.36265699754534</v>
      </c>
      <c r="E41" s="178">
        <v>155.07772347485124</v>
      </c>
      <c r="F41" s="178">
        <v>102.0596983552438</v>
      </c>
      <c r="G41" s="178">
        <v>6641.8330968581949</v>
      </c>
      <c r="H41" s="178">
        <v>86.154290819361648</v>
      </c>
      <c r="I41" s="178">
        <v>230.62840927029225</v>
      </c>
      <c r="J41" s="178">
        <v>848.28840191372399</v>
      </c>
      <c r="K41" s="178">
        <v>320.75905197362403</v>
      </c>
      <c r="L41" s="178">
        <v>5.3018025119607177</v>
      </c>
    </row>
    <row r="42" spans="1:59" x14ac:dyDescent="0.2">
      <c r="A42" s="190" t="s">
        <v>170</v>
      </c>
      <c r="B42" s="178">
        <v>8838.1047874376163</v>
      </c>
      <c r="C42" s="178">
        <v>74.225235167450037</v>
      </c>
      <c r="D42" s="178">
        <v>200.14304482651781</v>
      </c>
      <c r="E42" s="178">
        <v>98.083346471273259</v>
      </c>
      <c r="F42" s="178">
        <v>59.645278259558062</v>
      </c>
      <c r="G42" s="178">
        <v>7183.9424037061026</v>
      </c>
      <c r="H42" s="178">
        <v>72.899784539459858</v>
      </c>
      <c r="I42" s="178">
        <v>84.828840191371469</v>
      </c>
      <c r="J42" s="178">
        <v>1028.549687320394</v>
      </c>
      <c r="K42" s="178">
        <v>34.461716327744661</v>
      </c>
      <c r="L42" s="178">
        <v>1.3254506279901794</v>
      </c>
    </row>
    <row r="43" spans="1:59" s="797" customFormat="1" x14ac:dyDescent="0.2">
      <c r="A43" s="191" t="s">
        <v>16</v>
      </c>
      <c r="B43" s="188">
        <v>21659.188711992068</v>
      </c>
      <c r="C43" s="188">
        <v>854.9156550536751</v>
      </c>
      <c r="D43" s="188">
        <v>869.49561196156753</v>
      </c>
      <c r="E43" s="188">
        <v>221.3502548743609</v>
      </c>
      <c r="F43" s="188">
        <v>165.68132849877279</v>
      </c>
      <c r="G43" s="188">
        <v>17959.856009266918</v>
      </c>
      <c r="H43" s="188">
        <v>176.28493352269433</v>
      </c>
      <c r="I43" s="188">
        <v>198.81759419852762</v>
      </c>
      <c r="J43" s="188">
        <v>788.64312365416401</v>
      </c>
      <c r="K43" s="188">
        <v>405.58789216499457</v>
      </c>
      <c r="L43" s="188">
        <v>18.556308791862509</v>
      </c>
      <c r="M43" s="796"/>
      <c r="N43" s="796"/>
      <c r="O43" s="796"/>
      <c r="P43" s="796"/>
      <c r="Q43" s="796"/>
      <c r="R43" s="796"/>
      <c r="S43" s="796"/>
      <c r="T43" s="796"/>
      <c r="U43" s="796"/>
      <c r="V43" s="796"/>
      <c r="W43" s="796"/>
      <c r="X43" s="796"/>
      <c r="Y43" s="796"/>
      <c r="Z43" s="796"/>
      <c r="AA43" s="796"/>
      <c r="AB43" s="796"/>
      <c r="AC43" s="796"/>
      <c r="AD43" s="796"/>
      <c r="AE43" s="796"/>
      <c r="AF43" s="796"/>
      <c r="AG43" s="796"/>
      <c r="AH43" s="796"/>
      <c r="AI43" s="796"/>
      <c r="AJ43" s="796"/>
      <c r="AK43" s="796"/>
      <c r="AL43" s="796"/>
      <c r="AM43" s="796"/>
      <c r="AN43" s="796"/>
      <c r="AO43" s="796"/>
      <c r="AP43" s="796"/>
      <c r="AQ43" s="796"/>
      <c r="AR43" s="796"/>
      <c r="AS43" s="796"/>
      <c r="AT43" s="796"/>
      <c r="AU43" s="796"/>
      <c r="AV43" s="796"/>
      <c r="AW43" s="796"/>
      <c r="AX43" s="796"/>
      <c r="AY43" s="796"/>
      <c r="AZ43" s="796"/>
      <c r="BA43" s="796"/>
      <c r="BB43" s="796"/>
      <c r="BC43" s="796"/>
      <c r="BD43" s="796"/>
      <c r="BE43" s="796"/>
      <c r="BF43" s="796"/>
      <c r="BG43" s="796"/>
    </row>
    <row r="44" spans="1:59" x14ac:dyDescent="0.2">
      <c r="A44" s="190" t="s">
        <v>16</v>
      </c>
      <c r="B44" s="178">
        <v>16606.570918087276</v>
      </c>
      <c r="C44" s="178">
        <v>840.33569814578266</v>
      </c>
      <c r="D44" s="178">
        <v>841.66114877377288</v>
      </c>
      <c r="E44" s="178">
        <v>189.53943980259626</v>
      </c>
      <c r="F44" s="178">
        <v>145.79956907891989</v>
      </c>
      <c r="G44" s="178">
        <v>13344.636922603597</v>
      </c>
      <c r="H44" s="178">
        <v>151.10137159088066</v>
      </c>
      <c r="I44" s="178">
        <v>190.86489043058646</v>
      </c>
      <c r="J44" s="178">
        <v>514.27484366018814</v>
      </c>
      <c r="K44" s="178">
        <v>369.80072520926012</v>
      </c>
      <c r="L44" s="178">
        <v>18.556308791862509</v>
      </c>
    </row>
    <row r="45" spans="1:59" x14ac:dyDescent="0.2">
      <c r="A45" s="190" t="s">
        <v>171</v>
      </c>
      <c r="B45" s="178">
        <v>5052.6177938981918</v>
      </c>
      <c r="C45" s="178">
        <v>14.579956907891971</v>
      </c>
      <c r="D45" s="178">
        <v>27.834463187793762</v>
      </c>
      <c r="E45" s="178">
        <v>31.810815071764299</v>
      </c>
      <c r="F45" s="178">
        <v>19.881759419852688</v>
      </c>
      <c r="G45" s="178">
        <v>4615.2190866614937</v>
      </c>
      <c r="H45" s="178">
        <v>25.183561931813404</v>
      </c>
      <c r="I45" s="178">
        <v>7.9527037679410757</v>
      </c>
      <c r="J45" s="178">
        <v>274.36827999396826</v>
      </c>
      <c r="K45" s="178">
        <v>35.78716695573484</v>
      </c>
      <c r="L45" s="178">
        <v>0</v>
      </c>
    </row>
    <row r="46" spans="1:59" s="797" customFormat="1" x14ac:dyDescent="0.2">
      <c r="A46" s="191" t="s">
        <v>17</v>
      </c>
      <c r="B46" s="188">
        <v>39524.937726693715</v>
      </c>
      <c r="C46" s="188">
        <v>1116.0294287677486</v>
      </c>
      <c r="D46" s="188">
        <v>910.5845814292644</v>
      </c>
      <c r="E46" s="188">
        <v>601.75458510754277</v>
      </c>
      <c r="F46" s="188">
        <v>417.51694781690605</v>
      </c>
      <c r="G46" s="188">
        <v>30897.579589095007</v>
      </c>
      <c r="H46" s="188">
        <v>592.47643071161121</v>
      </c>
      <c r="I46" s="188">
        <v>632.23994955131786</v>
      </c>
      <c r="J46" s="188">
        <v>3568.1130905493978</v>
      </c>
      <c r="K46" s="188">
        <v>767.43591360632047</v>
      </c>
      <c r="L46" s="188">
        <v>21.207210047842867</v>
      </c>
      <c r="M46" s="796"/>
      <c r="N46" s="796"/>
      <c r="O46" s="796"/>
      <c r="P46" s="796"/>
      <c r="Q46" s="796"/>
      <c r="R46" s="796"/>
      <c r="S46" s="796"/>
      <c r="T46" s="796"/>
      <c r="U46" s="796"/>
      <c r="V46" s="796"/>
      <c r="W46" s="796"/>
      <c r="X46" s="796"/>
      <c r="Y46" s="796"/>
      <c r="Z46" s="796"/>
      <c r="AA46" s="796"/>
      <c r="AB46" s="796"/>
      <c r="AC46" s="796"/>
      <c r="AD46" s="796"/>
      <c r="AE46" s="796"/>
      <c r="AF46" s="796"/>
      <c r="AG46" s="796"/>
      <c r="AH46" s="796"/>
      <c r="AI46" s="796"/>
      <c r="AJ46" s="796"/>
      <c r="AK46" s="796"/>
      <c r="AL46" s="796"/>
      <c r="AM46" s="796"/>
      <c r="AN46" s="796"/>
      <c r="AO46" s="796"/>
      <c r="AP46" s="796"/>
      <c r="AQ46" s="796"/>
      <c r="AR46" s="796"/>
      <c r="AS46" s="796"/>
      <c r="AT46" s="796"/>
      <c r="AU46" s="796"/>
      <c r="AV46" s="796"/>
      <c r="AW46" s="796"/>
      <c r="AX46" s="796"/>
      <c r="AY46" s="796"/>
      <c r="AZ46" s="796"/>
      <c r="BA46" s="796"/>
      <c r="BB46" s="796"/>
      <c r="BC46" s="796"/>
      <c r="BD46" s="796"/>
      <c r="BE46" s="796"/>
      <c r="BF46" s="796"/>
      <c r="BG46" s="796"/>
    </row>
    <row r="47" spans="1:59" x14ac:dyDescent="0.2">
      <c r="A47" s="190" t="s">
        <v>17</v>
      </c>
      <c r="B47" s="178">
        <v>24478.422197730655</v>
      </c>
      <c r="C47" s="178">
        <v>974.20621157279504</v>
      </c>
      <c r="D47" s="178">
        <v>685.25797467092673</v>
      </c>
      <c r="E47" s="178">
        <v>394.98428714107325</v>
      </c>
      <c r="F47" s="178">
        <v>271.71737873798793</v>
      </c>
      <c r="G47" s="178">
        <v>18569.563298143152</v>
      </c>
      <c r="H47" s="178">
        <v>451.97866414465034</v>
      </c>
      <c r="I47" s="178">
        <v>445.35141100469951</v>
      </c>
      <c r="J47" s="178">
        <v>2115.4192022723641</v>
      </c>
      <c r="K47" s="178">
        <v>556.68926375587523</v>
      </c>
      <c r="L47" s="178">
        <v>13.254506279901792</v>
      </c>
    </row>
    <row r="48" spans="1:59" x14ac:dyDescent="0.2">
      <c r="A48" s="190" t="s">
        <v>172</v>
      </c>
      <c r="B48" s="178">
        <v>15046.515528942749</v>
      </c>
      <c r="C48" s="178">
        <v>141.82321719494931</v>
      </c>
      <c r="D48" s="178">
        <v>225.32660675833148</v>
      </c>
      <c r="E48" s="178">
        <v>206.77029796646877</v>
      </c>
      <c r="F48" s="178">
        <v>145.79956907891989</v>
      </c>
      <c r="G48" s="178">
        <v>12328.016290935271</v>
      </c>
      <c r="H48" s="178">
        <v>140.49776656695911</v>
      </c>
      <c r="I48" s="178">
        <v>186.88853854661588</v>
      </c>
      <c r="J48" s="178">
        <v>1452.6938882772649</v>
      </c>
      <c r="K48" s="178">
        <v>210.74664985043935</v>
      </c>
      <c r="L48" s="178">
        <v>7.9527037679410757</v>
      </c>
    </row>
    <row r="49" spans="1:59" s="797" customFormat="1" x14ac:dyDescent="0.2">
      <c r="A49" s="191" t="s">
        <v>18</v>
      </c>
      <c r="B49" s="188">
        <v>17263.994429571216</v>
      </c>
      <c r="C49" s="188">
        <v>909.25913080127418</v>
      </c>
      <c r="D49" s="188">
        <v>320.75905197362403</v>
      </c>
      <c r="E49" s="188">
        <v>204.11939671048839</v>
      </c>
      <c r="F49" s="188">
        <v>222.67570550235109</v>
      </c>
      <c r="G49" s="188">
        <v>11553.953124189115</v>
      </c>
      <c r="H49" s="188">
        <v>231.95385989828245</v>
      </c>
      <c r="I49" s="188">
        <v>230.62840927029225</v>
      </c>
      <c r="J49" s="188">
        <v>3126.7380314287298</v>
      </c>
      <c r="K49" s="188">
        <v>453.3041147726405</v>
      </c>
      <c r="L49" s="188">
        <v>10.603605023921434</v>
      </c>
      <c r="M49" s="796"/>
      <c r="N49" s="796"/>
      <c r="O49" s="796"/>
      <c r="P49" s="796"/>
      <c r="Q49" s="796"/>
      <c r="R49" s="796"/>
      <c r="S49" s="796"/>
      <c r="T49" s="796"/>
      <c r="U49" s="796"/>
      <c r="V49" s="796"/>
      <c r="W49" s="796"/>
      <c r="X49" s="796"/>
      <c r="Y49" s="796"/>
      <c r="Z49" s="796"/>
      <c r="AA49" s="796"/>
      <c r="AB49" s="796"/>
      <c r="AC49" s="796"/>
      <c r="AD49" s="796"/>
      <c r="AE49" s="796"/>
      <c r="AF49" s="796"/>
      <c r="AG49" s="796"/>
      <c r="AH49" s="796"/>
      <c r="AI49" s="796"/>
      <c r="AJ49" s="796"/>
      <c r="AK49" s="796"/>
      <c r="AL49" s="796"/>
      <c r="AM49" s="796"/>
      <c r="AN49" s="796"/>
      <c r="AO49" s="796"/>
      <c r="AP49" s="796"/>
      <c r="AQ49" s="796"/>
      <c r="AR49" s="796"/>
      <c r="AS49" s="796"/>
      <c r="AT49" s="796"/>
      <c r="AU49" s="796"/>
      <c r="AV49" s="796"/>
      <c r="AW49" s="796"/>
      <c r="AX49" s="796"/>
      <c r="AY49" s="796"/>
      <c r="AZ49" s="796"/>
      <c r="BA49" s="796"/>
      <c r="BB49" s="796"/>
      <c r="BC49" s="796"/>
      <c r="BD49" s="796"/>
      <c r="BE49" s="796"/>
      <c r="BF49" s="796"/>
      <c r="BG49" s="796"/>
    </row>
    <row r="50" spans="1:59" x14ac:dyDescent="0.2">
      <c r="A50" s="190" t="s">
        <v>18</v>
      </c>
      <c r="B50" s="178">
        <v>10649.995795899938</v>
      </c>
      <c r="C50" s="178">
        <v>800.57217930607601</v>
      </c>
      <c r="D50" s="178">
        <v>208.09574859445897</v>
      </c>
      <c r="E50" s="178">
        <v>100.73424772725362</v>
      </c>
      <c r="F50" s="178">
        <v>103.38514898323398</v>
      </c>
      <c r="G50" s="178">
        <v>6693.5256713498047</v>
      </c>
      <c r="H50" s="178">
        <v>127.2432602870572</v>
      </c>
      <c r="I50" s="178">
        <v>104.71059961122415</v>
      </c>
      <c r="J50" s="178">
        <v>2262.5442219792535</v>
      </c>
      <c r="K50" s="178">
        <v>243.88291555019418</v>
      </c>
      <c r="L50" s="178">
        <v>5.3018025119607177</v>
      </c>
    </row>
    <row r="51" spans="1:59" x14ac:dyDescent="0.2">
      <c r="A51" s="190" t="s">
        <v>173</v>
      </c>
      <c r="B51" s="178">
        <v>6613.9986336704051</v>
      </c>
      <c r="C51" s="178">
        <v>108.68695149519469</v>
      </c>
      <c r="D51" s="178">
        <v>112.66330337916523</v>
      </c>
      <c r="E51" s="178">
        <v>103.38514898323398</v>
      </c>
      <c r="F51" s="178">
        <v>119.29055651911612</v>
      </c>
      <c r="G51" s="178">
        <v>4860.4274528396427</v>
      </c>
      <c r="H51" s="178">
        <v>104.71059961122415</v>
      </c>
      <c r="I51" s="178">
        <v>125.91780965906702</v>
      </c>
      <c r="J51" s="178">
        <v>864.19380944960665</v>
      </c>
      <c r="K51" s="178">
        <v>209.42119922244916</v>
      </c>
      <c r="L51" s="178">
        <v>5.3018025119607177</v>
      </c>
    </row>
    <row r="52" spans="1:59" s="797" customFormat="1" x14ac:dyDescent="0.2">
      <c r="A52" s="191" t="s">
        <v>174</v>
      </c>
      <c r="B52" s="188">
        <v>12745.533238752119</v>
      </c>
      <c r="C52" s="188">
        <v>182.9121866626453</v>
      </c>
      <c r="D52" s="188">
        <v>157.72862473083163</v>
      </c>
      <c r="E52" s="188">
        <v>164.35587787078259</v>
      </c>
      <c r="F52" s="188">
        <v>78.201587051420574</v>
      </c>
      <c r="G52" s="188">
        <v>10338.51489832229</v>
      </c>
      <c r="H52" s="188">
        <v>261.11377371406661</v>
      </c>
      <c r="I52" s="188">
        <v>143.1486678229395</v>
      </c>
      <c r="J52" s="188">
        <v>1070.9641074160811</v>
      </c>
      <c r="K52" s="188">
        <v>330.03720636955518</v>
      </c>
      <c r="L52" s="188">
        <v>18.556308791862509</v>
      </c>
      <c r="M52" s="796"/>
      <c r="N52" s="796"/>
      <c r="O52" s="796"/>
      <c r="P52" s="796"/>
      <c r="Q52" s="796"/>
      <c r="R52" s="796"/>
      <c r="S52" s="796"/>
      <c r="T52" s="796"/>
      <c r="U52" s="796"/>
      <c r="V52" s="796"/>
      <c r="W52" s="796"/>
      <c r="X52" s="796"/>
      <c r="Y52" s="796"/>
      <c r="Z52" s="796"/>
      <c r="AA52" s="796"/>
      <c r="AB52" s="796"/>
      <c r="AC52" s="796"/>
      <c r="AD52" s="796"/>
      <c r="AE52" s="796"/>
      <c r="AF52" s="796"/>
      <c r="AG52" s="796"/>
      <c r="AH52" s="796"/>
      <c r="AI52" s="796"/>
      <c r="AJ52" s="796"/>
      <c r="AK52" s="796"/>
      <c r="AL52" s="796"/>
      <c r="AM52" s="796"/>
      <c r="AN52" s="796"/>
      <c r="AO52" s="796"/>
      <c r="AP52" s="796"/>
      <c r="AQ52" s="796"/>
      <c r="AR52" s="796"/>
      <c r="AS52" s="796"/>
      <c r="AT52" s="796"/>
      <c r="AU52" s="796"/>
      <c r="AV52" s="796"/>
      <c r="AW52" s="796"/>
      <c r="AX52" s="796"/>
      <c r="AY52" s="796"/>
      <c r="AZ52" s="796"/>
      <c r="BA52" s="796"/>
      <c r="BB52" s="796"/>
      <c r="BC52" s="796"/>
      <c r="BD52" s="796"/>
      <c r="BE52" s="796"/>
      <c r="BF52" s="796"/>
      <c r="BG52" s="796"/>
    </row>
    <row r="53" spans="1:59" x14ac:dyDescent="0.2">
      <c r="A53" s="190" t="s">
        <v>174</v>
      </c>
      <c r="B53" s="178">
        <v>12745.533238752119</v>
      </c>
      <c r="C53" s="178">
        <v>182.9121866626453</v>
      </c>
      <c r="D53" s="178">
        <v>157.72862473083163</v>
      </c>
      <c r="E53" s="178">
        <v>164.35587787078259</v>
      </c>
      <c r="F53" s="178">
        <v>78.201587051420574</v>
      </c>
      <c r="G53" s="178">
        <v>10338.51489832229</v>
      </c>
      <c r="H53" s="178">
        <v>261.11377371406661</v>
      </c>
      <c r="I53" s="178">
        <v>143.1486678229395</v>
      </c>
      <c r="J53" s="178">
        <v>1070.9641074160811</v>
      </c>
      <c r="K53" s="178">
        <v>330.03720636955518</v>
      </c>
      <c r="L53" s="178">
        <v>18.556308791862509</v>
      </c>
    </row>
    <row r="54" spans="1:59" s="797" customFormat="1" x14ac:dyDescent="0.2">
      <c r="A54" s="191" t="s">
        <v>175</v>
      </c>
      <c r="B54" s="188">
        <v>14378.488412435792</v>
      </c>
      <c r="C54" s="188">
        <v>323.40995322960435</v>
      </c>
      <c r="D54" s="188">
        <v>377.75342897720111</v>
      </c>
      <c r="E54" s="188">
        <v>296.90094066980106</v>
      </c>
      <c r="F54" s="188">
        <v>245.20836617818438</v>
      </c>
      <c r="G54" s="188">
        <v>9526.0136633644233</v>
      </c>
      <c r="H54" s="188">
        <v>234.60476115426283</v>
      </c>
      <c r="I54" s="188">
        <v>406.91334279298474</v>
      </c>
      <c r="J54" s="188">
        <v>2550.1670082530823</v>
      </c>
      <c r="K54" s="188">
        <v>398.96063902504375</v>
      </c>
      <c r="L54" s="188">
        <v>18.556308791862509</v>
      </c>
      <c r="M54" s="796"/>
      <c r="N54" s="796"/>
      <c r="O54" s="796"/>
      <c r="P54" s="796"/>
      <c r="Q54" s="796"/>
      <c r="R54" s="796"/>
      <c r="S54" s="796"/>
      <c r="T54" s="796"/>
      <c r="U54" s="796"/>
      <c r="V54" s="796"/>
      <c r="W54" s="796"/>
      <c r="X54" s="796"/>
      <c r="Y54" s="796"/>
      <c r="Z54" s="796"/>
      <c r="AA54" s="796"/>
      <c r="AB54" s="796"/>
      <c r="AC54" s="796"/>
      <c r="AD54" s="796"/>
      <c r="AE54" s="796"/>
      <c r="AF54" s="796"/>
      <c r="AG54" s="796"/>
      <c r="AH54" s="796"/>
      <c r="AI54" s="796"/>
      <c r="AJ54" s="796"/>
      <c r="AK54" s="796"/>
      <c r="AL54" s="796"/>
      <c r="AM54" s="796"/>
      <c r="AN54" s="796"/>
      <c r="AO54" s="796"/>
      <c r="AP54" s="796"/>
      <c r="AQ54" s="796"/>
      <c r="AR54" s="796"/>
      <c r="AS54" s="796"/>
      <c r="AT54" s="796"/>
      <c r="AU54" s="796"/>
      <c r="AV54" s="796"/>
      <c r="AW54" s="796"/>
      <c r="AX54" s="796"/>
      <c r="AY54" s="796"/>
      <c r="AZ54" s="796"/>
      <c r="BA54" s="796"/>
      <c r="BB54" s="796"/>
      <c r="BC54" s="796"/>
      <c r="BD54" s="796"/>
      <c r="BE54" s="796"/>
      <c r="BF54" s="796"/>
      <c r="BG54" s="796"/>
    </row>
    <row r="55" spans="1:59" x14ac:dyDescent="0.2">
      <c r="A55" s="190" t="s">
        <v>175</v>
      </c>
      <c r="B55" s="178">
        <v>14378.488412435792</v>
      </c>
      <c r="C55" s="178">
        <v>323.40995322960435</v>
      </c>
      <c r="D55" s="178">
        <v>377.75342897720111</v>
      </c>
      <c r="E55" s="178">
        <v>296.90094066980106</v>
      </c>
      <c r="F55" s="178">
        <v>245.20836617818438</v>
      </c>
      <c r="G55" s="178">
        <v>9526.0136633644233</v>
      </c>
      <c r="H55" s="178">
        <v>234.60476115426283</v>
      </c>
      <c r="I55" s="178">
        <v>406.91334279298474</v>
      </c>
      <c r="J55" s="178">
        <v>2550.1670082530823</v>
      </c>
      <c r="K55" s="178">
        <v>398.96063902504375</v>
      </c>
      <c r="L55" s="178">
        <v>18.556308791862509</v>
      </c>
    </row>
    <row r="56" spans="1:59" s="797" customFormat="1" x14ac:dyDescent="0.2">
      <c r="A56" s="191" t="s">
        <v>176</v>
      </c>
      <c r="B56" s="188">
        <v>17611.262494105071</v>
      </c>
      <c r="C56" s="188">
        <v>1310.8706710823112</v>
      </c>
      <c r="D56" s="188">
        <v>296.90094066980106</v>
      </c>
      <c r="E56" s="188">
        <v>300.87729255377155</v>
      </c>
      <c r="F56" s="188">
        <v>201.468495454508</v>
      </c>
      <c r="G56" s="188">
        <v>12768.065899427949</v>
      </c>
      <c r="H56" s="188">
        <v>238.58111303823341</v>
      </c>
      <c r="I56" s="188">
        <v>270.39192810999776</v>
      </c>
      <c r="J56" s="188">
        <v>2031.9158127089918</v>
      </c>
      <c r="K56" s="188">
        <v>189.53943980259626</v>
      </c>
      <c r="L56" s="188">
        <v>2.6509012559803589</v>
      </c>
      <c r="M56" s="796"/>
      <c r="N56" s="796"/>
      <c r="O56" s="796"/>
      <c r="P56" s="796"/>
      <c r="Q56" s="796"/>
      <c r="R56" s="796"/>
      <c r="S56" s="796"/>
      <c r="T56" s="796"/>
      <c r="U56" s="796"/>
      <c r="V56" s="796"/>
      <c r="W56" s="796"/>
      <c r="X56" s="796"/>
      <c r="Y56" s="796"/>
      <c r="Z56" s="796"/>
      <c r="AA56" s="796"/>
      <c r="AB56" s="796"/>
      <c r="AC56" s="796"/>
      <c r="AD56" s="796"/>
      <c r="AE56" s="796"/>
      <c r="AF56" s="796"/>
      <c r="AG56" s="796"/>
      <c r="AH56" s="796"/>
      <c r="AI56" s="796"/>
      <c r="AJ56" s="796"/>
      <c r="AK56" s="796"/>
      <c r="AL56" s="796"/>
      <c r="AM56" s="796"/>
      <c r="AN56" s="796"/>
      <c r="AO56" s="796"/>
      <c r="AP56" s="796"/>
      <c r="AQ56" s="796"/>
      <c r="AR56" s="796"/>
      <c r="AS56" s="796"/>
      <c r="AT56" s="796"/>
      <c r="AU56" s="796"/>
      <c r="AV56" s="796"/>
      <c r="AW56" s="796"/>
      <c r="AX56" s="796"/>
      <c r="AY56" s="796"/>
      <c r="AZ56" s="796"/>
      <c r="BA56" s="796"/>
      <c r="BB56" s="796"/>
      <c r="BC56" s="796"/>
      <c r="BD56" s="796"/>
      <c r="BE56" s="796"/>
      <c r="BF56" s="796"/>
      <c r="BG56" s="796"/>
    </row>
    <row r="57" spans="1:59" x14ac:dyDescent="0.2">
      <c r="A57" s="190" t="s">
        <v>176</v>
      </c>
      <c r="B57" s="178">
        <v>10557.214251940639</v>
      </c>
      <c r="C57" s="178">
        <v>1261.828997846673</v>
      </c>
      <c r="D57" s="178">
        <v>213.39755110641974</v>
      </c>
      <c r="E57" s="178">
        <v>173.63403226671394</v>
      </c>
      <c r="F57" s="178">
        <v>164.35587787078259</v>
      </c>
      <c r="G57" s="178">
        <v>7468.9142887239514</v>
      </c>
      <c r="H57" s="178">
        <v>177.61038415068452</v>
      </c>
      <c r="I57" s="178">
        <v>198.81759419852762</v>
      </c>
      <c r="J57" s="178">
        <v>782.01587051421291</v>
      </c>
      <c r="K57" s="178">
        <v>115.31420463514559</v>
      </c>
      <c r="L57" s="178">
        <v>1.3254506279901794</v>
      </c>
    </row>
    <row r="58" spans="1:59" x14ac:dyDescent="0.2">
      <c r="A58" s="190" t="s">
        <v>177</v>
      </c>
      <c r="B58" s="178">
        <v>7054.0482421630832</v>
      </c>
      <c r="C58" s="178">
        <v>49.04167323563663</v>
      </c>
      <c r="D58" s="178">
        <v>83.50338956338129</v>
      </c>
      <c r="E58" s="178">
        <v>127.2432602870572</v>
      </c>
      <c r="F58" s="178">
        <v>37.112617583725019</v>
      </c>
      <c r="G58" s="178">
        <v>5299.1516107043308</v>
      </c>
      <c r="H58" s="178">
        <v>60.97072888754824</v>
      </c>
      <c r="I58" s="178">
        <v>71.574333911469679</v>
      </c>
      <c r="J58" s="178">
        <v>1249.899942194761</v>
      </c>
      <c r="K58" s="178">
        <v>74.225235167450037</v>
      </c>
      <c r="L58" s="178">
        <v>1.3254506279901794</v>
      </c>
    </row>
    <row r="59" spans="1:59" s="797" customFormat="1" ht="14.25" customHeight="1" x14ac:dyDescent="0.2">
      <c r="A59" s="191" t="s">
        <v>178</v>
      </c>
      <c r="B59" s="188">
        <v>24759.41773086492</v>
      </c>
      <c r="C59" s="188">
        <v>316.78270008965353</v>
      </c>
      <c r="D59" s="188">
        <v>335.33900888151584</v>
      </c>
      <c r="E59" s="188">
        <v>249.18471806215496</v>
      </c>
      <c r="F59" s="188">
        <v>200.14304482651781</v>
      </c>
      <c r="G59" s="188">
        <v>10109.211939680021</v>
      </c>
      <c r="H59" s="188">
        <v>198.81759419852762</v>
      </c>
      <c r="I59" s="188">
        <v>380.40433023318144</v>
      </c>
      <c r="J59" s="188">
        <v>12162.334962436522</v>
      </c>
      <c r="K59" s="188">
        <v>779.36496925823246</v>
      </c>
      <c r="L59" s="188">
        <v>27.834463187793762</v>
      </c>
      <c r="M59" s="796"/>
      <c r="N59" s="796"/>
      <c r="O59" s="796"/>
      <c r="P59" s="796"/>
      <c r="Q59" s="796"/>
      <c r="R59" s="796"/>
      <c r="S59" s="796"/>
      <c r="T59" s="796"/>
      <c r="U59" s="796"/>
      <c r="V59" s="796"/>
      <c r="W59" s="796"/>
      <c r="X59" s="796"/>
      <c r="Y59" s="796"/>
      <c r="Z59" s="796"/>
      <c r="AA59" s="796"/>
      <c r="AB59" s="796"/>
      <c r="AC59" s="796"/>
      <c r="AD59" s="796"/>
      <c r="AE59" s="796"/>
      <c r="AF59" s="796"/>
      <c r="AG59" s="796"/>
      <c r="AH59" s="796"/>
      <c r="AI59" s="796"/>
      <c r="AJ59" s="796"/>
      <c r="AK59" s="796"/>
      <c r="AL59" s="796"/>
      <c r="AM59" s="796"/>
      <c r="AN59" s="796"/>
      <c r="AO59" s="796"/>
      <c r="AP59" s="796"/>
      <c r="AQ59" s="796"/>
      <c r="AR59" s="796"/>
      <c r="AS59" s="796"/>
      <c r="AT59" s="796"/>
      <c r="AU59" s="796"/>
      <c r="AV59" s="796"/>
      <c r="AW59" s="796"/>
      <c r="AX59" s="796"/>
      <c r="AY59" s="796"/>
      <c r="AZ59" s="796"/>
      <c r="BA59" s="796"/>
      <c r="BB59" s="796"/>
      <c r="BC59" s="796"/>
      <c r="BD59" s="796"/>
      <c r="BE59" s="796"/>
      <c r="BF59" s="796"/>
      <c r="BG59" s="796"/>
    </row>
    <row r="60" spans="1:59" ht="14.25" customHeight="1" x14ac:dyDescent="0.2">
      <c r="A60" s="190" t="s">
        <v>178</v>
      </c>
      <c r="B60" s="178">
        <v>17183.141941263715</v>
      </c>
      <c r="C60" s="178">
        <v>205.44484733847858</v>
      </c>
      <c r="D60" s="178">
        <v>237.25566241024322</v>
      </c>
      <c r="E60" s="178">
        <v>172.30858163872375</v>
      </c>
      <c r="F60" s="178">
        <v>139.17231593896892</v>
      </c>
      <c r="G60" s="178">
        <v>8331.7826475454385</v>
      </c>
      <c r="H60" s="178">
        <v>147.12501970691008</v>
      </c>
      <c r="I60" s="178">
        <v>261.11377371406661</v>
      </c>
      <c r="J60" s="178">
        <v>7105.7408166546929</v>
      </c>
      <c r="K60" s="178">
        <v>555.36381312788501</v>
      </c>
      <c r="L60" s="178">
        <v>27.834463187793762</v>
      </c>
    </row>
    <row r="61" spans="1:59" x14ac:dyDescent="0.2">
      <c r="A61" s="190" t="s">
        <v>179</v>
      </c>
      <c r="B61" s="178">
        <v>7576.2757895911409</v>
      </c>
      <c r="C61" s="178">
        <v>111.33785275117505</v>
      </c>
      <c r="D61" s="178">
        <v>98.083346471273259</v>
      </c>
      <c r="E61" s="178">
        <v>76.876136423430395</v>
      </c>
      <c r="F61" s="178">
        <v>60.97072888754824</v>
      </c>
      <c r="G61" s="178">
        <v>1777.4292921348692</v>
      </c>
      <c r="H61" s="178">
        <v>51.692574491616988</v>
      </c>
      <c r="I61" s="178">
        <v>119.29055651911612</v>
      </c>
      <c r="J61" s="178">
        <v>5056.5941457821618</v>
      </c>
      <c r="K61" s="178">
        <v>224.00115613034129</v>
      </c>
      <c r="L61" s="178">
        <v>0</v>
      </c>
    </row>
    <row r="62" spans="1:59" x14ac:dyDescent="0.2">
      <c r="A62" s="191" t="s">
        <v>180</v>
      </c>
      <c r="B62" s="188">
        <v>7484.8196962598313</v>
      </c>
      <c r="C62" s="188">
        <v>88.805192075342006</v>
      </c>
      <c r="D62" s="188">
        <v>116.63965526313577</v>
      </c>
      <c r="E62" s="188">
        <v>86.154290819361648</v>
      </c>
      <c r="F62" s="188">
        <v>92.781543959312543</v>
      </c>
      <c r="G62" s="188">
        <v>4888.2619160274326</v>
      </c>
      <c r="H62" s="188">
        <v>178.93583477867472</v>
      </c>
      <c r="I62" s="188">
        <v>147.12501970691008</v>
      </c>
      <c r="J62" s="188">
        <v>1784.0565452748203</v>
      </c>
      <c r="K62" s="188">
        <v>100.73424772725362</v>
      </c>
      <c r="L62" s="188">
        <v>1.3254506279901794</v>
      </c>
    </row>
    <row r="63" spans="1:59" x14ac:dyDescent="0.2">
      <c r="A63" s="190" t="s">
        <v>180</v>
      </c>
      <c r="B63" s="178">
        <v>7484.8196962598313</v>
      </c>
      <c r="C63" s="178">
        <v>88.805192075342006</v>
      </c>
      <c r="D63" s="178">
        <v>116.63965526313577</v>
      </c>
      <c r="E63" s="178">
        <v>86.154290819361648</v>
      </c>
      <c r="F63" s="178">
        <v>92.781543959312543</v>
      </c>
      <c r="G63" s="178">
        <v>4888.2619160274326</v>
      </c>
      <c r="H63" s="178">
        <v>178.93583477867472</v>
      </c>
      <c r="I63" s="178">
        <v>147.12501970691008</v>
      </c>
      <c r="J63" s="178">
        <v>1784.0565452748203</v>
      </c>
      <c r="K63" s="178">
        <v>100.73424772725362</v>
      </c>
      <c r="L63" s="178">
        <v>1.3254506279901794</v>
      </c>
    </row>
    <row r="64" spans="1:59" x14ac:dyDescent="0.2">
      <c r="A64" s="191" t="s">
        <v>181</v>
      </c>
      <c r="B64" s="188">
        <v>15548.861316950957</v>
      </c>
      <c r="C64" s="188">
        <v>234.60476115426283</v>
      </c>
      <c r="D64" s="188">
        <v>296.90094066980106</v>
      </c>
      <c r="E64" s="188">
        <v>296.90094066980106</v>
      </c>
      <c r="F64" s="188">
        <v>231.95385989828245</v>
      </c>
      <c r="G64" s="188">
        <v>12929.770876042729</v>
      </c>
      <c r="H64" s="188">
        <v>273.04282936597809</v>
      </c>
      <c r="I64" s="188">
        <v>275.69373062195842</v>
      </c>
      <c r="J64" s="188">
        <v>874.79741447352842</v>
      </c>
      <c r="K64" s="188">
        <v>103.38514898323398</v>
      </c>
      <c r="L64" s="188">
        <v>31.810815071764299</v>
      </c>
    </row>
    <row r="65" spans="1:59" x14ac:dyDescent="0.2">
      <c r="A65" s="190" t="s">
        <v>181</v>
      </c>
      <c r="B65" s="178">
        <v>15548.861316950957</v>
      </c>
      <c r="C65" s="178">
        <v>234.60476115426283</v>
      </c>
      <c r="D65" s="178">
        <v>296.90094066980106</v>
      </c>
      <c r="E65" s="178">
        <v>296.90094066980106</v>
      </c>
      <c r="F65" s="178">
        <v>231.95385989828245</v>
      </c>
      <c r="G65" s="178">
        <v>12929.770876042729</v>
      </c>
      <c r="H65" s="178">
        <v>273.04282936597809</v>
      </c>
      <c r="I65" s="178">
        <v>275.69373062195842</v>
      </c>
      <c r="J65" s="178">
        <v>874.79741447352842</v>
      </c>
      <c r="K65" s="178">
        <v>103.38514898323398</v>
      </c>
      <c r="L65" s="178">
        <v>31.810815071764299</v>
      </c>
    </row>
    <row r="66" spans="1:59" x14ac:dyDescent="0.2">
      <c r="A66" s="191" t="s">
        <v>182</v>
      </c>
      <c r="B66" s="188">
        <v>17450.882968118061</v>
      </c>
      <c r="C66" s="188">
        <v>308.82999632171254</v>
      </c>
      <c r="D66" s="188">
        <v>596.45278259558188</v>
      </c>
      <c r="E66" s="188">
        <v>181.5867360346551</v>
      </c>
      <c r="F66" s="188">
        <v>170.98313101073356</v>
      </c>
      <c r="G66" s="188">
        <v>12598.40821904523</v>
      </c>
      <c r="H66" s="188">
        <v>308.82999632171254</v>
      </c>
      <c r="I66" s="188">
        <v>290.27368752985024</v>
      </c>
      <c r="J66" s="188">
        <v>2531.6106994612223</v>
      </c>
      <c r="K66" s="188">
        <v>438.72415786474869</v>
      </c>
      <c r="L66" s="188">
        <v>25.183561931813404</v>
      </c>
    </row>
    <row r="67" spans="1:59" x14ac:dyDescent="0.2">
      <c r="A67" s="190" t="s">
        <v>182</v>
      </c>
      <c r="B67" s="178">
        <v>17450.882968118061</v>
      </c>
      <c r="C67" s="178">
        <v>308.82999632171254</v>
      </c>
      <c r="D67" s="178">
        <v>596.45278259558188</v>
      </c>
      <c r="E67" s="178">
        <v>181.5867360346551</v>
      </c>
      <c r="F67" s="178">
        <v>170.98313101073356</v>
      </c>
      <c r="G67" s="178">
        <v>12598.40821904523</v>
      </c>
      <c r="H67" s="178">
        <v>308.82999632171254</v>
      </c>
      <c r="I67" s="178">
        <v>290.27368752985024</v>
      </c>
      <c r="J67" s="178">
        <v>2531.6106994612223</v>
      </c>
      <c r="K67" s="178">
        <v>438.72415786474869</v>
      </c>
      <c r="L67" s="178">
        <v>25.183561931813404</v>
      </c>
    </row>
    <row r="68" spans="1:59" x14ac:dyDescent="0.2">
      <c r="A68" s="191" t="s">
        <v>183</v>
      </c>
      <c r="B68" s="188">
        <v>8061.3907194354788</v>
      </c>
      <c r="C68" s="188">
        <v>185.56308791862568</v>
      </c>
      <c r="D68" s="188">
        <v>182.9121866626453</v>
      </c>
      <c r="E68" s="188">
        <v>136.52141468298854</v>
      </c>
      <c r="F68" s="188">
        <v>137.84686531097873</v>
      </c>
      <c r="G68" s="188">
        <v>5008.877923174522</v>
      </c>
      <c r="H68" s="188">
        <v>125.91780965906702</v>
      </c>
      <c r="I68" s="188">
        <v>178.93583477867472</v>
      </c>
      <c r="J68" s="188">
        <v>1924.5543118417838</v>
      </c>
      <c r="K68" s="188">
        <v>178.93583477867472</v>
      </c>
      <c r="L68" s="188">
        <v>1.3254506279901794</v>
      </c>
    </row>
    <row r="69" spans="1:59" s="76" customFormat="1" x14ac:dyDescent="0.2">
      <c r="A69" s="190" t="s">
        <v>183</v>
      </c>
      <c r="B69" s="178">
        <v>8061.3907194354788</v>
      </c>
      <c r="C69" s="178">
        <v>185.56308791862568</v>
      </c>
      <c r="D69" s="178">
        <v>182.9121866626453</v>
      </c>
      <c r="E69" s="178">
        <v>136.52141468298854</v>
      </c>
      <c r="F69" s="178">
        <v>137.84686531097873</v>
      </c>
      <c r="G69" s="178">
        <v>5008.877923174522</v>
      </c>
      <c r="H69" s="178">
        <v>125.91780965906702</v>
      </c>
      <c r="I69" s="178">
        <v>178.93583477867472</v>
      </c>
      <c r="J69" s="178">
        <v>1924.5543118417838</v>
      </c>
      <c r="K69" s="178">
        <v>178.93583477867472</v>
      </c>
      <c r="L69" s="178">
        <v>1.3254506279901794</v>
      </c>
      <c r="M69" s="794"/>
      <c r="N69" s="794"/>
      <c r="O69" s="794"/>
      <c r="P69" s="794"/>
      <c r="Q69" s="794"/>
      <c r="R69" s="794"/>
      <c r="S69" s="794"/>
      <c r="T69" s="794"/>
      <c r="U69" s="794"/>
      <c r="V69" s="794"/>
      <c r="W69" s="794"/>
      <c r="X69" s="794"/>
      <c r="Y69" s="794"/>
      <c r="Z69" s="794"/>
      <c r="AA69" s="794"/>
      <c r="AB69" s="794"/>
      <c r="AC69" s="794"/>
      <c r="AD69" s="794"/>
      <c r="AE69" s="794"/>
      <c r="AF69" s="794"/>
      <c r="AG69" s="794"/>
      <c r="AH69" s="794"/>
      <c r="AI69" s="794"/>
      <c r="AJ69" s="794"/>
      <c r="AK69" s="794"/>
      <c r="AL69" s="794"/>
      <c r="AM69" s="794"/>
      <c r="AN69" s="794"/>
      <c r="AO69" s="794"/>
      <c r="AP69" s="794"/>
      <c r="AQ69" s="794"/>
      <c r="AR69" s="794"/>
      <c r="AS69" s="794"/>
      <c r="AT69" s="794"/>
      <c r="AU69" s="794"/>
      <c r="AV69" s="794"/>
      <c r="AW69" s="794"/>
      <c r="AX69" s="794"/>
      <c r="AY69" s="794"/>
      <c r="AZ69" s="794"/>
      <c r="BA69" s="794"/>
      <c r="BB69" s="794"/>
      <c r="BC69" s="794"/>
      <c r="BD69" s="794"/>
      <c r="BE69" s="794"/>
      <c r="BF69" s="794"/>
      <c r="BG69" s="794"/>
    </row>
    <row r="70" spans="1:59" s="76" customFormat="1" x14ac:dyDescent="0.2">
      <c r="A70" s="191" t="s">
        <v>184</v>
      </c>
      <c r="B70" s="188">
        <v>9979.3177781370014</v>
      </c>
      <c r="C70" s="188">
        <v>2482.5690262255926</v>
      </c>
      <c r="D70" s="188">
        <v>180.26128540666491</v>
      </c>
      <c r="E70" s="188">
        <v>156.40317410284143</v>
      </c>
      <c r="F70" s="188">
        <v>116.63965526313577</v>
      </c>
      <c r="G70" s="188">
        <v>4708.0006306207933</v>
      </c>
      <c r="H70" s="188">
        <v>233.27931052627264</v>
      </c>
      <c r="I70" s="188">
        <v>261.11377371406661</v>
      </c>
      <c r="J70" s="188">
        <v>1150.4911450954944</v>
      </c>
      <c r="K70" s="188">
        <v>679.95617215896584</v>
      </c>
      <c r="L70" s="188">
        <v>10.603605023921434</v>
      </c>
      <c r="M70" s="794"/>
      <c r="N70" s="794"/>
      <c r="O70" s="794"/>
      <c r="P70" s="794"/>
      <c r="Q70" s="794"/>
      <c r="R70" s="794"/>
      <c r="S70" s="794"/>
      <c r="T70" s="794"/>
      <c r="U70" s="794"/>
      <c r="V70" s="794"/>
      <c r="W70" s="794"/>
      <c r="X70" s="794"/>
      <c r="Y70" s="794"/>
      <c r="Z70" s="794"/>
      <c r="AA70" s="794"/>
      <c r="AB70" s="794"/>
      <c r="AC70" s="794"/>
      <c r="AD70" s="794"/>
      <c r="AE70" s="794"/>
      <c r="AF70" s="794"/>
      <c r="AG70" s="794"/>
      <c r="AH70" s="794"/>
      <c r="AI70" s="794"/>
      <c r="AJ70" s="794"/>
      <c r="AK70" s="794"/>
      <c r="AL70" s="794"/>
      <c r="AM70" s="794"/>
      <c r="AN70" s="794"/>
      <c r="AO70" s="794"/>
      <c r="AP70" s="794"/>
      <c r="AQ70" s="794"/>
      <c r="AR70" s="794"/>
      <c r="AS70" s="794"/>
      <c r="AT70" s="794"/>
      <c r="AU70" s="794"/>
      <c r="AV70" s="794"/>
      <c r="AW70" s="794"/>
      <c r="AX70" s="794"/>
      <c r="AY70" s="794"/>
      <c r="AZ70" s="794"/>
      <c r="BA70" s="794"/>
      <c r="BB70" s="794"/>
      <c r="BC70" s="794"/>
      <c r="BD70" s="794"/>
      <c r="BE70" s="794"/>
      <c r="BF70" s="794"/>
      <c r="BG70" s="794"/>
    </row>
    <row r="71" spans="1:59" x14ac:dyDescent="0.2">
      <c r="A71" s="329" t="s">
        <v>184</v>
      </c>
      <c r="B71" s="185">
        <v>9979.3177781370014</v>
      </c>
      <c r="C71" s="185">
        <v>2482.5690262255926</v>
      </c>
      <c r="D71" s="185">
        <v>180.26128540666491</v>
      </c>
      <c r="E71" s="185">
        <v>156.40317410284143</v>
      </c>
      <c r="F71" s="185">
        <v>116.63965526313577</v>
      </c>
      <c r="G71" s="185">
        <v>4708.0006306207933</v>
      </c>
      <c r="H71" s="185">
        <v>233.27931052627264</v>
      </c>
      <c r="I71" s="185">
        <v>261.11377371406661</v>
      </c>
      <c r="J71" s="185">
        <v>1150.4911450954944</v>
      </c>
      <c r="K71" s="185">
        <v>679.95617215896584</v>
      </c>
      <c r="L71" s="185">
        <v>10.603605023921434</v>
      </c>
    </row>
    <row r="72" spans="1:59" x14ac:dyDescent="0.2">
      <c r="A72" s="798"/>
      <c r="B72" s="798"/>
      <c r="C72" s="798"/>
      <c r="D72" s="798"/>
      <c r="E72" s="798"/>
      <c r="F72" s="798"/>
      <c r="G72" s="798"/>
      <c r="H72" s="798"/>
      <c r="I72" s="798"/>
      <c r="J72" s="798"/>
      <c r="K72" s="798"/>
      <c r="L72" s="798"/>
    </row>
    <row r="73" spans="1:59" x14ac:dyDescent="0.2">
      <c r="A73" s="794"/>
      <c r="B73" s="794"/>
      <c r="C73" s="794"/>
      <c r="D73" s="794"/>
      <c r="G73" s="794"/>
      <c r="H73" s="794"/>
      <c r="I73" s="794"/>
      <c r="J73" s="794"/>
      <c r="K73" s="794"/>
      <c r="L73" s="794"/>
    </row>
    <row r="74" spans="1:59" x14ac:dyDescent="0.2">
      <c r="A74" s="794"/>
      <c r="B74" s="794"/>
      <c r="C74" s="794"/>
      <c r="D74" s="794"/>
      <c r="G74" s="794"/>
      <c r="H74" s="794"/>
      <c r="I74" s="794"/>
      <c r="J74" s="794"/>
      <c r="K74" s="794"/>
      <c r="L74" s="794"/>
    </row>
    <row r="75" spans="1:59" x14ac:dyDescent="0.2">
      <c r="A75" s="794"/>
      <c r="B75" s="794"/>
      <c r="C75" s="794"/>
      <c r="D75" s="794"/>
      <c r="G75" s="794"/>
      <c r="H75" s="794"/>
      <c r="I75" s="794"/>
      <c r="J75" s="794"/>
      <c r="K75" s="794"/>
      <c r="L75" s="794"/>
    </row>
    <row r="76" spans="1:59" x14ac:dyDescent="0.2">
      <c r="A76" s="794"/>
      <c r="B76" s="794"/>
      <c r="C76" s="794"/>
      <c r="D76" s="794"/>
      <c r="G76" s="794"/>
      <c r="H76" s="794"/>
      <c r="I76" s="794"/>
      <c r="J76" s="794"/>
      <c r="K76" s="794"/>
      <c r="L76" s="794"/>
    </row>
    <row r="77" spans="1:59" x14ac:dyDescent="0.2">
      <c r="A77" s="794"/>
      <c r="B77" s="794"/>
      <c r="C77" s="794"/>
      <c r="D77" s="794"/>
      <c r="G77" s="794"/>
      <c r="H77" s="794"/>
      <c r="I77" s="794"/>
      <c r="J77" s="794"/>
      <c r="K77" s="794"/>
      <c r="L77" s="794"/>
    </row>
    <row r="78" spans="1:59" x14ac:dyDescent="0.2">
      <c r="A78" s="794"/>
      <c r="B78" s="794"/>
      <c r="C78" s="794"/>
      <c r="D78" s="794"/>
      <c r="G78" s="794"/>
      <c r="H78" s="794"/>
      <c r="I78" s="794"/>
      <c r="J78" s="794"/>
      <c r="K78" s="794"/>
      <c r="L78" s="794"/>
    </row>
    <row r="79" spans="1:59" x14ac:dyDescent="0.2">
      <c r="A79" s="794"/>
      <c r="B79" s="794"/>
      <c r="C79" s="794"/>
      <c r="D79" s="794"/>
      <c r="G79" s="794"/>
      <c r="H79" s="794"/>
      <c r="I79" s="794"/>
      <c r="J79" s="794"/>
      <c r="K79" s="794"/>
      <c r="L79" s="794"/>
    </row>
    <row r="80" spans="1:59" x14ac:dyDescent="0.2">
      <c r="A80" s="794"/>
      <c r="B80" s="794"/>
      <c r="C80" s="794"/>
      <c r="D80" s="794"/>
      <c r="G80" s="794"/>
      <c r="H80" s="794"/>
      <c r="I80" s="794"/>
      <c r="J80" s="794"/>
      <c r="K80" s="794"/>
      <c r="L80" s="794"/>
    </row>
    <row r="81" spans="1:12" x14ac:dyDescent="0.2">
      <c r="A81" s="794"/>
      <c r="B81" s="794"/>
      <c r="C81" s="794"/>
      <c r="D81" s="794"/>
      <c r="G81" s="794"/>
      <c r="H81" s="794"/>
      <c r="I81" s="794"/>
      <c r="J81" s="794"/>
      <c r="K81" s="794"/>
      <c r="L81" s="794"/>
    </row>
    <row r="82" spans="1:12" x14ac:dyDescent="0.2">
      <c r="A82" s="794"/>
      <c r="B82" s="794"/>
      <c r="C82" s="794"/>
      <c r="D82" s="794"/>
      <c r="G82" s="794"/>
      <c r="H82" s="794"/>
      <c r="I82" s="794"/>
      <c r="J82" s="794"/>
      <c r="K82" s="794"/>
      <c r="L82" s="794"/>
    </row>
    <row r="83" spans="1:12" x14ac:dyDescent="0.2">
      <c r="A83" s="794"/>
      <c r="B83" s="794"/>
      <c r="C83" s="794"/>
      <c r="D83" s="794"/>
      <c r="G83" s="794"/>
      <c r="H83" s="794"/>
      <c r="I83" s="794"/>
      <c r="J83" s="794"/>
      <c r="K83" s="794"/>
      <c r="L83" s="794"/>
    </row>
    <row r="84" spans="1:12" x14ac:dyDescent="0.2">
      <c r="A84" s="794"/>
      <c r="B84" s="794"/>
      <c r="C84" s="794"/>
      <c r="D84" s="794"/>
      <c r="G84" s="794"/>
      <c r="H84" s="794"/>
      <c r="I84" s="794"/>
      <c r="J84" s="794"/>
      <c r="K84" s="794"/>
      <c r="L84" s="794"/>
    </row>
    <row r="85" spans="1:12" x14ac:dyDescent="0.2">
      <c r="A85" s="794"/>
      <c r="B85" s="794"/>
      <c r="C85" s="794"/>
      <c r="D85" s="794"/>
      <c r="G85" s="794"/>
      <c r="H85" s="794"/>
      <c r="I85" s="794"/>
      <c r="J85" s="794"/>
      <c r="K85" s="794"/>
      <c r="L85" s="794"/>
    </row>
    <row r="86" spans="1:12" x14ac:dyDescent="0.2">
      <c r="A86" s="794"/>
      <c r="B86" s="794"/>
      <c r="C86" s="794"/>
      <c r="D86" s="794"/>
      <c r="G86" s="794"/>
      <c r="H86" s="794"/>
      <c r="I86" s="794"/>
      <c r="J86" s="794"/>
      <c r="K86" s="794"/>
      <c r="L86" s="794"/>
    </row>
    <row r="87" spans="1:12" x14ac:dyDescent="0.2">
      <c r="A87" s="794"/>
      <c r="B87" s="794"/>
      <c r="C87" s="794"/>
      <c r="D87" s="794"/>
      <c r="G87" s="794"/>
      <c r="H87" s="794"/>
      <c r="I87" s="794"/>
      <c r="J87" s="794"/>
      <c r="K87" s="794"/>
      <c r="L87" s="794"/>
    </row>
    <row r="88" spans="1:12" x14ac:dyDescent="0.2">
      <c r="A88" s="794"/>
      <c r="B88" s="794"/>
      <c r="C88" s="794"/>
      <c r="D88" s="794"/>
      <c r="G88" s="794"/>
      <c r="H88" s="794"/>
      <c r="I88" s="794"/>
      <c r="J88" s="794"/>
      <c r="K88" s="794"/>
      <c r="L88" s="794"/>
    </row>
    <row r="89" spans="1:12" x14ac:dyDescent="0.2">
      <c r="A89" s="794"/>
      <c r="B89" s="794"/>
      <c r="C89" s="794"/>
      <c r="D89" s="794"/>
      <c r="G89" s="794"/>
      <c r="H89" s="794"/>
      <c r="I89" s="794"/>
      <c r="J89" s="794"/>
      <c r="K89" s="794"/>
      <c r="L89" s="794"/>
    </row>
    <row r="90" spans="1:12" x14ac:dyDescent="0.2">
      <c r="A90" s="794"/>
      <c r="B90" s="794"/>
      <c r="C90" s="794"/>
      <c r="D90" s="794"/>
      <c r="G90" s="794"/>
      <c r="H90" s="794"/>
      <c r="I90" s="794"/>
      <c r="J90" s="794"/>
      <c r="K90" s="794"/>
      <c r="L90" s="794"/>
    </row>
    <row r="91" spans="1:12" x14ac:dyDescent="0.2">
      <c r="A91" s="794"/>
      <c r="B91" s="794"/>
      <c r="C91" s="794"/>
      <c r="D91" s="794"/>
      <c r="G91" s="794"/>
      <c r="H91" s="794"/>
      <c r="I91" s="794"/>
      <c r="J91" s="794"/>
      <c r="K91" s="794"/>
      <c r="L91" s="794"/>
    </row>
    <row r="92" spans="1:12" x14ac:dyDescent="0.2">
      <c r="A92" s="794"/>
      <c r="B92" s="794"/>
      <c r="C92" s="794"/>
      <c r="D92" s="794"/>
      <c r="G92" s="794"/>
      <c r="H92" s="794"/>
      <c r="I92" s="794"/>
      <c r="J92" s="794"/>
      <c r="K92" s="794"/>
      <c r="L92" s="794"/>
    </row>
    <row r="93" spans="1:12" x14ac:dyDescent="0.2">
      <c r="A93" s="794"/>
      <c r="B93" s="794"/>
      <c r="C93" s="794"/>
      <c r="D93" s="794"/>
      <c r="G93" s="794"/>
      <c r="H93" s="794"/>
      <c r="I93" s="794"/>
      <c r="J93" s="794"/>
      <c r="K93" s="794"/>
      <c r="L93" s="794"/>
    </row>
    <row r="94" spans="1:12" x14ac:dyDescent="0.2">
      <c r="A94" s="794"/>
      <c r="B94" s="794"/>
      <c r="C94" s="794"/>
      <c r="D94" s="794"/>
      <c r="G94" s="794"/>
      <c r="H94" s="794"/>
      <c r="I94" s="794"/>
      <c r="J94" s="794"/>
      <c r="K94" s="794"/>
      <c r="L94" s="794"/>
    </row>
    <row r="95" spans="1:12" x14ac:dyDescent="0.2">
      <c r="A95" s="794"/>
      <c r="B95" s="794"/>
      <c r="C95" s="794"/>
      <c r="D95" s="794"/>
      <c r="G95" s="794"/>
      <c r="H95" s="794"/>
      <c r="I95" s="794"/>
      <c r="J95" s="794"/>
      <c r="K95" s="794"/>
      <c r="L95" s="794"/>
    </row>
    <row r="96" spans="1:12" x14ac:dyDescent="0.2">
      <c r="A96" s="794"/>
      <c r="B96" s="794"/>
      <c r="C96" s="794"/>
      <c r="D96" s="794"/>
      <c r="G96" s="794"/>
      <c r="H96" s="794"/>
      <c r="I96" s="794"/>
      <c r="J96" s="794"/>
      <c r="K96" s="794"/>
      <c r="L96" s="794"/>
    </row>
    <row r="97" spans="1:12" x14ac:dyDescent="0.2">
      <c r="A97" s="794"/>
      <c r="B97" s="794"/>
      <c r="C97" s="794"/>
      <c r="D97" s="794"/>
      <c r="G97" s="794"/>
      <c r="H97" s="794"/>
      <c r="I97" s="794"/>
      <c r="J97" s="794"/>
      <c r="K97" s="794"/>
      <c r="L97" s="794"/>
    </row>
    <row r="98" spans="1:12" x14ac:dyDescent="0.2">
      <c r="A98" s="794"/>
      <c r="B98" s="794"/>
      <c r="C98" s="794"/>
      <c r="D98" s="794"/>
      <c r="G98" s="794"/>
      <c r="H98" s="794"/>
      <c r="I98" s="794"/>
      <c r="J98" s="794"/>
      <c r="K98" s="794"/>
      <c r="L98" s="794"/>
    </row>
    <row r="99" spans="1:12" x14ac:dyDescent="0.2">
      <c r="A99" s="794"/>
      <c r="B99" s="794"/>
      <c r="C99" s="794"/>
      <c r="D99" s="794"/>
      <c r="G99" s="794"/>
      <c r="H99" s="794"/>
      <c r="I99" s="794"/>
      <c r="J99" s="794"/>
      <c r="K99" s="794"/>
      <c r="L99" s="794"/>
    </row>
    <row r="100" spans="1:12" x14ac:dyDescent="0.2">
      <c r="A100" s="794"/>
      <c r="B100" s="794"/>
      <c r="C100" s="794"/>
      <c r="D100" s="794"/>
      <c r="G100" s="794"/>
      <c r="H100" s="794"/>
      <c r="I100" s="794"/>
      <c r="J100" s="794"/>
      <c r="K100" s="794"/>
      <c r="L100" s="794"/>
    </row>
    <row r="101" spans="1:12" x14ac:dyDescent="0.2">
      <c r="A101" s="794"/>
      <c r="B101" s="794"/>
      <c r="C101" s="794"/>
      <c r="D101" s="794"/>
      <c r="G101" s="794"/>
      <c r="H101" s="794"/>
      <c r="I101" s="794"/>
      <c r="J101" s="794"/>
      <c r="K101" s="794"/>
      <c r="L101" s="794"/>
    </row>
    <row r="102" spans="1:12" x14ac:dyDescent="0.2">
      <c r="A102" s="794"/>
      <c r="B102" s="794"/>
      <c r="C102" s="794"/>
      <c r="D102" s="794"/>
      <c r="G102" s="794"/>
      <c r="H102" s="794"/>
      <c r="I102" s="794"/>
      <c r="J102" s="794"/>
      <c r="K102" s="794"/>
      <c r="L102" s="794"/>
    </row>
    <row r="103" spans="1:12" x14ac:dyDescent="0.2">
      <c r="A103" s="794"/>
      <c r="B103" s="794"/>
      <c r="C103" s="794"/>
      <c r="D103" s="794"/>
      <c r="G103" s="794"/>
      <c r="H103" s="794"/>
      <c r="I103" s="794"/>
      <c r="J103" s="794"/>
      <c r="K103" s="794"/>
      <c r="L103" s="794"/>
    </row>
    <row r="104" spans="1:12" x14ac:dyDescent="0.2">
      <c r="A104" s="794"/>
      <c r="B104" s="794"/>
      <c r="C104" s="794"/>
      <c r="D104" s="794"/>
      <c r="G104" s="794"/>
      <c r="H104" s="794"/>
      <c r="I104" s="794"/>
      <c r="J104" s="794"/>
      <c r="K104" s="794"/>
      <c r="L104" s="794"/>
    </row>
    <row r="105" spans="1:12" x14ac:dyDescent="0.2">
      <c r="A105" s="794"/>
      <c r="B105" s="794"/>
      <c r="C105" s="794"/>
      <c r="D105" s="794"/>
      <c r="G105" s="794"/>
      <c r="H105" s="794"/>
      <c r="I105" s="794"/>
      <c r="J105" s="794"/>
      <c r="K105" s="794"/>
      <c r="L105" s="794"/>
    </row>
    <row r="106" spans="1:12" x14ac:dyDescent="0.2">
      <c r="A106" s="794"/>
      <c r="B106" s="794"/>
      <c r="C106" s="794"/>
      <c r="D106" s="794"/>
      <c r="G106" s="794"/>
      <c r="H106" s="794"/>
      <c r="I106" s="794"/>
      <c r="J106" s="794"/>
      <c r="K106" s="794"/>
      <c r="L106" s="794"/>
    </row>
    <row r="107" spans="1:12" x14ac:dyDescent="0.2">
      <c r="A107" s="794"/>
      <c r="B107" s="794"/>
      <c r="C107" s="794"/>
      <c r="D107" s="794"/>
      <c r="G107" s="794"/>
      <c r="H107" s="794"/>
      <c r="I107" s="794"/>
      <c r="J107" s="794"/>
      <c r="K107" s="794"/>
      <c r="L107" s="794"/>
    </row>
    <row r="108" spans="1:12" x14ac:dyDescent="0.2">
      <c r="A108" s="794"/>
      <c r="B108" s="794"/>
      <c r="C108" s="794"/>
      <c r="D108" s="794"/>
      <c r="G108" s="794"/>
      <c r="H108" s="794"/>
      <c r="I108" s="794"/>
      <c r="J108" s="794"/>
      <c r="K108" s="794"/>
      <c r="L108" s="794"/>
    </row>
    <row r="109" spans="1:12" x14ac:dyDescent="0.2">
      <c r="A109" s="794"/>
      <c r="B109" s="794"/>
      <c r="C109" s="794"/>
      <c r="D109" s="794"/>
      <c r="G109" s="794"/>
      <c r="H109" s="794"/>
      <c r="I109" s="794"/>
      <c r="J109" s="794"/>
      <c r="K109" s="794"/>
      <c r="L109" s="794"/>
    </row>
    <row r="110" spans="1:12" x14ac:dyDescent="0.2">
      <c r="A110" s="794"/>
      <c r="B110" s="794"/>
      <c r="C110" s="794"/>
      <c r="D110" s="794"/>
      <c r="G110" s="794"/>
      <c r="H110" s="794"/>
      <c r="I110" s="794"/>
      <c r="J110" s="794"/>
      <c r="K110" s="794"/>
      <c r="L110" s="794"/>
    </row>
    <row r="111" spans="1:12" x14ac:dyDescent="0.2">
      <c r="A111" s="794"/>
      <c r="B111" s="794"/>
      <c r="C111" s="794"/>
      <c r="D111" s="794"/>
      <c r="G111" s="794"/>
      <c r="H111" s="794"/>
      <c r="I111" s="794"/>
      <c r="J111" s="794"/>
      <c r="K111" s="794"/>
      <c r="L111" s="794"/>
    </row>
    <row r="112" spans="1:12" x14ac:dyDescent="0.2">
      <c r="A112" s="794"/>
      <c r="B112" s="794"/>
      <c r="C112" s="794"/>
      <c r="D112" s="794"/>
      <c r="G112" s="794"/>
      <c r="H112" s="794"/>
      <c r="I112" s="794"/>
      <c r="J112" s="794"/>
      <c r="K112" s="794"/>
      <c r="L112" s="794"/>
    </row>
    <row r="113" spans="1:12" x14ac:dyDescent="0.2">
      <c r="A113" s="794"/>
      <c r="B113" s="794"/>
      <c r="C113" s="794"/>
      <c r="D113" s="794"/>
      <c r="G113" s="794"/>
      <c r="H113" s="794"/>
      <c r="I113" s="794"/>
      <c r="J113" s="794"/>
      <c r="K113" s="794"/>
      <c r="L113" s="794"/>
    </row>
    <row r="114" spans="1:12" x14ac:dyDescent="0.2">
      <c r="A114" s="794"/>
      <c r="B114" s="794"/>
      <c r="C114" s="794"/>
      <c r="D114" s="794"/>
      <c r="G114" s="794"/>
      <c r="H114" s="794"/>
      <c r="I114" s="794"/>
      <c r="J114" s="794"/>
      <c r="K114" s="794"/>
      <c r="L114" s="794"/>
    </row>
    <row r="115" spans="1:12" x14ac:dyDescent="0.2">
      <c r="A115" s="794"/>
      <c r="B115" s="794"/>
      <c r="C115" s="794"/>
      <c r="D115" s="794"/>
      <c r="G115" s="794"/>
      <c r="H115" s="794"/>
      <c r="I115" s="794"/>
      <c r="J115" s="794"/>
      <c r="K115" s="794"/>
      <c r="L115" s="794"/>
    </row>
    <row r="116" spans="1:12" x14ac:dyDescent="0.2">
      <c r="A116" s="794"/>
      <c r="B116" s="794"/>
      <c r="C116" s="794"/>
      <c r="D116" s="794"/>
      <c r="G116" s="794"/>
      <c r="H116" s="794"/>
      <c r="I116" s="794"/>
      <c r="J116" s="794"/>
      <c r="K116" s="794"/>
      <c r="L116" s="794"/>
    </row>
    <row r="117" spans="1:12" x14ac:dyDescent="0.2">
      <c r="A117" s="794"/>
      <c r="B117" s="794"/>
      <c r="C117" s="794"/>
      <c r="D117" s="794"/>
      <c r="G117" s="794"/>
      <c r="H117" s="794"/>
      <c r="I117" s="794"/>
      <c r="J117" s="794"/>
      <c r="K117" s="794"/>
      <c r="L117" s="794"/>
    </row>
    <row r="118" spans="1:12" x14ac:dyDescent="0.2">
      <c r="A118" s="794"/>
      <c r="B118" s="794"/>
      <c r="C118" s="794"/>
      <c r="D118" s="794"/>
      <c r="G118" s="794"/>
      <c r="H118" s="794"/>
      <c r="I118" s="794"/>
      <c r="J118" s="794"/>
      <c r="K118" s="794"/>
      <c r="L118" s="794"/>
    </row>
    <row r="119" spans="1:12" x14ac:dyDescent="0.2">
      <c r="A119" s="794"/>
      <c r="B119" s="794"/>
      <c r="C119" s="794"/>
      <c r="D119" s="794"/>
      <c r="G119" s="794"/>
      <c r="H119" s="794"/>
      <c r="I119" s="794"/>
      <c r="J119" s="794"/>
      <c r="K119" s="794"/>
      <c r="L119" s="794"/>
    </row>
    <row r="120" spans="1:12" x14ac:dyDescent="0.2">
      <c r="A120" s="794"/>
      <c r="B120" s="794"/>
      <c r="C120" s="794"/>
      <c r="D120" s="794"/>
      <c r="G120" s="794"/>
      <c r="H120" s="794"/>
      <c r="I120" s="794"/>
      <c r="J120" s="794"/>
      <c r="K120" s="794"/>
      <c r="L120" s="794"/>
    </row>
    <row r="121" spans="1:12" x14ac:dyDescent="0.2">
      <c r="A121" s="794"/>
      <c r="B121" s="794"/>
      <c r="C121" s="794"/>
      <c r="D121" s="794"/>
      <c r="G121" s="794"/>
      <c r="H121" s="794"/>
      <c r="I121" s="794"/>
      <c r="J121" s="794"/>
      <c r="K121" s="794"/>
      <c r="L121" s="794"/>
    </row>
    <row r="122" spans="1:12" x14ac:dyDescent="0.2">
      <c r="A122" s="794"/>
      <c r="B122" s="794"/>
      <c r="C122" s="794"/>
      <c r="D122" s="794"/>
      <c r="G122" s="794"/>
      <c r="H122" s="794"/>
      <c r="I122" s="794"/>
      <c r="J122" s="794"/>
      <c r="K122" s="794"/>
      <c r="L122" s="794"/>
    </row>
    <row r="123" spans="1:12" x14ac:dyDescent="0.2">
      <c r="A123" s="794"/>
      <c r="B123" s="794"/>
      <c r="C123" s="794"/>
      <c r="D123" s="794"/>
      <c r="G123" s="794"/>
      <c r="H123" s="794"/>
      <c r="I123" s="794"/>
      <c r="J123" s="794"/>
      <c r="K123" s="794"/>
      <c r="L123" s="794"/>
    </row>
    <row r="124" spans="1:12" x14ac:dyDescent="0.2">
      <c r="A124" s="794"/>
      <c r="B124" s="794"/>
      <c r="C124" s="794"/>
      <c r="D124" s="794"/>
      <c r="G124" s="794"/>
      <c r="H124" s="794"/>
      <c r="I124" s="794"/>
      <c r="J124" s="794"/>
      <c r="K124" s="794"/>
      <c r="L124" s="794"/>
    </row>
    <row r="125" spans="1:12" x14ac:dyDescent="0.2">
      <c r="A125" s="794"/>
      <c r="B125" s="794"/>
      <c r="C125" s="794"/>
      <c r="D125" s="794"/>
      <c r="G125" s="794"/>
      <c r="H125" s="794"/>
      <c r="I125" s="794"/>
      <c r="J125" s="794"/>
      <c r="K125" s="794"/>
      <c r="L125" s="794"/>
    </row>
    <row r="126" spans="1:12" x14ac:dyDescent="0.2">
      <c r="A126" s="794"/>
      <c r="B126" s="794"/>
      <c r="C126" s="794"/>
      <c r="D126" s="794"/>
      <c r="G126" s="794"/>
      <c r="H126" s="794"/>
      <c r="I126" s="794"/>
      <c r="J126" s="794"/>
      <c r="K126" s="794"/>
      <c r="L126" s="794"/>
    </row>
    <row r="127" spans="1:12" x14ac:dyDescent="0.2">
      <c r="A127" s="794"/>
      <c r="B127" s="794"/>
      <c r="C127" s="794"/>
      <c r="D127" s="794"/>
      <c r="G127" s="794"/>
      <c r="H127" s="794"/>
      <c r="I127" s="794"/>
      <c r="J127" s="794"/>
      <c r="K127" s="794"/>
      <c r="L127" s="794"/>
    </row>
    <row r="128" spans="1:12" x14ac:dyDescent="0.2">
      <c r="A128" s="794"/>
      <c r="B128" s="794"/>
      <c r="C128" s="794"/>
      <c r="D128" s="794"/>
      <c r="G128" s="794"/>
      <c r="H128" s="794"/>
      <c r="I128" s="794"/>
      <c r="J128" s="794"/>
      <c r="K128" s="794"/>
      <c r="L128" s="794"/>
    </row>
    <row r="129" spans="1:12" x14ac:dyDescent="0.2">
      <c r="A129" s="794"/>
      <c r="B129" s="794"/>
      <c r="C129" s="794"/>
      <c r="D129" s="794"/>
      <c r="G129" s="794"/>
      <c r="H129" s="794"/>
      <c r="I129" s="794"/>
      <c r="J129" s="794"/>
      <c r="K129" s="794"/>
      <c r="L129" s="794"/>
    </row>
    <row r="130" spans="1:12" x14ac:dyDescent="0.2">
      <c r="A130" s="794"/>
      <c r="B130" s="794"/>
      <c r="C130" s="794"/>
      <c r="D130" s="794"/>
      <c r="G130" s="794"/>
      <c r="H130" s="794"/>
      <c r="I130" s="794"/>
      <c r="J130" s="794"/>
      <c r="K130" s="794"/>
      <c r="L130" s="794"/>
    </row>
    <row r="131" spans="1:12" x14ac:dyDescent="0.2">
      <c r="A131" s="794"/>
      <c r="B131" s="794"/>
      <c r="C131" s="794"/>
      <c r="D131" s="794"/>
      <c r="G131" s="794"/>
      <c r="H131" s="794"/>
      <c r="I131" s="794"/>
      <c r="J131" s="794"/>
      <c r="K131" s="794"/>
      <c r="L131" s="794"/>
    </row>
    <row r="132" spans="1:12" x14ac:dyDescent="0.2">
      <c r="A132" s="794"/>
      <c r="B132" s="794"/>
      <c r="C132" s="794"/>
      <c r="D132" s="794"/>
      <c r="G132" s="794"/>
      <c r="H132" s="794"/>
      <c r="I132" s="794"/>
      <c r="J132" s="794"/>
      <c r="K132" s="794"/>
      <c r="L132" s="794"/>
    </row>
    <row r="133" spans="1:12" x14ac:dyDescent="0.2">
      <c r="A133" s="794"/>
      <c r="B133" s="794"/>
      <c r="C133" s="794"/>
      <c r="D133" s="794"/>
      <c r="G133" s="794"/>
      <c r="H133" s="794"/>
      <c r="I133" s="794"/>
      <c r="J133" s="794"/>
      <c r="K133" s="794"/>
      <c r="L133" s="794"/>
    </row>
    <row r="134" spans="1:12" x14ac:dyDescent="0.2">
      <c r="A134" s="794"/>
      <c r="B134" s="794"/>
      <c r="C134" s="794"/>
      <c r="D134" s="794"/>
      <c r="G134" s="794"/>
      <c r="H134" s="794"/>
      <c r="I134" s="794"/>
      <c r="J134" s="794"/>
      <c r="K134" s="794"/>
      <c r="L134" s="794"/>
    </row>
    <row r="135" spans="1:12" x14ac:dyDescent="0.2">
      <c r="A135" s="794"/>
      <c r="B135" s="794"/>
      <c r="C135" s="794"/>
      <c r="D135" s="794"/>
      <c r="G135" s="794"/>
      <c r="H135" s="794"/>
      <c r="I135" s="794"/>
      <c r="J135" s="794"/>
      <c r="K135" s="794"/>
      <c r="L135" s="794"/>
    </row>
    <row r="136" spans="1:12" x14ac:dyDescent="0.2">
      <c r="A136" s="794"/>
      <c r="B136" s="794"/>
      <c r="C136" s="794"/>
      <c r="D136" s="794"/>
      <c r="G136" s="794"/>
      <c r="H136" s="794"/>
      <c r="I136" s="794"/>
      <c r="J136" s="794"/>
      <c r="K136" s="794"/>
      <c r="L136" s="794"/>
    </row>
    <row r="137" spans="1:12" x14ac:dyDescent="0.2">
      <c r="A137" s="794"/>
      <c r="B137" s="794"/>
      <c r="C137" s="794"/>
      <c r="D137" s="794"/>
      <c r="G137" s="794"/>
      <c r="H137" s="794"/>
      <c r="I137" s="794"/>
      <c r="J137" s="794"/>
      <c r="K137" s="794"/>
      <c r="L137" s="794"/>
    </row>
    <row r="138" spans="1:12" x14ac:dyDescent="0.2">
      <c r="A138" s="794"/>
      <c r="B138" s="794"/>
      <c r="C138" s="794"/>
      <c r="D138" s="794"/>
      <c r="G138" s="794"/>
      <c r="H138" s="794"/>
      <c r="I138" s="794"/>
      <c r="J138" s="794"/>
      <c r="K138" s="794"/>
      <c r="L138" s="794"/>
    </row>
    <row r="139" spans="1:12" x14ac:dyDescent="0.2">
      <c r="A139" s="794"/>
      <c r="B139" s="794"/>
      <c r="C139" s="794"/>
      <c r="D139" s="794"/>
      <c r="G139" s="794"/>
      <c r="H139" s="794"/>
      <c r="I139" s="794"/>
      <c r="J139" s="794"/>
      <c r="K139" s="794"/>
      <c r="L139" s="794"/>
    </row>
    <row r="140" spans="1:12" x14ac:dyDescent="0.2">
      <c r="A140" s="794"/>
      <c r="B140" s="794"/>
      <c r="C140" s="794"/>
      <c r="D140" s="794"/>
      <c r="G140" s="794"/>
      <c r="H140" s="794"/>
      <c r="I140" s="794"/>
      <c r="J140" s="794"/>
      <c r="K140" s="794"/>
      <c r="L140" s="794"/>
    </row>
    <row r="141" spans="1:12" x14ac:dyDescent="0.2">
      <c r="A141" s="794"/>
      <c r="B141" s="794"/>
      <c r="C141" s="794"/>
      <c r="D141" s="794"/>
      <c r="G141" s="794"/>
      <c r="H141" s="794"/>
      <c r="I141" s="794"/>
      <c r="J141" s="794"/>
      <c r="K141" s="794"/>
      <c r="L141" s="794"/>
    </row>
    <row r="142" spans="1:12" x14ac:dyDescent="0.2">
      <c r="A142" s="794"/>
      <c r="B142" s="794"/>
      <c r="C142" s="794"/>
      <c r="D142" s="794"/>
      <c r="G142" s="794"/>
      <c r="H142" s="794"/>
      <c r="I142" s="794"/>
      <c r="J142" s="794"/>
      <c r="K142" s="794"/>
      <c r="L142" s="794"/>
    </row>
    <row r="143" spans="1:12" x14ac:dyDescent="0.2">
      <c r="A143" s="794"/>
      <c r="B143" s="794"/>
      <c r="C143" s="794"/>
      <c r="D143" s="794"/>
      <c r="G143" s="794"/>
      <c r="H143" s="794"/>
      <c r="I143" s="794"/>
      <c r="J143" s="794"/>
      <c r="K143" s="794"/>
      <c r="L143" s="794"/>
    </row>
    <row r="144" spans="1:12" x14ac:dyDescent="0.2">
      <c r="A144" s="794"/>
      <c r="B144" s="794"/>
      <c r="C144" s="794"/>
      <c r="D144" s="794"/>
      <c r="G144" s="794"/>
      <c r="H144" s="794"/>
      <c r="I144" s="794"/>
      <c r="J144" s="794"/>
      <c r="K144" s="794"/>
      <c r="L144" s="794"/>
    </row>
    <row r="145" spans="1:12" x14ac:dyDescent="0.2">
      <c r="A145" s="794"/>
      <c r="B145" s="794"/>
      <c r="C145" s="794"/>
      <c r="D145" s="794"/>
      <c r="G145" s="794"/>
      <c r="H145" s="794"/>
      <c r="I145" s="794"/>
      <c r="J145" s="794"/>
      <c r="K145" s="794"/>
      <c r="L145" s="794"/>
    </row>
    <row r="146" spans="1:12" x14ac:dyDescent="0.2">
      <c r="A146" s="794"/>
      <c r="B146" s="794"/>
      <c r="C146" s="794"/>
      <c r="D146" s="794"/>
      <c r="G146" s="794"/>
      <c r="H146" s="794"/>
      <c r="I146" s="794"/>
      <c r="J146" s="794"/>
      <c r="K146" s="794"/>
      <c r="L146" s="794"/>
    </row>
    <row r="147" spans="1:12" x14ac:dyDescent="0.2">
      <c r="A147" s="794"/>
      <c r="B147" s="794"/>
      <c r="C147" s="794"/>
      <c r="D147" s="794"/>
      <c r="G147" s="794"/>
      <c r="H147" s="794"/>
      <c r="I147" s="794"/>
      <c r="J147" s="794"/>
      <c r="K147" s="794"/>
      <c r="L147" s="794"/>
    </row>
    <row r="148" spans="1:12" x14ac:dyDescent="0.2">
      <c r="A148" s="794"/>
      <c r="B148" s="794"/>
      <c r="C148" s="794"/>
      <c r="D148" s="794"/>
      <c r="G148" s="794"/>
      <c r="H148" s="794"/>
      <c r="I148" s="794"/>
      <c r="J148" s="794"/>
      <c r="K148" s="794"/>
      <c r="L148" s="794"/>
    </row>
    <row r="149" spans="1:12" x14ac:dyDescent="0.2">
      <c r="A149" s="794"/>
      <c r="B149" s="794"/>
      <c r="C149" s="794"/>
      <c r="D149" s="794"/>
      <c r="G149" s="794"/>
      <c r="H149" s="794"/>
      <c r="I149" s="794"/>
      <c r="J149" s="794"/>
      <c r="K149" s="794"/>
      <c r="L149" s="794"/>
    </row>
    <row r="150" spans="1:12" x14ac:dyDescent="0.2">
      <c r="A150" s="794"/>
      <c r="B150" s="794"/>
      <c r="C150" s="794"/>
      <c r="D150" s="794"/>
      <c r="G150" s="794"/>
      <c r="H150" s="794"/>
      <c r="I150" s="794"/>
      <c r="J150" s="794"/>
      <c r="K150" s="794"/>
      <c r="L150" s="794"/>
    </row>
    <row r="151" spans="1:12" x14ac:dyDescent="0.2">
      <c r="A151" s="794"/>
      <c r="B151" s="794"/>
      <c r="C151" s="794"/>
      <c r="D151" s="794"/>
      <c r="G151" s="794"/>
      <c r="H151" s="794"/>
      <c r="I151" s="794"/>
      <c r="J151" s="794"/>
      <c r="K151" s="794"/>
      <c r="L151" s="794"/>
    </row>
    <row r="152" spans="1:12" x14ac:dyDescent="0.2">
      <c r="A152" s="794"/>
      <c r="B152" s="794"/>
      <c r="C152" s="794"/>
      <c r="D152" s="794"/>
      <c r="G152" s="794"/>
      <c r="H152" s="794"/>
      <c r="I152" s="794"/>
      <c r="J152" s="794"/>
      <c r="K152" s="794"/>
      <c r="L152" s="794"/>
    </row>
    <row r="153" spans="1:12" x14ac:dyDescent="0.2">
      <c r="A153" s="794"/>
      <c r="B153" s="794"/>
      <c r="C153" s="794"/>
      <c r="D153" s="794"/>
      <c r="G153" s="794"/>
      <c r="H153" s="794"/>
      <c r="I153" s="794"/>
      <c r="J153" s="794"/>
      <c r="K153" s="794"/>
      <c r="L153" s="794"/>
    </row>
    <row r="154" spans="1:12" x14ac:dyDescent="0.2">
      <c r="A154" s="794"/>
      <c r="B154" s="794"/>
      <c r="C154" s="794"/>
      <c r="D154" s="794"/>
      <c r="G154" s="794"/>
      <c r="H154" s="794"/>
      <c r="I154" s="794"/>
      <c r="J154" s="794"/>
      <c r="K154" s="794"/>
      <c r="L154" s="794"/>
    </row>
    <row r="155" spans="1:12" x14ac:dyDescent="0.2">
      <c r="A155" s="794"/>
      <c r="B155" s="794"/>
      <c r="C155" s="794"/>
      <c r="D155" s="794"/>
      <c r="G155" s="794"/>
      <c r="H155" s="794"/>
      <c r="I155" s="794"/>
      <c r="J155" s="794"/>
      <c r="K155" s="794"/>
      <c r="L155" s="794"/>
    </row>
    <row r="156" spans="1:12" x14ac:dyDescent="0.2">
      <c r="A156" s="794"/>
      <c r="B156" s="794"/>
      <c r="C156" s="794"/>
      <c r="D156" s="794"/>
      <c r="G156" s="794"/>
      <c r="H156" s="794"/>
      <c r="I156" s="794"/>
      <c r="J156" s="794"/>
      <c r="K156" s="794"/>
      <c r="L156" s="794"/>
    </row>
    <row r="157" spans="1:12" x14ac:dyDescent="0.2">
      <c r="A157" s="794"/>
      <c r="B157" s="794"/>
      <c r="C157" s="794"/>
      <c r="D157" s="794"/>
      <c r="G157" s="794"/>
      <c r="H157" s="794"/>
      <c r="I157" s="794"/>
      <c r="J157" s="794"/>
      <c r="K157" s="794"/>
      <c r="L157" s="794"/>
    </row>
    <row r="158" spans="1:12" x14ac:dyDescent="0.2">
      <c r="A158" s="794"/>
      <c r="B158" s="794"/>
      <c r="C158" s="794"/>
      <c r="D158" s="794"/>
      <c r="G158" s="794"/>
      <c r="H158" s="794"/>
      <c r="I158" s="794"/>
      <c r="J158" s="794"/>
      <c r="K158" s="794"/>
      <c r="L158" s="794"/>
    </row>
    <row r="159" spans="1:12" x14ac:dyDescent="0.2">
      <c r="A159" s="794"/>
      <c r="B159" s="794"/>
      <c r="C159" s="794"/>
      <c r="D159" s="794"/>
      <c r="G159" s="794"/>
      <c r="H159" s="794"/>
      <c r="I159" s="794"/>
      <c r="J159" s="794"/>
      <c r="K159" s="794"/>
      <c r="L159" s="794"/>
    </row>
    <row r="160" spans="1:12" x14ac:dyDescent="0.2">
      <c r="A160" s="794"/>
      <c r="B160" s="794"/>
      <c r="C160" s="794"/>
      <c r="D160" s="794"/>
      <c r="G160" s="794"/>
      <c r="H160" s="794"/>
      <c r="I160" s="794"/>
      <c r="J160" s="794"/>
      <c r="K160" s="794"/>
      <c r="L160" s="794"/>
    </row>
    <row r="161" spans="1:12" x14ac:dyDescent="0.2">
      <c r="A161" s="794"/>
      <c r="B161" s="794"/>
      <c r="C161" s="794"/>
      <c r="D161" s="794"/>
      <c r="G161" s="794"/>
      <c r="H161" s="794"/>
      <c r="I161" s="794"/>
      <c r="J161" s="794"/>
      <c r="K161" s="794"/>
      <c r="L161" s="794"/>
    </row>
    <row r="162" spans="1:12" x14ac:dyDescent="0.2">
      <c r="A162" s="794"/>
      <c r="B162" s="794"/>
      <c r="C162" s="794"/>
      <c r="D162" s="794"/>
      <c r="G162" s="794"/>
      <c r="H162" s="794"/>
      <c r="I162" s="794"/>
      <c r="J162" s="794"/>
      <c r="K162" s="794"/>
      <c r="L162" s="794"/>
    </row>
    <row r="163" spans="1:12" x14ac:dyDescent="0.2">
      <c r="A163" s="794"/>
      <c r="B163" s="794"/>
      <c r="C163" s="794"/>
      <c r="D163" s="794"/>
      <c r="G163" s="794"/>
      <c r="H163" s="794"/>
      <c r="I163" s="794"/>
      <c r="J163" s="794"/>
      <c r="K163" s="794"/>
      <c r="L163" s="794"/>
    </row>
    <row r="164" spans="1:12" x14ac:dyDescent="0.2">
      <c r="A164" s="794"/>
      <c r="B164" s="794"/>
      <c r="C164" s="794"/>
      <c r="D164" s="794"/>
      <c r="G164" s="794"/>
      <c r="H164" s="794"/>
      <c r="I164" s="794"/>
      <c r="J164" s="794"/>
      <c r="K164" s="794"/>
      <c r="L164" s="794"/>
    </row>
    <row r="165" spans="1:12" x14ac:dyDescent="0.2">
      <c r="A165" s="794"/>
      <c r="B165" s="794"/>
      <c r="C165" s="794"/>
      <c r="D165" s="794"/>
      <c r="G165" s="794"/>
      <c r="H165" s="794"/>
      <c r="I165" s="794"/>
      <c r="J165" s="794"/>
      <c r="K165" s="794"/>
      <c r="L165" s="794"/>
    </row>
    <row r="166" spans="1:12" x14ac:dyDescent="0.2">
      <c r="A166" s="794"/>
      <c r="B166" s="794"/>
      <c r="C166" s="794"/>
      <c r="D166" s="794"/>
      <c r="G166" s="794"/>
      <c r="H166" s="794"/>
      <c r="I166" s="794"/>
      <c r="J166" s="794"/>
      <c r="K166" s="794"/>
      <c r="L166" s="794"/>
    </row>
    <row r="167" spans="1:12" x14ac:dyDescent="0.2">
      <c r="A167" s="794"/>
      <c r="B167" s="794"/>
      <c r="C167" s="794"/>
      <c r="D167" s="794"/>
      <c r="G167" s="794"/>
      <c r="H167" s="794"/>
      <c r="I167" s="794"/>
      <c r="J167" s="794"/>
      <c r="K167" s="794"/>
      <c r="L167" s="794"/>
    </row>
    <row r="168" spans="1:12" x14ac:dyDescent="0.2">
      <c r="A168" s="794"/>
      <c r="B168" s="794"/>
      <c r="C168" s="794"/>
      <c r="D168" s="794"/>
      <c r="G168" s="794"/>
      <c r="H168" s="794"/>
      <c r="I168" s="794"/>
      <c r="J168" s="794"/>
      <c r="K168" s="794"/>
      <c r="L168" s="794"/>
    </row>
    <row r="169" spans="1:12" x14ac:dyDescent="0.2">
      <c r="A169" s="794"/>
      <c r="B169" s="794"/>
      <c r="C169" s="794"/>
      <c r="D169" s="794"/>
      <c r="G169" s="794"/>
      <c r="H169" s="794"/>
      <c r="I169" s="794"/>
      <c r="J169" s="794"/>
      <c r="K169" s="794"/>
      <c r="L169" s="794"/>
    </row>
    <row r="170" spans="1:12" x14ac:dyDescent="0.2">
      <c r="A170" s="794"/>
      <c r="B170" s="794"/>
      <c r="C170" s="794"/>
      <c r="D170" s="794"/>
      <c r="G170" s="794"/>
      <c r="H170" s="794"/>
      <c r="I170" s="794"/>
      <c r="J170" s="794"/>
      <c r="K170" s="794"/>
      <c r="L170" s="794"/>
    </row>
    <row r="171" spans="1:12" x14ac:dyDescent="0.2">
      <c r="A171" s="794"/>
      <c r="B171" s="794"/>
      <c r="C171" s="794"/>
      <c r="D171" s="794"/>
      <c r="G171" s="794"/>
      <c r="H171" s="794"/>
      <c r="I171" s="794"/>
      <c r="J171" s="794"/>
      <c r="K171" s="794"/>
      <c r="L171" s="794"/>
    </row>
    <row r="172" spans="1:12" x14ac:dyDescent="0.2">
      <c r="A172" s="794"/>
      <c r="B172" s="794"/>
      <c r="C172" s="794"/>
      <c r="D172" s="794"/>
      <c r="G172" s="794"/>
      <c r="H172" s="794"/>
      <c r="I172" s="794"/>
      <c r="J172" s="794"/>
      <c r="K172" s="794"/>
      <c r="L172" s="794"/>
    </row>
    <row r="173" spans="1:12" x14ac:dyDescent="0.2">
      <c r="A173" s="794"/>
      <c r="B173" s="794"/>
      <c r="C173" s="794"/>
      <c r="D173" s="794"/>
      <c r="G173" s="794"/>
      <c r="H173" s="794"/>
      <c r="I173" s="794"/>
      <c r="J173" s="794"/>
      <c r="K173" s="794"/>
      <c r="L173" s="794"/>
    </row>
    <row r="174" spans="1:12" x14ac:dyDescent="0.2">
      <c r="A174" s="794"/>
      <c r="B174" s="794"/>
      <c r="C174" s="794"/>
      <c r="D174" s="794"/>
      <c r="G174" s="794"/>
      <c r="H174" s="794"/>
      <c r="I174" s="794"/>
      <c r="J174" s="794"/>
      <c r="K174" s="794"/>
      <c r="L174" s="794"/>
    </row>
    <row r="175" spans="1:12" x14ac:dyDescent="0.2">
      <c r="A175" s="794"/>
      <c r="B175" s="794"/>
      <c r="C175" s="794"/>
      <c r="D175" s="794"/>
      <c r="G175" s="794"/>
      <c r="H175" s="794"/>
      <c r="I175" s="794"/>
      <c r="J175" s="794"/>
      <c r="K175" s="794"/>
      <c r="L175" s="794"/>
    </row>
    <row r="176" spans="1:12" x14ac:dyDescent="0.2">
      <c r="A176" s="794"/>
      <c r="B176" s="794"/>
      <c r="C176" s="794"/>
      <c r="D176" s="794"/>
      <c r="G176" s="794"/>
      <c r="H176" s="794"/>
      <c r="I176" s="794"/>
      <c r="J176" s="794"/>
      <c r="K176" s="794"/>
      <c r="L176" s="794"/>
    </row>
    <row r="177" spans="1:12" x14ac:dyDescent="0.2">
      <c r="A177" s="794"/>
      <c r="B177" s="794"/>
      <c r="C177" s="794"/>
      <c r="D177" s="794"/>
      <c r="G177" s="794"/>
      <c r="H177" s="794"/>
      <c r="I177" s="794"/>
      <c r="J177" s="794"/>
      <c r="K177" s="794"/>
      <c r="L177" s="794"/>
    </row>
    <row r="178" spans="1:12" x14ac:dyDescent="0.2">
      <c r="A178" s="794"/>
      <c r="B178" s="794"/>
      <c r="C178" s="794"/>
      <c r="D178" s="794"/>
      <c r="G178" s="794"/>
      <c r="H178" s="794"/>
      <c r="I178" s="794"/>
      <c r="J178" s="794"/>
      <c r="K178" s="794"/>
      <c r="L178" s="794"/>
    </row>
    <row r="179" spans="1:12" x14ac:dyDescent="0.2">
      <c r="A179" s="794"/>
      <c r="B179" s="794"/>
      <c r="C179" s="794"/>
      <c r="D179" s="794"/>
      <c r="G179" s="794"/>
      <c r="H179" s="794"/>
      <c r="I179" s="794"/>
      <c r="J179" s="794"/>
      <c r="K179" s="794"/>
      <c r="L179" s="794"/>
    </row>
    <row r="180" spans="1:12" x14ac:dyDescent="0.2">
      <c r="A180" s="794"/>
      <c r="B180" s="794"/>
      <c r="C180" s="794"/>
      <c r="D180" s="794"/>
      <c r="G180" s="794"/>
      <c r="H180" s="794"/>
      <c r="I180" s="794"/>
      <c r="J180" s="794"/>
      <c r="K180" s="794"/>
      <c r="L180" s="794"/>
    </row>
    <row r="181" spans="1:12" x14ac:dyDescent="0.2">
      <c r="A181" s="794"/>
      <c r="B181" s="794"/>
      <c r="C181" s="794"/>
      <c r="D181" s="794"/>
      <c r="G181" s="794"/>
      <c r="H181" s="794"/>
      <c r="I181" s="794"/>
      <c r="J181" s="794"/>
      <c r="K181" s="794"/>
      <c r="L181" s="794"/>
    </row>
    <row r="182" spans="1:12" x14ac:dyDescent="0.2">
      <c r="A182" s="794"/>
      <c r="B182" s="794"/>
      <c r="C182" s="794"/>
      <c r="D182" s="794"/>
      <c r="G182" s="794"/>
      <c r="H182" s="794"/>
      <c r="I182" s="794"/>
      <c r="J182" s="794"/>
      <c r="K182" s="794"/>
      <c r="L182" s="794"/>
    </row>
    <row r="183" spans="1:12" x14ac:dyDescent="0.2">
      <c r="A183" s="794"/>
      <c r="B183" s="794"/>
      <c r="C183" s="794"/>
      <c r="D183" s="794"/>
      <c r="G183" s="794"/>
      <c r="H183" s="794"/>
      <c r="I183" s="794"/>
      <c r="J183" s="794"/>
      <c r="K183" s="794"/>
      <c r="L183" s="794"/>
    </row>
    <row r="184" spans="1:12" x14ac:dyDescent="0.2">
      <c r="A184" s="794"/>
      <c r="B184" s="794"/>
      <c r="C184" s="794"/>
      <c r="D184" s="794"/>
      <c r="G184" s="794"/>
      <c r="H184" s="794"/>
      <c r="I184" s="794"/>
      <c r="J184" s="794"/>
      <c r="K184" s="794"/>
      <c r="L184" s="794"/>
    </row>
    <row r="185" spans="1:12" x14ac:dyDescent="0.2">
      <c r="A185" s="794"/>
      <c r="B185" s="794"/>
      <c r="C185" s="794"/>
      <c r="D185" s="794"/>
      <c r="G185" s="794"/>
      <c r="H185" s="794"/>
      <c r="I185" s="794"/>
      <c r="J185" s="794"/>
      <c r="K185" s="794"/>
      <c r="L185" s="794"/>
    </row>
    <row r="186" spans="1:12" x14ac:dyDescent="0.2">
      <c r="A186" s="794"/>
      <c r="B186" s="794"/>
      <c r="C186" s="794"/>
      <c r="D186" s="794"/>
      <c r="G186" s="794"/>
      <c r="H186" s="794"/>
      <c r="I186" s="794"/>
      <c r="J186" s="794"/>
      <c r="K186" s="794"/>
      <c r="L186" s="794"/>
    </row>
    <row r="187" spans="1:12" x14ac:dyDescent="0.2">
      <c r="A187" s="794"/>
      <c r="B187" s="794"/>
      <c r="C187" s="794"/>
      <c r="D187" s="794"/>
      <c r="G187" s="794"/>
      <c r="H187" s="794"/>
      <c r="I187" s="794"/>
      <c r="J187" s="794"/>
      <c r="K187" s="794"/>
      <c r="L187" s="794"/>
    </row>
    <row r="188" spans="1:12" x14ac:dyDescent="0.2">
      <c r="A188" s="794"/>
      <c r="B188" s="794"/>
      <c r="C188" s="794"/>
      <c r="D188" s="794"/>
      <c r="G188" s="794"/>
      <c r="H188" s="794"/>
      <c r="I188" s="794"/>
      <c r="J188" s="794"/>
      <c r="K188" s="794"/>
      <c r="L188" s="794"/>
    </row>
    <row r="189" spans="1:12" x14ac:dyDescent="0.2">
      <c r="A189" s="794"/>
      <c r="B189" s="794"/>
      <c r="C189" s="794"/>
      <c r="D189" s="794"/>
      <c r="G189" s="794"/>
      <c r="H189" s="794"/>
      <c r="I189" s="794"/>
      <c r="J189" s="794"/>
      <c r="K189" s="794"/>
      <c r="L189" s="794"/>
    </row>
    <row r="190" spans="1:12" x14ac:dyDescent="0.2">
      <c r="A190" s="794"/>
      <c r="B190" s="794"/>
      <c r="C190" s="794"/>
      <c r="D190" s="794"/>
      <c r="G190" s="794"/>
      <c r="H190" s="794"/>
      <c r="I190" s="794"/>
      <c r="J190" s="794"/>
      <c r="K190" s="794"/>
      <c r="L190" s="794"/>
    </row>
    <row r="191" spans="1:12" x14ac:dyDescent="0.2">
      <c r="A191" s="794"/>
      <c r="B191" s="794"/>
      <c r="C191" s="794"/>
      <c r="D191" s="794"/>
      <c r="G191" s="794"/>
      <c r="H191" s="794"/>
      <c r="I191" s="794"/>
      <c r="J191" s="794"/>
      <c r="K191" s="794"/>
      <c r="L191" s="794"/>
    </row>
    <row r="192" spans="1:12" x14ac:dyDescent="0.2">
      <c r="A192" s="794"/>
      <c r="B192" s="794"/>
      <c r="C192" s="794"/>
      <c r="D192" s="794"/>
      <c r="G192" s="794"/>
      <c r="H192" s="794"/>
      <c r="I192" s="794"/>
      <c r="J192" s="794"/>
      <c r="K192" s="794"/>
      <c r="L192" s="794"/>
    </row>
    <row r="193" spans="1:12" x14ac:dyDescent="0.2">
      <c r="A193" s="794"/>
      <c r="B193" s="794"/>
      <c r="C193" s="794"/>
      <c r="D193" s="794"/>
      <c r="G193" s="794"/>
      <c r="H193" s="794"/>
      <c r="I193" s="794"/>
      <c r="J193" s="794"/>
      <c r="K193" s="794"/>
      <c r="L193" s="794"/>
    </row>
    <row r="194" spans="1:12" x14ac:dyDescent="0.2">
      <c r="A194" s="794"/>
      <c r="B194" s="794"/>
      <c r="C194" s="794"/>
      <c r="D194" s="794"/>
      <c r="G194" s="794"/>
      <c r="H194" s="794"/>
      <c r="I194" s="794"/>
      <c r="J194" s="794"/>
      <c r="K194" s="794"/>
      <c r="L194" s="794"/>
    </row>
    <row r="195" spans="1:12" x14ac:dyDescent="0.2">
      <c r="A195" s="794"/>
      <c r="B195" s="794"/>
      <c r="C195" s="794"/>
      <c r="D195" s="794"/>
      <c r="G195" s="794"/>
      <c r="H195" s="794"/>
      <c r="I195" s="794"/>
      <c r="J195" s="794"/>
      <c r="K195" s="794"/>
      <c r="L195" s="794"/>
    </row>
    <row r="196" spans="1:12" x14ac:dyDescent="0.2">
      <c r="A196" s="794"/>
      <c r="B196" s="794"/>
      <c r="C196" s="794"/>
      <c r="D196" s="794"/>
      <c r="G196" s="794"/>
      <c r="H196" s="794"/>
      <c r="I196" s="794"/>
      <c r="J196" s="794"/>
      <c r="K196" s="794"/>
      <c r="L196" s="794"/>
    </row>
    <row r="197" spans="1:12" x14ac:dyDescent="0.2">
      <c r="A197" s="794"/>
      <c r="B197" s="794"/>
      <c r="C197" s="794"/>
      <c r="D197" s="794"/>
      <c r="G197" s="794"/>
      <c r="H197" s="794"/>
      <c r="I197" s="794"/>
      <c r="J197" s="794"/>
      <c r="K197" s="794"/>
      <c r="L197" s="794"/>
    </row>
    <row r="198" spans="1:12" x14ac:dyDescent="0.2">
      <c r="A198" s="794"/>
      <c r="B198" s="794"/>
      <c r="C198" s="794"/>
      <c r="D198" s="794"/>
      <c r="G198" s="794"/>
      <c r="H198" s="794"/>
      <c r="I198" s="794"/>
      <c r="J198" s="794"/>
      <c r="K198" s="794"/>
      <c r="L198" s="794"/>
    </row>
    <row r="199" spans="1:12" x14ac:dyDescent="0.2">
      <c r="A199" s="794"/>
      <c r="B199" s="794"/>
      <c r="C199" s="794"/>
      <c r="D199" s="794"/>
      <c r="G199" s="794"/>
      <c r="H199" s="794"/>
      <c r="I199" s="794"/>
      <c r="J199" s="794"/>
      <c r="K199" s="794"/>
      <c r="L199" s="794"/>
    </row>
    <row r="200" spans="1:12" x14ac:dyDescent="0.2">
      <c r="A200" s="794"/>
      <c r="B200" s="794"/>
      <c r="C200" s="794"/>
      <c r="D200" s="794"/>
      <c r="G200" s="794"/>
      <c r="H200" s="794"/>
      <c r="I200" s="794"/>
      <c r="J200" s="794"/>
      <c r="K200" s="794"/>
      <c r="L200" s="794"/>
    </row>
    <row r="201" spans="1:12" x14ac:dyDescent="0.2">
      <c r="A201" s="794"/>
      <c r="B201" s="794"/>
      <c r="C201" s="794"/>
      <c r="D201" s="794"/>
      <c r="G201" s="794"/>
      <c r="H201" s="794"/>
      <c r="I201" s="794"/>
      <c r="J201" s="794"/>
      <c r="K201" s="794"/>
      <c r="L201" s="794"/>
    </row>
    <row r="202" spans="1:12" x14ac:dyDescent="0.2">
      <c r="A202" s="794"/>
      <c r="B202" s="794"/>
      <c r="C202" s="794"/>
      <c r="D202" s="794"/>
      <c r="G202" s="794"/>
      <c r="H202" s="794"/>
      <c r="I202" s="794"/>
      <c r="J202" s="794"/>
      <c r="K202" s="794"/>
      <c r="L202" s="794"/>
    </row>
    <row r="203" spans="1:12" x14ac:dyDescent="0.2">
      <c r="A203" s="794"/>
      <c r="B203" s="794"/>
      <c r="C203" s="794"/>
      <c r="D203" s="794"/>
      <c r="G203" s="794"/>
      <c r="H203" s="794"/>
      <c r="I203" s="794"/>
      <c r="J203" s="794"/>
      <c r="K203" s="794"/>
      <c r="L203" s="794"/>
    </row>
    <row r="204" spans="1:12" x14ac:dyDescent="0.2">
      <c r="A204" s="794"/>
      <c r="B204" s="794"/>
      <c r="C204" s="794"/>
      <c r="D204" s="794"/>
      <c r="G204" s="794"/>
      <c r="H204" s="794"/>
      <c r="I204" s="794"/>
      <c r="J204" s="794"/>
      <c r="K204" s="794"/>
      <c r="L204" s="794"/>
    </row>
    <row r="205" spans="1:12" x14ac:dyDescent="0.2">
      <c r="A205" s="794"/>
      <c r="B205" s="794"/>
      <c r="C205" s="794"/>
      <c r="D205" s="794"/>
      <c r="G205" s="794"/>
      <c r="H205" s="794"/>
      <c r="I205" s="794"/>
      <c r="J205" s="794"/>
      <c r="K205" s="794"/>
      <c r="L205" s="794"/>
    </row>
    <row r="206" spans="1:12" x14ac:dyDescent="0.2">
      <c r="A206" s="794"/>
      <c r="B206" s="794"/>
      <c r="C206" s="794"/>
      <c r="D206" s="794"/>
      <c r="G206" s="794"/>
      <c r="H206" s="794"/>
      <c r="I206" s="794"/>
      <c r="J206" s="794"/>
      <c r="K206" s="794"/>
      <c r="L206" s="794"/>
    </row>
    <row r="207" spans="1:12" x14ac:dyDescent="0.2">
      <c r="A207" s="794"/>
      <c r="B207" s="794"/>
      <c r="C207" s="794"/>
      <c r="D207" s="794"/>
      <c r="G207" s="794"/>
      <c r="H207" s="794"/>
      <c r="I207" s="794"/>
      <c r="J207" s="794"/>
      <c r="K207" s="794"/>
      <c r="L207" s="794"/>
    </row>
    <row r="208" spans="1:12" x14ac:dyDescent="0.2">
      <c r="A208" s="794"/>
      <c r="B208" s="794"/>
      <c r="C208" s="794"/>
      <c r="D208" s="794"/>
      <c r="G208" s="794"/>
      <c r="H208" s="794"/>
      <c r="I208" s="794"/>
      <c r="J208" s="794"/>
      <c r="K208" s="794"/>
      <c r="L208" s="794"/>
    </row>
    <row r="209" spans="1:12" x14ac:dyDescent="0.2">
      <c r="A209" s="794"/>
      <c r="B209" s="794"/>
      <c r="C209" s="794"/>
      <c r="D209" s="794"/>
      <c r="G209" s="794"/>
      <c r="H209" s="794"/>
      <c r="I209" s="794"/>
      <c r="J209" s="794"/>
      <c r="K209" s="794"/>
      <c r="L209" s="794"/>
    </row>
    <row r="210" spans="1:12" x14ac:dyDescent="0.2">
      <c r="A210" s="794"/>
      <c r="B210" s="794"/>
      <c r="C210" s="794"/>
      <c r="D210" s="794"/>
      <c r="G210" s="794"/>
      <c r="H210" s="794"/>
      <c r="I210" s="794"/>
      <c r="J210" s="794"/>
      <c r="K210" s="794"/>
      <c r="L210" s="794"/>
    </row>
    <row r="211" spans="1:12" x14ac:dyDescent="0.2">
      <c r="A211" s="794"/>
      <c r="B211" s="794"/>
      <c r="C211" s="794"/>
      <c r="D211" s="794"/>
      <c r="G211" s="794"/>
      <c r="H211" s="794"/>
      <c r="I211" s="794"/>
      <c r="J211" s="794"/>
      <c r="K211" s="794"/>
      <c r="L211" s="794"/>
    </row>
    <row r="212" spans="1:12" x14ac:dyDescent="0.2">
      <c r="A212" s="794"/>
      <c r="B212" s="794"/>
      <c r="C212" s="794"/>
      <c r="D212" s="794"/>
      <c r="G212" s="794"/>
      <c r="H212" s="794"/>
      <c r="I212" s="794"/>
      <c r="J212" s="794"/>
      <c r="K212" s="794"/>
      <c r="L212" s="794"/>
    </row>
    <row r="213" spans="1:12" x14ac:dyDescent="0.2">
      <c r="A213" s="794"/>
      <c r="B213" s="794"/>
      <c r="C213" s="794"/>
      <c r="D213" s="794"/>
      <c r="G213" s="794"/>
      <c r="H213" s="794"/>
      <c r="I213" s="794"/>
      <c r="J213" s="794"/>
      <c r="K213" s="794"/>
      <c r="L213" s="794"/>
    </row>
    <row r="214" spans="1:12" x14ac:dyDescent="0.2">
      <c r="A214" s="794"/>
      <c r="B214" s="794"/>
      <c r="C214" s="794"/>
      <c r="D214" s="794"/>
      <c r="G214" s="794"/>
      <c r="H214" s="794"/>
      <c r="I214" s="794"/>
      <c r="J214" s="794"/>
      <c r="K214" s="794"/>
      <c r="L214" s="794"/>
    </row>
    <row r="215" spans="1:12" x14ac:dyDescent="0.2">
      <c r="A215" s="794"/>
      <c r="B215" s="794"/>
      <c r="C215" s="794"/>
      <c r="D215" s="794"/>
      <c r="G215" s="794"/>
      <c r="H215" s="794"/>
      <c r="I215" s="794"/>
      <c r="J215" s="794"/>
      <c r="K215" s="794"/>
      <c r="L215" s="794"/>
    </row>
    <row r="216" spans="1:12" x14ac:dyDescent="0.2">
      <c r="A216" s="794"/>
      <c r="B216" s="794"/>
      <c r="C216" s="794"/>
      <c r="D216" s="794"/>
      <c r="G216" s="794"/>
      <c r="H216" s="794"/>
      <c r="I216" s="794"/>
      <c r="J216" s="794"/>
      <c r="K216" s="794"/>
      <c r="L216" s="794"/>
    </row>
    <row r="217" spans="1:12" x14ac:dyDescent="0.2">
      <c r="A217" s="794"/>
      <c r="B217" s="794"/>
      <c r="C217" s="794"/>
      <c r="D217" s="794"/>
      <c r="G217" s="794"/>
      <c r="H217" s="794"/>
      <c r="I217" s="794"/>
      <c r="J217" s="794"/>
      <c r="K217" s="794"/>
      <c r="L217" s="794"/>
    </row>
    <row r="218" spans="1:12" x14ac:dyDescent="0.2">
      <c r="A218" s="794"/>
      <c r="B218" s="794"/>
      <c r="C218" s="794"/>
      <c r="D218" s="794"/>
      <c r="G218" s="794"/>
      <c r="H218" s="794"/>
      <c r="I218" s="794"/>
      <c r="J218" s="794"/>
      <c r="K218" s="794"/>
      <c r="L218" s="794"/>
    </row>
    <row r="219" spans="1:12" x14ac:dyDescent="0.2">
      <c r="A219" s="794"/>
      <c r="B219" s="794"/>
      <c r="C219" s="794"/>
      <c r="D219" s="794"/>
      <c r="G219" s="794"/>
      <c r="H219" s="794"/>
      <c r="I219" s="794"/>
      <c r="J219" s="794"/>
      <c r="K219" s="794"/>
      <c r="L219" s="794"/>
    </row>
    <row r="220" spans="1:12" x14ac:dyDescent="0.2">
      <c r="A220" s="794"/>
      <c r="B220" s="794"/>
      <c r="C220" s="794"/>
      <c r="D220" s="794"/>
      <c r="G220" s="794"/>
      <c r="H220" s="794"/>
      <c r="I220" s="794"/>
      <c r="J220" s="794"/>
      <c r="K220" s="794"/>
      <c r="L220" s="794"/>
    </row>
    <row r="221" spans="1:12" x14ac:dyDescent="0.2">
      <c r="A221" s="794"/>
      <c r="B221" s="794"/>
      <c r="C221" s="794"/>
      <c r="D221" s="794"/>
      <c r="G221" s="794"/>
      <c r="H221" s="794"/>
      <c r="I221" s="794"/>
      <c r="J221" s="794"/>
      <c r="K221" s="794"/>
      <c r="L221" s="794"/>
    </row>
    <row r="222" spans="1:12" x14ac:dyDescent="0.2">
      <c r="A222" s="794"/>
      <c r="B222" s="794"/>
      <c r="C222" s="794"/>
      <c r="D222" s="794"/>
      <c r="G222" s="794"/>
      <c r="H222" s="794"/>
      <c r="I222" s="794"/>
      <c r="J222" s="794"/>
      <c r="K222" s="794"/>
      <c r="L222" s="794"/>
    </row>
    <row r="223" spans="1:12" x14ac:dyDescent="0.2">
      <c r="A223" s="794"/>
      <c r="B223" s="794"/>
      <c r="C223" s="794"/>
      <c r="D223" s="794"/>
      <c r="G223" s="794"/>
      <c r="H223" s="794"/>
      <c r="I223" s="794"/>
      <c r="J223" s="794"/>
      <c r="K223" s="794"/>
      <c r="L223" s="794"/>
    </row>
    <row r="224" spans="1:12" x14ac:dyDescent="0.2">
      <c r="A224" s="794"/>
      <c r="B224" s="794"/>
      <c r="C224" s="794"/>
      <c r="D224" s="794"/>
      <c r="G224" s="794"/>
      <c r="H224" s="794"/>
      <c r="I224" s="794"/>
      <c r="J224" s="794"/>
      <c r="K224" s="794"/>
      <c r="L224" s="794"/>
    </row>
    <row r="225" spans="1:12" x14ac:dyDescent="0.2">
      <c r="A225" s="794"/>
      <c r="B225" s="794"/>
      <c r="C225" s="794"/>
      <c r="D225" s="794"/>
      <c r="G225" s="794"/>
      <c r="H225" s="794"/>
      <c r="I225" s="794"/>
      <c r="J225" s="794"/>
      <c r="K225" s="794"/>
      <c r="L225" s="794"/>
    </row>
    <row r="226" spans="1:12" x14ac:dyDescent="0.2">
      <c r="A226" s="794"/>
      <c r="B226" s="794"/>
      <c r="C226" s="794"/>
      <c r="D226" s="794"/>
      <c r="G226" s="794"/>
      <c r="H226" s="794"/>
      <c r="I226" s="794"/>
      <c r="J226" s="794"/>
      <c r="K226" s="794"/>
      <c r="L226" s="794"/>
    </row>
    <row r="227" spans="1:12" x14ac:dyDescent="0.2">
      <c r="A227" s="794"/>
      <c r="B227" s="794"/>
      <c r="C227" s="794"/>
      <c r="D227" s="794"/>
      <c r="G227" s="794"/>
      <c r="H227" s="794"/>
      <c r="I227" s="794"/>
      <c r="J227" s="794"/>
      <c r="K227" s="794"/>
      <c r="L227" s="794"/>
    </row>
    <row r="228" spans="1:12" x14ac:dyDescent="0.2">
      <c r="A228" s="794"/>
      <c r="B228" s="794"/>
      <c r="C228" s="794"/>
      <c r="D228" s="794"/>
      <c r="G228" s="794"/>
      <c r="H228" s="794"/>
      <c r="I228" s="794"/>
      <c r="J228" s="794"/>
      <c r="K228" s="794"/>
      <c r="L228" s="794"/>
    </row>
    <row r="229" spans="1:12" x14ac:dyDescent="0.2">
      <c r="A229" s="794"/>
      <c r="B229" s="794"/>
      <c r="C229" s="794"/>
      <c r="D229" s="794"/>
      <c r="G229" s="794"/>
      <c r="H229" s="794"/>
      <c r="I229" s="794"/>
      <c r="J229" s="794"/>
      <c r="K229" s="794"/>
      <c r="L229" s="794"/>
    </row>
    <row r="230" spans="1:12" x14ac:dyDescent="0.2">
      <c r="A230" s="794"/>
      <c r="B230" s="794"/>
      <c r="C230" s="794"/>
      <c r="D230" s="794"/>
      <c r="G230" s="794"/>
      <c r="H230" s="794"/>
      <c r="I230" s="794"/>
      <c r="J230" s="794"/>
      <c r="K230" s="794"/>
      <c r="L230" s="794"/>
    </row>
    <row r="231" spans="1:12" x14ac:dyDescent="0.2">
      <c r="A231" s="794"/>
      <c r="B231" s="794"/>
      <c r="C231" s="794"/>
      <c r="D231" s="794"/>
      <c r="G231" s="794"/>
      <c r="H231" s="794"/>
      <c r="I231" s="794"/>
      <c r="J231" s="794"/>
      <c r="K231" s="794"/>
      <c r="L231" s="794"/>
    </row>
    <row r="232" spans="1:12" x14ac:dyDescent="0.2">
      <c r="A232" s="794"/>
      <c r="B232" s="794"/>
      <c r="C232" s="794"/>
      <c r="D232" s="794"/>
      <c r="G232" s="794"/>
      <c r="H232" s="794"/>
      <c r="I232" s="794"/>
      <c r="J232" s="794"/>
      <c r="K232" s="794"/>
      <c r="L232" s="794"/>
    </row>
    <row r="233" spans="1:12" x14ac:dyDescent="0.2">
      <c r="A233" s="794"/>
      <c r="B233" s="794"/>
      <c r="C233" s="794"/>
      <c r="D233" s="794"/>
      <c r="G233" s="794"/>
      <c r="H233" s="794"/>
      <c r="I233" s="794"/>
      <c r="J233" s="794"/>
      <c r="K233" s="794"/>
      <c r="L233" s="794"/>
    </row>
    <row r="234" spans="1:12" x14ac:dyDescent="0.2">
      <c r="A234" s="794"/>
      <c r="B234" s="794"/>
      <c r="C234" s="794"/>
      <c r="D234" s="794"/>
      <c r="G234" s="794"/>
      <c r="H234" s="794"/>
      <c r="I234" s="794"/>
      <c r="J234" s="794"/>
      <c r="K234" s="794"/>
      <c r="L234" s="794"/>
    </row>
    <row r="235" spans="1:12" x14ac:dyDescent="0.2">
      <c r="A235" s="794"/>
      <c r="B235" s="794"/>
      <c r="C235" s="794"/>
      <c r="D235" s="794"/>
      <c r="G235" s="794"/>
      <c r="H235" s="794"/>
      <c r="I235" s="794"/>
      <c r="J235" s="794"/>
      <c r="K235" s="794"/>
      <c r="L235" s="794"/>
    </row>
    <row r="236" spans="1:12" x14ac:dyDescent="0.2">
      <c r="A236" s="794"/>
      <c r="B236" s="794"/>
      <c r="C236" s="794"/>
      <c r="D236" s="794"/>
      <c r="G236" s="794"/>
      <c r="H236" s="794"/>
      <c r="I236" s="794"/>
      <c r="J236" s="794"/>
      <c r="K236" s="794"/>
      <c r="L236" s="794"/>
    </row>
    <row r="237" spans="1:12" x14ac:dyDescent="0.2">
      <c r="A237" s="794"/>
      <c r="B237" s="794"/>
      <c r="C237" s="794"/>
      <c r="D237" s="794"/>
      <c r="G237" s="794"/>
      <c r="H237" s="794"/>
      <c r="I237" s="794"/>
      <c r="J237" s="794"/>
      <c r="K237" s="794"/>
      <c r="L237" s="794"/>
    </row>
    <row r="238" spans="1:12" x14ac:dyDescent="0.2">
      <c r="A238" s="794"/>
      <c r="B238" s="794"/>
      <c r="C238" s="794"/>
      <c r="D238" s="794"/>
      <c r="G238" s="794"/>
      <c r="H238" s="794"/>
      <c r="I238" s="794"/>
      <c r="J238" s="794"/>
      <c r="K238" s="794"/>
      <c r="L238" s="794"/>
    </row>
    <row r="239" spans="1:12" x14ac:dyDescent="0.2">
      <c r="A239" s="794"/>
      <c r="B239" s="794"/>
      <c r="C239" s="794"/>
      <c r="D239" s="794"/>
      <c r="G239" s="794"/>
      <c r="H239" s="794"/>
      <c r="I239" s="794"/>
      <c r="J239" s="794"/>
      <c r="K239" s="794"/>
      <c r="L239" s="794"/>
    </row>
    <row r="240" spans="1:12" x14ac:dyDescent="0.2">
      <c r="A240" s="794"/>
      <c r="B240" s="794"/>
      <c r="C240" s="794"/>
      <c r="D240" s="794"/>
      <c r="G240" s="794"/>
      <c r="H240" s="794"/>
      <c r="I240" s="794"/>
      <c r="J240" s="794"/>
      <c r="K240" s="794"/>
      <c r="L240" s="794"/>
    </row>
    <row r="241" spans="1:12" x14ac:dyDescent="0.2">
      <c r="A241" s="794"/>
      <c r="B241" s="794"/>
      <c r="C241" s="794"/>
      <c r="D241" s="794"/>
      <c r="G241" s="794"/>
      <c r="H241" s="794"/>
      <c r="I241" s="794"/>
      <c r="J241" s="794"/>
      <c r="K241" s="794"/>
      <c r="L241" s="794"/>
    </row>
    <row r="242" spans="1:12" x14ac:dyDescent="0.2">
      <c r="A242" s="794"/>
      <c r="B242" s="794"/>
      <c r="C242" s="794"/>
      <c r="D242" s="794"/>
      <c r="G242" s="794"/>
      <c r="H242" s="794"/>
      <c r="I242" s="794"/>
      <c r="J242" s="794"/>
      <c r="K242" s="794"/>
      <c r="L242" s="794"/>
    </row>
    <row r="243" spans="1:12" x14ac:dyDescent="0.2">
      <c r="A243" s="794"/>
      <c r="B243" s="794"/>
      <c r="C243" s="794"/>
      <c r="D243" s="794"/>
      <c r="G243" s="794"/>
      <c r="H243" s="794"/>
      <c r="I243" s="794"/>
      <c r="J243" s="794"/>
      <c r="K243" s="794"/>
      <c r="L243" s="794"/>
    </row>
    <row r="244" spans="1:12" x14ac:dyDescent="0.2">
      <c r="A244" s="794"/>
      <c r="B244" s="794"/>
      <c r="C244" s="794"/>
      <c r="D244" s="794"/>
      <c r="G244" s="794"/>
      <c r="H244" s="794"/>
      <c r="I244" s="794"/>
      <c r="J244" s="794"/>
      <c r="K244" s="794"/>
      <c r="L244" s="794"/>
    </row>
    <row r="245" spans="1:12" x14ac:dyDescent="0.2">
      <c r="A245" s="794"/>
      <c r="B245" s="794"/>
      <c r="C245" s="794"/>
      <c r="D245" s="794"/>
      <c r="G245" s="794"/>
      <c r="H245" s="794"/>
      <c r="I245" s="794"/>
      <c r="J245" s="794"/>
      <c r="K245" s="794"/>
      <c r="L245" s="794"/>
    </row>
    <row r="246" spans="1:12" x14ac:dyDescent="0.2">
      <c r="A246" s="794"/>
      <c r="B246" s="794"/>
      <c r="C246" s="794"/>
      <c r="D246" s="794"/>
      <c r="G246" s="794"/>
      <c r="H246" s="794"/>
      <c r="I246" s="794"/>
      <c r="J246" s="794"/>
      <c r="K246" s="794"/>
      <c r="L246" s="794"/>
    </row>
    <row r="247" spans="1:12" x14ac:dyDescent="0.2">
      <c r="A247" s="794"/>
      <c r="B247" s="794"/>
      <c r="C247" s="794"/>
      <c r="D247" s="794"/>
      <c r="G247" s="794"/>
      <c r="H247" s="794"/>
      <c r="I247" s="794"/>
      <c r="J247" s="794"/>
      <c r="K247" s="794"/>
      <c r="L247" s="794"/>
    </row>
    <row r="248" spans="1:12" x14ac:dyDescent="0.2">
      <c r="A248" s="794"/>
      <c r="B248" s="794"/>
      <c r="C248" s="794"/>
      <c r="D248" s="794"/>
      <c r="G248" s="794"/>
      <c r="H248" s="794"/>
      <c r="I248" s="794"/>
      <c r="J248" s="794"/>
      <c r="K248" s="794"/>
      <c r="L248" s="794"/>
    </row>
    <row r="249" spans="1:12" x14ac:dyDescent="0.2">
      <c r="A249" s="794"/>
      <c r="B249" s="794"/>
      <c r="C249" s="794"/>
      <c r="D249" s="794"/>
      <c r="G249" s="794"/>
      <c r="H249" s="794"/>
      <c r="I249" s="794"/>
      <c r="J249" s="794"/>
      <c r="K249" s="794"/>
      <c r="L249" s="794"/>
    </row>
    <row r="250" spans="1:12" x14ac:dyDescent="0.2">
      <c r="A250" s="794"/>
      <c r="B250" s="794"/>
      <c r="C250" s="794"/>
      <c r="D250" s="794"/>
      <c r="G250" s="794"/>
      <c r="H250" s="794"/>
      <c r="I250" s="794"/>
      <c r="J250" s="794"/>
      <c r="K250" s="794"/>
      <c r="L250" s="794"/>
    </row>
    <row r="251" spans="1:12" x14ac:dyDescent="0.2">
      <c r="A251" s="794"/>
      <c r="B251" s="794"/>
      <c r="C251" s="794"/>
      <c r="D251" s="794"/>
      <c r="G251" s="794"/>
      <c r="H251" s="794"/>
      <c r="I251" s="794"/>
      <c r="J251" s="794"/>
      <c r="K251" s="794"/>
      <c r="L251" s="794"/>
    </row>
    <row r="252" spans="1:12" x14ac:dyDescent="0.2">
      <c r="A252" s="794"/>
      <c r="B252" s="794"/>
      <c r="C252" s="794"/>
      <c r="D252" s="794"/>
      <c r="G252" s="794"/>
      <c r="H252" s="794"/>
      <c r="I252" s="794"/>
      <c r="J252" s="794"/>
      <c r="K252" s="794"/>
      <c r="L252" s="794"/>
    </row>
    <row r="253" spans="1:12" x14ac:dyDescent="0.2">
      <c r="A253" s="794"/>
      <c r="B253" s="794"/>
      <c r="C253" s="794"/>
      <c r="D253" s="794"/>
      <c r="G253" s="794"/>
      <c r="H253" s="794"/>
      <c r="I253" s="794"/>
      <c r="J253" s="794"/>
      <c r="K253" s="794"/>
      <c r="L253" s="794"/>
    </row>
    <row r="254" spans="1:12" x14ac:dyDescent="0.2">
      <c r="A254" s="794"/>
      <c r="B254" s="794"/>
      <c r="C254" s="794"/>
      <c r="D254" s="794"/>
      <c r="G254" s="794"/>
      <c r="H254" s="794"/>
      <c r="I254" s="794"/>
      <c r="J254" s="794"/>
      <c r="K254" s="794"/>
      <c r="L254" s="794"/>
    </row>
    <row r="255" spans="1:12" x14ac:dyDescent="0.2">
      <c r="A255" s="794"/>
      <c r="B255" s="794"/>
      <c r="C255" s="794"/>
      <c r="D255" s="794"/>
      <c r="G255" s="794"/>
      <c r="H255" s="794"/>
      <c r="I255" s="794"/>
      <c r="J255" s="794"/>
      <c r="K255" s="794"/>
      <c r="L255" s="794"/>
    </row>
    <row r="256" spans="1:12" x14ac:dyDescent="0.2">
      <c r="A256" s="794"/>
      <c r="B256" s="794"/>
      <c r="C256" s="794"/>
      <c r="D256" s="794"/>
      <c r="G256" s="794"/>
      <c r="H256" s="794"/>
      <c r="I256" s="794"/>
      <c r="J256" s="794"/>
      <c r="K256" s="794"/>
      <c r="L256" s="794"/>
    </row>
    <row r="257" spans="1:12" x14ac:dyDescent="0.2">
      <c r="A257" s="794"/>
      <c r="B257" s="794"/>
      <c r="C257" s="794"/>
      <c r="D257" s="794"/>
      <c r="G257" s="794"/>
      <c r="H257" s="794"/>
      <c r="I257" s="794"/>
      <c r="J257" s="794"/>
      <c r="K257" s="794"/>
      <c r="L257" s="794"/>
    </row>
    <row r="258" spans="1:12" x14ac:dyDescent="0.2">
      <c r="A258" s="794"/>
      <c r="B258" s="794"/>
      <c r="C258" s="794"/>
      <c r="D258" s="794"/>
      <c r="G258" s="794"/>
      <c r="H258" s="794"/>
      <c r="I258" s="794"/>
      <c r="J258" s="794"/>
      <c r="K258" s="794"/>
      <c r="L258" s="794"/>
    </row>
    <row r="259" spans="1:12" x14ac:dyDescent="0.2">
      <c r="A259" s="794"/>
      <c r="B259" s="794"/>
      <c r="C259" s="794"/>
      <c r="D259" s="794"/>
      <c r="G259" s="794"/>
      <c r="H259" s="794"/>
      <c r="I259" s="794"/>
      <c r="J259" s="794"/>
      <c r="K259" s="794"/>
      <c r="L259" s="794"/>
    </row>
    <row r="260" spans="1:12" x14ac:dyDescent="0.2">
      <c r="A260" s="794"/>
      <c r="B260" s="794"/>
      <c r="C260" s="794"/>
      <c r="D260" s="794"/>
      <c r="G260" s="794"/>
      <c r="H260" s="794"/>
      <c r="I260" s="794"/>
      <c r="J260" s="794"/>
      <c r="K260" s="794"/>
      <c r="L260" s="794"/>
    </row>
    <row r="261" spans="1:12" x14ac:dyDescent="0.2">
      <c r="A261" s="794"/>
      <c r="B261" s="794"/>
      <c r="C261" s="794"/>
      <c r="D261" s="794"/>
      <c r="G261" s="794"/>
      <c r="H261" s="794"/>
      <c r="I261" s="794"/>
      <c r="J261" s="794"/>
      <c r="K261" s="794"/>
      <c r="L261" s="794"/>
    </row>
    <row r="262" spans="1:12" x14ac:dyDescent="0.2">
      <c r="A262" s="794"/>
      <c r="B262" s="794"/>
      <c r="C262" s="794"/>
      <c r="D262" s="794"/>
      <c r="G262" s="794"/>
      <c r="H262" s="794"/>
      <c r="I262" s="794"/>
      <c r="J262" s="794"/>
      <c r="K262" s="794"/>
      <c r="L262" s="794"/>
    </row>
    <row r="263" spans="1:12" x14ac:dyDescent="0.2">
      <c r="A263" s="794"/>
      <c r="B263" s="794"/>
      <c r="C263" s="794"/>
      <c r="D263" s="794"/>
      <c r="G263" s="794"/>
      <c r="H263" s="794"/>
      <c r="I263" s="794"/>
      <c r="J263" s="794"/>
      <c r="K263" s="794"/>
      <c r="L263" s="794"/>
    </row>
    <row r="264" spans="1:12" x14ac:dyDescent="0.2">
      <c r="A264" s="794"/>
      <c r="B264" s="794"/>
      <c r="C264" s="794"/>
      <c r="D264" s="794"/>
      <c r="G264" s="794"/>
      <c r="H264" s="794"/>
      <c r="I264" s="794"/>
      <c r="J264" s="794"/>
      <c r="K264" s="794"/>
      <c r="L264" s="794"/>
    </row>
    <row r="265" spans="1:12" x14ac:dyDescent="0.2">
      <c r="A265" s="794"/>
      <c r="B265" s="794"/>
      <c r="C265" s="794"/>
      <c r="D265" s="794"/>
      <c r="G265" s="794"/>
      <c r="H265" s="794"/>
      <c r="I265" s="794"/>
      <c r="J265" s="794"/>
      <c r="K265" s="794"/>
      <c r="L265" s="794"/>
    </row>
    <row r="266" spans="1:12" x14ac:dyDescent="0.2">
      <c r="A266" s="794"/>
      <c r="B266" s="794"/>
      <c r="C266" s="794"/>
      <c r="D266" s="794"/>
      <c r="G266" s="794"/>
      <c r="H266" s="794"/>
      <c r="I266" s="794"/>
      <c r="J266" s="794"/>
      <c r="K266" s="794"/>
      <c r="L266" s="794"/>
    </row>
    <row r="267" spans="1:12" x14ac:dyDescent="0.2">
      <c r="A267" s="794"/>
      <c r="B267" s="794"/>
      <c r="C267" s="794"/>
      <c r="D267" s="794"/>
      <c r="G267" s="794"/>
      <c r="H267" s="794"/>
      <c r="I267" s="794"/>
      <c r="J267" s="794"/>
      <c r="K267" s="794"/>
      <c r="L267" s="794"/>
    </row>
    <row r="268" spans="1:12" x14ac:dyDescent="0.2">
      <c r="A268" s="794"/>
      <c r="B268" s="794"/>
      <c r="C268" s="794"/>
      <c r="D268" s="794"/>
      <c r="G268" s="794"/>
      <c r="H268" s="794"/>
      <c r="I268" s="794"/>
      <c r="J268" s="794"/>
      <c r="K268" s="794"/>
      <c r="L268" s="794"/>
    </row>
    <row r="269" spans="1:12" x14ac:dyDescent="0.2">
      <c r="A269" s="794"/>
      <c r="B269" s="794"/>
      <c r="C269" s="794"/>
      <c r="D269" s="794"/>
      <c r="G269" s="794"/>
      <c r="H269" s="794"/>
      <c r="I269" s="794"/>
      <c r="J269" s="794"/>
      <c r="K269" s="794"/>
      <c r="L269" s="794"/>
    </row>
    <row r="270" spans="1:12" x14ac:dyDescent="0.2">
      <c r="A270" s="794"/>
      <c r="B270" s="794"/>
      <c r="C270" s="794"/>
      <c r="D270" s="794"/>
      <c r="G270" s="794"/>
      <c r="H270" s="794"/>
      <c r="I270" s="794"/>
      <c r="J270" s="794"/>
      <c r="K270" s="794"/>
      <c r="L270" s="794"/>
    </row>
    <row r="271" spans="1:12" x14ac:dyDescent="0.2">
      <c r="A271" s="794"/>
      <c r="B271" s="794"/>
      <c r="C271" s="794"/>
      <c r="D271" s="794"/>
      <c r="G271" s="794"/>
      <c r="H271" s="794"/>
      <c r="I271" s="794"/>
      <c r="J271" s="794"/>
      <c r="K271" s="794"/>
      <c r="L271" s="794"/>
    </row>
    <row r="272" spans="1:12" x14ac:dyDescent="0.2">
      <c r="A272" s="794"/>
      <c r="B272" s="794"/>
      <c r="C272" s="794"/>
      <c r="D272" s="794"/>
      <c r="G272" s="794"/>
      <c r="H272" s="794"/>
      <c r="I272" s="794"/>
      <c r="J272" s="794"/>
      <c r="K272" s="794"/>
      <c r="L272" s="794"/>
    </row>
    <row r="273" spans="1:12" x14ac:dyDescent="0.2">
      <c r="A273" s="794"/>
      <c r="B273" s="794"/>
      <c r="C273" s="794"/>
      <c r="D273" s="794"/>
      <c r="G273" s="794"/>
      <c r="H273" s="794"/>
      <c r="I273" s="794"/>
      <c r="J273" s="794"/>
      <c r="K273" s="794"/>
      <c r="L273" s="794"/>
    </row>
    <row r="274" spans="1:12" x14ac:dyDescent="0.2">
      <c r="A274" s="794"/>
      <c r="B274" s="794"/>
      <c r="C274" s="794"/>
      <c r="D274" s="794"/>
      <c r="G274" s="794"/>
      <c r="H274" s="794"/>
      <c r="I274" s="794"/>
      <c r="J274" s="794"/>
      <c r="K274" s="794"/>
      <c r="L274" s="794"/>
    </row>
    <row r="275" spans="1:12" x14ac:dyDescent="0.2">
      <c r="A275" s="794"/>
      <c r="B275" s="794"/>
      <c r="C275" s="794"/>
      <c r="D275" s="794"/>
      <c r="G275" s="794"/>
      <c r="H275" s="794"/>
      <c r="I275" s="794"/>
      <c r="J275" s="794"/>
      <c r="K275" s="794"/>
      <c r="L275" s="794"/>
    </row>
    <row r="276" spans="1:12" x14ac:dyDescent="0.2">
      <c r="A276" s="794"/>
      <c r="B276" s="794"/>
      <c r="C276" s="794"/>
      <c r="D276" s="794"/>
      <c r="G276" s="794"/>
      <c r="H276" s="794"/>
      <c r="I276" s="794"/>
      <c r="J276" s="794"/>
      <c r="K276" s="794"/>
      <c r="L276" s="794"/>
    </row>
    <row r="277" spans="1:12" x14ac:dyDescent="0.2">
      <c r="A277" s="794"/>
      <c r="B277" s="794"/>
      <c r="C277" s="794"/>
      <c r="D277" s="794"/>
      <c r="G277" s="794"/>
      <c r="H277" s="794"/>
      <c r="I277" s="794"/>
      <c r="J277" s="794"/>
      <c r="K277" s="794"/>
      <c r="L277" s="794"/>
    </row>
    <row r="278" spans="1:12" x14ac:dyDescent="0.2">
      <c r="A278" s="794"/>
      <c r="B278" s="794"/>
      <c r="C278" s="794"/>
      <c r="D278" s="794"/>
      <c r="G278" s="794"/>
      <c r="H278" s="794"/>
      <c r="I278" s="794"/>
      <c r="J278" s="794"/>
      <c r="K278" s="794"/>
      <c r="L278" s="794"/>
    </row>
    <row r="279" spans="1:12" x14ac:dyDescent="0.2">
      <c r="A279" s="794"/>
      <c r="B279" s="794"/>
      <c r="C279" s="794"/>
      <c r="D279" s="794"/>
      <c r="G279" s="794"/>
      <c r="H279" s="794"/>
      <c r="I279" s="794"/>
      <c r="J279" s="794"/>
      <c r="K279" s="794"/>
      <c r="L279" s="794"/>
    </row>
    <row r="280" spans="1:12" x14ac:dyDescent="0.2">
      <c r="A280" s="794"/>
      <c r="B280" s="794"/>
      <c r="C280" s="794"/>
      <c r="D280" s="794"/>
      <c r="G280" s="794"/>
      <c r="H280" s="794"/>
      <c r="I280" s="794"/>
      <c r="J280" s="794"/>
      <c r="K280" s="794"/>
      <c r="L280" s="794"/>
    </row>
    <row r="281" spans="1:12" x14ac:dyDescent="0.2">
      <c r="A281" s="794"/>
      <c r="B281" s="794"/>
      <c r="C281" s="794"/>
      <c r="D281" s="794"/>
      <c r="G281" s="794"/>
      <c r="H281" s="794"/>
      <c r="I281" s="794"/>
      <c r="J281" s="794"/>
      <c r="K281" s="794"/>
      <c r="L281" s="794"/>
    </row>
    <row r="282" spans="1:12" x14ac:dyDescent="0.2">
      <c r="A282" s="794"/>
      <c r="B282" s="794"/>
      <c r="C282" s="794"/>
      <c r="D282" s="794"/>
      <c r="G282" s="794"/>
      <c r="H282" s="794"/>
      <c r="I282" s="794"/>
      <c r="J282" s="794"/>
      <c r="K282" s="794"/>
      <c r="L282" s="794"/>
    </row>
    <row r="283" spans="1:12" x14ac:dyDescent="0.2">
      <c r="A283" s="794"/>
      <c r="B283" s="794"/>
      <c r="C283" s="794"/>
      <c r="D283" s="794"/>
      <c r="G283" s="794"/>
      <c r="H283" s="794"/>
      <c r="I283" s="794"/>
      <c r="J283" s="794"/>
      <c r="K283" s="794"/>
      <c r="L283" s="794"/>
    </row>
    <row r="284" spans="1:12" x14ac:dyDescent="0.2">
      <c r="A284" s="794"/>
      <c r="B284" s="794"/>
      <c r="C284" s="794"/>
      <c r="D284" s="794"/>
      <c r="G284" s="794"/>
      <c r="H284" s="794"/>
      <c r="I284" s="794"/>
      <c r="J284" s="794"/>
      <c r="K284" s="794"/>
      <c r="L284" s="794"/>
    </row>
    <row r="285" spans="1:12" x14ac:dyDescent="0.2">
      <c r="A285" s="794"/>
      <c r="B285" s="794"/>
      <c r="C285" s="794"/>
      <c r="D285" s="794"/>
      <c r="G285" s="794"/>
      <c r="H285" s="794"/>
      <c r="I285" s="794"/>
      <c r="J285" s="794"/>
      <c r="K285" s="794"/>
      <c r="L285" s="794"/>
    </row>
    <row r="286" spans="1:12" x14ac:dyDescent="0.2">
      <c r="A286" s="794"/>
      <c r="B286" s="794"/>
      <c r="C286" s="794"/>
      <c r="D286" s="794"/>
      <c r="G286" s="794"/>
      <c r="H286" s="794"/>
      <c r="I286" s="794"/>
      <c r="J286" s="794"/>
      <c r="K286" s="794"/>
      <c r="L286" s="794"/>
    </row>
    <row r="287" spans="1:12" x14ac:dyDescent="0.2">
      <c r="A287" s="794"/>
      <c r="B287" s="794"/>
      <c r="C287" s="794"/>
      <c r="D287" s="794"/>
      <c r="G287" s="794"/>
      <c r="H287" s="794"/>
      <c r="I287" s="794"/>
      <c r="J287" s="794"/>
      <c r="K287" s="794"/>
      <c r="L287" s="794"/>
    </row>
    <row r="288" spans="1:12" x14ac:dyDescent="0.2">
      <c r="A288" s="794"/>
      <c r="B288" s="794"/>
      <c r="C288" s="794"/>
      <c r="D288" s="794"/>
      <c r="G288" s="794"/>
      <c r="H288" s="794"/>
      <c r="I288" s="794"/>
      <c r="J288" s="794"/>
      <c r="K288" s="794"/>
      <c r="L288" s="794"/>
    </row>
    <row r="289" spans="1:12" x14ac:dyDescent="0.2">
      <c r="A289" s="794"/>
      <c r="B289" s="794"/>
      <c r="C289" s="794"/>
      <c r="D289" s="794"/>
      <c r="G289" s="794"/>
      <c r="H289" s="794"/>
      <c r="I289" s="794"/>
      <c r="J289" s="794"/>
      <c r="K289" s="794"/>
      <c r="L289" s="794"/>
    </row>
    <row r="290" spans="1:12" x14ac:dyDescent="0.2">
      <c r="A290" s="794"/>
      <c r="B290" s="794"/>
      <c r="C290" s="794"/>
      <c r="D290" s="794"/>
      <c r="G290" s="794"/>
      <c r="H290" s="794"/>
      <c r="I290" s="794"/>
      <c r="J290" s="794"/>
      <c r="K290" s="794"/>
      <c r="L290" s="794"/>
    </row>
    <row r="291" spans="1:12" x14ac:dyDescent="0.2">
      <c r="A291" s="794"/>
      <c r="B291" s="794"/>
      <c r="C291" s="794"/>
      <c r="D291" s="794"/>
      <c r="G291" s="794"/>
      <c r="H291" s="794"/>
      <c r="I291" s="794"/>
      <c r="J291" s="794"/>
      <c r="K291" s="794"/>
      <c r="L291" s="794"/>
    </row>
    <row r="292" spans="1:12" x14ac:dyDescent="0.2">
      <c r="A292" s="794"/>
      <c r="B292" s="794"/>
      <c r="C292" s="794"/>
      <c r="D292" s="794"/>
      <c r="G292" s="794"/>
      <c r="H292" s="794"/>
      <c r="I292" s="794"/>
      <c r="J292" s="794"/>
      <c r="K292" s="794"/>
      <c r="L292" s="794"/>
    </row>
    <row r="293" spans="1:12" x14ac:dyDescent="0.2">
      <c r="A293" s="794"/>
      <c r="B293" s="794"/>
      <c r="C293" s="794"/>
      <c r="D293" s="794"/>
      <c r="G293" s="794"/>
      <c r="H293" s="794"/>
      <c r="I293" s="794"/>
      <c r="J293" s="794"/>
      <c r="K293" s="794"/>
      <c r="L293" s="794"/>
    </row>
    <row r="294" spans="1:12" x14ac:dyDescent="0.2">
      <c r="A294" s="794"/>
      <c r="B294" s="794"/>
      <c r="C294" s="794"/>
      <c r="D294" s="794"/>
      <c r="G294" s="794"/>
      <c r="H294" s="794"/>
      <c r="I294" s="794"/>
      <c r="J294" s="794"/>
      <c r="K294" s="794"/>
      <c r="L294" s="794"/>
    </row>
    <row r="295" spans="1:12" x14ac:dyDescent="0.2">
      <c r="A295" s="794"/>
      <c r="B295" s="794"/>
      <c r="C295" s="794"/>
      <c r="D295" s="794"/>
      <c r="G295" s="794"/>
      <c r="H295" s="794"/>
      <c r="I295" s="794"/>
      <c r="J295" s="794"/>
      <c r="K295" s="794"/>
      <c r="L295" s="794"/>
    </row>
    <row r="296" spans="1:12" x14ac:dyDescent="0.2">
      <c r="A296" s="794"/>
      <c r="B296" s="794"/>
      <c r="C296" s="794"/>
      <c r="D296" s="794"/>
      <c r="G296" s="794"/>
      <c r="H296" s="794"/>
      <c r="I296" s="794"/>
      <c r="J296" s="794"/>
      <c r="K296" s="794"/>
      <c r="L296" s="794"/>
    </row>
    <row r="297" spans="1:12" x14ac:dyDescent="0.2">
      <c r="A297" s="794"/>
      <c r="B297" s="794"/>
      <c r="C297" s="794"/>
      <c r="D297" s="794"/>
      <c r="G297" s="794"/>
      <c r="H297" s="794"/>
      <c r="I297" s="794"/>
      <c r="J297" s="794"/>
      <c r="K297" s="794"/>
      <c r="L297" s="794"/>
    </row>
    <row r="298" spans="1:12" x14ac:dyDescent="0.2">
      <c r="A298" s="794"/>
      <c r="B298" s="794"/>
      <c r="C298" s="794"/>
      <c r="D298" s="794"/>
      <c r="G298" s="794"/>
      <c r="H298" s="794"/>
      <c r="I298" s="794"/>
      <c r="J298" s="794"/>
      <c r="K298" s="794"/>
      <c r="L298" s="794"/>
    </row>
    <row r="299" spans="1:12" x14ac:dyDescent="0.2">
      <c r="A299" s="794"/>
      <c r="B299" s="794"/>
      <c r="C299" s="794"/>
      <c r="D299" s="794"/>
      <c r="G299" s="794"/>
      <c r="H299" s="794"/>
      <c r="I299" s="794"/>
      <c r="J299" s="794"/>
      <c r="K299" s="794"/>
      <c r="L299" s="794"/>
    </row>
    <row r="300" spans="1:12" x14ac:dyDescent="0.2">
      <c r="A300" s="794"/>
      <c r="B300" s="794"/>
      <c r="C300" s="794"/>
      <c r="D300" s="794"/>
      <c r="G300" s="794"/>
      <c r="H300" s="794"/>
      <c r="I300" s="794"/>
      <c r="J300" s="794"/>
      <c r="K300" s="794"/>
      <c r="L300" s="794"/>
    </row>
    <row r="301" spans="1:12" x14ac:dyDescent="0.2">
      <c r="A301" s="794"/>
      <c r="B301" s="794"/>
      <c r="C301" s="794"/>
      <c r="D301" s="794"/>
      <c r="G301" s="794"/>
      <c r="H301" s="794"/>
      <c r="I301" s="794"/>
      <c r="J301" s="794"/>
      <c r="K301" s="794"/>
      <c r="L301" s="794"/>
    </row>
    <row r="302" spans="1:12" x14ac:dyDescent="0.2">
      <c r="A302" s="794"/>
      <c r="B302" s="794"/>
      <c r="C302" s="794"/>
      <c r="D302" s="794"/>
      <c r="G302" s="794"/>
      <c r="H302" s="794"/>
      <c r="I302" s="794"/>
      <c r="J302" s="794"/>
      <c r="K302" s="794"/>
      <c r="L302" s="794"/>
    </row>
    <row r="303" spans="1:12" x14ac:dyDescent="0.2">
      <c r="A303" s="794"/>
      <c r="B303" s="794"/>
      <c r="C303" s="794"/>
      <c r="D303" s="794"/>
      <c r="G303" s="794"/>
      <c r="H303" s="794"/>
      <c r="I303" s="794"/>
      <c r="J303" s="794"/>
      <c r="K303" s="794"/>
      <c r="L303" s="794"/>
    </row>
    <row r="304" spans="1:12" x14ac:dyDescent="0.2">
      <c r="A304" s="794"/>
      <c r="B304" s="794"/>
      <c r="C304" s="794"/>
      <c r="D304" s="794"/>
      <c r="G304" s="794"/>
      <c r="H304" s="794"/>
      <c r="I304" s="794"/>
      <c r="J304" s="794"/>
      <c r="K304" s="794"/>
      <c r="L304" s="794"/>
    </row>
    <row r="305" spans="1:12" x14ac:dyDescent="0.2">
      <c r="A305" s="794"/>
      <c r="B305" s="794"/>
      <c r="C305" s="794"/>
      <c r="D305" s="794"/>
      <c r="G305" s="794"/>
      <c r="H305" s="794"/>
      <c r="I305" s="794"/>
      <c r="J305" s="794"/>
      <c r="K305" s="794"/>
      <c r="L305" s="794"/>
    </row>
    <row r="306" spans="1:12" x14ac:dyDescent="0.2">
      <c r="A306" s="794"/>
      <c r="B306" s="794"/>
      <c r="C306" s="794"/>
      <c r="D306" s="794"/>
      <c r="G306" s="794"/>
      <c r="H306" s="794"/>
      <c r="I306" s="794"/>
      <c r="J306" s="794"/>
      <c r="K306" s="794"/>
      <c r="L306" s="794"/>
    </row>
    <row r="307" spans="1:12" x14ac:dyDescent="0.2">
      <c r="A307" s="794"/>
      <c r="B307" s="794"/>
      <c r="C307" s="794"/>
      <c r="D307" s="794"/>
      <c r="G307" s="794"/>
      <c r="H307" s="794"/>
      <c r="I307" s="794"/>
      <c r="J307" s="794"/>
      <c r="K307" s="794"/>
      <c r="L307" s="794"/>
    </row>
    <row r="308" spans="1:12" x14ac:dyDescent="0.2">
      <c r="A308" s="794"/>
      <c r="B308" s="794"/>
      <c r="C308" s="794"/>
      <c r="D308" s="794"/>
      <c r="G308" s="794"/>
      <c r="H308" s="794"/>
      <c r="I308" s="794"/>
      <c r="J308" s="794"/>
      <c r="K308" s="794"/>
      <c r="L308" s="794"/>
    </row>
    <row r="309" spans="1:12" x14ac:dyDescent="0.2">
      <c r="A309" s="794"/>
      <c r="B309" s="794"/>
      <c r="C309" s="794"/>
      <c r="D309" s="794"/>
      <c r="G309" s="794"/>
      <c r="H309" s="794"/>
      <c r="I309" s="794"/>
      <c r="J309" s="794"/>
      <c r="K309" s="794"/>
      <c r="L309" s="794"/>
    </row>
    <row r="310" spans="1:12" x14ac:dyDescent="0.2">
      <c r="A310" s="794"/>
      <c r="B310" s="794"/>
      <c r="C310" s="794"/>
      <c r="D310" s="794"/>
      <c r="G310" s="794"/>
      <c r="H310" s="794"/>
      <c r="I310" s="794"/>
      <c r="J310" s="794"/>
      <c r="K310" s="794"/>
      <c r="L310" s="794"/>
    </row>
    <row r="311" spans="1:12" x14ac:dyDescent="0.2">
      <c r="A311" s="794"/>
      <c r="B311" s="794"/>
      <c r="C311" s="794"/>
      <c r="D311" s="794"/>
      <c r="G311" s="794"/>
      <c r="H311" s="794"/>
      <c r="I311" s="794"/>
      <c r="J311" s="794"/>
      <c r="K311" s="794"/>
      <c r="L311" s="794"/>
    </row>
    <row r="312" spans="1:12" x14ac:dyDescent="0.2">
      <c r="A312" s="794"/>
      <c r="B312" s="794"/>
      <c r="C312" s="794"/>
      <c r="D312" s="794"/>
      <c r="G312" s="794"/>
      <c r="H312" s="794"/>
      <c r="I312" s="794"/>
      <c r="J312" s="794"/>
      <c r="K312" s="794"/>
      <c r="L312" s="794"/>
    </row>
    <row r="313" spans="1:12" x14ac:dyDescent="0.2">
      <c r="A313" s="794"/>
      <c r="B313" s="794"/>
      <c r="C313" s="794"/>
      <c r="D313" s="794"/>
      <c r="G313" s="794"/>
      <c r="H313" s="794"/>
      <c r="I313" s="794"/>
      <c r="J313" s="794"/>
      <c r="K313" s="794"/>
      <c r="L313" s="794"/>
    </row>
    <row r="314" spans="1:12" x14ac:dyDescent="0.2">
      <c r="A314" s="794"/>
      <c r="B314" s="794"/>
      <c r="C314" s="794"/>
      <c r="D314" s="794"/>
      <c r="G314" s="794"/>
      <c r="H314" s="794"/>
      <c r="I314" s="794"/>
      <c r="J314" s="794"/>
      <c r="K314" s="794"/>
      <c r="L314" s="794"/>
    </row>
    <row r="315" spans="1:12" x14ac:dyDescent="0.2">
      <c r="A315" s="794"/>
      <c r="B315" s="794"/>
      <c r="C315" s="794"/>
      <c r="D315" s="794"/>
      <c r="G315" s="794"/>
      <c r="H315" s="794"/>
      <c r="I315" s="794"/>
      <c r="J315" s="794"/>
      <c r="K315" s="794"/>
      <c r="L315" s="794"/>
    </row>
    <row r="316" spans="1:12" x14ac:dyDescent="0.2">
      <c r="A316" s="794"/>
      <c r="B316" s="794"/>
      <c r="C316" s="794"/>
      <c r="D316" s="794"/>
      <c r="G316" s="794"/>
      <c r="H316" s="794"/>
      <c r="I316" s="794"/>
      <c r="J316" s="794"/>
      <c r="K316" s="794"/>
      <c r="L316" s="794"/>
    </row>
    <row r="317" spans="1:12" x14ac:dyDescent="0.2">
      <c r="A317" s="794"/>
      <c r="B317" s="794"/>
      <c r="C317" s="794"/>
      <c r="D317" s="794"/>
      <c r="G317" s="794"/>
      <c r="H317" s="794"/>
      <c r="I317" s="794"/>
      <c r="J317" s="794"/>
      <c r="K317" s="794"/>
      <c r="L317" s="794"/>
    </row>
    <row r="318" spans="1:12" x14ac:dyDescent="0.2">
      <c r="A318" s="794"/>
      <c r="B318" s="794"/>
      <c r="C318" s="794"/>
      <c r="D318" s="794"/>
      <c r="G318" s="794"/>
      <c r="H318" s="794"/>
      <c r="I318" s="794"/>
      <c r="J318" s="794"/>
      <c r="K318" s="794"/>
      <c r="L318" s="794"/>
    </row>
    <row r="319" spans="1:12" x14ac:dyDescent="0.2">
      <c r="A319" s="794"/>
      <c r="B319" s="794"/>
      <c r="C319" s="794"/>
      <c r="D319" s="794"/>
      <c r="G319" s="794"/>
      <c r="H319" s="794"/>
      <c r="I319" s="794"/>
      <c r="J319" s="794"/>
      <c r="K319" s="794"/>
      <c r="L319" s="794"/>
    </row>
    <row r="320" spans="1:12" x14ac:dyDescent="0.2">
      <c r="A320" s="794"/>
      <c r="B320" s="794"/>
      <c r="C320" s="794"/>
      <c r="D320" s="794"/>
      <c r="G320" s="794"/>
      <c r="H320" s="794"/>
      <c r="I320" s="794"/>
      <c r="J320" s="794"/>
      <c r="K320" s="794"/>
      <c r="L320" s="794"/>
    </row>
    <row r="321" spans="1:12" x14ac:dyDescent="0.2">
      <c r="A321" s="794"/>
      <c r="B321" s="794"/>
      <c r="C321" s="794"/>
      <c r="D321" s="794"/>
      <c r="G321" s="794"/>
      <c r="H321" s="794"/>
      <c r="I321" s="794"/>
      <c r="J321" s="794"/>
      <c r="K321" s="794"/>
      <c r="L321" s="794"/>
    </row>
    <row r="322" spans="1:12" x14ac:dyDescent="0.2">
      <c r="A322" s="794"/>
      <c r="B322" s="794"/>
      <c r="C322" s="794"/>
      <c r="D322" s="794"/>
      <c r="G322" s="794"/>
      <c r="H322" s="794"/>
      <c r="I322" s="794"/>
      <c r="J322" s="794"/>
      <c r="K322" s="794"/>
      <c r="L322" s="794"/>
    </row>
    <row r="323" spans="1:12" x14ac:dyDescent="0.2">
      <c r="A323" s="794"/>
      <c r="B323" s="794"/>
      <c r="C323" s="794"/>
      <c r="D323" s="794"/>
      <c r="G323" s="794"/>
      <c r="H323" s="794"/>
      <c r="I323" s="794"/>
      <c r="J323" s="794"/>
      <c r="K323" s="794"/>
      <c r="L323" s="794"/>
    </row>
    <row r="324" spans="1:12" x14ac:dyDescent="0.2">
      <c r="A324" s="794"/>
      <c r="B324" s="794"/>
      <c r="C324" s="794"/>
      <c r="D324" s="794"/>
      <c r="G324" s="794"/>
      <c r="H324" s="794"/>
      <c r="I324" s="794"/>
      <c r="J324" s="794"/>
      <c r="K324" s="794"/>
      <c r="L324" s="794"/>
    </row>
    <row r="325" spans="1:12" x14ac:dyDescent="0.2">
      <c r="A325" s="794"/>
      <c r="B325" s="794"/>
      <c r="C325" s="794"/>
      <c r="D325" s="794"/>
      <c r="G325" s="794"/>
      <c r="H325" s="794"/>
      <c r="I325" s="794"/>
      <c r="J325" s="794"/>
      <c r="K325" s="794"/>
      <c r="L325" s="794"/>
    </row>
    <row r="326" spans="1:12" x14ac:dyDescent="0.2">
      <c r="A326" s="794"/>
      <c r="B326" s="794"/>
      <c r="C326" s="794"/>
      <c r="D326" s="794"/>
      <c r="G326" s="794"/>
      <c r="H326" s="794"/>
      <c r="I326" s="794"/>
      <c r="J326" s="794"/>
      <c r="K326" s="794"/>
      <c r="L326" s="794"/>
    </row>
    <row r="327" spans="1:12" x14ac:dyDescent="0.2">
      <c r="A327" s="794"/>
      <c r="B327" s="794"/>
      <c r="C327" s="794"/>
      <c r="D327" s="794"/>
      <c r="G327" s="794"/>
      <c r="H327" s="794"/>
      <c r="I327" s="794"/>
      <c r="J327" s="794"/>
      <c r="K327" s="794"/>
      <c r="L327" s="794"/>
    </row>
    <row r="328" spans="1:12" x14ac:dyDescent="0.2">
      <c r="A328" s="794"/>
      <c r="B328" s="794"/>
      <c r="C328" s="794"/>
      <c r="D328" s="794"/>
      <c r="G328" s="794"/>
      <c r="H328" s="794"/>
      <c r="I328" s="794"/>
      <c r="J328" s="794"/>
      <c r="K328" s="794"/>
      <c r="L328" s="794"/>
    </row>
    <row r="329" spans="1:12" x14ac:dyDescent="0.2">
      <c r="A329" s="794"/>
      <c r="B329" s="794"/>
      <c r="C329" s="794"/>
      <c r="D329" s="794"/>
      <c r="G329" s="794"/>
      <c r="H329" s="794"/>
      <c r="I329" s="794"/>
      <c r="J329" s="794"/>
      <c r="K329" s="794"/>
      <c r="L329" s="794"/>
    </row>
    <row r="330" spans="1:12" x14ac:dyDescent="0.2">
      <c r="A330" s="794"/>
      <c r="B330" s="794"/>
      <c r="C330" s="794"/>
      <c r="D330" s="794"/>
      <c r="G330" s="794"/>
      <c r="H330" s="794"/>
      <c r="I330" s="794"/>
      <c r="J330" s="794"/>
      <c r="K330" s="794"/>
      <c r="L330" s="794"/>
    </row>
    <row r="331" spans="1:12" x14ac:dyDescent="0.2">
      <c r="A331" s="794"/>
      <c r="B331" s="794"/>
      <c r="C331" s="794"/>
      <c r="D331" s="794"/>
      <c r="G331" s="794"/>
      <c r="H331" s="794"/>
      <c r="I331" s="794"/>
      <c r="J331" s="794"/>
      <c r="K331" s="794"/>
      <c r="L331" s="794"/>
    </row>
    <row r="332" spans="1:12" x14ac:dyDescent="0.2">
      <c r="A332" s="794"/>
      <c r="B332" s="794"/>
      <c r="C332" s="794"/>
      <c r="D332" s="794"/>
      <c r="G332" s="794"/>
      <c r="H332" s="794"/>
      <c r="I332" s="794"/>
      <c r="J332" s="794"/>
      <c r="K332" s="794"/>
      <c r="L332" s="794"/>
    </row>
    <row r="333" spans="1:12" x14ac:dyDescent="0.2">
      <c r="A333" s="794"/>
      <c r="B333" s="794"/>
      <c r="C333" s="794"/>
      <c r="D333" s="794"/>
      <c r="G333" s="794"/>
      <c r="H333" s="794"/>
      <c r="I333" s="794"/>
      <c r="J333" s="794"/>
      <c r="K333" s="794"/>
      <c r="L333" s="794"/>
    </row>
    <row r="334" spans="1:12" x14ac:dyDescent="0.2">
      <c r="A334" s="794"/>
      <c r="B334" s="794"/>
      <c r="C334" s="794"/>
      <c r="D334" s="794"/>
      <c r="G334" s="794"/>
      <c r="H334" s="794"/>
      <c r="I334" s="794"/>
      <c r="J334" s="794"/>
      <c r="K334" s="794"/>
      <c r="L334" s="794"/>
    </row>
    <row r="335" spans="1:12" x14ac:dyDescent="0.2">
      <c r="A335" s="794"/>
      <c r="B335" s="794"/>
      <c r="C335" s="794"/>
      <c r="D335" s="794"/>
      <c r="G335" s="794"/>
      <c r="H335" s="794"/>
      <c r="I335" s="794"/>
      <c r="J335" s="794"/>
      <c r="K335" s="794"/>
      <c r="L335" s="794"/>
    </row>
    <row r="336" spans="1:12" x14ac:dyDescent="0.2">
      <c r="A336" s="794"/>
      <c r="B336" s="794"/>
      <c r="C336" s="794"/>
      <c r="D336" s="794"/>
      <c r="G336" s="794"/>
      <c r="H336" s="794"/>
      <c r="I336" s="794"/>
      <c r="J336" s="794"/>
      <c r="K336" s="794"/>
      <c r="L336" s="794"/>
    </row>
    <row r="337" spans="1:12" x14ac:dyDescent="0.2">
      <c r="A337" s="794"/>
      <c r="B337" s="794"/>
      <c r="C337" s="794"/>
      <c r="D337" s="794"/>
      <c r="G337" s="794"/>
      <c r="H337" s="794"/>
      <c r="I337" s="794"/>
      <c r="J337" s="794"/>
      <c r="K337" s="794"/>
      <c r="L337" s="794"/>
    </row>
    <row r="338" spans="1:12" x14ac:dyDescent="0.2">
      <c r="A338" s="794"/>
      <c r="B338" s="794"/>
      <c r="C338" s="794"/>
      <c r="D338" s="794"/>
      <c r="G338" s="794"/>
      <c r="H338" s="794"/>
      <c r="I338" s="794"/>
      <c r="J338" s="794"/>
      <c r="K338" s="794"/>
      <c r="L338" s="794"/>
    </row>
    <row r="339" spans="1:12" x14ac:dyDescent="0.2">
      <c r="A339" s="794"/>
      <c r="B339" s="794"/>
      <c r="C339" s="794"/>
      <c r="D339" s="794"/>
      <c r="G339" s="794"/>
      <c r="H339" s="794"/>
      <c r="I339" s="794"/>
      <c r="J339" s="794"/>
      <c r="K339" s="794"/>
      <c r="L339" s="794"/>
    </row>
    <row r="340" spans="1:12" x14ac:dyDescent="0.2">
      <c r="A340" s="794"/>
      <c r="B340" s="794"/>
      <c r="C340" s="794"/>
      <c r="D340" s="794"/>
      <c r="G340" s="794"/>
      <c r="H340" s="794"/>
      <c r="I340" s="794"/>
      <c r="J340" s="794"/>
      <c r="K340" s="794"/>
      <c r="L340" s="794"/>
    </row>
    <row r="341" spans="1:12" x14ac:dyDescent="0.2">
      <c r="A341" s="794"/>
      <c r="B341" s="794"/>
      <c r="C341" s="794"/>
      <c r="D341" s="794"/>
      <c r="G341" s="794"/>
      <c r="H341" s="794"/>
      <c r="I341" s="794"/>
      <c r="J341" s="794"/>
      <c r="K341" s="794"/>
      <c r="L341" s="794"/>
    </row>
    <row r="342" spans="1:12" x14ac:dyDescent="0.2">
      <c r="A342" s="794"/>
      <c r="B342" s="794"/>
      <c r="C342" s="794"/>
      <c r="D342" s="794"/>
      <c r="G342" s="794"/>
      <c r="H342" s="794"/>
      <c r="I342" s="794"/>
      <c r="J342" s="794"/>
      <c r="K342" s="794"/>
      <c r="L342" s="794"/>
    </row>
    <row r="343" spans="1:12" x14ac:dyDescent="0.2">
      <c r="A343" s="794"/>
      <c r="B343" s="794"/>
      <c r="C343" s="794"/>
      <c r="D343" s="794"/>
      <c r="G343" s="794"/>
      <c r="H343" s="794"/>
      <c r="I343" s="794"/>
      <c r="J343" s="794"/>
      <c r="K343" s="794"/>
      <c r="L343" s="794"/>
    </row>
    <row r="344" spans="1:12" x14ac:dyDescent="0.2">
      <c r="A344" s="794"/>
      <c r="B344" s="794"/>
      <c r="C344" s="794"/>
      <c r="D344" s="794"/>
      <c r="G344" s="794"/>
      <c r="H344" s="794"/>
      <c r="I344" s="794"/>
      <c r="J344" s="794"/>
      <c r="K344" s="794"/>
      <c r="L344" s="794"/>
    </row>
    <row r="345" spans="1:12" x14ac:dyDescent="0.2">
      <c r="A345" s="794"/>
      <c r="B345" s="794"/>
      <c r="C345" s="794"/>
      <c r="D345" s="794"/>
      <c r="G345" s="794"/>
      <c r="H345" s="794"/>
      <c r="I345" s="794"/>
      <c r="J345" s="794"/>
      <c r="K345" s="794"/>
      <c r="L345" s="794"/>
    </row>
    <row r="346" spans="1:12" x14ac:dyDescent="0.2">
      <c r="A346" s="794"/>
      <c r="B346" s="794"/>
      <c r="C346" s="794"/>
      <c r="D346" s="794"/>
      <c r="G346" s="794"/>
      <c r="H346" s="794"/>
      <c r="I346" s="794"/>
      <c r="J346" s="794"/>
      <c r="K346" s="794"/>
      <c r="L346" s="794"/>
    </row>
    <row r="347" spans="1:12" x14ac:dyDescent="0.2">
      <c r="A347" s="794"/>
      <c r="B347" s="794"/>
      <c r="C347" s="794"/>
      <c r="D347" s="794"/>
      <c r="G347" s="794"/>
      <c r="H347" s="794"/>
      <c r="I347" s="794"/>
      <c r="J347" s="794"/>
      <c r="K347" s="794"/>
      <c r="L347" s="794"/>
    </row>
    <row r="348" spans="1:12" x14ac:dyDescent="0.2">
      <c r="A348" s="794"/>
      <c r="B348" s="794"/>
      <c r="C348" s="794"/>
      <c r="D348" s="794"/>
      <c r="G348" s="794"/>
      <c r="H348" s="794"/>
      <c r="I348" s="794"/>
      <c r="J348" s="794"/>
      <c r="K348" s="794"/>
      <c r="L348" s="794"/>
    </row>
    <row r="349" spans="1:12" x14ac:dyDescent="0.2">
      <c r="A349" s="794"/>
      <c r="B349" s="794"/>
      <c r="C349" s="794"/>
      <c r="D349" s="794"/>
      <c r="G349" s="794"/>
      <c r="H349" s="794"/>
      <c r="I349" s="794"/>
      <c r="J349" s="794"/>
      <c r="K349" s="794"/>
      <c r="L349" s="794"/>
    </row>
    <row r="350" spans="1:12" x14ac:dyDescent="0.2">
      <c r="A350" s="794"/>
      <c r="B350" s="794"/>
      <c r="C350" s="794"/>
      <c r="D350" s="794"/>
      <c r="G350" s="794"/>
      <c r="H350" s="794"/>
      <c r="I350" s="794"/>
      <c r="J350" s="794"/>
      <c r="K350" s="794"/>
      <c r="L350" s="794"/>
    </row>
    <row r="351" spans="1:12" x14ac:dyDescent="0.2">
      <c r="A351" s="794"/>
      <c r="B351" s="794"/>
      <c r="C351" s="794"/>
      <c r="D351" s="794"/>
      <c r="G351" s="794"/>
      <c r="H351" s="794"/>
      <c r="I351" s="794"/>
      <c r="J351" s="794"/>
      <c r="K351" s="794"/>
      <c r="L351" s="794"/>
    </row>
    <row r="352" spans="1:12" x14ac:dyDescent="0.2">
      <c r="A352" s="794"/>
      <c r="B352" s="794"/>
      <c r="C352" s="794"/>
      <c r="D352" s="794"/>
      <c r="G352" s="794"/>
      <c r="H352" s="794"/>
      <c r="I352" s="794"/>
      <c r="J352" s="794"/>
      <c r="K352" s="794"/>
      <c r="L352" s="794"/>
    </row>
    <row r="353" spans="1:12" x14ac:dyDescent="0.2">
      <c r="A353" s="794"/>
      <c r="B353" s="794"/>
      <c r="C353" s="794"/>
      <c r="D353" s="794"/>
      <c r="G353" s="794"/>
      <c r="H353" s="794"/>
      <c r="I353" s="794"/>
      <c r="J353" s="794"/>
      <c r="K353" s="794"/>
      <c r="L353" s="794"/>
    </row>
    <row r="354" spans="1:12" x14ac:dyDescent="0.2">
      <c r="A354" s="794"/>
      <c r="B354" s="794"/>
      <c r="C354" s="794"/>
      <c r="D354" s="794"/>
      <c r="G354" s="794"/>
      <c r="H354" s="794"/>
      <c r="I354" s="794"/>
      <c r="J354" s="794"/>
      <c r="K354" s="794"/>
      <c r="L354" s="794"/>
    </row>
    <row r="355" spans="1:12" x14ac:dyDescent="0.2">
      <c r="A355" s="794"/>
      <c r="B355" s="794"/>
      <c r="C355" s="794"/>
      <c r="D355" s="794"/>
      <c r="G355" s="794"/>
      <c r="H355" s="794"/>
      <c r="I355" s="794"/>
      <c r="J355" s="794"/>
      <c r="K355" s="794"/>
      <c r="L355" s="794"/>
    </row>
    <row r="356" spans="1:12" x14ac:dyDescent="0.2">
      <c r="A356" s="794"/>
      <c r="B356" s="794"/>
      <c r="C356" s="794"/>
      <c r="D356" s="794"/>
      <c r="G356" s="794"/>
      <c r="H356" s="794"/>
      <c r="I356" s="794"/>
      <c r="J356" s="794"/>
      <c r="K356" s="794"/>
      <c r="L356" s="794"/>
    </row>
    <row r="357" spans="1:12" x14ac:dyDescent="0.2">
      <c r="A357" s="794"/>
      <c r="B357" s="794"/>
      <c r="C357" s="794"/>
      <c r="D357" s="794"/>
      <c r="G357" s="794"/>
      <c r="H357" s="794"/>
      <c r="I357" s="794"/>
      <c r="J357" s="794"/>
      <c r="K357" s="794"/>
      <c r="L357" s="794"/>
    </row>
    <row r="358" spans="1:12" x14ac:dyDescent="0.2">
      <c r="A358" s="794"/>
      <c r="B358" s="794"/>
      <c r="C358" s="794"/>
      <c r="D358" s="794"/>
      <c r="G358" s="794"/>
      <c r="H358" s="794"/>
      <c r="I358" s="794"/>
      <c r="J358" s="794"/>
      <c r="K358" s="794"/>
      <c r="L358" s="794"/>
    </row>
    <row r="359" spans="1:12" x14ac:dyDescent="0.2">
      <c r="A359" s="794"/>
      <c r="B359" s="794"/>
      <c r="C359" s="794"/>
      <c r="D359" s="794"/>
      <c r="G359" s="794"/>
      <c r="H359" s="794"/>
      <c r="I359" s="794"/>
      <c r="J359" s="794"/>
      <c r="K359" s="794"/>
      <c r="L359" s="794"/>
    </row>
    <row r="360" spans="1:12" x14ac:dyDescent="0.2">
      <c r="A360" s="794"/>
      <c r="B360" s="794"/>
      <c r="C360" s="794"/>
      <c r="D360" s="794"/>
      <c r="G360" s="794"/>
      <c r="H360" s="794"/>
      <c r="I360" s="794"/>
      <c r="J360" s="794"/>
      <c r="K360" s="794"/>
      <c r="L360" s="794"/>
    </row>
    <row r="361" spans="1:12" x14ac:dyDescent="0.2">
      <c r="A361" s="794"/>
      <c r="B361" s="794"/>
      <c r="C361" s="794"/>
      <c r="D361" s="794"/>
      <c r="G361" s="794"/>
      <c r="H361" s="794"/>
      <c r="I361" s="794"/>
      <c r="J361" s="794"/>
      <c r="K361" s="794"/>
      <c r="L361" s="794"/>
    </row>
    <row r="362" spans="1:12" x14ac:dyDescent="0.2">
      <c r="A362" s="794"/>
      <c r="B362" s="794"/>
      <c r="C362" s="794"/>
      <c r="D362" s="794"/>
      <c r="G362" s="794"/>
      <c r="H362" s="794"/>
      <c r="I362" s="794"/>
      <c r="J362" s="794"/>
      <c r="K362" s="794"/>
      <c r="L362" s="794"/>
    </row>
    <row r="363" spans="1:12" x14ac:dyDescent="0.2">
      <c r="A363" s="794"/>
      <c r="B363" s="794"/>
      <c r="C363" s="794"/>
      <c r="D363" s="794"/>
      <c r="G363" s="794"/>
      <c r="H363" s="794"/>
      <c r="I363" s="794"/>
      <c r="J363" s="794"/>
      <c r="K363" s="794"/>
      <c r="L363" s="794"/>
    </row>
    <row r="364" spans="1:12" x14ac:dyDescent="0.2">
      <c r="A364" s="794"/>
      <c r="B364" s="794"/>
      <c r="C364" s="794"/>
      <c r="D364" s="794"/>
      <c r="G364" s="794"/>
      <c r="H364" s="794"/>
      <c r="I364" s="794"/>
      <c r="J364" s="794"/>
      <c r="K364" s="794"/>
      <c r="L364" s="794"/>
    </row>
    <row r="365" spans="1:12" x14ac:dyDescent="0.2">
      <c r="A365" s="794"/>
      <c r="B365" s="794"/>
      <c r="C365" s="794"/>
      <c r="D365" s="794"/>
      <c r="G365" s="794"/>
      <c r="H365" s="794"/>
      <c r="I365" s="794"/>
      <c r="J365" s="794"/>
      <c r="K365" s="794"/>
      <c r="L365" s="794"/>
    </row>
    <row r="366" spans="1:12" x14ac:dyDescent="0.2">
      <c r="A366" s="794"/>
      <c r="B366" s="794"/>
      <c r="C366" s="794"/>
      <c r="D366" s="794"/>
      <c r="G366" s="794"/>
      <c r="H366" s="794"/>
      <c r="I366" s="794"/>
      <c r="J366" s="794"/>
      <c r="K366" s="794"/>
      <c r="L366" s="794"/>
    </row>
    <row r="367" spans="1:12" x14ac:dyDescent="0.2">
      <c r="A367" s="794"/>
      <c r="B367" s="794"/>
      <c r="C367" s="794"/>
      <c r="D367" s="794"/>
      <c r="G367" s="794"/>
      <c r="H367" s="794"/>
      <c r="I367" s="794"/>
      <c r="J367" s="794"/>
      <c r="K367" s="794"/>
      <c r="L367" s="794"/>
    </row>
    <row r="368" spans="1:12" x14ac:dyDescent="0.2">
      <c r="A368" s="794"/>
      <c r="B368" s="794"/>
      <c r="C368" s="794"/>
      <c r="D368" s="794"/>
      <c r="G368" s="794"/>
      <c r="H368" s="794"/>
      <c r="I368" s="794"/>
      <c r="J368" s="794"/>
      <c r="K368" s="794"/>
      <c r="L368" s="794"/>
    </row>
    <row r="369" spans="1:12" x14ac:dyDescent="0.2">
      <c r="A369" s="794"/>
      <c r="B369" s="794"/>
      <c r="C369" s="794"/>
      <c r="D369" s="794"/>
      <c r="G369" s="794"/>
      <c r="H369" s="794"/>
      <c r="I369" s="794"/>
      <c r="J369" s="794"/>
      <c r="K369" s="794"/>
      <c r="L369" s="794"/>
    </row>
    <row r="370" spans="1:12" x14ac:dyDescent="0.2">
      <c r="A370" s="794"/>
      <c r="B370" s="794"/>
      <c r="C370" s="794"/>
      <c r="D370" s="794"/>
      <c r="G370" s="794"/>
      <c r="H370" s="794"/>
      <c r="I370" s="794"/>
      <c r="J370" s="794"/>
      <c r="K370" s="794"/>
      <c r="L370" s="794"/>
    </row>
    <row r="371" spans="1:12" x14ac:dyDescent="0.2">
      <c r="A371" s="794"/>
      <c r="B371" s="794"/>
      <c r="C371" s="794"/>
      <c r="D371" s="794"/>
      <c r="G371" s="794"/>
      <c r="H371" s="794"/>
      <c r="I371" s="794"/>
      <c r="J371" s="794"/>
      <c r="K371" s="794"/>
      <c r="L371" s="794"/>
    </row>
    <row r="372" spans="1:12" x14ac:dyDescent="0.2">
      <c r="A372" s="794"/>
      <c r="B372" s="794"/>
      <c r="C372" s="794"/>
      <c r="D372" s="794"/>
      <c r="G372" s="794"/>
      <c r="H372" s="794"/>
      <c r="I372" s="794"/>
      <c r="J372" s="794"/>
      <c r="K372" s="794"/>
      <c r="L372" s="794"/>
    </row>
    <row r="373" spans="1:12" x14ac:dyDescent="0.2">
      <c r="A373" s="794"/>
      <c r="B373" s="794"/>
      <c r="C373" s="794"/>
      <c r="D373" s="794"/>
      <c r="G373" s="794"/>
      <c r="H373" s="794"/>
      <c r="I373" s="794"/>
      <c r="J373" s="794"/>
      <c r="K373" s="794"/>
      <c r="L373" s="794"/>
    </row>
    <row r="374" spans="1:12" x14ac:dyDescent="0.2">
      <c r="A374" s="794"/>
      <c r="B374" s="794"/>
      <c r="C374" s="794"/>
      <c r="D374" s="794"/>
      <c r="G374" s="794"/>
      <c r="H374" s="794"/>
      <c r="I374" s="794"/>
      <c r="J374" s="794"/>
      <c r="K374" s="794"/>
      <c r="L374" s="794"/>
    </row>
    <row r="375" spans="1:12" x14ac:dyDescent="0.2">
      <c r="A375" s="794"/>
      <c r="B375" s="794"/>
      <c r="C375" s="794"/>
      <c r="D375" s="794"/>
      <c r="G375" s="794"/>
      <c r="H375" s="794"/>
      <c r="I375" s="794"/>
      <c r="J375" s="794"/>
      <c r="K375" s="794"/>
      <c r="L375" s="794"/>
    </row>
    <row r="376" spans="1:12" x14ac:dyDescent="0.2">
      <c r="A376" s="794"/>
      <c r="B376" s="794"/>
      <c r="C376" s="794"/>
      <c r="D376" s="794"/>
      <c r="G376" s="794"/>
      <c r="H376" s="794"/>
      <c r="I376" s="794"/>
      <c r="J376" s="794"/>
      <c r="K376" s="794"/>
      <c r="L376" s="794"/>
    </row>
    <row r="377" spans="1:12" x14ac:dyDescent="0.2">
      <c r="A377" s="794"/>
      <c r="B377" s="794"/>
      <c r="C377" s="794"/>
      <c r="D377" s="794"/>
      <c r="G377" s="794"/>
      <c r="H377" s="794"/>
      <c r="I377" s="794"/>
      <c r="J377" s="794"/>
      <c r="K377" s="794"/>
      <c r="L377" s="794"/>
    </row>
    <row r="378" spans="1:12" x14ac:dyDescent="0.2">
      <c r="A378" s="794"/>
      <c r="B378" s="794"/>
      <c r="C378" s="794"/>
      <c r="D378" s="794"/>
      <c r="G378" s="794"/>
      <c r="H378" s="794"/>
      <c r="I378" s="794"/>
      <c r="J378" s="794"/>
      <c r="K378" s="794"/>
      <c r="L378" s="794"/>
    </row>
    <row r="379" spans="1:12" x14ac:dyDescent="0.2">
      <c r="A379" s="794"/>
      <c r="B379" s="794"/>
      <c r="C379" s="794"/>
      <c r="D379" s="794"/>
      <c r="G379" s="794"/>
      <c r="H379" s="794"/>
      <c r="I379" s="794"/>
      <c r="J379" s="794"/>
      <c r="K379" s="794"/>
      <c r="L379" s="794"/>
    </row>
    <row r="380" spans="1:12" x14ac:dyDescent="0.2">
      <c r="A380" s="794"/>
      <c r="B380" s="794"/>
      <c r="C380" s="794"/>
      <c r="D380" s="794"/>
      <c r="G380" s="794"/>
      <c r="H380" s="794"/>
      <c r="I380" s="794"/>
      <c r="J380" s="794"/>
      <c r="K380" s="794"/>
      <c r="L380" s="794"/>
    </row>
    <row r="381" spans="1:12" x14ac:dyDescent="0.2">
      <c r="A381" s="794"/>
      <c r="B381" s="794"/>
      <c r="C381" s="794"/>
      <c r="D381" s="794"/>
      <c r="G381" s="794"/>
      <c r="H381" s="794"/>
      <c r="I381" s="794"/>
      <c r="J381" s="794"/>
      <c r="K381" s="794"/>
      <c r="L381" s="794"/>
    </row>
    <row r="382" spans="1:12" x14ac:dyDescent="0.2">
      <c r="A382" s="794"/>
      <c r="B382" s="794"/>
      <c r="C382" s="794"/>
      <c r="D382" s="794"/>
      <c r="G382" s="794"/>
      <c r="H382" s="794"/>
      <c r="I382" s="794"/>
      <c r="J382" s="794"/>
      <c r="K382" s="794"/>
      <c r="L382" s="794"/>
    </row>
    <row r="383" spans="1:12" x14ac:dyDescent="0.2">
      <c r="A383" s="794"/>
      <c r="B383" s="794"/>
      <c r="C383" s="794"/>
      <c r="D383" s="794"/>
      <c r="G383" s="794"/>
      <c r="H383" s="794"/>
      <c r="I383" s="794"/>
      <c r="J383" s="794"/>
      <c r="K383" s="794"/>
      <c r="L383" s="794"/>
    </row>
    <row r="384" spans="1:12" x14ac:dyDescent="0.2">
      <c r="A384" s="794"/>
      <c r="B384" s="794"/>
      <c r="C384" s="794"/>
      <c r="D384" s="794"/>
      <c r="G384" s="794"/>
      <c r="H384" s="794"/>
      <c r="I384" s="794"/>
      <c r="J384" s="794"/>
      <c r="K384" s="794"/>
      <c r="L384" s="794"/>
    </row>
    <row r="385" spans="1:12" x14ac:dyDescent="0.2">
      <c r="A385" s="794"/>
      <c r="B385" s="794"/>
      <c r="C385" s="794"/>
      <c r="D385" s="794"/>
      <c r="G385" s="794"/>
      <c r="H385" s="794"/>
      <c r="I385" s="794"/>
      <c r="J385" s="794"/>
      <c r="K385" s="794"/>
      <c r="L385" s="794"/>
    </row>
    <row r="386" spans="1:12" x14ac:dyDescent="0.2">
      <c r="A386" s="794"/>
      <c r="B386" s="794"/>
      <c r="C386" s="794"/>
      <c r="D386" s="794"/>
      <c r="G386" s="794"/>
      <c r="H386" s="794"/>
      <c r="I386" s="794"/>
      <c r="J386" s="794"/>
      <c r="K386" s="794"/>
      <c r="L386" s="794"/>
    </row>
    <row r="387" spans="1:12" x14ac:dyDescent="0.2">
      <c r="A387" s="794"/>
      <c r="B387" s="794"/>
      <c r="C387" s="794"/>
      <c r="D387" s="794"/>
      <c r="G387" s="794"/>
      <c r="H387" s="794"/>
      <c r="I387" s="794"/>
      <c r="J387" s="794"/>
      <c r="K387" s="794"/>
      <c r="L387" s="794"/>
    </row>
    <row r="388" spans="1:12" x14ac:dyDescent="0.2">
      <c r="A388" s="794"/>
      <c r="B388" s="794"/>
      <c r="C388" s="794"/>
      <c r="D388" s="794"/>
      <c r="G388" s="794"/>
      <c r="H388" s="794"/>
      <c r="I388" s="794"/>
      <c r="J388" s="794"/>
      <c r="K388" s="794"/>
      <c r="L388" s="794"/>
    </row>
    <row r="389" spans="1:12" x14ac:dyDescent="0.2">
      <c r="A389" s="794"/>
      <c r="B389" s="794"/>
      <c r="C389" s="794"/>
      <c r="D389" s="794"/>
      <c r="G389" s="794"/>
      <c r="H389" s="794"/>
      <c r="I389" s="794"/>
      <c r="J389" s="794"/>
      <c r="K389" s="794"/>
      <c r="L389" s="794"/>
    </row>
    <row r="390" spans="1:12" x14ac:dyDescent="0.2">
      <c r="A390" s="794"/>
      <c r="B390" s="794"/>
      <c r="C390" s="794"/>
      <c r="D390" s="794"/>
      <c r="G390" s="794"/>
      <c r="H390" s="794"/>
      <c r="I390" s="794"/>
      <c r="J390" s="794"/>
      <c r="K390" s="794"/>
      <c r="L390" s="794"/>
    </row>
    <row r="391" spans="1:12" x14ac:dyDescent="0.2">
      <c r="A391" s="794"/>
      <c r="B391" s="794"/>
      <c r="C391" s="794"/>
      <c r="D391" s="794"/>
      <c r="G391" s="794"/>
      <c r="H391" s="794"/>
      <c r="I391" s="794"/>
      <c r="J391" s="794"/>
      <c r="K391" s="794"/>
      <c r="L391" s="794"/>
    </row>
    <row r="392" spans="1:12" x14ac:dyDescent="0.2">
      <c r="A392" s="794"/>
      <c r="B392" s="794"/>
      <c r="C392" s="794"/>
      <c r="D392" s="794"/>
      <c r="G392" s="794"/>
      <c r="H392" s="794"/>
      <c r="I392" s="794"/>
      <c r="J392" s="794"/>
      <c r="K392" s="794"/>
      <c r="L392" s="794"/>
    </row>
    <row r="393" spans="1:12" x14ac:dyDescent="0.2">
      <c r="A393" s="794"/>
      <c r="B393" s="794"/>
      <c r="C393" s="794"/>
      <c r="D393" s="794"/>
      <c r="G393" s="794"/>
      <c r="H393" s="794"/>
      <c r="I393" s="794"/>
      <c r="J393" s="794"/>
      <c r="K393" s="794"/>
      <c r="L393" s="794"/>
    </row>
    <row r="394" spans="1:12" x14ac:dyDescent="0.2">
      <c r="A394" s="794"/>
      <c r="B394" s="794"/>
      <c r="C394" s="794"/>
      <c r="D394" s="794"/>
      <c r="G394" s="794"/>
      <c r="H394" s="794"/>
      <c r="I394" s="794"/>
      <c r="J394" s="794"/>
      <c r="K394" s="794"/>
      <c r="L394" s="794"/>
    </row>
    <row r="395" spans="1:12" x14ac:dyDescent="0.2">
      <c r="A395" s="794"/>
      <c r="B395" s="794"/>
      <c r="C395" s="794"/>
      <c r="D395" s="794"/>
      <c r="G395" s="794"/>
      <c r="H395" s="794"/>
      <c r="I395" s="794"/>
      <c r="J395" s="794"/>
      <c r="K395" s="794"/>
      <c r="L395" s="794"/>
    </row>
    <row r="396" spans="1:12" x14ac:dyDescent="0.2">
      <c r="A396" s="794"/>
      <c r="B396" s="794"/>
      <c r="C396" s="794"/>
      <c r="D396" s="794"/>
      <c r="G396" s="794"/>
      <c r="H396" s="794"/>
      <c r="I396" s="794"/>
      <c r="J396" s="794"/>
      <c r="K396" s="794"/>
      <c r="L396" s="794"/>
    </row>
    <row r="397" spans="1:12" x14ac:dyDescent="0.2">
      <c r="A397" s="794"/>
      <c r="B397" s="794"/>
      <c r="C397" s="794"/>
      <c r="D397" s="794"/>
      <c r="G397" s="794"/>
      <c r="H397" s="794"/>
      <c r="I397" s="794"/>
      <c r="J397" s="794"/>
      <c r="K397" s="794"/>
      <c r="L397" s="794"/>
    </row>
    <row r="398" spans="1:12" x14ac:dyDescent="0.2">
      <c r="A398" s="794"/>
      <c r="B398" s="794"/>
      <c r="C398" s="794"/>
      <c r="D398" s="794"/>
      <c r="G398" s="794"/>
      <c r="H398" s="794"/>
      <c r="I398" s="794"/>
      <c r="J398" s="794"/>
      <c r="K398" s="794"/>
      <c r="L398" s="794"/>
    </row>
    <row r="399" spans="1:12" x14ac:dyDescent="0.2">
      <c r="A399" s="794"/>
      <c r="B399" s="794"/>
      <c r="C399" s="794"/>
      <c r="D399" s="794"/>
      <c r="G399" s="794"/>
      <c r="H399" s="794"/>
      <c r="I399" s="794"/>
      <c r="J399" s="794"/>
      <c r="K399" s="794"/>
      <c r="L399" s="794"/>
    </row>
    <row r="400" spans="1:12" x14ac:dyDescent="0.2">
      <c r="A400" s="794"/>
      <c r="B400" s="794"/>
      <c r="C400" s="794"/>
      <c r="D400" s="794"/>
      <c r="G400" s="794"/>
      <c r="H400" s="794"/>
      <c r="I400" s="794"/>
      <c r="J400" s="794"/>
      <c r="K400" s="794"/>
      <c r="L400" s="794"/>
    </row>
    <row r="401" spans="1:12" x14ac:dyDescent="0.2">
      <c r="A401" s="794"/>
      <c r="B401" s="794"/>
      <c r="C401" s="794"/>
      <c r="D401" s="794"/>
      <c r="G401" s="794"/>
      <c r="H401" s="794"/>
      <c r="I401" s="794"/>
      <c r="J401" s="794"/>
      <c r="K401" s="794"/>
      <c r="L401" s="794"/>
    </row>
    <row r="402" spans="1:12" x14ac:dyDescent="0.2">
      <c r="A402" s="794"/>
      <c r="B402" s="794"/>
      <c r="C402" s="794"/>
      <c r="D402" s="794"/>
      <c r="G402" s="794"/>
      <c r="H402" s="794"/>
      <c r="I402" s="794"/>
      <c r="J402" s="794"/>
      <c r="K402" s="794"/>
      <c r="L402" s="794"/>
    </row>
    <row r="403" spans="1:12" x14ac:dyDescent="0.2">
      <c r="A403" s="794"/>
      <c r="B403" s="794"/>
      <c r="C403" s="794"/>
      <c r="D403" s="794"/>
      <c r="G403" s="794"/>
      <c r="H403" s="794"/>
      <c r="I403" s="794"/>
      <c r="J403" s="794"/>
      <c r="K403" s="794"/>
      <c r="L403" s="794"/>
    </row>
    <row r="404" spans="1:12" x14ac:dyDescent="0.2">
      <c r="A404" s="794"/>
      <c r="B404" s="794"/>
      <c r="C404" s="794"/>
      <c r="D404" s="794"/>
      <c r="G404" s="794"/>
      <c r="H404" s="794"/>
      <c r="I404" s="794"/>
      <c r="J404" s="794"/>
      <c r="K404" s="794"/>
      <c r="L404" s="794"/>
    </row>
    <row r="405" spans="1:12" x14ac:dyDescent="0.2">
      <c r="A405" s="794"/>
      <c r="B405" s="794"/>
      <c r="C405" s="794"/>
      <c r="D405" s="794"/>
      <c r="G405" s="794"/>
      <c r="H405" s="794"/>
      <c r="I405" s="794"/>
      <c r="J405" s="794"/>
      <c r="K405" s="794"/>
      <c r="L405" s="794"/>
    </row>
    <row r="406" spans="1:12" x14ac:dyDescent="0.2">
      <c r="A406" s="794"/>
      <c r="B406" s="794"/>
      <c r="C406" s="794"/>
      <c r="D406" s="794"/>
      <c r="G406" s="794"/>
      <c r="H406" s="794"/>
      <c r="I406" s="794"/>
      <c r="J406" s="794"/>
      <c r="K406" s="794"/>
      <c r="L406" s="794"/>
    </row>
    <row r="407" spans="1:12" x14ac:dyDescent="0.2">
      <c r="A407" s="794"/>
      <c r="B407" s="794"/>
      <c r="C407" s="794"/>
      <c r="D407" s="794"/>
      <c r="G407" s="794"/>
      <c r="H407" s="794"/>
      <c r="I407" s="794"/>
      <c r="J407" s="794"/>
      <c r="K407" s="794"/>
      <c r="L407" s="794"/>
    </row>
    <row r="408" spans="1:12" x14ac:dyDescent="0.2">
      <c r="A408" s="794"/>
      <c r="B408" s="794"/>
      <c r="C408" s="794"/>
      <c r="D408" s="794"/>
      <c r="G408" s="794"/>
      <c r="H408" s="794"/>
      <c r="I408" s="794"/>
      <c r="J408" s="794"/>
      <c r="K408" s="794"/>
      <c r="L408" s="794"/>
    </row>
    <row r="409" spans="1:12" x14ac:dyDescent="0.2">
      <c r="A409" s="794"/>
      <c r="B409" s="794"/>
      <c r="C409" s="794"/>
      <c r="D409" s="794"/>
      <c r="G409" s="794"/>
      <c r="H409" s="794"/>
      <c r="I409" s="794"/>
      <c r="J409" s="794"/>
      <c r="K409" s="794"/>
      <c r="L409" s="794"/>
    </row>
    <row r="410" spans="1:12" x14ac:dyDescent="0.2">
      <c r="A410" s="794"/>
      <c r="B410" s="794"/>
      <c r="C410" s="794"/>
      <c r="D410" s="794"/>
      <c r="G410" s="794"/>
      <c r="H410" s="794"/>
      <c r="I410" s="794"/>
      <c r="J410" s="794"/>
      <c r="K410" s="794"/>
      <c r="L410" s="794"/>
    </row>
    <row r="411" spans="1:12" x14ac:dyDescent="0.2">
      <c r="A411" s="794"/>
      <c r="B411" s="794"/>
      <c r="C411" s="794"/>
      <c r="D411" s="794"/>
      <c r="G411" s="794"/>
      <c r="H411" s="794"/>
      <c r="I411" s="794"/>
      <c r="J411" s="794"/>
      <c r="K411" s="794"/>
      <c r="L411" s="794"/>
    </row>
    <row r="412" spans="1:12" x14ac:dyDescent="0.2">
      <c r="A412" s="794"/>
      <c r="B412" s="794"/>
      <c r="C412" s="794"/>
      <c r="D412" s="794"/>
      <c r="G412" s="794"/>
      <c r="H412" s="794"/>
      <c r="I412" s="794"/>
      <c r="J412" s="794"/>
      <c r="K412" s="794"/>
      <c r="L412" s="794"/>
    </row>
    <row r="413" spans="1:12" x14ac:dyDescent="0.2">
      <c r="A413" s="794"/>
      <c r="B413" s="794"/>
      <c r="C413" s="794"/>
      <c r="D413" s="794"/>
      <c r="G413" s="794"/>
      <c r="H413" s="794"/>
      <c r="I413" s="794"/>
      <c r="J413" s="794"/>
      <c r="K413" s="794"/>
      <c r="L413" s="794"/>
    </row>
    <row r="414" spans="1:12" x14ac:dyDescent="0.2">
      <c r="A414" s="794"/>
      <c r="B414" s="794"/>
      <c r="C414" s="794"/>
      <c r="D414" s="794"/>
      <c r="G414" s="794"/>
      <c r="H414" s="794"/>
      <c r="I414" s="794"/>
      <c r="J414" s="794"/>
      <c r="K414" s="794"/>
      <c r="L414" s="794"/>
    </row>
    <row r="415" spans="1:12" x14ac:dyDescent="0.2">
      <c r="A415" s="794"/>
      <c r="B415" s="794"/>
      <c r="C415" s="794"/>
      <c r="D415" s="794"/>
      <c r="G415" s="794"/>
      <c r="H415" s="794"/>
      <c r="I415" s="794"/>
      <c r="J415" s="794"/>
      <c r="K415" s="794"/>
      <c r="L415" s="794"/>
    </row>
    <row r="416" spans="1:12" x14ac:dyDescent="0.2">
      <c r="A416" s="794"/>
      <c r="B416" s="794"/>
      <c r="C416" s="794"/>
      <c r="D416" s="794"/>
      <c r="G416" s="794"/>
      <c r="H416" s="794"/>
      <c r="I416" s="794"/>
      <c r="J416" s="794"/>
      <c r="K416" s="794"/>
      <c r="L416" s="794"/>
    </row>
    <row r="417" spans="1:12" x14ac:dyDescent="0.2">
      <c r="A417" s="794"/>
      <c r="B417" s="794"/>
      <c r="C417" s="794"/>
      <c r="D417" s="794"/>
      <c r="G417" s="794"/>
      <c r="H417" s="794"/>
      <c r="I417" s="794"/>
      <c r="J417" s="794"/>
      <c r="K417" s="794"/>
      <c r="L417" s="794"/>
    </row>
    <row r="418" spans="1:12" x14ac:dyDescent="0.2">
      <c r="A418" s="794"/>
      <c r="B418" s="794"/>
      <c r="C418" s="794"/>
      <c r="D418" s="794"/>
      <c r="G418" s="794"/>
      <c r="H418" s="794"/>
      <c r="I418" s="794"/>
      <c r="J418" s="794"/>
      <c r="K418" s="794"/>
      <c r="L418" s="794"/>
    </row>
    <row r="419" spans="1:12" x14ac:dyDescent="0.2">
      <c r="A419" s="794"/>
      <c r="B419" s="794"/>
      <c r="C419" s="794"/>
      <c r="D419" s="794"/>
      <c r="G419" s="794"/>
      <c r="H419" s="794"/>
      <c r="I419" s="794"/>
      <c r="J419" s="794"/>
      <c r="K419" s="794"/>
      <c r="L419" s="794"/>
    </row>
    <row r="420" spans="1:12" x14ac:dyDescent="0.2">
      <c r="A420" s="794"/>
      <c r="B420" s="794"/>
      <c r="C420" s="794"/>
      <c r="D420" s="794"/>
      <c r="G420" s="794"/>
      <c r="H420" s="794"/>
      <c r="I420" s="794"/>
      <c r="J420" s="794"/>
      <c r="K420" s="794"/>
      <c r="L420" s="794"/>
    </row>
    <row r="421" spans="1:12" x14ac:dyDescent="0.2">
      <c r="A421" s="794"/>
      <c r="B421" s="794"/>
      <c r="C421" s="794"/>
      <c r="D421" s="794"/>
      <c r="G421" s="794"/>
      <c r="H421" s="794"/>
      <c r="I421" s="794"/>
      <c r="J421" s="794"/>
      <c r="K421" s="794"/>
      <c r="L421" s="794"/>
    </row>
    <row r="422" spans="1:12" x14ac:dyDescent="0.2">
      <c r="A422" s="794"/>
      <c r="B422" s="794"/>
      <c r="C422" s="794"/>
      <c r="D422" s="794"/>
      <c r="G422" s="794"/>
      <c r="H422" s="794"/>
      <c r="I422" s="794"/>
      <c r="J422" s="794"/>
      <c r="K422" s="794"/>
      <c r="L422" s="794"/>
    </row>
    <row r="423" spans="1:12" x14ac:dyDescent="0.2">
      <c r="A423" s="794"/>
      <c r="B423" s="794"/>
      <c r="C423" s="794"/>
      <c r="D423" s="794"/>
      <c r="G423" s="794"/>
      <c r="H423" s="794"/>
      <c r="I423" s="794"/>
      <c r="J423" s="794"/>
      <c r="K423" s="794"/>
      <c r="L423" s="794"/>
    </row>
    <row r="424" spans="1:12" x14ac:dyDescent="0.2">
      <c r="A424" s="794"/>
      <c r="B424" s="794"/>
      <c r="C424" s="794"/>
      <c r="D424" s="794"/>
      <c r="G424" s="794"/>
      <c r="H424" s="794"/>
      <c r="I424" s="794"/>
      <c r="J424" s="794"/>
      <c r="K424" s="794"/>
      <c r="L424" s="794"/>
    </row>
    <row r="425" spans="1:12" x14ac:dyDescent="0.2">
      <c r="A425" s="794"/>
      <c r="B425" s="794"/>
      <c r="C425" s="794"/>
      <c r="D425" s="794"/>
      <c r="G425" s="794"/>
      <c r="H425" s="794"/>
      <c r="I425" s="794"/>
      <c r="J425" s="794"/>
      <c r="K425" s="794"/>
      <c r="L425" s="794"/>
    </row>
    <row r="426" spans="1:12" x14ac:dyDescent="0.2">
      <c r="A426" s="794"/>
      <c r="B426" s="794"/>
      <c r="C426" s="794"/>
      <c r="D426" s="794"/>
      <c r="G426" s="794"/>
      <c r="H426" s="794"/>
      <c r="I426" s="794"/>
      <c r="J426" s="794"/>
      <c r="K426" s="794"/>
      <c r="L426" s="794"/>
    </row>
    <row r="427" spans="1:12" x14ac:dyDescent="0.2">
      <c r="A427" s="794"/>
      <c r="B427" s="794"/>
      <c r="C427" s="794"/>
      <c r="D427" s="794"/>
      <c r="G427" s="794"/>
      <c r="H427" s="794"/>
      <c r="I427" s="794"/>
      <c r="J427" s="794"/>
      <c r="K427" s="794"/>
      <c r="L427" s="794"/>
    </row>
    <row r="428" spans="1:12" x14ac:dyDescent="0.2">
      <c r="A428" s="794"/>
      <c r="B428" s="794"/>
      <c r="C428" s="794"/>
      <c r="D428" s="794"/>
      <c r="G428" s="794"/>
      <c r="H428" s="794"/>
      <c r="I428" s="794"/>
      <c r="J428" s="794"/>
      <c r="K428" s="794"/>
      <c r="L428" s="794"/>
    </row>
    <row r="429" spans="1:12" x14ac:dyDescent="0.2">
      <c r="A429" s="794"/>
      <c r="B429" s="794"/>
      <c r="C429" s="794"/>
      <c r="D429" s="794"/>
      <c r="G429" s="794"/>
      <c r="H429" s="794"/>
      <c r="I429" s="794"/>
      <c r="J429" s="794"/>
      <c r="K429" s="794"/>
      <c r="L429" s="794"/>
    </row>
    <row r="430" spans="1:12" x14ac:dyDescent="0.2">
      <c r="A430" s="794"/>
      <c r="B430" s="794"/>
      <c r="C430" s="794"/>
      <c r="D430" s="794"/>
      <c r="G430" s="794"/>
      <c r="H430" s="794"/>
      <c r="I430" s="794"/>
      <c r="J430" s="794"/>
      <c r="K430" s="794"/>
      <c r="L430" s="794"/>
    </row>
    <row r="431" spans="1:12" x14ac:dyDescent="0.2">
      <c r="A431" s="794"/>
      <c r="B431" s="794"/>
      <c r="C431" s="794"/>
      <c r="D431" s="794"/>
      <c r="G431" s="794"/>
      <c r="H431" s="794"/>
      <c r="I431" s="794"/>
      <c r="J431" s="794"/>
      <c r="K431" s="794"/>
      <c r="L431" s="794"/>
    </row>
    <row r="432" spans="1:12" x14ac:dyDescent="0.2">
      <c r="A432" s="794"/>
      <c r="B432" s="794"/>
      <c r="C432" s="794"/>
      <c r="D432" s="794"/>
      <c r="G432" s="794"/>
      <c r="H432" s="794"/>
      <c r="I432" s="794"/>
      <c r="J432" s="794"/>
      <c r="K432" s="794"/>
      <c r="L432" s="794"/>
    </row>
    <row r="433" spans="1:12" x14ac:dyDescent="0.2">
      <c r="A433" s="794"/>
      <c r="B433" s="794"/>
      <c r="C433" s="794"/>
      <c r="D433" s="794"/>
      <c r="G433" s="794"/>
      <c r="H433" s="794"/>
      <c r="I433" s="794"/>
      <c r="J433" s="794"/>
      <c r="K433" s="794"/>
      <c r="L433" s="794"/>
    </row>
    <row r="434" spans="1:12" x14ac:dyDescent="0.2">
      <c r="A434" s="794"/>
      <c r="B434" s="794"/>
      <c r="C434" s="794"/>
      <c r="D434" s="794"/>
      <c r="G434" s="794"/>
      <c r="H434" s="794"/>
      <c r="I434" s="794"/>
      <c r="J434" s="794"/>
      <c r="K434" s="794"/>
      <c r="L434" s="794"/>
    </row>
    <row r="435" spans="1:12" x14ac:dyDescent="0.2">
      <c r="A435" s="794"/>
      <c r="B435" s="794"/>
      <c r="C435" s="794"/>
      <c r="D435" s="794"/>
      <c r="G435" s="794"/>
      <c r="H435" s="794"/>
      <c r="I435" s="794"/>
      <c r="J435" s="794"/>
      <c r="K435" s="794"/>
      <c r="L435" s="794"/>
    </row>
    <row r="436" spans="1:12" x14ac:dyDescent="0.2">
      <c r="A436" s="794"/>
      <c r="B436" s="794"/>
      <c r="C436" s="794"/>
      <c r="D436" s="794"/>
      <c r="G436" s="794"/>
      <c r="H436" s="794"/>
      <c r="I436" s="794"/>
      <c r="J436" s="794"/>
      <c r="K436" s="794"/>
      <c r="L436" s="794"/>
    </row>
    <row r="437" spans="1:12" x14ac:dyDescent="0.2">
      <c r="A437" s="794"/>
      <c r="B437" s="794"/>
      <c r="C437" s="794"/>
      <c r="D437" s="794"/>
      <c r="G437" s="794"/>
      <c r="H437" s="794"/>
      <c r="I437" s="794"/>
      <c r="J437" s="794"/>
      <c r="K437" s="794"/>
      <c r="L437" s="794"/>
    </row>
    <row r="438" spans="1:12" x14ac:dyDescent="0.2">
      <c r="A438" s="794"/>
      <c r="B438" s="794"/>
      <c r="C438" s="794"/>
      <c r="D438" s="794"/>
      <c r="G438" s="794"/>
      <c r="H438" s="794"/>
      <c r="I438" s="794"/>
      <c r="J438" s="794"/>
      <c r="K438" s="794"/>
      <c r="L438" s="794"/>
    </row>
    <row r="439" spans="1:12" x14ac:dyDescent="0.2">
      <c r="A439" s="794"/>
      <c r="B439" s="794"/>
      <c r="C439" s="794"/>
      <c r="D439" s="794"/>
      <c r="G439" s="794"/>
      <c r="H439" s="794"/>
      <c r="I439" s="794"/>
      <c r="J439" s="794"/>
      <c r="K439" s="794"/>
      <c r="L439" s="794"/>
    </row>
    <row r="440" spans="1:12" x14ac:dyDescent="0.2">
      <c r="A440" s="794"/>
      <c r="B440" s="794"/>
      <c r="C440" s="794"/>
      <c r="D440" s="794"/>
      <c r="G440" s="794"/>
      <c r="H440" s="794"/>
      <c r="I440" s="794"/>
      <c r="J440" s="794"/>
      <c r="K440" s="794"/>
      <c r="L440" s="794"/>
    </row>
    <row r="441" spans="1:12" x14ac:dyDescent="0.2">
      <c r="A441" s="794"/>
      <c r="B441" s="794"/>
      <c r="C441" s="794"/>
      <c r="D441" s="794"/>
      <c r="G441" s="794"/>
      <c r="H441" s="794"/>
      <c r="I441" s="794"/>
      <c r="J441" s="794"/>
      <c r="K441" s="794"/>
      <c r="L441" s="794"/>
    </row>
    <row r="442" spans="1:12" x14ac:dyDescent="0.2">
      <c r="A442" s="794"/>
      <c r="B442" s="794"/>
      <c r="C442" s="794"/>
      <c r="D442" s="794"/>
      <c r="G442" s="794"/>
      <c r="H442" s="794"/>
      <c r="I442" s="794"/>
      <c r="J442" s="794"/>
      <c r="K442" s="794"/>
      <c r="L442" s="794"/>
    </row>
    <row r="443" spans="1:12" x14ac:dyDescent="0.2">
      <c r="A443" s="794"/>
      <c r="B443" s="794"/>
      <c r="C443" s="794"/>
      <c r="D443" s="794"/>
      <c r="G443" s="794"/>
      <c r="H443" s="794"/>
      <c r="I443" s="794"/>
      <c r="J443" s="794"/>
      <c r="K443" s="794"/>
      <c r="L443" s="794"/>
    </row>
    <row r="444" spans="1:12" x14ac:dyDescent="0.2">
      <c r="A444" s="794"/>
      <c r="B444" s="794"/>
      <c r="C444" s="794"/>
      <c r="D444" s="794"/>
      <c r="G444" s="794"/>
      <c r="H444" s="794"/>
      <c r="I444" s="794"/>
      <c r="J444" s="794"/>
      <c r="K444" s="794"/>
      <c r="L444" s="794"/>
    </row>
    <row r="445" spans="1:12" x14ac:dyDescent="0.2">
      <c r="A445" s="794"/>
      <c r="B445" s="794"/>
      <c r="C445" s="794"/>
      <c r="D445" s="794"/>
      <c r="G445" s="794"/>
      <c r="H445" s="794"/>
      <c r="I445" s="794"/>
      <c r="J445" s="794"/>
      <c r="K445" s="794"/>
      <c r="L445" s="794"/>
    </row>
    <row r="446" spans="1:12" x14ac:dyDescent="0.2">
      <c r="A446" s="794"/>
      <c r="B446" s="794"/>
      <c r="C446" s="794"/>
      <c r="D446" s="794"/>
      <c r="G446" s="794"/>
      <c r="H446" s="794"/>
      <c r="I446" s="794"/>
      <c r="J446" s="794"/>
      <c r="K446" s="794"/>
      <c r="L446" s="794"/>
    </row>
    <row r="447" spans="1:12" x14ac:dyDescent="0.2">
      <c r="A447" s="794"/>
      <c r="B447" s="794"/>
      <c r="C447" s="794"/>
      <c r="D447" s="794"/>
      <c r="G447" s="794"/>
      <c r="H447" s="794"/>
      <c r="I447" s="794"/>
      <c r="J447" s="794"/>
      <c r="K447" s="794"/>
      <c r="L447" s="794"/>
    </row>
    <row r="448" spans="1:12" x14ac:dyDescent="0.2">
      <c r="A448" s="794"/>
      <c r="B448" s="794"/>
      <c r="C448" s="794"/>
      <c r="D448" s="794"/>
      <c r="G448" s="794"/>
      <c r="H448" s="794"/>
      <c r="I448" s="794"/>
      <c r="J448" s="794"/>
      <c r="K448" s="794"/>
      <c r="L448" s="794"/>
    </row>
    <row r="449" spans="1:12" x14ac:dyDescent="0.2">
      <c r="A449" s="794"/>
      <c r="B449" s="794"/>
      <c r="C449" s="794"/>
      <c r="D449" s="794"/>
      <c r="G449" s="794"/>
      <c r="H449" s="794"/>
      <c r="I449" s="794"/>
      <c r="J449" s="794"/>
      <c r="K449" s="794"/>
      <c r="L449" s="794"/>
    </row>
    <row r="450" spans="1:12" x14ac:dyDescent="0.2">
      <c r="A450" s="794"/>
      <c r="B450" s="794"/>
      <c r="C450" s="794"/>
      <c r="D450" s="794"/>
      <c r="G450" s="794"/>
      <c r="H450" s="794"/>
      <c r="I450" s="794"/>
      <c r="J450" s="794"/>
      <c r="K450" s="794"/>
      <c r="L450" s="794"/>
    </row>
    <row r="451" spans="1:12" x14ac:dyDescent="0.2">
      <c r="A451" s="794"/>
      <c r="B451" s="794"/>
      <c r="C451" s="794"/>
      <c r="D451" s="794"/>
      <c r="G451" s="794"/>
      <c r="H451" s="794"/>
      <c r="I451" s="794"/>
      <c r="J451" s="794"/>
      <c r="K451" s="794"/>
      <c r="L451" s="794"/>
    </row>
    <row r="452" spans="1:12" x14ac:dyDescent="0.2">
      <c r="A452" s="794"/>
      <c r="B452" s="794"/>
      <c r="C452" s="794"/>
      <c r="D452" s="794"/>
      <c r="G452" s="794"/>
      <c r="H452" s="794"/>
      <c r="I452" s="794"/>
      <c r="J452" s="794"/>
      <c r="K452" s="794"/>
      <c r="L452" s="794"/>
    </row>
    <row r="453" spans="1:12" x14ac:dyDescent="0.2">
      <c r="A453" s="794"/>
      <c r="B453" s="794"/>
      <c r="C453" s="794"/>
      <c r="D453" s="794"/>
      <c r="G453" s="794"/>
      <c r="H453" s="794"/>
      <c r="I453" s="794"/>
      <c r="J453" s="794"/>
      <c r="K453" s="794"/>
      <c r="L453" s="794"/>
    </row>
    <row r="454" spans="1:12" x14ac:dyDescent="0.2">
      <c r="A454" s="794"/>
      <c r="B454" s="794"/>
      <c r="C454" s="794"/>
      <c r="D454" s="794"/>
      <c r="G454" s="794"/>
      <c r="H454" s="794"/>
      <c r="I454" s="794"/>
      <c r="J454" s="794"/>
      <c r="K454" s="794"/>
      <c r="L454" s="794"/>
    </row>
    <row r="455" spans="1:12" x14ac:dyDescent="0.2">
      <c r="A455" s="794"/>
      <c r="B455" s="794"/>
      <c r="C455" s="794"/>
      <c r="D455" s="794"/>
      <c r="G455" s="794"/>
      <c r="H455" s="794"/>
      <c r="I455" s="794"/>
      <c r="J455" s="794"/>
      <c r="K455" s="794"/>
      <c r="L455" s="794"/>
    </row>
    <row r="456" spans="1:12" x14ac:dyDescent="0.2">
      <c r="A456" s="794"/>
      <c r="B456" s="794"/>
      <c r="C456" s="794"/>
      <c r="D456" s="794"/>
      <c r="G456" s="794"/>
      <c r="H456" s="794"/>
      <c r="I456" s="794"/>
      <c r="J456" s="794"/>
      <c r="K456" s="794"/>
      <c r="L456" s="794"/>
    </row>
    <row r="457" spans="1:12" x14ac:dyDescent="0.2">
      <c r="A457" s="794"/>
      <c r="B457" s="794"/>
      <c r="C457" s="794"/>
      <c r="D457" s="794"/>
      <c r="G457" s="794"/>
      <c r="H457" s="794"/>
      <c r="I457" s="794"/>
      <c r="J457" s="794"/>
      <c r="K457" s="794"/>
      <c r="L457" s="794"/>
    </row>
    <row r="458" spans="1:12" x14ac:dyDescent="0.2">
      <c r="A458" s="794"/>
      <c r="B458" s="794"/>
      <c r="C458" s="794"/>
      <c r="D458" s="794"/>
      <c r="G458" s="794"/>
      <c r="H458" s="794"/>
      <c r="I458" s="794"/>
      <c r="J458" s="794"/>
      <c r="K458" s="794"/>
      <c r="L458" s="794"/>
    </row>
    <row r="459" spans="1:12" x14ac:dyDescent="0.2">
      <c r="A459" s="794"/>
      <c r="B459" s="794"/>
      <c r="C459" s="794"/>
      <c r="D459" s="794"/>
      <c r="G459" s="794"/>
      <c r="H459" s="794"/>
      <c r="I459" s="794"/>
      <c r="J459" s="794"/>
      <c r="K459" s="794"/>
      <c r="L459" s="794"/>
    </row>
    <row r="460" spans="1:12" x14ac:dyDescent="0.2">
      <c r="A460" s="794"/>
      <c r="B460" s="794"/>
      <c r="C460" s="794"/>
      <c r="D460" s="794"/>
      <c r="G460" s="794"/>
      <c r="H460" s="794"/>
      <c r="I460" s="794"/>
      <c r="J460" s="794"/>
      <c r="K460" s="794"/>
      <c r="L460" s="794"/>
    </row>
    <row r="461" spans="1:12" x14ac:dyDescent="0.2">
      <c r="A461" s="794"/>
      <c r="B461" s="794"/>
      <c r="C461" s="794"/>
      <c r="D461" s="794"/>
      <c r="G461" s="794"/>
      <c r="H461" s="794"/>
      <c r="I461" s="794"/>
      <c r="J461" s="794"/>
      <c r="K461" s="794"/>
      <c r="L461" s="794"/>
    </row>
    <row r="462" spans="1:12" x14ac:dyDescent="0.2">
      <c r="A462" s="794"/>
      <c r="B462" s="794"/>
      <c r="C462" s="794"/>
      <c r="D462" s="794"/>
      <c r="G462" s="794"/>
      <c r="H462" s="794"/>
      <c r="I462" s="794"/>
      <c r="J462" s="794"/>
      <c r="K462" s="794"/>
      <c r="L462" s="794"/>
    </row>
    <row r="463" spans="1:12" x14ac:dyDescent="0.2">
      <c r="A463" s="794"/>
      <c r="B463" s="794"/>
      <c r="C463" s="794"/>
      <c r="D463" s="794"/>
      <c r="G463" s="794"/>
      <c r="H463" s="794"/>
      <c r="I463" s="794"/>
      <c r="J463" s="794"/>
      <c r="K463" s="794"/>
      <c r="L463" s="794"/>
    </row>
    <row r="464" spans="1:12" x14ac:dyDescent="0.2">
      <c r="A464" s="794"/>
      <c r="B464" s="794"/>
      <c r="C464" s="794"/>
      <c r="D464" s="794"/>
      <c r="G464" s="794"/>
      <c r="H464" s="794"/>
      <c r="I464" s="794"/>
      <c r="J464" s="794"/>
      <c r="K464" s="794"/>
      <c r="L464" s="794"/>
    </row>
    <row r="465" spans="1:12" x14ac:dyDescent="0.2">
      <c r="A465" s="794"/>
      <c r="B465" s="794"/>
      <c r="C465" s="794"/>
      <c r="D465" s="794"/>
      <c r="G465" s="794"/>
      <c r="H465" s="794"/>
      <c r="I465" s="794"/>
      <c r="J465" s="794"/>
      <c r="K465" s="794"/>
      <c r="L465" s="794"/>
    </row>
    <row r="466" spans="1:12" x14ac:dyDescent="0.2">
      <c r="A466" s="794"/>
      <c r="B466" s="794"/>
      <c r="C466" s="794"/>
      <c r="D466" s="794"/>
      <c r="G466" s="794"/>
      <c r="H466" s="794"/>
      <c r="I466" s="794"/>
      <c r="J466" s="794"/>
      <c r="K466" s="794"/>
      <c r="L466" s="794"/>
    </row>
    <row r="467" spans="1:12" x14ac:dyDescent="0.2">
      <c r="A467" s="794"/>
      <c r="B467" s="794"/>
      <c r="C467" s="794"/>
      <c r="D467" s="794"/>
      <c r="G467" s="794"/>
      <c r="H467" s="794"/>
      <c r="I467" s="794"/>
      <c r="J467" s="794"/>
      <c r="K467" s="794"/>
      <c r="L467" s="794"/>
    </row>
    <row r="468" spans="1:12" x14ac:dyDescent="0.2">
      <c r="A468" s="794"/>
      <c r="B468" s="794"/>
      <c r="C468" s="794"/>
      <c r="D468" s="794"/>
      <c r="G468" s="794"/>
      <c r="H468" s="794"/>
      <c r="I468" s="794"/>
      <c r="J468" s="794"/>
      <c r="K468" s="794"/>
      <c r="L468" s="794"/>
    </row>
    <row r="469" spans="1:12" x14ac:dyDescent="0.2">
      <c r="A469" s="794"/>
      <c r="B469" s="794"/>
      <c r="C469" s="794"/>
      <c r="D469" s="794"/>
      <c r="G469" s="794"/>
      <c r="H469" s="794"/>
      <c r="I469" s="794"/>
      <c r="J469" s="794"/>
      <c r="K469" s="794"/>
      <c r="L469" s="794"/>
    </row>
    <row r="470" spans="1:12" x14ac:dyDescent="0.2">
      <c r="A470" s="794"/>
      <c r="B470" s="794"/>
      <c r="C470" s="794"/>
      <c r="D470" s="794"/>
      <c r="G470" s="794"/>
      <c r="H470" s="794"/>
      <c r="I470" s="794"/>
      <c r="J470" s="794"/>
      <c r="K470" s="794"/>
      <c r="L470" s="794"/>
    </row>
    <row r="471" spans="1:12" x14ac:dyDescent="0.2">
      <c r="A471" s="794"/>
      <c r="B471" s="794"/>
      <c r="C471" s="794"/>
      <c r="D471" s="794"/>
      <c r="G471" s="794"/>
      <c r="H471" s="794"/>
      <c r="I471" s="794"/>
      <c r="J471" s="794"/>
      <c r="K471" s="794"/>
      <c r="L471" s="794"/>
    </row>
    <row r="472" spans="1:12" x14ac:dyDescent="0.2">
      <c r="A472" s="794"/>
      <c r="B472" s="794"/>
      <c r="C472" s="794"/>
      <c r="D472" s="794"/>
      <c r="G472" s="794"/>
      <c r="H472" s="794"/>
      <c r="I472" s="794"/>
      <c r="J472" s="794"/>
      <c r="K472" s="794"/>
      <c r="L472" s="794"/>
    </row>
    <row r="473" spans="1:12" x14ac:dyDescent="0.2">
      <c r="A473" s="794"/>
      <c r="B473" s="794"/>
      <c r="C473" s="794"/>
      <c r="D473" s="794"/>
      <c r="G473" s="794"/>
      <c r="H473" s="794"/>
      <c r="I473" s="794"/>
      <c r="J473" s="794"/>
      <c r="K473" s="794"/>
      <c r="L473" s="794"/>
    </row>
    <row r="474" spans="1:12" x14ac:dyDescent="0.2">
      <c r="A474" s="794"/>
      <c r="B474" s="794"/>
      <c r="C474" s="794"/>
      <c r="D474" s="794"/>
      <c r="G474" s="794"/>
      <c r="H474" s="794"/>
      <c r="I474" s="794"/>
      <c r="J474" s="794"/>
      <c r="K474" s="794"/>
      <c r="L474" s="794"/>
    </row>
    <row r="475" spans="1:12" x14ac:dyDescent="0.2">
      <c r="A475" s="794"/>
      <c r="B475" s="794"/>
      <c r="C475" s="794"/>
      <c r="D475" s="794"/>
      <c r="G475" s="794"/>
      <c r="H475" s="794"/>
      <c r="I475" s="794"/>
      <c r="J475" s="794"/>
      <c r="K475" s="794"/>
      <c r="L475" s="794"/>
    </row>
    <row r="476" spans="1:12" x14ac:dyDescent="0.2">
      <c r="A476" s="794"/>
      <c r="B476" s="794"/>
      <c r="C476" s="794"/>
      <c r="D476" s="794"/>
      <c r="G476" s="794"/>
      <c r="H476" s="794"/>
      <c r="I476" s="794"/>
      <c r="J476" s="794"/>
      <c r="K476" s="794"/>
      <c r="L476" s="794"/>
    </row>
    <row r="477" spans="1:12" x14ac:dyDescent="0.2">
      <c r="A477" s="794"/>
      <c r="B477" s="794"/>
      <c r="C477" s="794"/>
      <c r="D477" s="794"/>
      <c r="G477" s="794"/>
      <c r="H477" s="794"/>
      <c r="I477" s="794"/>
      <c r="J477" s="794"/>
      <c r="K477" s="794"/>
      <c r="L477" s="794"/>
    </row>
    <row r="478" spans="1:12" x14ac:dyDescent="0.2">
      <c r="A478" s="794"/>
      <c r="B478" s="794"/>
      <c r="C478" s="794"/>
      <c r="D478" s="794"/>
      <c r="G478" s="794"/>
      <c r="H478" s="794"/>
      <c r="I478" s="794"/>
      <c r="J478" s="794"/>
      <c r="K478" s="794"/>
      <c r="L478" s="794"/>
    </row>
    <row r="479" spans="1:12" x14ac:dyDescent="0.2">
      <c r="A479" s="794"/>
      <c r="B479" s="794"/>
      <c r="C479" s="794"/>
      <c r="D479" s="794"/>
      <c r="G479" s="794"/>
      <c r="H479" s="794"/>
      <c r="I479" s="794"/>
      <c r="J479" s="794"/>
      <c r="K479" s="794"/>
      <c r="L479" s="794"/>
    </row>
    <row r="480" spans="1:12" x14ac:dyDescent="0.2">
      <c r="A480" s="794"/>
      <c r="B480" s="794"/>
      <c r="C480" s="794"/>
      <c r="D480" s="794"/>
      <c r="G480" s="794"/>
      <c r="H480" s="794"/>
      <c r="I480" s="794"/>
      <c r="J480" s="794"/>
      <c r="K480" s="794"/>
      <c r="L480" s="794"/>
    </row>
    <row r="481" spans="1:12" x14ac:dyDescent="0.2">
      <c r="A481" s="794"/>
      <c r="B481" s="794"/>
      <c r="C481" s="794"/>
      <c r="D481" s="794"/>
      <c r="G481" s="794"/>
      <c r="H481" s="794"/>
      <c r="I481" s="794"/>
      <c r="J481" s="794"/>
      <c r="K481" s="794"/>
      <c r="L481" s="794"/>
    </row>
    <row r="482" spans="1:12" x14ac:dyDescent="0.2">
      <c r="A482" s="794"/>
      <c r="B482" s="794"/>
      <c r="C482" s="794"/>
      <c r="D482" s="794"/>
      <c r="G482" s="794"/>
      <c r="H482" s="794"/>
      <c r="I482" s="794"/>
      <c r="J482" s="794"/>
      <c r="K482" s="794"/>
      <c r="L482" s="794"/>
    </row>
    <row r="483" spans="1:12" x14ac:dyDescent="0.2">
      <c r="A483" s="794"/>
      <c r="B483" s="794"/>
      <c r="C483" s="794"/>
      <c r="D483" s="794"/>
      <c r="G483" s="794"/>
      <c r="H483" s="794"/>
      <c r="I483" s="794"/>
      <c r="J483" s="794"/>
      <c r="K483" s="794"/>
      <c r="L483" s="794"/>
    </row>
    <row r="484" spans="1:12" x14ac:dyDescent="0.2">
      <c r="A484" s="794"/>
      <c r="B484" s="794"/>
      <c r="C484" s="794"/>
      <c r="D484" s="794"/>
      <c r="G484" s="794"/>
      <c r="H484" s="794"/>
      <c r="I484" s="794"/>
      <c r="J484" s="794"/>
      <c r="K484" s="794"/>
      <c r="L484" s="794"/>
    </row>
    <row r="485" spans="1:12" x14ac:dyDescent="0.2">
      <c r="A485" s="794"/>
      <c r="B485" s="794"/>
      <c r="C485" s="794"/>
      <c r="D485" s="794"/>
      <c r="G485" s="794"/>
      <c r="H485" s="794"/>
      <c r="I485" s="794"/>
      <c r="J485" s="794"/>
      <c r="K485" s="794"/>
      <c r="L485" s="794"/>
    </row>
    <row r="486" spans="1:12" x14ac:dyDescent="0.2">
      <c r="A486" s="794"/>
      <c r="B486" s="794"/>
      <c r="C486" s="794"/>
      <c r="D486" s="794"/>
      <c r="G486" s="794"/>
      <c r="H486" s="794"/>
      <c r="I486" s="794"/>
      <c r="J486" s="794"/>
      <c r="K486" s="794"/>
      <c r="L486" s="794"/>
    </row>
    <row r="487" spans="1:12" x14ac:dyDescent="0.2">
      <c r="A487" s="794"/>
      <c r="B487" s="794"/>
      <c r="C487" s="794"/>
      <c r="D487" s="794"/>
      <c r="G487" s="794"/>
      <c r="H487" s="794"/>
      <c r="I487" s="794"/>
      <c r="J487" s="794"/>
      <c r="K487" s="794"/>
      <c r="L487" s="794"/>
    </row>
    <row r="488" spans="1:12" x14ac:dyDescent="0.2">
      <c r="A488" s="794"/>
      <c r="B488" s="794"/>
      <c r="C488" s="794"/>
      <c r="D488" s="794"/>
      <c r="G488" s="794"/>
      <c r="H488" s="794"/>
      <c r="I488" s="794"/>
      <c r="J488" s="794"/>
      <c r="K488" s="794"/>
      <c r="L488" s="794"/>
    </row>
    <row r="489" spans="1:12" x14ac:dyDescent="0.2">
      <c r="A489" s="794"/>
      <c r="B489" s="794"/>
      <c r="C489" s="794"/>
      <c r="D489" s="794"/>
      <c r="G489" s="794"/>
      <c r="H489" s="794"/>
      <c r="I489" s="794"/>
      <c r="J489" s="794"/>
      <c r="K489" s="794"/>
      <c r="L489" s="794"/>
    </row>
    <row r="490" spans="1:12" x14ac:dyDescent="0.2">
      <c r="A490" s="794"/>
      <c r="B490" s="794"/>
      <c r="C490" s="794"/>
      <c r="D490" s="794"/>
      <c r="G490" s="794"/>
      <c r="H490" s="794"/>
      <c r="I490" s="794"/>
      <c r="J490" s="794"/>
      <c r="K490" s="794"/>
      <c r="L490" s="794"/>
    </row>
    <row r="491" spans="1:12" x14ac:dyDescent="0.2">
      <c r="A491" s="794"/>
      <c r="B491" s="794"/>
      <c r="C491" s="794"/>
      <c r="D491" s="794"/>
      <c r="G491" s="794"/>
      <c r="H491" s="794"/>
      <c r="I491" s="794"/>
      <c r="J491" s="794"/>
      <c r="K491" s="794"/>
      <c r="L491" s="794"/>
    </row>
    <row r="492" spans="1:12" x14ac:dyDescent="0.2">
      <c r="A492" s="794"/>
      <c r="B492" s="794"/>
      <c r="C492" s="794"/>
      <c r="D492" s="794"/>
      <c r="G492" s="794"/>
      <c r="H492" s="794"/>
      <c r="I492" s="794"/>
      <c r="J492" s="794"/>
      <c r="K492" s="794"/>
      <c r="L492" s="794"/>
    </row>
    <row r="493" spans="1:12" x14ac:dyDescent="0.2">
      <c r="A493" s="794"/>
      <c r="B493" s="794"/>
      <c r="C493" s="794"/>
      <c r="D493" s="794"/>
      <c r="G493" s="794"/>
      <c r="H493" s="794"/>
      <c r="I493" s="794"/>
      <c r="J493" s="794"/>
      <c r="K493" s="794"/>
      <c r="L493" s="794"/>
    </row>
    <row r="494" spans="1:12" x14ac:dyDescent="0.2">
      <c r="A494" s="794"/>
      <c r="B494" s="794"/>
      <c r="C494" s="794"/>
      <c r="D494" s="794"/>
      <c r="G494" s="794"/>
      <c r="H494" s="794"/>
      <c r="I494" s="794"/>
      <c r="J494" s="794"/>
      <c r="K494" s="794"/>
      <c r="L494" s="794"/>
    </row>
    <row r="495" spans="1:12" x14ac:dyDescent="0.2">
      <c r="A495" s="794"/>
      <c r="B495" s="794"/>
      <c r="C495" s="794"/>
      <c r="D495" s="794"/>
      <c r="G495" s="794"/>
      <c r="H495" s="794"/>
      <c r="I495" s="794"/>
      <c r="J495" s="794"/>
      <c r="K495" s="794"/>
      <c r="L495" s="794"/>
    </row>
    <row r="496" spans="1:12" x14ac:dyDescent="0.2">
      <c r="A496" s="794"/>
      <c r="B496" s="794"/>
      <c r="C496" s="794"/>
      <c r="D496" s="794"/>
      <c r="G496" s="794"/>
      <c r="H496" s="794"/>
      <c r="I496" s="794"/>
      <c r="J496" s="794"/>
      <c r="K496" s="794"/>
      <c r="L496" s="794"/>
    </row>
    <row r="497" spans="1:12" x14ac:dyDescent="0.2">
      <c r="A497" s="794"/>
      <c r="B497" s="794"/>
      <c r="C497" s="794"/>
      <c r="D497" s="794"/>
      <c r="G497" s="794"/>
      <c r="H497" s="794"/>
      <c r="I497" s="794"/>
      <c r="J497" s="794"/>
      <c r="K497" s="794"/>
      <c r="L497" s="794"/>
    </row>
    <row r="498" spans="1:12" x14ac:dyDescent="0.2">
      <c r="A498" s="794"/>
      <c r="B498" s="794"/>
      <c r="C498" s="794"/>
      <c r="D498" s="794"/>
      <c r="G498" s="794"/>
      <c r="H498" s="794"/>
      <c r="I498" s="794"/>
      <c r="J498" s="794"/>
      <c r="K498" s="794"/>
      <c r="L498" s="794"/>
    </row>
    <row r="499" spans="1:12" x14ac:dyDescent="0.2">
      <c r="A499" s="794"/>
      <c r="B499" s="794"/>
      <c r="C499" s="794"/>
      <c r="D499" s="794"/>
      <c r="G499" s="794"/>
      <c r="H499" s="794"/>
      <c r="I499" s="794"/>
      <c r="J499" s="794"/>
      <c r="K499" s="794"/>
      <c r="L499" s="794"/>
    </row>
    <row r="500" spans="1:12" x14ac:dyDescent="0.2">
      <c r="A500" s="794"/>
      <c r="B500" s="794"/>
      <c r="C500" s="794"/>
      <c r="D500" s="794"/>
      <c r="G500" s="794"/>
      <c r="H500" s="794"/>
      <c r="I500" s="794"/>
      <c r="J500" s="794"/>
      <c r="K500" s="794"/>
      <c r="L500" s="794"/>
    </row>
    <row r="501" spans="1:12" x14ac:dyDescent="0.2">
      <c r="A501" s="794"/>
      <c r="B501" s="794"/>
      <c r="C501" s="794"/>
      <c r="D501" s="794"/>
      <c r="G501" s="794"/>
      <c r="H501" s="794"/>
      <c r="I501" s="794"/>
      <c r="J501" s="794"/>
      <c r="K501" s="794"/>
      <c r="L501" s="794"/>
    </row>
    <row r="502" spans="1:12" x14ac:dyDescent="0.2">
      <c r="A502" s="794"/>
      <c r="B502" s="794"/>
      <c r="C502" s="794"/>
      <c r="D502" s="794"/>
      <c r="G502" s="794"/>
      <c r="H502" s="794"/>
      <c r="I502" s="794"/>
      <c r="J502" s="794"/>
      <c r="K502" s="794"/>
      <c r="L502" s="794"/>
    </row>
    <row r="503" spans="1:12" x14ac:dyDescent="0.2">
      <c r="A503" s="794"/>
      <c r="B503" s="794"/>
      <c r="C503" s="794"/>
      <c r="D503" s="794"/>
      <c r="G503" s="794"/>
      <c r="H503" s="794"/>
      <c r="I503" s="794"/>
      <c r="J503" s="794"/>
      <c r="K503" s="794"/>
      <c r="L503" s="794"/>
    </row>
    <row r="504" spans="1:12" x14ac:dyDescent="0.2">
      <c r="A504" s="794"/>
      <c r="B504" s="794"/>
      <c r="C504" s="794"/>
      <c r="D504" s="794"/>
      <c r="G504" s="794"/>
      <c r="H504" s="794"/>
      <c r="I504" s="794"/>
      <c r="J504" s="794"/>
      <c r="K504" s="794"/>
      <c r="L504" s="794"/>
    </row>
    <row r="505" spans="1:12" x14ac:dyDescent="0.2">
      <c r="A505" s="794"/>
      <c r="B505" s="794"/>
      <c r="C505" s="794"/>
      <c r="D505" s="794"/>
      <c r="G505" s="794"/>
      <c r="H505" s="794"/>
      <c r="I505" s="794"/>
      <c r="J505" s="794"/>
      <c r="K505" s="794"/>
      <c r="L505" s="794"/>
    </row>
    <row r="506" spans="1:12" x14ac:dyDescent="0.2">
      <c r="A506" s="794"/>
      <c r="B506" s="794"/>
      <c r="C506" s="794"/>
      <c r="D506" s="794"/>
      <c r="G506" s="794"/>
      <c r="H506" s="794"/>
      <c r="I506" s="794"/>
      <c r="J506" s="794"/>
      <c r="K506" s="794"/>
      <c r="L506" s="794"/>
    </row>
    <row r="507" spans="1:12" x14ac:dyDescent="0.2">
      <c r="A507" s="794"/>
      <c r="B507" s="794"/>
      <c r="C507" s="794"/>
      <c r="D507" s="794"/>
      <c r="G507" s="794"/>
      <c r="H507" s="794"/>
      <c r="I507" s="794"/>
      <c r="J507" s="794"/>
      <c r="K507" s="794"/>
      <c r="L507" s="794"/>
    </row>
    <row r="508" spans="1:12" x14ac:dyDescent="0.2">
      <c r="A508" s="794"/>
      <c r="B508" s="794"/>
      <c r="C508" s="794"/>
      <c r="D508" s="794"/>
      <c r="G508" s="794"/>
      <c r="H508" s="794"/>
      <c r="I508" s="794"/>
      <c r="J508" s="794"/>
      <c r="K508" s="794"/>
      <c r="L508" s="794"/>
    </row>
    <row r="509" spans="1:12" x14ac:dyDescent="0.2">
      <c r="A509" s="794"/>
      <c r="B509" s="794"/>
      <c r="C509" s="794"/>
      <c r="D509" s="794"/>
      <c r="G509" s="794"/>
      <c r="H509" s="794"/>
      <c r="I509" s="794"/>
      <c r="J509" s="794"/>
      <c r="K509" s="794"/>
      <c r="L509" s="794"/>
    </row>
    <row r="510" spans="1:12" x14ac:dyDescent="0.2">
      <c r="A510" s="794"/>
      <c r="B510" s="794"/>
      <c r="C510" s="794"/>
      <c r="D510" s="794"/>
      <c r="G510" s="794"/>
      <c r="H510" s="794"/>
      <c r="I510" s="794"/>
      <c r="J510" s="794"/>
      <c r="K510" s="794"/>
      <c r="L510" s="794"/>
    </row>
    <row r="511" spans="1:12" x14ac:dyDescent="0.2">
      <c r="A511" s="794"/>
      <c r="B511" s="794"/>
      <c r="C511" s="794"/>
      <c r="D511" s="794"/>
      <c r="G511" s="794"/>
      <c r="H511" s="794"/>
      <c r="I511" s="794"/>
      <c r="J511" s="794"/>
      <c r="K511" s="794"/>
      <c r="L511" s="794"/>
    </row>
    <row r="512" spans="1:12" x14ac:dyDescent="0.2">
      <c r="A512" s="794"/>
      <c r="B512" s="794"/>
      <c r="C512" s="794"/>
      <c r="D512" s="794"/>
      <c r="G512" s="794"/>
      <c r="H512" s="794"/>
      <c r="I512" s="794"/>
      <c r="J512" s="794"/>
      <c r="K512" s="794"/>
      <c r="L512" s="794"/>
    </row>
    <row r="513" spans="1:12" x14ac:dyDescent="0.2">
      <c r="A513" s="794"/>
      <c r="B513" s="794"/>
      <c r="C513" s="794"/>
      <c r="D513" s="794"/>
      <c r="G513" s="794"/>
      <c r="H513" s="794"/>
      <c r="I513" s="794"/>
      <c r="J513" s="794"/>
      <c r="K513" s="794"/>
      <c r="L513" s="794"/>
    </row>
    <row r="514" spans="1:12" x14ac:dyDescent="0.2">
      <c r="A514" s="794"/>
      <c r="B514" s="794"/>
      <c r="C514" s="794"/>
      <c r="D514" s="794"/>
      <c r="G514" s="794"/>
      <c r="H514" s="794"/>
      <c r="I514" s="794"/>
      <c r="J514" s="794"/>
      <c r="K514" s="794"/>
      <c r="L514" s="794"/>
    </row>
    <row r="515" spans="1:12" x14ac:dyDescent="0.2">
      <c r="A515" s="794"/>
      <c r="B515" s="794"/>
      <c r="C515" s="794"/>
      <c r="D515" s="794"/>
      <c r="G515" s="794"/>
      <c r="H515" s="794"/>
      <c r="I515" s="794"/>
      <c r="J515" s="794"/>
      <c r="K515" s="794"/>
      <c r="L515" s="794"/>
    </row>
    <row r="516" spans="1:12" x14ac:dyDescent="0.2">
      <c r="A516" s="794"/>
      <c r="B516" s="794"/>
      <c r="C516" s="794"/>
      <c r="D516" s="794"/>
      <c r="G516" s="794"/>
      <c r="H516" s="794"/>
      <c r="I516" s="794"/>
      <c r="J516" s="794"/>
      <c r="K516" s="794"/>
      <c r="L516" s="794"/>
    </row>
    <row r="517" spans="1:12" x14ac:dyDescent="0.2">
      <c r="A517" s="794"/>
      <c r="B517" s="794"/>
      <c r="C517" s="794"/>
      <c r="D517" s="794"/>
      <c r="G517" s="794"/>
      <c r="H517" s="794"/>
      <c r="I517" s="794"/>
      <c r="J517" s="794"/>
      <c r="K517" s="794"/>
      <c r="L517" s="794"/>
    </row>
    <row r="518" spans="1:12" x14ac:dyDescent="0.2">
      <c r="A518" s="794"/>
      <c r="B518" s="794"/>
      <c r="C518" s="794"/>
      <c r="D518" s="794"/>
      <c r="G518" s="794"/>
      <c r="H518" s="794"/>
      <c r="I518" s="794"/>
      <c r="J518" s="794"/>
      <c r="K518" s="794"/>
      <c r="L518" s="794"/>
    </row>
    <row r="519" spans="1:12" x14ac:dyDescent="0.2">
      <c r="A519" s="794"/>
      <c r="B519" s="794"/>
      <c r="C519" s="794"/>
      <c r="D519" s="794"/>
      <c r="G519" s="794"/>
      <c r="H519" s="794"/>
      <c r="I519" s="794"/>
      <c r="J519" s="794"/>
      <c r="K519" s="794"/>
      <c r="L519" s="794"/>
    </row>
    <row r="520" spans="1:12" x14ac:dyDescent="0.2">
      <c r="A520" s="794"/>
      <c r="B520" s="794"/>
      <c r="C520" s="794"/>
      <c r="D520" s="794"/>
      <c r="G520" s="794"/>
      <c r="H520" s="794"/>
      <c r="I520" s="794"/>
      <c r="J520" s="794"/>
      <c r="K520" s="794"/>
      <c r="L520" s="794"/>
    </row>
    <row r="521" spans="1:12" x14ac:dyDescent="0.2">
      <c r="A521" s="794"/>
      <c r="B521" s="794"/>
      <c r="C521" s="794"/>
      <c r="D521" s="794"/>
      <c r="G521" s="794"/>
      <c r="H521" s="794"/>
      <c r="I521" s="794"/>
      <c r="J521" s="794"/>
      <c r="K521" s="794"/>
      <c r="L521" s="794"/>
    </row>
    <row r="522" spans="1:12" x14ac:dyDescent="0.2">
      <c r="A522" s="794"/>
      <c r="B522" s="794"/>
      <c r="C522" s="794"/>
      <c r="D522" s="794"/>
      <c r="G522" s="794"/>
      <c r="H522" s="794"/>
      <c r="I522" s="794"/>
      <c r="J522" s="794"/>
      <c r="K522" s="794"/>
      <c r="L522" s="794"/>
    </row>
    <row r="523" spans="1:12" x14ac:dyDescent="0.2">
      <c r="A523" s="794"/>
      <c r="B523" s="794"/>
      <c r="C523" s="794"/>
      <c r="D523" s="794"/>
      <c r="G523" s="794"/>
      <c r="H523" s="794"/>
      <c r="I523" s="794"/>
      <c r="J523" s="794"/>
      <c r="K523" s="794"/>
      <c r="L523" s="794"/>
    </row>
    <row r="524" spans="1:12" x14ac:dyDescent="0.2">
      <c r="A524" s="794"/>
      <c r="B524" s="794"/>
      <c r="C524" s="794"/>
      <c r="D524" s="794"/>
      <c r="G524" s="794"/>
      <c r="H524" s="794"/>
      <c r="I524" s="794"/>
      <c r="J524" s="794"/>
      <c r="K524" s="794"/>
      <c r="L524" s="794"/>
    </row>
    <row r="525" spans="1:12" x14ac:dyDescent="0.2">
      <c r="A525" s="794"/>
      <c r="B525" s="794"/>
      <c r="C525" s="794"/>
      <c r="D525" s="794"/>
      <c r="G525" s="794"/>
      <c r="H525" s="794"/>
      <c r="I525" s="794"/>
      <c r="J525" s="794"/>
      <c r="K525" s="794"/>
      <c r="L525" s="794"/>
    </row>
    <row r="526" spans="1:12" x14ac:dyDescent="0.2">
      <c r="A526" s="794"/>
      <c r="B526" s="794"/>
      <c r="C526" s="794"/>
      <c r="D526" s="794"/>
      <c r="G526" s="794"/>
      <c r="H526" s="794"/>
      <c r="I526" s="794"/>
      <c r="J526" s="794"/>
      <c r="K526" s="794"/>
      <c r="L526" s="794"/>
    </row>
    <row r="527" spans="1:12" x14ac:dyDescent="0.2">
      <c r="A527" s="794"/>
      <c r="B527" s="794"/>
      <c r="C527" s="794"/>
      <c r="D527" s="794"/>
      <c r="G527" s="794"/>
      <c r="H527" s="794"/>
      <c r="I527" s="794"/>
      <c r="J527" s="794"/>
      <c r="K527" s="794"/>
      <c r="L527" s="794"/>
    </row>
    <row r="528" spans="1:12" x14ac:dyDescent="0.2">
      <c r="A528" s="794"/>
      <c r="B528" s="794"/>
      <c r="C528" s="794"/>
      <c r="D528" s="794"/>
      <c r="G528" s="794"/>
      <c r="H528" s="794"/>
      <c r="I528" s="794"/>
      <c r="J528" s="794"/>
      <c r="K528" s="794"/>
      <c r="L528" s="794"/>
    </row>
    <row r="529" spans="1:12" x14ac:dyDescent="0.2">
      <c r="A529" s="794"/>
      <c r="B529" s="794"/>
      <c r="C529" s="794"/>
      <c r="D529" s="794"/>
      <c r="G529" s="794"/>
      <c r="H529" s="794"/>
      <c r="I529" s="794"/>
      <c r="J529" s="794"/>
      <c r="K529" s="794"/>
      <c r="L529" s="794"/>
    </row>
    <row r="530" spans="1:12" x14ac:dyDescent="0.2">
      <c r="A530" s="794"/>
      <c r="B530" s="794"/>
      <c r="C530" s="794"/>
      <c r="D530" s="794"/>
      <c r="G530" s="794"/>
      <c r="H530" s="794"/>
      <c r="I530" s="794"/>
      <c r="J530" s="794"/>
      <c r="K530" s="794"/>
      <c r="L530" s="794"/>
    </row>
    <row r="531" spans="1:12" x14ac:dyDescent="0.2">
      <c r="A531" s="794"/>
      <c r="B531" s="794"/>
      <c r="C531" s="794"/>
      <c r="D531" s="794"/>
      <c r="G531" s="794"/>
      <c r="H531" s="794"/>
      <c r="I531" s="794"/>
      <c r="J531" s="794"/>
      <c r="K531" s="794"/>
      <c r="L531" s="794"/>
    </row>
    <row r="532" spans="1:12" x14ac:dyDescent="0.2">
      <c r="A532" s="794"/>
      <c r="B532" s="794"/>
      <c r="C532" s="794"/>
      <c r="D532" s="794"/>
      <c r="G532" s="794"/>
      <c r="H532" s="794"/>
      <c r="I532" s="794"/>
      <c r="J532" s="794"/>
      <c r="K532" s="794"/>
      <c r="L532" s="794"/>
    </row>
    <row r="533" spans="1:12" x14ac:dyDescent="0.2">
      <c r="A533" s="794"/>
      <c r="B533" s="794"/>
      <c r="C533" s="794"/>
      <c r="D533" s="794"/>
      <c r="G533" s="794"/>
      <c r="H533" s="794"/>
      <c r="I533" s="794"/>
      <c r="J533" s="794"/>
      <c r="K533" s="794"/>
      <c r="L533" s="794"/>
    </row>
    <row r="534" spans="1:12" x14ac:dyDescent="0.2">
      <c r="A534" s="794"/>
      <c r="B534" s="794"/>
      <c r="C534" s="794"/>
      <c r="D534" s="794"/>
      <c r="G534" s="794"/>
      <c r="H534" s="794"/>
      <c r="I534" s="794"/>
      <c r="J534" s="794"/>
      <c r="K534" s="794"/>
      <c r="L534" s="794"/>
    </row>
    <row r="535" spans="1:12" x14ac:dyDescent="0.2">
      <c r="A535" s="794"/>
      <c r="B535" s="794"/>
      <c r="C535" s="794"/>
      <c r="D535" s="794"/>
      <c r="G535" s="794"/>
      <c r="H535" s="794"/>
      <c r="I535" s="794"/>
      <c r="J535" s="794"/>
      <c r="K535" s="794"/>
      <c r="L535" s="794"/>
    </row>
    <row r="536" spans="1:12" x14ac:dyDescent="0.2">
      <c r="A536" s="794"/>
      <c r="B536" s="794"/>
      <c r="C536" s="794"/>
      <c r="D536" s="794"/>
      <c r="G536" s="794"/>
      <c r="H536" s="794"/>
      <c r="I536" s="794"/>
      <c r="J536" s="794"/>
      <c r="K536" s="794"/>
      <c r="L536" s="794"/>
    </row>
    <row r="537" spans="1:12" x14ac:dyDescent="0.2">
      <c r="A537" s="794"/>
      <c r="B537" s="794"/>
      <c r="C537" s="794"/>
      <c r="D537" s="794"/>
      <c r="G537" s="794"/>
      <c r="H537" s="794"/>
      <c r="I537" s="794"/>
      <c r="J537" s="794"/>
      <c r="K537" s="794"/>
      <c r="L537" s="794"/>
    </row>
    <row r="538" spans="1:12" x14ac:dyDescent="0.2">
      <c r="A538" s="794"/>
      <c r="B538" s="794"/>
      <c r="C538" s="794"/>
      <c r="D538" s="794"/>
      <c r="G538" s="794"/>
      <c r="H538" s="794"/>
      <c r="I538" s="794"/>
      <c r="J538" s="794"/>
      <c r="K538" s="794"/>
      <c r="L538" s="794"/>
    </row>
    <row r="539" spans="1:12" x14ac:dyDescent="0.2">
      <c r="A539" s="794"/>
      <c r="B539" s="794"/>
      <c r="C539" s="794"/>
      <c r="D539" s="794"/>
      <c r="G539" s="794"/>
      <c r="H539" s="794"/>
      <c r="I539" s="794"/>
      <c r="J539" s="794"/>
      <c r="K539" s="794"/>
      <c r="L539" s="794"/>
    </row>
    <row r="540" spans="1:12" x14ac:dyDescent="0.2">
      <c r="A540" s="794"/>
      <c r="B540" s="794"/>
      <c r="C540" s="794"/>
      <c r="D540" s="794"/>
      <c r="G540" s="794"/>
      <c r="H540" s="794"/>
      <c r="I540" s="794"/>
      <c r="J540" s="794"/>
      <c r="K540" s="794"/>
      <c r="L540" s="794"/>
    </row>
    <row r="541" spans="1:12" x14ac:dyDescent="0.2">
      <c r="A541" s="794"/>
      <c r="B541" s="794"/>
      <c r="C541" s="794"/>
      <c r="D541" s="794"/>
      <c r="G541" s="794"/>
      <c r="H541" s="794"/>
      <c r="I541" s="794"/>
      <c r="J541" s="794"/>
      <c r="K541" s="794"/>
      <c r="L541" s="794"/>
    </row>
    <row r="542" spans="1:12" x14ac:dyDescent="0.2">
      <c r="A542" s="794"/>
      <c r="B542" s="794"/>
      <c r="C542" s="794"/>
      <c r="D542" s="794"/>
      <c r="G542" s="794"/>
      <c r="H542" s="794"/>
      <c r="I542" s="794"/>
      <c r="J542" s="794"/>
      <c r="K542" s="794"/>
      <c r="L542" s="794"/>
    </row>
    <row r="543" spans="1:12" x14ac:dyDescent="0.2">
      <c r="A543" s="794"/>
      <c r="B543" s="794"/>
      <c r="C543" s="794"/>
      <c r="D543" s="794"/>
      <c r="G543" s="794"/>
      <c r="H543" s="794"/>
      <c r="I543" s="794"/>
      <c r="J543" s="794"/>
      <c r="K543" s="794"/>
      <c r="L543" s="794"/>
    </row>
    <row r="544" spans="1:12" x14ac:dyDescent="0.2">
      <c r="A544" s="794"/>
      <c r="B544" s="794"/>
      <c r="C544" s="794"/>
      <c r="D544" s="794"/>
      <c r="G544" s="794"/>
      <c r="H544" s="794"/>
      <c r="I544" s="794"/>
      <c r="J544" s="794"/>
      <c r="K544" s="794"/>
      <c r="L544" s="794"/>
    </row>
    <row r="545" spans="1:12" x14ac:dyDescent="0.2">
      <c r="A545" s="794"/>
      <c r="B545" s="794"/>
      <c r="C545" s="794"/>
      <c r="D545" s="794"/>
      <c r="G545" s="794"/>
      <c r="H545" s="794"/>
      <c r="I545" s="794"/>
      <c r="J545" s="794"/>
      <c r="K545" s="794"/>
      <c r="L545" s="794"/>
    </row>
    <row r="546" spans="1:12" x14ac:dyDescent="0.2">
      <c r="A546" s="794"/>
      <c r="B546" s="794"/>
      <c r="C546" s="794"/>
      <c r="D546" s="794"/>
      <c r="G546" s="794"/>
      <c r="H546" s="794"/>
      <c r="I546" s="794"/>
      <c r="J546" s="794"/>
      <c r="K546" s="794"/>
      <c r="L546" s="794"/>
    </row>
    <row r="547" spans="1:12" x14ac:dyDescent="0.2">
      <c r="A547" s="794"/>
      <c r="B547" s="794"/>
      <c r="C547" s="794"/>
      <c r="D547" s="794"/>
      <c r="G547" s="794"/>
      <c r="H547" s="794"/>
      <c r="I547" s="794"/>
      <c r="J547" s="794"/>
      <c r="K547" s="794"/>
      <c r="L547" s="794"/>
    </row>
    <row r="548" spans="1:12" x14ac:dyDescent="0.2">
      <c r="A548" s="794"/>
      <c r="B548" s="794"/>
      <c r="C548" s="794"/>
      <c r="D548" s="794"/>
      <c r="G548" s="794"/>
      <c r="H548" s="794"/>
      <c r="I548" s="794"/>
      <c r="J548" s="794"/>
      <c r="K548" s="794"/>
      <c r="L548" s="794"/>
    </row>
    <row r="549" spans="1:12" x14ac:dyDescent="0.2">
      <c r="A549" s="794"/>
      <c r="B549" s="794"/>
      <c r="C549" s="794"/>
      <c r="D549" s="794"/>
      <c r="G549" s="794"/>
      <c r="H549" s="794"/>
      <c r="I549" s="794"/>
      <c r="J549" s="794"/>
      <c r="K549" s="794"/>
      <c r="L549" s="794"/>
    </row>
    <row r="550" spans="1:12" x14ac:dyDescent="0.2">
      <c r="A550" s="794"/>
      <c r="B550" s="794"/>
      <c r="C550" s="794"/>
      <c r="D550" s="794"/>
      <c r="G550" s="794"/>
      <c r="H550" s="794"/>
      <c r="I550" s="794"/>
      <c r="J550" s="794"/>
      <c r="K550" s="794"/>
      <c r="L550" s="794"/>
    </row>
    <row r="551" spans="1:12" x14ac:dyDescent="0.2">
      <c r="A551" s="794"/>
      <c r="B551" s="794"/>
      <c r="C551" s="794"/>
      <c r="D551" s="794"/>
      <c r="G551" s="794"/>
      <c r="H551" s="794"/>
      <c r="I551" s="794"/>
      <c r="J551" s="794"/>
      <c r="K551" s="794"/>
      <c r="L551" s="794"/>
    </row>
    <row r="552" spans="1:12" x14ac:dyDescent="0.2">
      <c r="A552" s="794"/>
      <c r="B552" s="794"/>
      <c r="C552" s="794"/>
      <c r="D552" s="794"/>
      <c r="G552" s="794"/>
      <c r="H552" s="794"/>
      <c r="I552" s="794"/>
      <c r="J552" s="794"/>
      <c r="K552" s="794"/>
      <c r="L552" s="794"/>
    </row>
    <row r="553" spans="1:12" x14ac:dyDescent="0.2">
      <c r="A553" s="794"/>
      <c r="B553" s="794"/>
      <c r="C553" s="794"/>
      <c r="D553" s="794"/>
      <c r="G553" s="794"/>
      <c r="H553" s="794"/>
      <c r="I553" s="794"/>
      <c r="J553" s="794"/>
      <c r="K553" s="794"/>
      <c r="L553" s="794"/>
    </row>
    <row r="554" spans="1:12" x14ac:dyDescent="0.2">
      <c r="A554" s="794"/>
      <c r="B554" s="794"/>
      <c r="C554" s="794"/>
      <c r="D554" s="794"/>
      <c r="G554" s="794"/>
      <c r="H554" s="794"/>
      <c r="I554" s="794"/>
      <c r="J554" s="794"/>
      <c r="K554" s="794"/>
      <c r="L554" s="794"/>
    </row>
    <row r="555" spans="1:12" x14ac:dyDescent="0.2">
      <c r="A555" s="794"/>
      <c r="B555" s="794"/>
      <c r="C555" s="794"/>
      <c r="D555" s="794"/>
      <c r="G555" s="794"/>
      <c r="H555" s="794"/>
      <c r="I555" s="794"/>
      <c r="J555" s="794"/>
      <c r="K555" s="794"/>
      <c r="L555" s="794"/>
    </row>
    <row r="556" spans="1:12" x14ac:dyDescent="0.2">
      <c r="A556" s="794"/>
      <c r="B556" s="794"/>
      <c r="C556" s="794"/>
      <c r="D556" s="794"/>
      <c r="G556" s="794"/>
      <c r="H556" s="794"/>
      <c r="I556" s="794"/>
      <c r="J556" s="794"/>
      <c r="K556" s="794"/>
      <c r="L556" s="794"/>
    </row>
    <row r="557" spans="1:12" x14ac:dyDescent="0.2">
      <c r="A557" s="794"/>
      <c r="B557" s="794"/>
      <c r="C557" s="794"/>
      <c r="D557" s="794"/>
      <c r="G557" s="794"/>
      <c r="H557" s="794"/>
      <c r="I557" s="794"/>
      <c r="J557" s="794"/>
      <c r="K557" s="794"/>
      <c r="L557" s="794"/>
    </row>
    <row r="558" spans="1:12" x14ac:dyDescent="0.2">
      <c r="A558" s="794"/>
      <c r="B558" s="794"/>
      <c r="C558" s="794"/>
      <c r="D558" s="794"/>
      <c r="G558" s="794"/>
      <c r="H558" s="794"/>
      <c r="I558" s="794"/>
      <c r="J558" s="794"/>
      <c r="K558" s="794"/>
      <c r="L558" s="794"/>
    </row>
    <row r="559" spans="1:12" x14ac:dyDescent="0.2">
      <c r="A559" s="794"/>
      <c r="B559" s="794"/>
      <c r="C559" s="794"/>
      <c r="D559" s="794"/>
      <c r="G559" s="794"/>
      <c r="H559" s="794"/>
      <c r="I559" s="794"/>
      <c r="J559" s="794"/>
      <c r="K559" s="794"/>
      <c r="L559" s="794"/>
    </row>
    <row r="560" spans="1:12" x14ac:dyDescent="0.2">
      <c r="A560" s="794"/>
      <c r="B560" s="794"/>
      <c r="C560" s="794"/>
      <c r="D560" s="794"/>
      <c r="G560" s="794"/>
      <c r="H560" s="794"/>
      <c r="I560" s="794"/>
      <c r="J560" s="794"/>
      <c r="K560" s="794"/>
      <c r="L560" s="794"/>
    </row>
    <row r="561" spans="1:12" x14ac:dyDescent="0.2">
      <c r="A561" s="794"/>
      <c r="B561" s="794"/>
      <c r="C561" s="794"/>
      <c r="D561" s="794"/>
      <c r="G561" s="794"/>
      <c r="H561" s="794"/>
      <c r="I561" s="794"/>
      <c r="J561" s="794"/>
      <c r="K561" s="794"/>
      <c r="L561" s="794"/>
    </row>
    <row r="562" spans="1:12" x14ac:dyDescent="0.2">
      <c r="A562" s="794"/>
      <c r="B562" s="794"/>
      <c r="C562" s="794"/>
      <c r="D562" s="794"/>
      <c r="G562" s="794"/>
      <c r="H562" s="794"/>
      <c r="I562" s="794"/>
      <c r="J562" s="794"/>
      <c r="K562" s="794"/>
      <c r="L562" s="794"/>
    </row>
    <row r="563" spans="1:12" x14ac:dyDescent="0.2">
      <c r="A563" s="794"/>
      <c r="B563" s="794"/>
      <c r="C563" s="794"/>
      <c r="D563" s="794"/>
      <c r="G563" s="794"/>
      <c r="H563" s="794"/>
      <c r="I563" s="794"/>
      <c r="J563" s="794"/>
      <c r="K563" s="794"/>
      <c r="L563" s="794"/>
    </row>
    <row r="564" spans="1:12" x14ac:dyDescent="0.2">
      <c r="A564" s="794"/>
      <c r="B564" s="794"/>
      <c r="C564" s="794"/>
      <c r="D564" s="794"/>
      <c r="G564" s="794"/>
      <c r="H564" s="794"/>
      <c r="I564" s="794"/>
      <c r="J564" s="794"/>
      <c r="K564" s="794"/>
      <c r="L564" s="794"/>
    </row>
    <row r="565" spans="1:12" x14ac:dyDescent="0.2">
      <c r="A565" s="794"/>
      <c r="B565" s="794"/>
      <c r="C565" s="794"/>
      <c r="D565" s="794"/>
      <c r="G565" s="794"/>
      <c r="H565" s="794"/>
      <c r="I565" s="794"/>
      <c r="J565" s="794"/>
      <c r="K565" s="794"/>
      <c r="L565" s="794"/>
    </row>
    <row r="566" spans="1:12" x14ac:dyDescent="0.2">
      <c r="A566" s="794"/>
      <c r="B566" s="794"/>
      <c r="C566" s="794"/>
      <c r="D566" s="794"/>
      <c r="G566" s="794"/>
      <c r="H566" s="794"/>
      <c r="I566" s="794"/>
      <c r="J566" s="794"/>
      <c r="K566" s="794"/>
      <c r="L566" s="794"/>
    </row>
    <row r="567" spans="1:12" x14ac:dyDescent="0.2">
      <c r="A567" s="794"/>
      <c r="B567" s="794"/>
      <c r="C567" s="794"/>
      <c r="D567" s="794"/>
      <c r="G567" s="794"/>
      <c r="H567" s="794"/>
      <c r="I567" s="794"/>
      <c r="J567" s="794"/>
      <c r="K567" s="794"/>
      <c r="L567" s="794"/>
    </row>
    <row r="568" spans="1:12" x14ac:dyDescent="0.2">
      <c r="A568" s="794"/>
      <c r="B568" s="794"/>
      <c r="C568" s="794"/>
      <c r="D568" s="794"/>
      <c r="G568" s="794"/>
      <c r="H568" s="794"/>
      <c r="I568" s="794"/>
      <c r="J568" s="794"/>
      <c r="K568" s="794"/>
      <c r="L568" s="794"/>
    </row>
    <row r="569" spans="1:12" x14ac:dyDescent="0.2">
      <c r="A569" s="794"/>
      <c r="B569" s="794"/>
      <c r="C569" s="794"/>
      <c r="D569" s="794"/>
      <c r="G569" s="794"/>
      <c r="H569" s="794"/>
      <c r="I569" s="794"/>
      <c r="J569" s="794"/>
      <c r="K569" s="794"/>
      <c r="L569" s="794"/>
    </row>
    <row r="570" spans="1:12" x14ac:dyDescent="0.2">
      <c r="A570" s="794"/>
      <c r="B570" s="794"/>
      <c r="C570" s="794"/>
      <c r="D570" s="794"/>
      <c r="G570" s="794"/>
      <c r="H570" s="794"/>
      <c r="I570" s="794"/>
      <c r="J570" s="794"/>
      <c r="K570" s="794"/>
      <c r="L570" s="794"/>
    </row>
    <row r="571" spans="1:12" x14ac:dyDescent="0.2">
      <c r="A571" s="794"/>
      <c r="B571" s="794"/>
      <c r="C571" s="794"/>
      <c r="D571" s="794"/>
      <c r="G571" s="794"/>
      <c r="H571" s="794"/>
      <c r="I571" s="794"/>
      <c r="J571" s="794"/>
      <c r="K571" s="794"/>
      <c r="L571" s="794"/>
    </row>
    <row r="572" spans="1:12" x14ac:dyDescent="0.2">
      <c r="A572" s="794"/>
      <c r="B572" s="794"/>
      <c r="C572" s="794"/>
      <c r="D572" s="794"/>
      <c r="G572" s="794"/>
      <c r="H572" s="794"/>
      <c r="I572" s="794"/>
      <c r="J572" s="794"/>
      <c r="K572" s="794"/>
      <c r="L572" s="794"/>
    </row>
    <row r="573" spans="1:12" x14ac:dyDescent="0.2">
      <c r="A573" s="794"/>
      <c r="B573" s="794"/>
      <c r="C573" s="794"/>
      <c r="D573" s="794"/>
      <c r="G573" s="794"/>
      <c r="H573" s="794"/>
      <c r="I573" s="794"/>
      <c r="J573" s="794"/>
      <c r="K573" s="794"/>
      <c r="L573" s="794"/>
    </row>
    <row r="574" spans="1:12" x14ac:dyDescent="0.2">
      <c r="A574" s="794"/>
      <c r="B574" s="794"/>
      <c r="C574" s="794"/>
      <c r="D574" s="794"/>
      <c r="G574" s="794"/>
      <c r="H574" s="794"/>
      <c r="I574" s="794"/>
      <c r="J574" s="794"/>
      <c r="K574" s="794"/>
      <c r="L574" s="794"/>
    </row>
    <row r="575" spans="1:12" x14ac:dyDescent="0.2">
      <c r="A575" s="794"/>
      <c r="B575" s="794"/>
      <c r="C575" s="794"/>
      <c r="D575" s="794"/>
      <c r="G575" s="794"/>
      <c r="H575" s="794"/>
      <c r="I575" s="794"/>
      <c r="J575" s="794"/>
      <c r="K575" s="794"/>
      <c r="L575" s="794"/>
    </row>
    <row r="576" spans="1:12" x14ac:dyDescent="0.2">
      <c r="A576" s="794"/>
      <c r="B576" s="794"/>
      <c r="C576" s="794"/>
      <c r="D576" s="794"/>
      <c r="G576" s="794"/>
      <c r="H576" s="794"/>
      <c r="I576" s="794"/>
      <c r="J576" s="794"/>
      <c r="K576" s="794"/>
      <c r="L576" s="794"/>
    </row>
    <row r="577" spans="1:12" x14ac:dyDescent="0.2">
      <c r="A577" s="794"/>
      <c r="B577" s="794"/>
      <c r="C577" s="794"/>
      <c r="D577" s="794"/>
      <c r="G577" s="794"/>
      <c r="H577" s="794"/>
      <c r="I577" s="794"/>
      <c r="J577" s="794"/>
      <c r="K577" s="794"/>
      <c r="L577" s="794"/>
    </row>
    <row r="578" spans="1:12" x14ac:dyDescent="0.2">
      <c r="A578" s="794"/>
      <c r="B578" s="794"/>
      <c r="C578" s="794"/>
      <c r="D578" s="794"/>
      <c r="G578" s="794"/>
      <c r="H578" s="794"/>
      <c r="I578" s="794"/>
      <c r="J578" s="794"/>
      <c r="K578" s="794"/>
      <c r="L578" s="794"/>
    </row>
    <row r="579" spans="1:12" x14ac:dyDescent="0.2">
      <c r="A579" s="794"/>
      <c r="B579" s="794"/>
      <c r="C579" s="794"/>
      <c r="D579" s="794"/>
      <c r="G579" s="794"/>
      <c r="H579" s="794"/>
      <c r="I579" s="794"/>
      <c r="J579" s="794"/>
      <c r="K579" s="794"/>
      <c r="L579" s="794"/>
    </row>
    <row r="580" spans="1:12" x14ac:dyDescent="0.2">
      <c r="A580" s="794"/>
      <c r="B580" s="794"/>
      <c r="C580" s="794"/>
      <c r="D580" s="794"/>
      <c r="G580" s="794"/>
      <c r="H580" s="794"/>
      <c r="I580" s="794"/>
      <c r="J580" s="794"/>
      <c r="K580" s="794"/>
      <c r="L580" s="794"/>
    </row>
    <row r="581" spans="1:12" x14ac:dyDescent="0.2">
      <c r="A581" s="794"/>
      <c r="B581" s="794"/>
      <c r="C581" s="794"/>
      <c r="D581" s="794"/>
      <c r="G581" s="794"/>
      <c r="H581" s="794"/>
      <c r="I581" s="794"/>
      <c r="J581" s="794"/>
      <c r="K581" s="794"/>
      <c r="L581" s="794"/>
    </row>
    <row r="582" spans="1:12" x14ac:dyDescent="0.2">
      <c r="A582" s="794"/>
      <c r="B582" s="794"/>
      <c r="C582" s="794"/>
      <c r="D582" s="794"/>
      <c r="G582" s="794"/>
      <c r="H582" s="794"/>
      <c r="I582" s="794"/>
      <c r="J582" s="794"/>
      <c r="K582" s="794"/>
      <c r="L582" s="794"/>
    </row>
    <row r="583" spans="1:12" x14ac:dyDescent="0.2">
      <c r="A583" s="794"/>
      <c r="B583" s="794"/>
      <c r="C583" s="794"/>
      <c r="D583" s="794"/>
      <c r="G583" s="794"/>
      <c r="H583" s="794"/>
      <c r="I583" s="794"/>
      <c r="J583" s="794"/>
      <c r="K583" s="794"/>
      <c r="L583" s="794"/>
    </row>
    <row r="584" spans="1:12" x14ac:dyDescent="0.2">
      <c r="A584" s="794"/>
      <c r="B584" s="794"/>
      <c r="C584" s="794"/>
      <c r="D584" s="794"/>
      <c r="G584" s="794"/>
      <c r="H584" s="794"/>
      <c r="I584" s="794"/>
      <c r="J584" s="794"/>
      <c r="K584" s="794"/>
      <c r="L584" s="794"/>
    </row>
    <row r="585" spans="1:12" x14ac:dyDescent="0.2">
      <c r="A585" s="794"/>
      <c r="B585" s="794"/>
      <c r="C585" s="794"/>
      <c r="D585" s="794"/>
      <c r="G585" s="794"/>
      <c r="H585" s="794"/>
      <c r="I585" s="794"/>
      <c r="J585" s="794"/>
      <c r="K585" s="794"/>
      <c r="L585" s="794"/>
    </row>
    <row r="586" spans="1:12" x14ac:dyDescent="0.2">
      <c r="A586" s="794"/>
      <c r="B586" s="794"/>
      <c r="C586" s="794"/>
      <c r="D586" s="794"/>
      <c r="G586" s="794"/>
      <c r="H586" s="794"/>
      <c r="I586" s="794"/>
      <c r="J586" s="794"/>
      <c r="K586" s="794"/>
      <c r="L586" s="794"/>
    </row>
    <row r="587" spans="1:12" x14ac:dyDescent="0.2">
      <c r="A587" s="794"/>
      <c r="B587" s="794"/>
      <c r="C587" s="794"/>
      <c r="D587" s="794"/>
      <c r="G587" s="794"/>
      <c r="H587" s="794"/>
      <c r="I587" s="794"/>
      <c r="J587" s="794"/>
      <c r="K587" s="794"/>
      <c r="L587" s="794"/>
    </row>
    <row r="588" spans="1:12" x14ac:dyDescent="0.2">
      <c r="A588" s="794"/>
      <c r="B588" s="794"/>
      <c r="C588" s="794"/>
      <c r="D588" s="794"/>
      <c r="G588" s="794"/>
      <c r="H588" s="794"/>
      <c r="I588" s="794"/>
      <c r="J588" s="794"/>
      <c r="K588" s="794"/>
      <c r="L588" s="794"/>
    </row>
    <row r="589" spans="1:12" x14ac:dyDescent="0.2">
      <c r="A589" s="794"/>
      <c r="B589" s="794"/>
      <c r="C589" s="794"/>
      <c r="D589" s="794"/>
      <c r="G589" s="794"/>
      <c r="H589" s="794"/>
      <c r="I589" s="794"/>
      <c r="J589" s="794"/>
      <c r="K589" s="794"/>
      <c r="L589" s="794"/>
    </row>
    <row r="590" spans="1:12" x14ac:dyDescent="0.2">
      <c r="A590" s="794"/>
      <c r="B590" s="794"/>
      <c r="C590" s="794"/>
      <c r="D590" s="794"/>
      <c r="G590" s="794"/>
      <c r="H590" s="794"/>
      <c r="I590" s="794"/>
      <c r="J590" s="794"/>
      <c r="K590" s="794"/>
      <c r="L590" s="794"/>
    </row>
    <row r="591" spans="1:12" x14ac:dyDescent="0.2">
      <c r="A591" s="794"/>
      <c r="B591" s="794"/>
      <c r="C591" s="794"/>
      <c r="D591" s="794"/>
      <c r="G591" s="794"/>
      <c r="H591" s="794"/>
      <c r="I591" s="794"/>
      <c r="J591" s="794"/>
      <c r="K591" s="794"/>
      <c r="L591" s="794"/>
    </row>
    <row r="592" spans="1:12" x14ac:dyDescent="0.2">
      <c r="A592" s="794"/>
      <c r="B592" s="794"/>
      <c r="C592" s="794"/>
      <c r="D592" s="794"/>
      <c r="G592" s="794"/>
      <c r="H592" s="794"/>
      <c r="I592" s="794"/>
      <c r="J592" s="794"/>
      <c r="K592" s="794"/>
      <c r="L592" s="794"/>
    </row>
    <row r="593" spans="1:12" x14ac:dyDescent="0.2">
      <c r="A593" s="794"/>
      <c r="B593" s="794"/>
      <c r="C593" s="794"/>
      <c r="D593" s="794"/>
      <c r="G593" s="794"/>
      <c r="H593" s="794"/>
      <c r="I593" s="794"/>
      <c r="J593" s="794"/>
      <c r="K593" s="794"/>
      <c r="L593" s="794"/>
    </row>
    <row r="594" spans="1:12" x14ac:dyDescent="0.2">
      <c r="A594" s="794"/>
      <c r="B594" s="794"/>
      <c r="C594" s="794"/>
      <c r="D594" s="794"/>
      <c r="G594" s="794"/>
      <c r="H594" s="794"/>
      <c r="I594" s="794"/>
      <c r="J594" s="794"/>
      <c r="K594" s="794"/>
      <c r="L594" s="794"/>
    </row>
    <row r="595" spans="1:12" x14ac:dyDescent="0.2">
      <c r="A595" s="794"/>
      <c r="B595" s="794"/>
      <c r="C595" s="794"/>
      <c r="D595" s="794"/>
      <c r="G595" s="794"/>
      <c r="H595" s="794"/>
      <c r="I595" s="794"/>
      <c r="J595" s="794"/>
      <c r="K595" s="794"/>
      <c r="L595" s="794"/>
    </row>
    <row r="596" spans="1:12" x14ac:dyDescent="0.2">
      <c r="A596" s="794"/>
      <c r="B596" s="794"/>
      <c r="C596" s="794"/>
      <c r="D596" s="794"/>
      <c r="G596" s="794"/>
      <c r="H596" s="794"/>
      <c r="I596" s="794"/>
      <c r="J596" s="794"/>
      <c r="K596" s="794"/>
      <c r="L596" s="794"/>
    </row>
    <row r="597" spans="1:12" x14ac:dyDescent="0.2">
      <c r="A597" s="794"/>
      <c r="B597" s="794"/>
      <c r="C597" s="794"/>
      <c r="D597" s="794"/>
      <c r="G597" s="794"/>
      <c r="H597" s="794"/>
      <c r="I597" s="794"/>
      <c r="J597" s="794"/>
      <c r="K597" s="794"/>
      <c r="L597" s="794"/>
    </row>
    <row r="598" spans="1:12" x14ac:dyDescent="0.2">
      <c r="A598" s="794"/>
      <c r="B598" s="794"/>
      <c r="C598" s="794"/>
      <c r="D598" s="794"/>
      <c r="G598" s="794"/>
      <c r="H598" s="794"/>
      <c r="I598" s="794"/>
      <c r="J598" s="794"/>
      <c r="K598" s="794"/>
      <c r="L598" s="794"/>
    </row>
    <row r="599" spans="1:12" x14ac:dyDescent="0.2">
      <c r="A599" s="794"/>
      <c r="B599" s="794"/>
      <c r="C599" s="794"/>
      <c r="D599" s="794"/>
      <c r="G599" s="794"/>
      <c r="H599" s="794"/>
      <c r="I599" s="794"/>
      <c r="J599" s="794"/>
      <c r="K599" s="794"/>
      <c r="L599" s="794"/>
    </row>
    <row r="600" spans="1:12" x14ac:dyDescent="0.2">
      <c r="A600" s="794"/>
      <c r="B600" s="794"/>
      <c r="C600" s="794"/>
      <c r="D600" s="794"/>
      <c r="G600" s="794"/>
      <c r="H600" s="794"/>
      <c r="I600" s="794"/>
      <c r="J600" s="794"/>
      <c r="K600" s="794"/>
      <c r="L600" s="794"/>
    </row>
    <row r="601" spans="1:12" x14ac:dyDescent="0.2">
      <c r="A601" s="794"/>
      <c r="B601" s="794"/>
      <c r="C601" s="794"/>
      <c r="D601" s="794"/>
      <c r="G601" s="794"/>
      <c r="H601" s="794"/>
      <c r="I601" s="794"/>
      <c r="J601" s="794"/>
      <c r="K601" s="794"/>
      <c r="L601" s="794"/>
    </row>
    <row r="602" spans="1:12" x14ac:dyDescent="0.2">
      <c r="A602" s="794"/>
      <c r="B602" s="794"/>
      <c r="C602" s="794"/>
      <c r="D602" s="794"/>
      <c r="G602" s="794"/>
      <c r="H602" s="794"/>
      <c r="I602" s="794"/>
      <c r="J602" s="794"/>
      <c r="K602" s="794"/>
      <c r="L602" s="794"/>
    </row>
    <row r="603" spans="1:12" x14ac:dyDescent="0.2">
      <c r="A603" s="794"/>
      <c r="B603" s="794"/>
      <c r="C603" s="794"/>
      <c r="D603" s="794"/>
      <c r="G603" s="794"/>
      <c r="H603" s="794"/>
      <c r="I603" s="794"/>
      <c r="J603" s="794"/>
      <c r="K603" s="794"/>
      <c r="L603" s="794"/>
    </row>
    <row r="604" spans="1:12" x14ac:dyDescent="0.2">
      <c r="A604" s="794"/>
      <c r="B604" s="794"/>
      <c r="C604" s="794"/>
      <c r="D604" s="794"/>
      <c r="G604" s="794"/>
      <c r="H604" s="794"/>
      <c r="I604" s="794"/>
      <c r="J604" s="794"/>
      <c r="K604" s="794"/>
      <c r="L604" s="794"/>
    </row>
    <row r="605" spans="1:12" x14ac:dyDescent="0.2">
      <c r="A605" s="794"/>
      <c r="B605" s="794"/>
      <c r="C605" s="794"/>
      <c r="D605" s="794"/>
      <c r="G605" s="794"/>
      <c r="H605" s="794"/>
      <c r="I605" s="794"/>
      <c r="J605" s="794"/>
      <c r="K605" s="794"/>
      <c r="L605" s="794"/>
    </row>
    <row r="606" spans="1:12" x14ac:dyDescent="0.2">
      <c r="A606" s="794"/>
      <c r="B606" s="794"/>
      <c r="C606" s="794"/>
      <c r="D606" s="794"/>
      <c r="G606" s="794"/>
      <c r="H606" s="794"/>
      <c r="I606" s="794"/>
      <c r="J606" s="794"/>
      <c r="K606" s="794"/>
      <c r="L606" s="794"/>
    </row>
    <row r="607" spans="1:12" x14ac:dyDescent="0.2">
      <c r="A607" s="794"/>
      <c r="B607" s="794"/>
      <c r="C607" s="794"/>
      <c r="D607" s="794"/>
      <c r="G607" s="794"/>
      <c r="H607" s="794"/>
      <c r="I607" s="794"/>
      <c r="J607" s="794"/>
      <c r="K607" s="794"/>
      <c r="L607" s="794"/>
    </row>
    <row r="608" spans="1:12" x14ac:dyDescent="0.2">
      <c r="A608" s="794"/>
      <c r="B608" s="794"/>
      <c r="C608" s="794"/>
      <c r="D608" s="794"/>
      <c r="G608" s="794"/>
      <c r="H608" s="794"/>
      <c r="I608" s="794"/>
      <c r="J608" s="794"/>
      <c r="K608" s="794"/>
      <c r="L608" s="794"/>
    </row>
    <row r="609" spans="1:12" x14ac:dyDescent="0.2">
      <c r="A609" s="794"/>
      <c r="B609" s="794"/>
      <c r="C609" s="794"/>
      <c r="D609" s="794"/>
      <c r="G609" s="794"/>
      <c r="H609" s="794"/>
      <c r="I609" s="794"/>
      <c r="J609" s="794"/>
      <c r="K609" s="794"/>
      <c r="L609" s="794"/>
    </row>
    <row r="610" spans="1:12" x14ac:dyDescent="0.2">
      <c r="A610" s="794"/>
      <c r="B610" s="794"/>
      <c r="C610" s="794"/>
      <c r="D610" s="794"/>
      <c r="G610" s="794"/>
      <c r="H610" s="794"/>
      <c r="I610" s="794"/>
      <c r="J610" s="794"/>
      <c r="K610" s="794"/>
      <c r="L610" s="794"/>
    </row>
    <row r="611" spans="1:12" x14ac:dyDescent="0.2">
      <c r="A611" s="794"/>
      <c r="B611" s="794"/>
      <c r="C611" s="794"/>
      <c r="D611" s="794"/>
      <c r="G611" s="794"/>
      <c r="H611" s="794"/>
      <c r="I611" s="794"/>
      <c r="J611" s="794"/>
      <c r="K611" s="794"/>
      <c r="L611" s="794"/>
    </row>
    <row r="612" spans="1:12" x14ac:dyDescent="0.2">
      <c r="A612" s="794"/>
      <c r="B612" s="794"/>
      <c r="C612" s="794"/>
      <c r="D612" s="794"/>
      <c r="G612" s="794"/>
      <c r="H612" s="794"/>
      <c r="I612" s="794"/>
      <c r="J612" s="794"/>
      <c r="K612" s="794"/>
      <c r="L612" s="794"/>
    </row>
    <row r="613" spans="1:12" x14ac:dyDescent="0.2">
      <c r="A613" s="794"/>
      <c r="B613" s="794"/>
      <c r="C613" s="794"/>
      <c r="D613" s="794"/>
      <c r="G613" s="794"/>
      <c r="H613" s="794"/>
      <c r="I613" s="794"/>
      <c r="J613" s="794"/>
      <c r="K613" s="794"/>
      <c r="L613" s="794"/>
    </row>
    <row r="614" spans="1:12" x14ac:dyDescent="0.2">
      <c r="A614" s="794"/>
      <c r="B614" s="794"/>
      <c r="C614" s="794"/>
      <c r="D614" s="794"/>
      <c r="G614" s="794"/>
      <c r="H614" s="794"/>
      <c r="I614" s="794"/>
      <c r="J614" s="794"/>
      <c r="K614" s="794"/>
      <c r="L614" s="794"/>
    </row>
    <row r="615" spans="1:12" x14ac:dyDescent="0.2">
      <c r="A615" s="794"/>
      <c r="B615" s="794"/>
      <c r="C615" s="794"/>
      <c r="D615" s="794"/>
      <c r="G615" s="794"/>
      <c r="H615" s="794"/>
      <c r="I615" s="794"/>
      <c r="J615" s="794"/>
      <c r="K615" s="794"/>
      <c r="L615" s="794"/>
    </row>
    <row r="616" spans="1:12" x14ac:dyDescent="0.2">
      <c r="A616" s="794"/>
      <c r="B616" s="794"/>
      <c r="C616" s="794"/>
      <c r="D616" s="794"/>
      <c r="G616" s="794"/>
      <c r="H616" s="794"/>
      <c r="I616" s="794"/>
      <c r="J616" s="794"/>
      <c r="K616" s="794"/>
      <c r="L616" s="794"/>
    </row>
    <row r="617" spans="1:12" x14ac:dyDescent="0.2">
      <c r="A617" s="794"/>
      <c r="B617" s="794"/>
      <c r="C617" s="794"/>
      <c r="D617" s="794"/>
      <c r="G617" s="794"/>
      <c r="H617" s="794"/>
      <c r="I617" s="794"/>
      <c r="J617" s="794"/>
      <c r="K617" s="794"/>
      <c r="L617" s="794"/>
    </row>
    <row r="618" spans="1:12" x14ac:dyDescent="0.2">
      <c r="A618" s="794"/>
      <c r="B618" s="794"/>
      <c r="C618" s="794"/>
      <c r="D618" s="794"/>
      <c r="G618" s="794"/>
      <c r="H618" s="794"/>
      <c r="I618" s="794"/>
      <c r="J618" s="794"/>
      <c r="K618" s="794"/>
      <c r="L618" s="794"/>
    </row>
    <row r="619" spans="1:12" x14ac:dyDescent="0.2">
      <c r="A619" s="794"/>
      <c r="B619" s="794"/>
      <c r="C619" s="794"/>
      <c r="D619" s="794"/>
      <c r="G619" s="794"/>
      <c r="H619" s="794"/>
      <c r="I619" s="794"/>
      <c r="J619" s="794"/>
      <c r="K619" s="794"/>
      <c r="L619" s="794"/>
    </row>
    <row r="620" spans="1:12" x14ac:dyDescent="0.2">
      <c r="A620" s="794"/>
      <c r="B620" s="794"/>
      <c r="C620" s="794"/>
      <c r="D620" s="794"/>
      <c r="G620" s="794"/>
      <c r="H620" s="794"/>
      <c r="I620" s="794"/>
      <c r="J620" s="794"/>
      <c r="K620" s="794"/>
      <c r="L620" s="794"/>
    </row>
    <row r="621" spans="1:12" x14ac:dyDescent="0.2">
      <c r="A621" s="794"/>
      <c r="B621" s="794"/>
      <c r="C621" s="794"/>
      <c r="D621" s="794"/>
      <c r="G621" s="794"/>
      <c r="H621" s="794"/>
      <c r="I621" s="794"/>
      <c r="J621" s="794"/>
      <c r="K621" s="794"/>
      <c r="L621" s="794"/>
    </row>
    <row r="622" spans="1:12" x14ac:dyDescent="0.2">
      <c r="A622" s="794"/>
      <c r="B622" s="794"/>
      <c r="C622" s="794"/>
      <c r="D622" s="794"/>
      <c r="G622" s="794"/>
      <c r="H622" s="794"/>
      <c r="I622" s="794"/>
      <c r="J622" s="794"/>
      <c r="K622" s="794"/>
      <c r="L622" s="794"/>
    </row>
    <row r="623" spans="1:12" x14ac:dyDescent="0.2">
      <c r="A623" s="794"/>
      <c r="B623" s="794"/>
      <c r="C623" s="794"/>
      <c r="D623" s="794"/>
      <c r="G623" s="794"/>
      <c r="H623" s="794"/>
      <c r="I623" s="794"/>
      <c r="J623" s="794"/>
      <c r="K623" s="794"/>
      <c r="L623" s="794"/>
    </row>
    <row r="624" spans="1:12" x14ac:dyDescent="0.2">
      <c r="A624" s="794"/>
      <c r="B624" s="794"/>
      <c r="C624" s="794"/>
      <c r="D624" s="794"/>
      <c r="G624" s="794"/>
      <c r="H624" s="794"/>
      <c r="I624" s="794"/>
      <c r="J624" s="794"/>
      <c r="K624" s="794"/>
      <c r="L624" s="794"/>
    </row>
    <row r="625" spans="1:12" x14ac:dyDescent="0.2">
      <c r="A625" s="794"/>
      <c r="B625" s="794"/>
      <c r="C625" s="794"/>
      <c r="D625" s="794"/>
      <c r="G625" s="794"/>
      <c r="H625" s="794"/>
      <c r="I625" s="794"/>
      <c r="J625" s="794"/>
      <c r="K625" s="794"/>
      <c r="L625" s="794"/>
    </row>
    <row r="626" spans="1:12" x14ac:dyDescent="0.2">
      <c r="A626" s="794"/>
      <c r="B626" s="794"/>
      <c r="C626" s="794"/>
      <c r="D626" s="794"/>
      <c r="G626" s="794"/>
      <c r="H626" s="794"/>
      <c r="I626" s="794"/>
      <c r="J626" s="794"/>
      <c r="K626" s="794"/>
      <c r="L626" s="794"/>
    </row>
    <row r="627" spans="1:12" x14ac:dyDescent="0.2">
      <c r="A627" s="794"/>
      <c r="B627" s="794"/>
      <c r="C627" s="794"/>
      <c r="D627" s="794"/>
      <c r="G627" s="794"/>
      <c r="H627" s="794"/>
      <c r="I627" s="794"/>
      <c r="J627" s="794"/>
      <c r="K627" s="794"/>
      <c r="L627" s="794"/>
    </row>
    <row r="628" spans="1:12" x14ac:dyDescent="0.2">
      <c r="A628" s="794"/>
      <c r="B628" s="794"/>
      <c r="C628" s="794"/>
      <c r="D628" s="794"/>
      <c r="G628" s="794"/>
      <c r="H628" s="794"/>
      <c r="I628" s="794"/>
      <c r="J628" s="794"/>
      <c r="K628" s="794"/>
      <c r="L628" s="794"/>
    </row>
    <row r="629" spans="1:12" x14ac:dyDescent="0.2">
      <c r="A629" s="794"/>
      <c r="B629" s="794"/>
      <c r="C629" s="794"/>
      <c r="D629" s="794"/>
      <c r="G629" s="794"/>
      <c r="H629" s="794"/>
      <c r="I629" s="794"/>
      <c r="J629" s="794"/>
      <c r="K629" s="794"/>
      <c r="L629" s="794"/>
    </row>
    <row r="630" spans="1:12" x14ac:dyDescent="0.2">
      <c r="A630" s="794"/>
      <c r="B630" s="794"/>
      <c r="C630" s="794"/>
      <c r="D630" s="794"/>
      <c r="G630" s="794"/>
      <c r="H630" s="794"/>
      <c r="I630" s="794"/>
      <c r="J630" s="794"/>
      <c r="K630" s="794"/>
      <c r="L630" s="794"/>
    </row>
    <row r="631" spans="1:12" x14ac:dyDescent="0.2">
      <c r="A631" s="794"/>
      <c r="B631" s="794"/>
      <c r="C631" s="794"/>
      <c r="D631" s="794"/>
      <c r="G631" s="794"/>
      <c r="H631" s="794"/>
      <c r="I631" s="794"/>
      <c r="J631" s="794"/>
      <c r="K631" s="794"/>
      <c r="L631" s="794"/>
    </row>
    <row r="632" spans="1:12" x14ac:dyDescent="0.2">
      <c r="A632" s="794"/>
      <c r="B632" s="794"/>
      <c r="C632" s="794"/>
      <c r="D632" s="794"/>
      <c r="G632" s="794"/>
      <c r="H632" s="794"/>
      <c r="I632" s="794"/>
      <c r="J632" s="794"/>
      <c r="K632" s="794"/>
      <c r="L632" s="794"/>
    </row>
    <row r="633" spans="1:12" x14ac:dyDescent="0.2">
      <c r="A633" s="794"/>
      <c r="B633" s="794"/>
      <c r="C633" s="794"/>
      <c r="D633" s="794"/>
      <c r="G633" s="794"/>
      <c r="H633" s="794"/>
      <c r="I633" s="794"/>
      <c r="J633" s="794"/>
      <c r="K633" s="794"/>
      <c r="L633" s="794"/>
    </row>
    <row r="634" spans="1:12" x14ac:dyDescent="0.2">
      <c r="A634" s="794"/>
      <c r="B634" s="794"/>
      <c r="C634" s="794"/>
      <c r="D634" s="794"/>
      <c r="G634" s="794"/>
      <c r="H634" s="794"/>
      <c r="I634" s="794"/>
      <c r="J634" s="794"/>
      <c r="K634" s="794"/>
      <c r="L634" s="794"/>
    </row>
    <row r="635" spans="1:12" x14ac:dyDescent="0.2">
      <c r="A635" s="794"/>
      <c r="B635" s="794"/>
      <c r="C635" s="794"/>
      <c r="D635" s="794"/>
      <c r="G635" s="794"/>
      <c r="H635" s="794"/>
      <c r="I635" s="794"/>
      <c r="J635" s="794"/>
      <c r="K635" s="794"/>
      <c r="L635" s="794"/>
    </row>
    <row r="636" spans="1:12" x14ac:dyDescent="0.2">
      <c r="A636" s="794"/>
      <c r="B636" s="794"/>
      <c r="C636" s="794"/>
      <c r="D636" s="794"/>
      <c r="G636" s="794"/>
      <c r="H636" s="794"/>
      <c r="I636" s="794"/>
      <c r="J636" s="794"/>
      <c r="K636" s="794"/>
      <c r="L636" s="794"/>
    </row>
    <row r="637" spans="1:12" x14ac:dyDescent="0.2">
      <c r="A637" s="794"/>
      <c r="B637" s="794"/>
      <c r="C637" s="794"/>
      <c r="D637" s="794"/>
      <c r="G637" s="794"/>
      <c r="H637" s="794"/>
      <c r="I637" s="794"/>
      <c r="J637" s="794"/>
      <c r="K637" s="794"/>
      <c r="L637" s="794"/>
    </row>
    <row r="638" spans="1:12" x14ac:dyDescent="0.2">
      <c r="A638" s="794"/>
      <c r="B638" s="794"/>
      <c r="C638" s="794"/>
      <c r="D638" s="794"/>
      <c r="G638" s="794"/>
      <c r="H638" s="794"/>
      <c r="I638" s="794"/>
      <c r="J638" s="794"/>
      <c r="K638" s="794"/>
      <c r="L638" s="794"/>
    </row>
    <row r="639" spans="1:12" x14ac:dyDescent="0.2">
      <c r="A639" s="794"/>
      <c r="B639" s="794"/>
      <c r="C639" s="794"/>
      <c r="D639" s="794"/>
      <c r="G639" s="794"/>
      <c r="H639" s="794"/>
      <c r="I639" s="794"/>
      <c r="J639" s="794"/>
      <c r="K639" s="794"/>
      <c r="L639" s="794"/>
    </row>
    <row r="640" spans="1:12" x14ac:dyDescent="0.2">
      <c r="A640" s="794"/>
      <c r="B640" s="794"/>
      <c r="C640" s="794"/>
      <c r="D640" s="794"/>
      <c r="G640" s="794"/>
      <c r="H640" s="794"/>
      <c r="I640" s="794"/>
      <c r="J640" s="794"/>
      <c r="K640" s="794"/>
      <c r="L640" s="794"/>
    </row>
    <row r="641" spans="1:12" x14ac:dyDescent="0.2">
      <c r="A641" s="794"/>
      <c r="B641" s="794"/>
      <c r="C641" s="794"/>
      <c r="D641" s="794"/>
      <c r="G641" s="794"/>
      <c r="H641" s="794"/>
      <c r="I641" s="794"/>
      <c r="J641" s="794"/>
      <c r="K641" s="794"/>
      <c r="L641" s="794"/>
    </row>
    <row r="642" spans="1:12" x14ac:dyDescent="0.2">
      <c r="A642" s="794"/>
      <c r="B642" s="794"/>
      <c r="C642" s="794"/>
      <c r="D642" s="794"/>
      <c r="G642" s="794"/>
      <c r="H642" s="794"/>
      <c r="I642" s="794"/>
      <c r="J642" s="794"/>
      <c r="K642" s="794"/>
      <c r="L642" s="794"/>
    </row>
    <row r="643" spans="1:12" x14ac:dyDescent="0.2">
      <c r="A643" s="794"/>
      <c r="B643" s="794"/>
      <c r="C643" s="794"/>
      <c r="D643" s="794"/>
      <c r="G643" s="794"/>
      <c r="H643" s="794"/>
      <c r="I643" s="794"/>
      <c r="J643" s="794"/>
      <c r="K643" s="794"/>
      <c r="L643" s="794"/>
    </row>
    <row r="644" spans="1:12" x14ac:dyDescent="0.2">
      <c r="A644" s="794"/>
      <c r="B644" s="794"/>
      <c r="C644" s="794"/>
      <c r="D644" s="794"/>
      <c r="G644" s="794"/>
      <c r="H644" s="794"/>
      <c r="I644" s="794"/>
      <c r="J644" s="794"/>
      <c r="K644" s="794"/>
      <c r="L644" s="794"/>
    </row>
    <row r="645" spans="1:12" x14ac:dyDescent="0.2">
      <c r="A645" s="794"/>
      <c r="B645" s="794"/>
      <c r="C645" s="794"/>
      <c r="D645" s="794"/>
      <c r="G645" s="794"/>
      <c r="H645" s="794"/>
      <c r="I645" s="794"/>
      <c r="J645" s="794"/>
      <c r="K645" s="794"/>
      <c r="L645" s="794"/>
    </row>
    <row r="646" spans="1:12" x14ac:dyDescent="0.2">
      <c r="A646" s="794"/>
      <c r="B646" s="794"/>
      <c r="C646" s="794"/>
      <c r="D646" s="794"/>
      <c r="G646" s="794"/>
      <c r="H646" s="794"/>
      <c r="I646" s="794"/>
      <c r="J646" s="794"/>
      <c r="K646" s="794"/>
      <c r="L646" s="794"/>
    </row>
    <row r="647" spans="1:12" x14ac:dyDescent="0.2">
      <c r="A647" s="794"/>
      <c r="B647" s="794"/>
      <c r="C647" s="794"/>
      <c r="D647" s="794"/>
      <c r="G647" s="794"/>
      <c r="H647" s="794"/>
      <c r="I647" s="794"/>
      <c r="J647" s="794"/>
      <c r="K647" s="794"/>
      <c r="L647" s="794"/>
    </row>
    <row r="648" spans="1:12" x14ac:dyDescent="0.2">
      <c r="A648" s="794"/>
      <c r="B648" s="794"/>
      <c r="C648" s="794"/>
      <c r="D648" s="794"/>
      <c r="G648" s="794"/>
      <c r="H648" s="794"/>
      <c r="I648" s="794"/>
      <c r="J648" s="794"/>
      <c r="K648" s="794"/>
      <c r="L648" s="794"/>
    </row>
    <row r="649" spans="1:12" x14ac:dyDescent="0.2">
      <c r="A649" s="794"/>
      <c r="B649" s="794"/>
      <c r="C649" s="794"/>
      <c r="D649" s="794"/>
      <c r="G649" s="794"/>
      <c r="H649" s="794"/>
      <c r="I649" s="794"/>
      <c r="J649" s="794"/>
      <c r="K649" s="794"/>
      <c r="L649" s="794"/>
    </row>
    <row r="650" spans="1:12" x14ac:dyDescent="0.2">
      <c r="A650" s="794"/>
      <c r="B650" s="794"/>
      <c r="C650" s="794"/>
      <c r="D650" s="794"/>
      <c r="G650" s="794"/>
      <c r="H650" s="794"/>
      <c r="I650" s="794"/>
      <c r="J650" s="794"/>
      <c r="K650" s="794"/>
      <c r="L650" s="794"/>
    </row>
    <row r="651" spans="1:12" x14ac:dyDescent="0.2">
      <c r="A651" s="794"/>
      <c r="B651" s="794"/>
      <c r="C651" s="794"/>
      <c r="D651" s="794"/>
      <c r="G651" s="794"/>
      <c r="H651" s="794"/>
      <c r="I651" s="794"/>
      <c r="J651" s="794"/>
      <c r="K651" s="794"/>
      <c r="L651" s="794"/>
    </row>
    <row r="652" spans="1:12" x14ac:dyDescent="0.2">
      <c r="A652" s="794"/>
      <c r="B652" s="794"/>
      <c r="C652" s="794"/>
      <c r="D652" s="794"/>
      <c r="G652" s="794"/>
      <c r="H652" s="794"/>
      <c r="I652" s="794"/>
      <c r="J652" s="794"/>
      <c r="K652" s="794"/>
      <c r="L652" s="794"/>
    </row>
    <row r="653" spans="1:12" x14ac:dyDescent="0.2">
      <c r="A653" s="794"/>
      <c r="B653" s="794"/>
      <c r="C653" s="794"/>
      <c r="D653" s="794"/>
      <c r="G653" s="794"/>
      <c r="H653" s="794"/>
      <c r="I653" s="794"/>
      <c r="J653" s="794"/>
      <c r="K653" s="794"/>
      <c r="L653" s="794"/>
    </row>
    <row r="654" spans="1:12" x14ac:dyDescent="0.2">
      <c r="A654" s="794"/>
      <c r="B654" s="794"/>
      <c r="C654" s="794"/>
      <c r="D654" s="794"/>
      <c r="G654" s="794"/>
      <c r="H654" s="794"/>
      <c r="I654" s="794"/>
      <c r="J654" s="794"/>
      <c r="K654" s="794"/>
      <c r="L654" s="794"/>
    </row>
    <row r="655" spans="1:12" x14ac:dyDescent="0.2">
      <c r="A655" s="794"/>
      <c r="B655" s="794"/>
      <c r="C655" s="794"/>
      <c r="D655" s="794"/>
      <c r="G655" s="794"/>
      <c r="H655" s="794"/>
      <c r="I655" s="794"/>
      <c r="J655" s="794"/>
      <c r="K655" s="794"/>
      <c r="L655" s="794"/>
    </row>
    <row r="656" spans="1:12" x14ac:dyDescent="0.2">
      <c r="A656" s="794"/>
      <c r="B656" s="794"/>
      <c r="C656" s="794"/>
      <c r="D656" s="794"/>
      <c r="G656" s="794"/>
      <c r="H656" s="794"/>
      <c r="I656" s="794"/>
      <c r="J656" s="794"/>
      <c r="K656" s="794"/>
      <c r="L656" s="794"/>
    </row>
    <row r="657" spans="1:12" x14ac:dyDescent="0.2">
      <c r="A657" s="794"/>
      <c r="B657" s="794"/>
      <c r="C657" s="794"/>
      <c r="D657" s="794"/>
      <c r="G657" s="794"/>
      <c r="H657" s="794"/>
      <c r="I657" s="794"/>
      <c r="J657" s="794"/>
      <c r="K657" s="794"/>
      <c r="L657" s="794"/>
    </row>
    <row r="658" spans="1:12" x14ac:dyDescent="0.2">
      <c r="A658" s="794"/>
      <c r="B658" s="794"/>
      <c r="C658" s="794"/>
      <c r="D658" s="794"/>
      <c r="G658" s="794"/>
      <c r="H658" s="794"/>
      <c r="I658" s="794"/>
      <c r="J658" s="794"/>
      <c r="K658" s="794"/>
      <c r="L658" s="794"/>
    </row>
    <row r="659" spans="1:12" x14ac:dyDescent="0.2">
      <c r="A659" s="794"/>
      <c r="B659" s="794"/>
      <c r="C659" s="794"/>
      <c r="D659" s="794"/>
      <c r="G659" s="794"/>
      <c r="H659" s="794"/>
      <c r="I659" s="794"/>
      <c r="J659" s="794"/>
      <c r="K659" s="794"/>
      <c r="L659" s="794"/>
    </row>
    <row r="660" spans="1:12" x14ac:dyDescent="0.2">
      <c r="A660" s="794"/>
      <c r="B660" s="794"/>
      <c r="C660" s="794"/>
      <c r="D660" s="794"/>
      <c r="G660" s="794"/>
      <c r="H660" s="794"/>
      <c r="I660" s="794"/>
      <c r="J660" s="794"/>
      <c r="K660" s="794"/>
      <c r="L660" s="794"/>
    </row>
    <row r="661" spans="1:12" x14ac:dyDescent="0.2">
      <c r="A661" s="794"/>
      <c r="B661" s="794"/>
      <c r="C661" s="794"/>
      <c r="D661" s="794"/>
      <c r="G661" s="794"/>
      <c r="H661" s="794"/>
      <c r="I661" s="794"/>
      <c r="J661" s="794"/>
      <c r="K661" s="794"/>
      <c r="L661" s="794"/>
    </row>
    <row r="662" spans="1:12" x14ac:dyDescent="0.2">
      <c r="A662" s="794"/>
      <c r="B662" s="794"/>
      <c r="C662" s="794"/>
      <c r="D662" s="794"/>
      <c r="G662" s="794"/>
      <c r="H662" s="794"/>
      <c r="I662" s="794"/>
      <c r="J662" s="794"/>
      <c r="K662" s="794"/>
      <c r="L662" s="794"/>
    </row>
    <row r="663" spans="1:12" x14ac:dyDescent="0.2">
      <c r="A663" s="794"/>
      <c r="B663" s="794"/>
      <c r="C663" s="794"/>
      <c r="D663" s="794"/>
      <c r="G663" s="794"/>
      <c r="H663" s="794"/>
      <c r="I663" s="794"/>
      <c r="J663" s="794"/>
      <c r="K663" s="794"/>
      <c r="L663" s="794"/>
    </row>
    <row r="664" spans="1:12" x14ac:dyDescent="0.2">
      <c r="A664" s="794"/>
      <c r="B664" s="794"/>
      <c r="C664" s="794"/>
      <c r="D664" s="794"/>
      <c r="G664" s="794"/>
      <c r="H664" s="794"/>
      <c r="I664" s="794"/>
      <c r="J664" s="794"/>
      <c r="K664" s="794"/>
      <c r="L664" s="794"/>
    </row>
    <row r="665" spans="1:12" x14ac:dyDescent="0.2">
      <c r="A665" s="794"/>
      <c r="B665" s="794"/>
      <c r="C665" s="794"/>
      <c r="D665" s="794"/>
      <c r="G665" s="794"/>
      <c r="H665" s="794"/>
      <c r="I665" s="794"/>
      <c r="J665" s="794"/>
      <c r="K665" s="794"/>
      <c r="L665" s="794"/>
    </row>
    <row r="666" spans="1:12" x14ac:dyDescent="0.2">
      <c r="A666" s="794"/>
      <c r="B666" s="794"/>
      <c r="C666" s="794"/>
      <c r="D666" s="794"/>
      <c r="G666" s="794"/>
      <c r="H666" s="794"/>
      <c r="I666" s="794"/>
      <c r="J666" s="794"/>
      <c r="K666" s="794"/>
      <c r="L666" s="794"/>
    </row>
    <row r="667" spans="1:12" x14ac:dyDescent="0.2">
      <c r="A667" s="794"/>
      <c r="B667" s="794"/>
      <c r="C667" s="794"/>
      <c r="D667" s="794"/>
      <c r="G667" s="794"/>
      <c r="H667" s="794"/>
      <c r="I667" s="794"/>
      <c r="J667" s="794"/>
      <c r="K667" s="794"/>
      <c r="L667" s="794"/>
    </row>
    <row r="668" spans="1:12" x14ac:dyDescent="0.2">
      <c r="A668" s="794"/>
      <c r="B668" s="794"/>
      <c r="C668" s="794"/>
      <c r="D668" s="794"/>
      <c r="G668" s="794"/>
      <c r="H668" s="794"/>
      <c r="I668" s="794"/>
      <c r="J668" s="794"/>
      <c r="K668" s="794"/>
      <c r="L668" s="794"/>
    </row>
    <row r="669" spans="1:12" x14ac:dyDescent="0.2">
      <c r="A669" s="794"/>
      <c r="B669" s="794"/>
      <c r="C669" s="794"/>
      <c r="D669" s="794"/>
      <c r="G669" s="794"/>
      <c r="H669" s="794"/>
      <c r="I669" s="794"/>
      <c r="J669" s="794"/>
      <c r="K669" s="794"/>
      <c r="L669" s="794"/>
    </row>
    <row r="670" spans="1:12" x14ac:dyDescent="0.2">
      <c r="A670" s="794"/>
      <c r="B670" s="794"/>
      <c r="C670" s="794"/>
      <c r="D670" s="794"/>
      <c r="G670" s="794"/>
      <c r="H670" s="794"/>
      <c r="I670" s="794"/>
      <c r="J670" s="794"/>
      <c r="K670" s="794"/>
      <c r="L670" s="794"/>
    </row>
    <row r="671" spans="1:12" x14ac:dyDescent="0.2">
      <c r="A671" s="794"/>
      <c r="B671" s="794"/>
      <c r="C671" s="794"/>
      <c r="D671" s="794"/>
      <c r="G671" s="794"/>
      <c r="H671" s="794"/>
      <c r="I671" s="794"/>
      <c r="J671" s="794"/>
      <c r="K671" s="794"/>
      <c r="L671" s="794"/>
    </row>
    <row r="672" spans="1:12" x14ac:dyDescent="0.2">
      <c r="A672" s="794"/>
      <c r="B672" s="794"/>
      <c r="C672" s="794"/>
      <c r="D672" s="794"/>
      <c r="G672" s="794"/>
      <c r="H672" s="794"/>
      <c r="I672" s="794"/>
      <c r="J672" s="794"/>
      <c r="K672" s="794"/>
      <c r="L672" s="794"/>
    </row>
    <row r="673" spans="1:12" x14ac:dyDescent="0.2">
      <c r="A673" s="794"/>
      <c r="B673" s="794"/>
      <c r="C673" s="794"/>
      <c r="D673" s="794"/>
      <c r="G673" s="794"/>
      <c r="H673" s="794"/>
      <c r="I673" s="794"/>
      <c r="J673" s="794"/>
      <c r="K673" s="794"/>
      <c r="L673" s="794"/>
    </row>
    <row r="674" spans="1:12" x14ac:dyDescent="0.2">
      <c r="A674" s="794"/>
      <c r="B674" s="794"/>
      <c r="C674" s="794"/>
      <c r="D674" s="794"/>
      <c r="G674" s="794"/>
      <c r="H674" s="794"/>
      <c r="I674" s="794"/>
      <c r="J674" s="794"/>
      <c r="K674" s="794"/>
      <c r="L674" s="794"/>
    </row>
    <row r="675" spans="1:12" x14ac:dyDescent="0.2">
      <c r="A675" s="794"/>
      <c r="B675" s="794"/>
      <c r="C675" s="794"/>
      <c r="D675" s="794"/>
      <c r="G675" s="794"/>
      <c r="H675" s="794"/>
      <c r="I675" s="794"/>
      <c r="J675" s="794"/>
      <c r="K675" s="794"/>
      <c r="L675" s="794"/>
    </row>
    <row r="676" spans="1:12" x14ac:dyDescent="0.2">
      <c r="A676" s="794"/>
      <c r="B676" s="794"/>
      <c r="C676" s="794"/>
      <c r="D676" s="794"/>
      <c r="G676" s="794"/>
      <c r="H676" s="794"/>
      <c r="I676" s="794"/>
      <c r="J676" s="794"/>
      <c r="K676" s="794"/>
      <c r="L676" s="794"/>
    </row>
    <row r="677" spans="1:12" x14ac:dyDescent="0.2">
      <c r="A677" s="794"/>
      <c r="B677" s="794"/>
      <c r="C677" s="794"/>
      <c r="D677" s="794"/>
      <c r="G677" s="794"/>
      <c r="H677" s="794"/>
      <c r="I677" s="794"/>
      <c r="J677" s="794"/>
      <c r="K677" s="794"/>
      <c r="L677" s="794"/>
    </row>
    <row r="678" spans="1:12" x14ac:dyDescent="0.2">
      <c r="A678" s="794"/>
      <c r="B678" s="794"/>
      <c r="C678" s="794"/>
      <c r="D678" s="794"/>
      <c r="G678" s="794"/>
      <c r="H678" s="794"/>
      <c r="I678" s="794"/>
      <c r="J678" s="794"/>
      <c r="K678" s="794"/>
      <c r="L678" s="794"/>
    </row>
    <row r="679" spans="1:12" x14ac:dyDescent="0.2">
      <c r="A679" s="794"/>
      <c r="B679" s="794"/>
      <c r="C679" s="794"/>
      <c r="D679" s="794"/>
      <c r="G679" s="794"/>
      <c r="H679" s="794"/>
      <c r="I679" s="794"/>
      <c r="J679" s="794"/>
      <c r="K679" s="794"/>
      <c r="L679" s="794"/>
    </row>
    <row r="680" spans="1:12" x14ac:dyDescent="0.2">
      <c r="A680" s="794"/>
      <c r="B680" s="794"/>
      <c r="C680" s="794"/>
      <c r="D680" s="794"/>
      <c r="G680" s="794"/>
      <c r="H680" s="794"/>
      <c r="I680" s="794"/>
      <c r="J680" s="794"/>
      <c r="K680" s="794"/>
      <c r="L680" s="794"/>
    </row>
    <row r="681" spans="1:12" x14ac:dyDescent="0.2">
      <c r="A681" s="794"/>
      <c r="B681" s="794"/>
      <c r="C681" s="794"/>
      <c r="D681" s="794"/>
      <c r="G681" s="794"/>
      <c r="H681" s="794"/>
      <c r="I681" s="794"/>
      <c r="J681" s="794"/>
      <c r="K681" s="794"/>
      <c r="L681" s="794"/>
    </row>
    <row r="682" spans="1:12" x14ac:dyDescent="0.2">
      <c r="A682" s="794"/>
      <c r="B682" s="794"/>
      <c r="C682" s="794"/>
      <c r="D682" s="794"/>
      <c r="G682" s="794"/>
      <c r="H682" s="794"/>
      <c r="I682" s="794"/>
      <c r="J682" s="794"/>
      <c r="K682" s="794"/>
      <c r="L682" s="794"/>
    </row>
    <row r="683" spans="1:12" x14ac:dyDescent="0.2">
      <c r="A683" s="794"/>
      <c r="B683" s="794"/>
      <c r="C683" s="794"/>
      <c r="D683" s="794"/>
      <c r="G683" s="794"/>
      <c r="H683" s="794"/>
      <c r="I683" s="794"/>
      <c r="J683" s="794"/>
      <c r="K683" s="794"/>
      <c r="L683" s="794"/>
    </row>
    <row r="684" spans="1:12" x14ac:dyDescent="0.2">
      <c r="A684" s="794"/>
      <c r="B684" s="794"/>
      <c r="C684" s="794"/>
      <c r="D684" s="794"/>
      <c r="G684" s="794"/>
      <c r="H684" s="794"/>
      <c r="I684" s="794"/>
      <c r="J684" s="794"/>
      <c r="K684" s="794"/>
      <c r="L684" s="794"/>
    </row>
    <row r="685" spans="1:12" x14ac:dyDescent="0.2">
      <c r="A685" s="794"/>
      <c r="B685" s="794"/>
      <c r="C685" s="794"/>
      <c r="D685" s="794"/>
      <c r="G685" s="794"/>
      <c r="H685" s="794"/>
      <c r="I685" s="794"/>
      <c r="J685" s="794"/>
      <c r="K685" s="794"/>
      <c r="L685" s="794"/>
    </row>
    <row r="686" spans="1:12" x14ac:dyDescent="0.2">
      <c r="A686" s="794"/>
      <c r="B686" s="794"/>
      <c r="C686" s="794"/>
      <c r="D686" s="794"/>
      <c r="G686" s="794"/>
      <c r="H686" s="794"/>
      <c r="I686" s="794"/>
      <c r="J686" s="794"/>
      <c r="K686" s="794"/>
      <c r="L686" s="794"/>
    </row>
    <row r="687" spans="1:12" x14ac:dyDescent="0.2">
      <c r="A687" s="794"/>
      <c r="B687" s="794"/>
      <c r="C687" s="794"/>
      <c r="D687" s="794"/>
      <c r="G687" s="794"/>
      <c r="H687" s="794"/>
      <c r="I687" s="794"/>
      <c r="J687" s="794"/>
      <c r="K687" s="794"/>
      <c r="L687" s="794"/>
    </row>
    <row r="688" spans="1:12" x14ac:dyDescent="0.2">
      <c r="A688" s="794"/>
      <c r="B688" s="794"/>
      <c r="C688" s="794"/>
      <c r="D688" s="794"/>
      <c r="G688" s="794"/>
      <c r="H688" s="794"/>
      <c r="I688" s="794"/>
      <c r="J688" s="794"/>
      <c r="K688" s="794"/>
      <c r="L688" s="794"/>
    </row>
    <row r="689" spans="1:12" x14ac:dyDescent="0.2">
      <c r="A689" s="794"/>
      <c r="B689" s="794"/>
      <c r="C689" s="794"/>
      <c r="D689" s="794"/>
      <c r="G689" s="794"/>
      <c r="H689" s="794"/>
      <c r="I689" s="794"/>
      <c r="J689" s="794"/>
      <c r="K689" s="794"/>
      <c r="L689" s="794"/>
    </row>
    <row r="690" spans="1:12" x14ac:dyDescent="0.2">
      <c r="A690" s="794"/>
      <c r="B690" s="794"/>
      <c r="C690" s="794"/>
      <c r="D690" s="794"/>
      <c r="G690" s="794"/>
      <c r="H690" s="794"/>
      <c r="I690" s="794"/>
      <c r="J690" s="794"/>
      <c r="K690" s="794"/>
      <c r="L690" s="794"/>
    </row>
    <row r="691" spans="1:12" x14ac:dyDescent="0.2">
      <c r="A691" s="794"/>
      <c r="B691" s="794"/>
      <c r="C691" s="794"/>
      <c r="D691" s="794"/>
      <c r="G691" s="794"/>
      <c r="H691" s="794"/>
      <c r="I691" s="794"/>
      <c r="J691" s="794"/>
      <c r="K691" s="794"/>
      <c r="L691" s="794"/>
    </row>
    <row r="692" spans="1:12" x14ac:dyDescent="0.2">
      <c r="A692" s="794"/>
      <c r="B692" s="794"/>
      <c r="C692" s="794"/>
      <c r="D692" s="794"/>
      <c r="G692" s="794"/>
      <c r="H692" s="794"/>
      <c r="I692" s="794"/>
      <c r="J692" s="794"/>
      <c r="K692" s="794"/>
      <c r="L692" s="794"/>
    </row>
    <row r="693" spans="1:12" x14ac:dyDescent="0.2">
      <c r="A693" s="794"/>
      <c r="B693" s="794"/>
      <c r="C693" s="794"/>
      <c r="D693" s="794"/>
      <c r="G693" s="794"/>
      <c r="H693" s="794"/>
      <c r="I693" s="794"/>
      <c r="J693" s="794"/>
      <c r="K693" s="794"/>
      <c r="L693" s="794"/>
    </row>
    <row r="694" spans="1:12" x14ac:dyDescent="0.2">
      <c r="A694" s="794"/>
      <c r="B694" s="794"/>
      <c r="C694" s="794"/>
      <c r="D694" s="794"/>
      <c r="G694" s="794"/>
      <c r="H694" s="794"/>
      <c r="I694" s="794"/>
      <c r="J694" s="794"/>
      <c r="K694" s="794"/>
      <c r="L694" s="794"/>
    </row>
    <row r="695" spans="1:12" x14ac:dyDescent="0.2">
      <c r="A695" s="794"/>
      <c r="B695" s="794"/>
      <c r="C695" s="794"/>
      <c r="D695" s="794"/>
      <c r="G695" s="794"/>
      <c r="H695" s="794"/>
      <c r="I695" s="794"/>
      <c r="J695" s="794"/>
      <c r="K695" s="794"/>
      <c r="L695" s="794"/>
    </row>
    <row r="696" spans="1:12" x14ac:dyDescent="0.2">
      <c r="A696" s="794"/>
      <c r="B696" s="794"/>
      <c r="C696" s="794"/>
      <c r="D696" s="794"/>
      <c r="G696" s="794"/>
      <c r="H696" s="794"/>
      <c r="I696" s="794"/>
      <c r="J696" s="794"/>
      <c r="K696" s="794"/>
      <c r="L696" s="794"/>
    </row>
    <row r="697" spans="1:12" x14ac:dyDescent="0.2">
      <c r="A697" s="794"/>
      <c r="B697" s="794"/>
      <c r="C697" s="794"/>
      <c r="D697" s="794"/>
      <c r="G697" s="794"/>
      <c r="H697" s="794"/>
      <c r="I697" s="794"/>
      <c r="J697" s="794"/>
      <c r="K697" s="794"/>
      <c r="L697" s="794"/>
    </row>
    <row r="698" spans="1:12" x14ac:dyDescent="0.2">
      <c r="A698" s="794"/>
      <c r="B698" s="794"/>
      <c r="C698" s="794"/>
      <c r="D698" s="794"/>
      <c r="G698" s="794"/>
      <c r="H698" s="794"/>
      <c r="I698" s="794"/>
      <c r="J698" s="794"/>
      <c r="K698" s="794"/>
      <c r="L698" s="794"/>
    </row>
    <row r="699" spans="1:12" x14ac:dyDescent="0.2">
      <c r="A699" s="794"/>
      <c r="B699" s="794"/>
      <c r="C699" s="794"/>
      <c r="D699" s="794"/>
      <c r="G699" s="794"/>
      <c r="H699" s="794"/>
      <c r="I699" s="794"/>
      <c r="J699" s="794"/>
      <c r="K699" s="794"/>
      <c r="L699" s="794"/>
    </row>
    <row r="700" spans="1:12" x14ac:dyDescent="0.2">
      <c r="A700" s="794"/>
      <c r="B700" s="794"/>
      <c r="C700" s="794"/>
      <c r="D700" s="794"/>
      <c r="G700" s="794"/>
      <c r="H700" s="794"/>
      <c r="I700" s="794"/>
      <c r="J700" s="794"/>
      <c r="K700" s="794"/>
      <c r="L700" s="794"/>
    </row>
    <row r="701" spans="1:12" x14ac:dyDescent="0.2">
      <c r="A701" s="794"/>
      <c r="B701" s="794"/>
      <c r="C701" s="794"/>
      <c r="D701" s="794"/>
      <c r="G701" s="794"/>
      <c r="H701" s="794"/>
      <c r="I701" s="794"/>
      <c r="J701" s="794"/>
      <c r="K701" s="794"/>
      <c r="L701" s="794"/>
    </row>
    <row r="702" spans="1:12" x14ac:dyDescent="0.2">
      <c r="A702" s="794"/>
      <c r="B702" s="794"/>
      <c r="C702" s="794"/>
      <c r="D702" s="794"/>
      <c r="G702" s="794"/>
      <c r="H702" s="794"/>
      <c r="I702" s="794"/>
      <c r="J702" s="794"/>
      <c r="K702" s="794"/>
      <c r="L702" s="794"/>
    </row>
    <row r="703" spans="1:12" x14ac:dyDescent="0.2">
      <c r="A703" s="794"/>
      <c r="B703" s="794"/>
      <c r="C703" s="794"/>
      <c r="D703" s="794"/>
      <c r="G703" s="794"/>
      <c r="H703" s="794"/>
      <c r="I703" s="794"/>
      <c r="J703" s="794"/>
      <c r="K703" s="794"/>
      <c r="L703" s="794"/>
    </row>
    <row r="704" spans="1:12" x14ac:dyDescent="0.2">
      <c r="A704" s="794"/>
      <c r="B704" s="794"/>
      <c r="C704" s="794"/>
      <c r="D704" s="794"/>
      <c r="G704" s="794"/>
      <c r="H704" s="794"/>
      <c r="I704" s="794"/>
      <c r="J704" s="794"/>
      <c r="K704" s="794"/>
      <c r="L704" s="794"/>
    </row>
    <row r="705" spans="1:12" x14ac:dyDescent="0.2">
      <c r="A705" s="794"/>
      <c r="B705" s="794"/>
      <c r="C705" s="794"/>
      <c r="D705" s="794"/>
      <c r="G705" s="794"/>
      <c r="H705" s="794"/>
      <c r="I705" s="794"/>
      <c r="J705" s="794"/>
      <c r="K705" s="794"/>
      <c r="L705" s="794"/>
    </row>
    <row r="706" spans="1:12" x14ac:dyDescent="0.2">
      <c r="A706" s="794"/>
      <c r="B706" s="794"/>
      <c r="C706" s="794"/>
      <c r="D706" s="794"/>
      <c r="G706" s="794"/>
      <c r="H706" s="794"/>
      <c r="I706" s="794"/>
      <c r="J706" s="794"/>
      <c r="K706" s="794"/>
      <c r="L706" s="794"/>
    </row>
    <row r="707" spans="1:12" x14ac:dyDescent="0.2">
      <c r="A707" s="794"/>
      <c r="B707" s="794"/>
      <c r="C707" s="794"/>
      <c r="D707" s="794"/>
      <c r="G707" s="794"/>
      <c r="H707" s="794"/>
      <c r="I707" s="794"/>
      <c r="J707" s="794"/>
      <c r="K707" s="794"/>
      <c r="L707" s="794"/>
    </row>
    <row r="708" spans="1:12" x14ac:dyDescent="0.2">
      <c r="A708" s="794"/>
      <c r="B708" s="794"/>
      <c r="C708" s="794"/>
      <c r="D708" s="794"/>
      <c r="G708" s="794"/>
      <c r="H708" s="794"/>
      <c r="I708" s="794"/>
      <c r="J708" s="794"/>
      <c r="K708" s="794"/>
      <c r="L708" s="794"/>
    </row>
    <row r="709" spans="1:12" x14ac:dyDescent="0.2">
      <c r="A709" s="794"/>
      <c r="B709" s="794"/>
      <c r="C709" s="794"/>
      <c r="D709" s="794"/>
      <c r="G709" s="794"/>
      <c r="H709" s="794"/>
      <c r="I709" s="794"/>
      <c r="J709" s="794"/>
      <c r="K709" s="794"/>
      <c r="L709" s="794"/>
    </row>
    <row r="710" spans="1:12" x14ac:dyDescent="0.2">
      <c r="A710" s="794"/>
      <c r="B710" s="794"/>
      <c r="C710" s="794"/>
      <c r="D710" s="794"/>
      <c r="G710" s="794"/>
      <c r="H710" s="794"/>
      <c r="I710" s="794"/>
      <c r="J710" s="794"/>
      <c r="K710" s="794"/>
      <c r="L710" s="794"/>
    </row>
    <row r="711" spans="1:12" x14ac:dyDescent="0.2">
      <c r="A711" s="794"/>
      <c r="B711" s="794"/>
      <c r="C711" s="794"/>
      <c r="D711" s="794"/>
      <c r="G711" s="794"/>
      <c r="H711" s="794"/>
      <c r="I711" s="794"/>
      <c r="J711" s="794"/>
      <c r="K711" s="794"/>
      <c r="L711" s="794"/>
    </row>
    <row r="712" spans="1:12" x14ac:dyDescent="0.2">
      <c r="A712" s="794"/>
      <c r="B712" s="794"/>
      <c r="C712" s="794"/>
      <c r="D712" s="794"/>
      <c r="G712" s="794"/>
      <c r="H712" s="794"/>
      <c r="I712" s="794"/>
      <c r="J712" s="794"/>
      <c r="K712" s="794"/>
      <c r="L712" s="794"/>
    </row>
    <row r="713" spans="1:12" x14ac:dyDescent="0.2">
      <c r="A713" s="794"/>
      <c r="B713" s="794"/>
      <c r="C713" s="794"/>
      <c r="D713" s="794"/>
      <c r="G713" s="794"/>
      <c r="H713" s="794"/>
      <c r="I713" s="794"/>
      <c r="J713" s="794"/>
      <c r="K713" s="794"/>
      <c r="L713" s="794"/>
    </row>
    <row r="714" spans="1:12" x14ac:dyDescent="0.2">
      <c r="A714" s="794"/>
      <c r="B714" s="794"/>
      <c r="C714" s="794"/>
      <c r="D714" s="794"/>
      <c r="G714" s="794"/>
      <c r="H714" s="794"/>
      <c r="I714" s="794"/>
      <c r="J714" s="794"/>
      <c r="K714" s="794"/>
      <c r="L714" s="794"/>
    </row>
    <row r="715" spans="1:12" x14ac:dyDescent="0.2">
      <c r="A715" s="794"/>
      <c r="B715" s="794"/>
      <c r="C715" s="794"/>
      <c r="D715" s="794"/>
      <c r="G715" s="794"/>
      <c r="H715" s="794"/>
      <c r="I715" s="794"/>
      <c r="J715" s="794"/>
      <c r="K715" s="794"/>
      <c r="L715" s="794"/>
    </row>
    <row r="716" spans="1:12" x14ac:dyDescent="0.2">
      <c r="A716" s="794"/>
      <c r="B716" s="794"/>
      <c r="C716" s="794"/>
      <c r="D716" s="794"/>
      <c r="G716" s="794"/>
      <c r="H716" s="794"/>
      <c r="I716" s="794"/>
      <c r="J716" s="794"/>
      <c r="K716" s="794"/>
      <c r="L716" s="794"/>
    </row>
    <row r="717" spans="1:12" x14ac:dyDescent="0.2">
      <c r="A717" s="794"/>
      <c r="B717" s="794"/>
      <c r="C717" s="794"/>
      <c r="D717" s="794"/>
      <c r="G717" s="794"/>
      <c r="H717" s="794"/>
      <c r="I717" s="794"/>
      <c r="J717" s="794"/>
      <c r="K717" s="794"/>
      <c r="L717" s="794"/>
    </row>
    <row r="718" spans="1:12" x14ac:dyDescent="0.2">
      <c r="A718" s="794"/>
      <c r="B718" s="794"/>
      <c r="C718" s="794"/>
      <c r="D718" s="794"/>
      <c r="G718" s="794"/>
      <c r="H718" s="794"/>
      <c r="I718" s="794"/>
      <c r="J718" s="794"/>
      <c r="K718" s="794"/>
      <c r="L718" s="794"/>
    </row>
    <row r="719" spans="1:12" x14ac:dyDescent="0.2">
      <c r="A719" s="794"/>
      <c r="B719" s="794"/>
      <c r="C719" s="794"/>
      <c r="D719" s="794"/>
      <c r="G719" s="794"/>
      <c r="H719" s="794"/>
      <c r="I719" s="794"/>
      <c r="J719" s="794"/>
      <c r="K719" s="794"/>
      <c r="L719" s="794"/>
    </row>
    <row r="720" spans="1:12" x14ac:dyDescent="0.2">
      <c r="A720" s="794"/>
      <c r="B720" s="794"/>
      <c r="C720" s="794"/>
      <c r="D720" s="794"/>
      <c r="G720" s="794"/>
      <c r="H720" s="794"/>
      <c r="I720" s="794"/>
      <c r="J720" s="794"/>
      <c r="K720" s="794"/>
      <c r="L720" s="794"/>
    </row>
    <row r="721" spans="1:12" x14ac:dyDescent="0.2">
      <c r="A721" s="794"/>
      <c r="B721" s="794"/>
      <c r="C721" s="794"/>
      <c r="D721" s="794"/>
      <c r="G721" s="794"/>
      <c r="H721" s="794"/>
      <c r="I721" s="794"/>
      <c r="J721" s="794"/>
      <c r="K721" s="794"/>
      <c r="L721" s="794"/>
    </row>
    <row r="722" spans="1:12" x14ac:dyDescent="0.2">
      <c r="A722" s="794"/>
      <c r="B722" s="794"/>
      <c r="C722" s="794"/>
      <c r="D722" s="794"/>
      <c r="G722" s="794"/>
      <c r="H722" s="794"/>
      <c r="I722" s="794"/>
      <c r="J722" s="794"/>
      <c r="K722" s="794"/>
      <c r="L722" s="794"/>
    </row>
    <row r="723" spans="1:12" x14ac:dyDescent="0.2">
      <c r="A723" s="794"/>
      <c r="B723" s="794"/>
      <c r="C723" s="794"/>
      <c r="D723" s="794"/>
      <c r="G723" s="794"/>
      <c r="H723" s="794"/>
      <c r="I723" s="794"/>
      <c r="J723" s="794"/>
      <c r="K723" s="794"/>
      <c r="L723" s="794"/>
    </row>
    <row r="724" spans="1:12" x14ac:dyDescent="0.2">
      <c r="A724" s="794"/>
      <c r="B724" s="794"/>
      <c r="C724" s="794"/>
      <c r="D724" s="794"/>
      <c r="G724" s="794"/>
      <c r="H724" s="794"/>
      <c r="I724" s="794"/>
      <c r="J724" s="794"/>
      <c r="K724" s="794"/>
      <c r="L724" s="794"/>
    </row>
    <row r="725" spans="1:12" x14ac:dyDescent="0.2">
      <c r="A725" s="794"/>
      <c r="B725" s="794"/>
      <c r="C725" s="794"/>
      <c r="D725" s="794"/>
      <c r="G725" s="794"/>
      <c r="H725" s="794"/>
      <c r="I725" s="794"/>
      <c r="J725" s="794"/>
      <c r="K725" s="794"/>
      <c r="L725" s="794"/>
    </row>
    <row r="726" spans="1:12" x14ac:dyDescent="0.2">
      <c r="A726" s="794"/>
      <c r="B726" s="794"/>
      <c r="C726" s="794"/>
      <c r="D726" s="794"/>
      <c r="G726" s="794"/>
      <c r="H726" s="794"/>
      <c r="I726" s="794"/>
      <c r="J726" s="794"/>
      <c r="K726" s="794"/>
      <c r="L726" s="794"/>
    </row>
    <row r="727" spans="1:12" x14ac:dyDescent="0.2">
      <c r="A727" s="794"/>
      <c r="B727" s="794"/>
      <c r="C727" s="794"/>
      <c r="D727" s="794"/>
      <c r="G727" s="794"/>
      <c r="H727" s="794"/>
      <c r="I727" s="794"/>
      <c r="J727" s="794"/>
      <c r="K727" s="794"/>
      <c r="L727" s="794"/>
    </row>
    <row r="728" spans="1:12" x14ac:dyDescent="0.2">
      <c r="A728" s="794"/>
      <c r="B728" s="794"/>
      <c r="C728" s="794"/>
      <c r="D728" s="794"/>
      <c r="G728" s="794"/>
      <c r="H728" s="794"/>
      <c r="I728" s="794"/>
      <c r="J728" s="794"/>
      <c r="K728" s="794"/>
      <c r="L728" s="794"/>
    </row>
    <row r="729" spans="1:12" x14ac:dyDescent="0.2">
      <c r="A729" s="794"/>
      <c r="B729" s="794"/>
      <c r="C729" s="794"/>
      <c r="D729" s="794"/>
      <c r="G729" s="794"/>
      <c r="H729" s="794"/>
      <c r="I729" s="794"/>
      <c r="J729" s="794"/>
      <c r="K729" s="794"/>
      <c r="L729" s="794"/>
    </row>
    <row r="730" spans="1:12" x14ac:dyDescent="0.2">
      <c r="A730" s="794"/>
      <c r="B730" s="794"/>
      <c r="C730" s="794"/>
      <c r="D730" s="794"/>
      <c r="G730" s="794"/>
      <c r="H730" s="794"/>
      <c r="I730" s="794"/>
      <c r="J730" s="794"/>
      <c r="K730" s="794"/>
      <c r="L730" s="794"/>
    </row>
    <row r="731" spans="1:12" x14ac:dyDescent="0.2">
      <c r="A731" s="794"/>
      <c r="B731" s="794"/>
      <c r="C731" s="794"/>
      <c r="D731" s="794"/>
      <c r="G731" s="794"/>
      <c r="H731" s="794"/>
      <c r="I731" s="794"/>
      <c r="J731" s="794"/>
      <c r="K731" s="794"/>
      <c r="L731" s="794"/>
    </row>
    <row r="732" spans="1:12" x14ac:dyDescent="0.2">
      <c r="A732" s="794"/>
      <c r="B732" s="794"/>
      <c r="C732" s="794"/>
      <c r="D732" s="794"/>
      <c r="G732" s="794"/>
      <c r="H732" s="794"/>
      <c r="I732" s="794"/>
      <c r="J732" s="794"/>
      <c r="K732" s="794"/>
      <c r="L732" s="794"/>
    </row>
    <row r="733" spans="1:12" x14ac:dyDescent="0.2">
      <c r="A733" s="794"/>
      <c r="B733" s="794"/>
      <c r="C733" s="794"/>
      <c r="D733" s="794"/>
      <c r="G733" s="794"/>
      <c r="H733" s="794"/>
      <c r="I733" s="794"/>
      <c r="J733" s="794"/>
      <c r="K733" s="794"/>
      <c r="L733" s="794"/>
    </row>
    <row r="734" spans="1:12" x14ac:dyDescent="0.2">
      <c r="A734" s="794"/>
      <c r="B734" s="794"/>
      <c r="C734" s="794"/>
      <c r="D734" s="794"/>
      <c r="G734" s="794"/>
      <c r="H734" s="794"/>
      <c r="I734" s="794"/>
      <c r="J734" s="794"/>
      <c r="K734" s="794"/>
      <c r="L734" s="794"/>
    </row>
    <row r="735" spans="1:12" x14ac:dyDescent="0.2">
      <c r="A735" s="794"/>
      <c r="B735" s="794"/>
      <c r="C735" s="794"/>
      <c r="D735" s="794"/>
      <c r="G735" s="794"/>
      <c r="H735" s="794"/>
      <c r="I735" s="794"/>
      <c r="J735" s="794"/>
      <c r="K735" s="794"/>
      <c r="L735" s="794"/>
    </row>
    <row r="736" spans="1:12" x14ac:dyDescent="0.2">
      <c r="A736" s="794"/>
      <c r="B736" s="794"/>
      <c r="C736" s="794"/>
      <c r="D736" s="794"/>
      <c r="G736" s="794"/>
      <c r="H736" s="794"/>
      <c r="I736" s="794"/>
      <c r="J736" s="794"/>
      <c r="K736" s="794"/>
      <c r="L736" s="794"/>
    </row>
    <row r="737" spans="1:12" x14ac:dyDescent="0.2">
      <c r="A737" s="794"/>
      <c r="B737" s="794"/>
      <c r="C737" s="794"/>
      <c r="D737" s="794"/>
      <c r="G737" s="794"/>
      <c r="H737" s="794"/>
      <c r="I737" s="794"/>
      <c r="J737" s="794"/>
      <c r="K737" s="794"/>
      <c r="L737" s="794"/>
    </row>
    <row r="738" spans="1:12" x14ac:dyDescent="0.2">
      <c r="A738" s="794"/>
      <c r="B738" s="794"/>
      <c r="C738" s="794"/>
      <c r="D738" s="794"/>
      <c r="G738" s="794"/>
      <c r="H738" s="794"/>
      <c r="I738" s="794"/>
      <c r="J738" s="794"/>
      <c r="K738" s="794"/>
      <c r="L738" s="794"/>
    </row>
    <row r="739" spans="1:12" x14ac:dyDescent="0.2">
      <c r="A739" s="794"/>
      <c r="B739" s="794"/>
      <c r="C739" s="794"/>
      <c r="D739" s="794"/>
      <c r="G739" s="794"/>
      <c r="H739" s="794"/>
      <c r="I739" s="794"/>
      <c r="J739" s="794"/>
      <c r="K739" s="794"/>
      <c r="L739" s="794"/>
    </row>
    <row r="740" spans="1:12" x14ac:dyDescent="0.2">
      <c r="A740" s="794"/>
      <c r="B740" s="794"/>
      <c r="C740" s="794"/>
      <c r="D740" s="794"/>
      <c r="G740" s="794"/>
      <c r="H740" s="794"/>
      <c r="I740" s="794"/>
      <c r="J740" s="794"/>
      <c r="K740" s="794"/>
      <c r="L740" s="794"/>
    </row>
    <row r="741" spans="1:12" x14ac:dyDescent="0.2">
      <c r="A741" s="794"/>
      <c r="B741" s="794"/>
      <c r="C741" s="794"/>
      <c r="D741" s="794"/>
      <c r="G741" s="794"/>
      <c r="H741" s="794"/>
      <c r="I741" s="794"/>
      <c r="J741" s="794"/>
      <c r="K741" s="794"/>
      <c r="L741" s="794"/>
    </row>
    <row r="742" spans="1:12" x14ac:dyDescent="0.2">
      <c r="A742" s="794"/>
      <c r="B742" s="794"/>
      <c r="C742" s="794"/>
      <c r="D742" s="794"/>
      <c r="G742" s="794"/>
      <c r="H742" s="794"/>
      <c r="I742" s="794"/>
      <c r="J742" s="794"/>
      <c r="K742" s="794"/>
      <c r="L742" s="794"/>
    </row>
    <row r="743" spans="1:12" x14ac:dyDescent="0.2">
      <c r="A743" s="794"/>
      <c r="B743" s="794"/>
      <c r="C743" s="794"/>
      <c r="D743" s="794"/>
      <c r="G743" s="794"/>
      <c r="H743" s="794"/>
      <c r="I743" s="794"/>
      <c r="J743" s="794"/>
      <c r="K743" s="794"/>
      <c r="L743" s="794"/>
    </row>
    <row r="744" spans="1:12" x14ac:dyDescent="0.2">
      <c r="A744" s="794"/>
      <c r="B744" s="794"/>
      <c r="C744" s="794"/>
      <c r="D744" s="794"/>
      <c r="G744" s="794"/>
      <c r="H744" s="794"/>
      <c r="I744" s="794"/>
      <c r="J744" s="794"/>
      <c r="K744" s="794"/>
      <c r="L744" s="794"/>
    </row>
    <row r="745" spans="1:12" x14ac:dyDescent="0.2">
      <c r="A745" s="794"/>
      <c r="B745" s="794"/>
      <c r="C745" s="794"/>
      <c r="D745" s="794"/>
      <c r="G745" s="794"/>
      <c r="H745" s="794"/>
      <c r="I745" s="794"/>
      <c r="J745" s="794"/>
      <c r="K745" s="794"/>
      <c r="L745" s="794"/>
    </row>
    <row r="746" spans="1:12" x14ac:dyDescent="0.2">
      <c r="A746" s="794"/>
      <c r="B746" s="794"/>
      <c r="C746" s="794"/>
      <c r="D746" s="794"/>
      <c r="G746" s="794"/>
      <c r="H746" s="794"/>
      <c r="I746" s="794"/>
      <c r="J746" s="794"/>
      <c r="K746" s="794"/>
      <c r="L746" s="794"/>
    </row>
    <row r="747" spans="1:12" x14ac:dyDescent="0.2">
      <c r="A747" s="794"/>
      <c r="B747" s="794"/>
      <c r="C747" s="794"/>
      <c r="D747" s="794"/>
      <c r="G747" s="794"/>
      <c r="H747" s="794"/>
      <c r="I747" s="794"/>
      <c r="J747" s="794"/>
      <c r="K747" s="794"/>
      <c r="L747" s="794"/>
    </row>
    <row r="748" spans="1:12" x14ac:dyDescent="0.2">
      <c r="A748" s="794"/>
      <c r="B748" s="794"/>
      <c r="C748" s="794"/>
      <c r="D748" s="794"/>
      <c r="G748" s="794"/>
      <c r="H748" s="794"/>
      <c r="I748" s="794"/>
      <c r="J748" s="794"/>
      <c r="K748" s="794"/>
      <c r="L748" s="794"/>
    </row>
    <row r="749" spans="1:12" x14ac:dyDescent="0.2">
      <c r="A749" s="794"/>
      <c r="B749" s="794"/>
      <c r="C749" s="794"/>
      <c r="D749" s="794"/>
      <c r="G749" s="794"/>
      <c r="H749" s="794"/>
      <c r="I749" s="794"/>
      <c r="J749" s="794"/>
      <c r="K749" s="794"/>
      <c r="L749" s="794"/>
    </row>
    <row r="750" spans="1:12" x14ac:dyDescent="0.2">
      <c r="A750" s="794"/>
      <c r="B750" s="794"/>
      <c r="C750" s="794"/>
      <c r="D750" s="794"/>
      <c r="G750" s="794"/>
      <c r="H750" s="794"/>
      <c r="I750" s="794"/>
      <c r="J750" s="794"/>
      <c r="K750" s="794"/>
      <c r="L750" s="794"/>
    </row>
    <row r="751" spans="1:12" x14ac:dyDescent="0.2">
      <c r="A751" s="794"/>
      <c r="B751" s="794"/>
      <c r="C751" s="794"/>
      <c r="D751" s="794"/>
      <c r="G751" s="794"/>
      <c r="H751" s="794"/>
      <c r="I751" s="794"/>
      <c r="J751" s="794"/>
      <c r="K751" s="794"/>
      <c r="L751" s="794"/>
    </row>
    <row r="752" spans="1:12" x14ac:dyDescent="0.2">
      <c r="A752" s="794"/>
      <c r="B752" s="794"/>
      <c r="C752" s="794"/>
      <c r="D752" s="794"/>
      <c r="G752" s="794"/>
      <c r="H752" s="794"/>
      <c r="I752" s="794"/>
      <c r="J752" s="794"/>
      <c r="K752" s="794"/>
      <c r="L752" s="794"/>
    </row>
    <row r="753" spans="1:12" x14ac:dyDescent="0.2">
      <c r="A753" s="794"/>
      <c r="B753" s="794"/>
      <c r="C753" s="794"/>
      <c r="D753" s="794"/>
      <c r="G753" s="794"/>
      <c r="H753" s="794"/>
      <c r="I753" s="794"/>
      <c r="J753" s="794"/>
      <c r="K753" s="794"/>
      <c r="L753" s="794"/>
    </row>
    <row r="754" spans="1:12" x14ac:dyDescent="0.2">
      <c r="A754" s="794"/>
      <c r="B754" s="794"/>
      <c r="C754" s="794"/>
      <c r="D754" s="794"/>
      <c r="G754" s="794"/>
      <c r="H754" s="794"/>
      <c r="I754" s="794"/>
      <c r="J754" s="794"/>
      <c r="K754" s="794"/>
      <c r="L754" s="794"/>
    </row>
    <row r="755" spans="1:12" x14ac:dyDescent="0.2">
      <c r="A755" s="794"/>
      <c r="B755" s="794"/>
      <c r="C755" s="794"/>
      <c r="D755" s="794"/>
      <c r="G755" s="794"/>
      <c r="H755" s="794"/>
      <c r="I755" s="794"/>
      <c r="J755" s="794"/>
      <c r="K755" s="794"/>
      <c r="L755" s="794"/>
    </row>
    <row r="756" spans="1:12" x14ac:dyDescent="0.2">
      <c r="A756" s="794"/>
      <c r="B756" s="794"/>
      <c r="C756" s="794"/>
      <c r="D756" s="794"/>
      <c r="G756" s="794"/>
      <c r="H756" s="794"/>
      <c r="I756" s="794"/>
      <c r="J756" s="794"/>
      <c r="K756" s="794"/>
      <c r="L756" s="794"/>
    </row>
    <row r="757" spans="1:12" x14ac:dyDescent="0.2">
      <c r="A757" s="794"/>
      <c r="B757" s="794"/>
      <c r="C757" s="794"/>
      <c r="D757" s="794"/>
      <c r="G757" s="794"/>
      <c r="H757" s="794"/>
      <c r="I757" s="794"/>
      <c r="J757" s="794"/>
      <c r="K757" s="794"/>
      <c r="L757" s="794"/>
    </row>
    <row r="758" spans="1:12" x14ac:dyDescent="0.2">
      <c r="A758" s="794"/>
      <c r="B758" s="794"/>
      <c r="C758" s="794"/>
      <c r="D758" s="794"/>
      <c r="G758" s="794"/>
      <c r="H758" s="794"/>
      <c r="I758" s="794"/>
      <c r="J758" s="794"/>
      <c r="K758" s="794"/>
      <c r="L758" s="794"/>
    </row>
    <row r="759" spans="1:12" x14ac:dyDescent="0.2">
      <c r="A759" s="794"/>
      <c r="B759" s="794"/>
      <c r="C759" s="794"/>
      <c r="D759" s="794"/>
      <c r="G759" s="794"/>
      <c r="H759" s="794"/>
      <c r="I759" s="794"/>
      <c r="J759" s="794"/>
      <c r="K759" s="794"/>
      <c r="L759" s="794"/>
    </row>
    <row r="760" spans="1:12" x14ac:dyDescent="0.2">
      <c r="A760" s="794"/>
      <c r="B760" s="794"/>
      <c r="C760" s="794"/>
      <c r="D760" s="794"/>
      <c r="G760" s="794"/>
      <c r="H760" s="794"/>
      <c r="I760" s="794"/>
      <c r="J760" s="794"/>
      <c r="K760" s="794"/>
      <c r="L760" s="794"/>
    </row>
    <row r="761" spans="1:12" x14ac:dyDescent="0.2">
      <c r="A761" s="794"/>
      <c r="B761" s="794"/>
      <c r="C761" s="794"/>
      <c r="D761" s="794"/>
      <c r="G761" s="794"/>
      <c r="H761" s="794"/>
      <c r="I761" s="794"/>
      <c r="J761" s="794"/>
      <c r="K761" s="794"/>
      <c r="L761" s="794"/>
    </row>
    <row r="762" spans="1:12" x14ac:dyDescent="0.2">
      <c r="A762" s="794"/>
      <c r="B762" s="794"/>
      <c r="C762" s="794"/>
      <c r="D762" s="794"/>
      <c r="G762" s="794"/>
      <c r="H762" s="794"/>
      <c r="I762" s="794"/>
      <c r="J762" s="794"/>
      <c r="K762" s="794"/>
      <c r="L762" s="794"/>
    </row>
    <row r="763" spans="1:12" x14ac:dyDescent="0.2">
      <c r="A763" s="794"/>
      <c r="B763" s="794"/>
      <c r="C763" s="794"/>
      <c r="D763" s="794"/>
      <c r="G763" s="794"/>
      <c r="H763" s="794"/>
      <c r="I763" s="794"/>
      <c r="J763" s="794"/>
      <c r="K763" s="794"/>
      <c r="L763" s="794"/>
    </row>
    <row r="764" spans="1:12" x14ac:dyDescent="0.2">
      <c r="A764" s="794"/>
      <c r="B764" s="794"/>
      <c r="C764" s="794"/>
      <c r="D764" s="794"/>
      <c r="G764" s="794"/>
      <c r="H764" s="794"/>
      <c r="I764" s="794"/>
      <c r="J764" s="794"/>
      <c r="K764" s="794"/>
      <c r="L764" s="794"/>
    </row>
    <row r="765" spans="1:12" x14ac:dyDescent="0.2">
      <c r="A765" s="794"/>
      <c r="B765" s="794"/>
      <c r="C765" s="794"/>
      <c r="D765" s="794"/>
      <c r="G765" s="794"/>
      <c r="H765" s="794"/>
      <c r="I765" s="794"/>
      <c r="J765" s="794"/>
      <c r="K765" s="794"/>
      <c r="L765" s="794"/>
    </row>
    <row r="766" spans="1:12" x14ac:dyDescent="0.2">
      <c r="A766" s="794"/>
      <c r="B766" s="794"/>
      <c r="C766" s="794"/>
      <c r="D766" s="794"/>
      <c r="G766" s="794"/>
      <c r="H766" s="794"/>
      <c r="I766" s="794"/>
      <c r="J766" s="794"/>
      <c r="K766" s="794"/>
      <c r="L766" s="794"/>
    </row>
    <row r="767" spans="1:12" x14ac:dyDescent="0.2">
      <c r="A767" s="794"/>
      <c r="B767" s="794"/>
      <c r="C767" s="794"/>
      <c r="D767" s="794"/>
      <c r="G767" s="794"/>
      <c r="H767" s="794"/>
      <c r="I767" s="794"/>
      <c r="J767" s="794"/>
      <c r="K767" s="794"/>
      <c r="L767" s="794"/>
    </row>
    <row r="768" spans="1:12" x14ac:dyDescent="0.2">
      <c r="A768" s="794"/>
      <c r="B768" s="794"/>
      <c r="C768" s="794"/>
      <c r="D768" s="794"/>
      <c r="G768" s="794"/>
      <c r="H768" s="794"/>
      <c r="I768" s="794"/>
      <c r="J768" s="794"/>
      <c r="K768" s="794"/>
      <c r="L768" s="794"/>
    </row>
    <row r="769" spans="1:12" x14ac:dyDescent="0.2">
      <c r="A769" s="794"/>
      <c r="B769" s="794"/>
      <c r="C769" s="794"/>
      <c r="D769" s="794"/>
      <c r="G769" s="794"/>
      <c r="H769" s="794"/>
      <c r="I769" s="794"/>
      <c r="J769" s="794"/>
      <c r="K769" s="794"/>
      <c r="L769" s="794"/>
    </row>
    <row r="770" spans="1:12" x14ac:dyDescent="0.2">
      <c r="A770" s="794"/>
      <c r="B770" s="794"/>
      <c r="C770" s="794"/>
      <c r="D770" s="794"/>
      <c r="G770" s="794"/>
      <c r="H770" s="794"/>
      <c r="I770" s="794"/>
      <c r="J770" s="794"/>
      <c r="K770" s="794"/>
      <c r="L770" s="794"/>
    </row>
    <row r="771" spans="1:12" x14ac:dyDescent="0.2">
      <c r="A771" s="794"/>
      <c r="B771" s="794"/>
      <c r="C771" s="794"/>
      <c r="D771" s="794"/>
      <c r="G771" s="794"/>
      <c r="H771" s="794"/>
      <c r="I771" s="794"/>
      <c r="J771" s="794"/>
      <c r="K771" s="794"/>
      <c r="L771" s="794"/>
    </row>
    <row r="772" spans="1:12" x14ac:dyDescent="0.2">
      <c r="A772" s="794"/>
      <c r="B772" s="794"/>
      <c r="C772" s="794"/>
      <c r="D772" s="794"/>
      <c r="G772" s="794"/>
      <c r="H772" s="794"/>
      <c r="I772" s="794"/>
      <c r="J772" s="794"/>
      <c r="K772" s="794"/>
      <c r="L772" s="794"/>
    </row>
    <row r="773" spans="1:12" x14ac:dyDescent="0.2">
      <c r="A773" s="794"/>
      <c r="B773" s="794"/>
      <c r="C773" s="794"/>
      <c r="D773" s="794"/>
      <c r="G773" s="794"/>
      <c r="H773" s="794"/>
      <c r="I773" s="794"/>
      <c r="J773" s="794"/>
      <c r="K773" s="794"/>
      <c r="L773" s="794"/>
    </row>
    <row r="774" spans="1:12" x14ac:dyDescent="0.2">
      <c r="A774" s="794"/>
      <c r="B774" s="794"/>
      <c r="C774" s="794"/>
      <c r="D774" s="794"/>
      <c r="G774" s="794"/>
      <c r="H774" s="794"/>
      <c r="I774" s="794"/>
      <c r="J774" s="794"/>
      <c r="K774" s="794"/>
      <c r="L774" s="794"/>
    </row>
    <row r="775" spans="1:12" x14ac:dyDescent="0.2">
      <c r="A775" s="794"/>
      <c r="B775" s="794"/>
      <c r="C775" s="794"/>
      <c r="D775" s="794"/>
      <c r="G775" s="794"/>
      <c r="H775" s="794"/>
      <c r="I775" s="794"/>
      <c r="J775" s="794"/>
      <c r="K775" s="794"/>
      <c r="L775" s="794"/>
    </row>
    <row r="776" spans="1:12" x14ac:dyDescent="0.2">
      <c r="A776" s="794"/>
      <c r="B776" s="794"/>
      <c r="C776" s="794"/>
      <c r="D776" s="794"/>
      <c r="G776" s="794"/>
      <c r="H776" s="794"/>
      <c r="I776" s="794"/>
      <c r="J776" s="794"/>
      <c r="K776" s="794"/>
      <c r="L776" s="794"/>
    </row>
    <row r="777" spans="1:12" x14ac:dyDescent="0.2">
      <c r="A777" s="794"/>
      <c r="B777" s="794"/>
      <c r="C777" s="794"/>
      <c r="D777" s="794"/>
      <c r="G777" s="794"/>
      <c r="H777" s="794"/>
      <c r="I777" s="794"/>
      <c r="J777" s="794"/>
      <c r="K777" s="794"/>
      <c r="L777" s="794"/>
    </row>
    <row r="778" spans="1:12" x14ac:dyDescent="0.2">
      <c r="A778" s="794"/>
      <c r="B778" s="794"/>
      <c r="C778" s="794"/>
      <c r="D778" s="794"/>
      <c r="G778" s="794"/>
      <c r="H778" s="794"/>
      <c r="I778" s="794"/>
      <c r="J778" s="794"/>
      <c r="K778" s="794"/>
      <c r="L778" s="794"/>
    </row>
    <row r="779" spans="1:12" x14ac:dyDescent="0.2">
      <c r="A779" s="794"/>
      <c r="B779" s="794"/>
      <c r="C779" s="794"/>
      <c r="D779" s="794"/>
      <c r="G779" s="794"/>
      <c r="H779" s="794"/>
      <c r="I779" s="794"/>
      <c r="J779" s="794"/>
      <c r="K779" s="794"/>
      <c r="L779" s="794"/>
    </row>
    <row r="780" spans="1:12" x14ac:dyDescent="0.2">
      <c r="A780" s="794"/>
      <c r="B780" s="794"/>
      <c r="C780" s="794"/>
      <c r="D780" s="794"/>
      <c r="G780" s="794"/>
      <c r="H780" s="794"/>
      <c r="I780" s="794"/>
      <c r="J780" s="794"/>
      <c r="K780" s="794"/>
      <c r="L780" s="794"/>
    </row>
    <row r="781" spans="1:12" x14ac:dyDescent="0.2">
      <c r="A781" s="794"/>
      <c r="B781" s="794"/>
      <c r="C781" s="794"/>
      <c r="D781" s="794"/>
      <c r="G781" s="794"/>
      <c r="H781" s="794"/>
      <c r="I781" s="794"/>
      <c r="J781" s="794"/>
      <c r="K781" s="794"/>
      <c r="L781" s="794"/>
    </row>
    <row r="782" spans="1:12" x14ac:dyDescent="0.2">
      <c r="A782" s="794"/>
      <c r="B782" s="794"/>
      <c r="C782" s="794"/>
      <c r="D782" s="794"/>
      <c r="G782" s="794"/>
      <c r="H782" s="794"/>
      <c r="I782" s="794"/>
      <c r="J782" s="794"/>
      <c r="K782" s="794"/>
      <c r="L782" s="794"/>
    </row>
    <row r="783" spans="1:12" x14ac:dyDescent="0.2">
      <c r="A783" s="794"/>
      <c r="B783" s="794"/>
      <c r="C783" s="794"/>
      <c r="D783" s="794"/>
      <c r="G783" s="794"/>
      <c r="H783" s="794"/>
      <c r="I783" s="794"/>
      <c r="J783" s="794"/>
      <c r="K783" s="794"/>
      <c r="L783" s="794"/>
    </row>
    <row r="784" spans="1:12" x14ac:dyDescent="0.2">
      <c r="A784" s="794"/>
      <c r="B784" s="794"/>
      <c r="C784" s="794"/>
      <c r="D784" s="794"/>
      <c r="G784" s="794"/>
      <c r="H784" s="794"/>
      <c r="I784" s="794"/>
      <c r="J784" s="794"/>
      <c r="K784" s="794"/>
      <c r="L784" s="794"/>
    </row>
    <row r="785" spans="1:12" x14ac:dyDescent="0.2">
      <c r="A785" s="794"/>
      <c r="B785" s="794"/>
      <c r="C785" s="794"/>
      <c r="D785" s="794"/>
      <c r="G785" s="794"/>
      <c r="H785" s="794"/>
      <c r="I785" s="794"/>
      <c r="J785" s="794"/>
      <c r="K785" s="794"/>
      <c r="L785" s="794"/>
    </row>
    <row r="786" spans="1:12" x14ac:dyDescent="0.2">
      <c r="A786" s="794"/>
      <c r="B786" s="794"/>
      <c r="C786" s="794"/>
      <c r="D786" s="794"/>
      <c r="G786" s="794"/>
      <c r="H786" s="794"/>
      <c r="I786" s="794"/>
      <c r="J786" s="794"/>
      <c r="K786" s="794"/>
      <c r="L786" s="794"/>
    </row>
    <row r="787" spans="1:12" x14ac:dyDescent="0.2">
      <c r="A787" s="794"/>
      <c r="B787" s="794"/>
      <c r="C787" s="794"/>
      <c r="D787" s="794"/>
      <c r="G787" s="794"/>
      <c r="H787" s="794"/>
      <c r="I787" s="794"/>
      <c r="J787" s="794"/>
      <c r="K787" s="794"/>
      <c r="L787" s="794"/>
    </row>
    <row r="788" spans="1:12" x14ac:dyDescent="0.2">
      <c r="A788" s="794"/>
      <c r="B788" s="794"/>
      <c r="C788" s="794"/>
      <c r="D788" s="794"/>
      <c r="G788" s="794"/>
      <c r="H788" s="794"/>
      <c r="I788" s="794"/>
      <c r="J788" s="794"/>
      <c r="K788" s="794"/>
      <c r="L788" s="794"/>
    </row>
    <row r="789" spans="1:12" x14ac:dyDescent="0.2">
      <c r="A789" s="794"/>
      <c r="B789" s="794"/>
      <c r="C789" s="794"/>
      <c r="D789" s="794"/>
      <c r="G789" s="794"/>
      <c r="H789" s="794"/>
      <c r="I789" s="794"/>
      <c r="J789" s="794"/>
      <c r="K789" s="794"/>
      <c r="L789" s="794"/>
    </row>
    <row r="790" spans="1:12" x14ac:dyDescent="0.2">
      <c r="A790" s="794"/>
      <c r="B790" s="794"/>
      <c r="C790" s="794"/>
      <c r="D790" s="794"/>
      <c r="G790" s="794"/>
      <c r="H790" s="794"/>
      <c r="I790" s="794"/>
      <c r="J790" s="794"/>
      <c r="K790" s="794"/>
      <c r="L790" s="794"/>
    </row>
    <row r="791" spans="1:12" x14ac:dyDescent="0.2">
      <c r="A791" s="794"/>
      <c r="B791" s="794"/>
      <c r="C791" s="794"/>
      <c r="D791" s="794"/>
      <c r="G791" s="794"/>
      <c r="H791" s="794"/>
      <c r="I791" s="794"/>
      <c r="J791" s="794"/>
      <c r="K791" s="794"/>
      <c r="L791" s="794"/>
    </row>
    <row r="792" spans="1:12" x14ac:dyDescent="0.2">
      <c r="A792" s="794"/>
      <c r="B792" s="794"/>
      <c r="C792" s="794"/>
      <c r="D792" s="794"/>
      <c r="G792" s="794"/>
      <c r="H792" s="794"/>
      <c r="I792" s="794"/>
      <c r="J792" s="794"/>
      <c r="K792" s="794"/>
      <c r="L792" s="794"/>
    </row>
    <row r="793" spans="1:12" x14ac:dyDescent="0.2">
      <c r="A793" s="794"/>
      <c r="B793" s="794"/>
      <c r="C793" s="794"/>
      <c r="D793" s="794"/>
      <c r="G793" s="794"/>
      <c r="H793" s="794"/>
      <c r="I793" s="794"/>
      <c r="J793" s="794"/>
      <c r="K793" s="794"/>
      <c r="L793" s="794"/>
    </row>
    <row r="794" spans="1:12" x14ac:dyDescent="0.2">
      <c r="A794" s="794"/>
      <c r="B794" s="794"/>
      <c r="C794" s="794"/>
      <c r="D794" s="794"/>
      <c r="G794" s="794"/>
      <c r="H794" s="794"/>
      <c r="I794" s="794"/>
      <c r="J794" s="794"/>
      <c r="K794" s="794"/>
      <c r="L794" s="794"/>
    </row>
    <row r="795" spans="1:12" x14ac:dyDescent="0.2">
      <c r="A795" s="794"/>
      <c r="B795" s="794"/>
      <c r="C795" s="794"/>
      <c r="D795" s="794"/>
      <c r="G795" s="794"/>
      <c r="H795" s="794"/>
      <c r="I795" s="794"/>
      <c r="J795" s="794"/>
      <c r="K795" s="794"/>
      <c r="L795" s="794"/>
    </row>
    <row r="796" spans="1:12" x14ac:dyDescent="0.2">
      <c r="A796" s="794"/>
      <c r="B796" s="794"/>
      <c r="C796" s="794"/>
      <c r="D796" s="794"/>
      <c r="G796" s="794"/>
      <c r="H796" s="794"/>
      <c r="I796" s="794"/>
      <c r="J796" s="794"/>
      <c r="K796" s="794"/>
      <c r="L796" s="794"/>
    </row>
    <row r="797" spans="1:12" x14ac:dyDescent="0.2">
      <c r="A797" s="794"/>
      <c r="B797" s="794"/>
      <c r="C797" s="794"/>
      <c r="D797" s="794"/>
      <c r="G797" s="794"/>
      <c r="H797" s="794"/>
      <c r="I797" s="794"/>
      <c r="J797" s="794"/>
      <c r="K797" s="794"/>
      <c r="L797" s="794"/>
    </row>
    <row r="798" spans="1:12" x14ac:dyDescent="0.2">
      <c r="A798" s="794"/>
      <c r="B798" s="794"/>
      <c r="C798" s="794"/>
      <c r="D798" s="794"/>
      <c r="G798" s="794"/>
      <c r="H798" s="794"/>
      <c r="I798" s="794"/>
      <c r="J798" s="794"/>
      <c r="K798" s="794"/>
      <c r="L798" s="794"/>
    </row>
    <row r="799" spans="1:12" x14ac:dyDescent="0.2">
      <c r="A799" s="794"/>
      <c r="B799" s="794"/>
      <c r="C799" s="794"/>
      <c r="D799" s="794"/>
      <c r="G799" s="794"/>
      <c r="H799" s="794"/>
      <c r="I799" s="794"/>
      <c r="J799" s="794"/>
      <c r="K799" s="794"/>
      <c r="L799" s="794"/>
    </row>
    <row r="800" spans="1:12" x14ac:dyDescent="0.2">
      <c r="A800" s="794"/>
      <c r="B800" s="794"/>
      <c r="C800" s="794"/>
      <c r="D800" s="794"/>
      <c r="G800" s="794"/>
      <c r="H800" s="794"/>
      <c r="I800" s="794"/>
      <c r="J800" s="794"/>
      <c r="K800" s="794"/>
      <c r="L800" s="794"/>
    </row>
    <row r="801" spans="1:12" x14ac:dyDescent="0.2">
      <c r="A801" s="794"/>
      <c r="B801" s="794"/>
      <c r="C801" s="794"/>
      <c r="D801" s="794"/>
      <c r="G801" s="794"/>
      <c r="H801" s="794"/>
      <c r="I801" s="794"/>
      <c r="J801" s="794"/>
      <c r="K801" s="794"/>
      <c r="L801" s="794"/>
    </row>
    <row r="802" spans="1:12" x14ac:dyDescent="0.2">
      <c r="A802" s="794"/>
      <c r="B802" s="794"/>
      <c r="C802" s="794"/>
      <c r="D802" s="794"/>
      <c r="G802" s="794"/>
      <c r="H802" s="794"/>
      <c r="I802" s="794"/>
      <c r="J802" s="794"/>
      <c r="K802" s="794"/>
      <c r="L802" s="794"/>
    </row>
    <row r="803" spans="1:12" x14ac:dyDescent="0.2">
      <c r="A803" s="794"/>
      <c r="B803" s="794"/>
      <c r="C803" s="794"/>
      <c r="D803" s="794"/>
      <c r="G803" s="794"/>
      <c r="H803" s="794"/>
      <c r="I803" s="794"/>
      <c r="J803" s="794"/>
      <c r="K803" s="794"/>
      <c r="L803" s="794"/>
    </row>
    <row r="804" spans="1:12" x14ac:dyDescent="0.2">
      <c r="A804" s="794"/>
      <c r="B804" s="794"/>
      <c r="C804" s="794"/>
      <c r="D804" s="794"/>
      <c r="G804" s="794"/>
      <c r="H804" s="794"/>
      <c r="I804" s="794"/>
      <c r="J804" s="794"/>
      <c r="K804" s="794"/>
      <c r="L804" s="794"/>
    </row>
    <row r="805" spans="1:12" x14ac:dyDescent="0.2">
      <c r="A805" s="794"/>
      <c r="B805" s="794"/>
      <c r="C805" s="794"/>
      <c r="D805" s="794"/>
      <c r="G805" s="794"/>
      <c r="H805" s="794"/>
      <c r="I805" s="794"/>
      <c r="J805" s="794"/>
      <c r="K805" s="794"/>
      <c r="L805" s="794"/>
    </row>
    <row r="806" spans="1:12" x14ac:dyDescent="0.2">
      <c r="A806" s="794"/>
      <c r="B806" s="794"/>
      <c r="C806" s="794"/>
      <c r="D806" s="794"/>
      <c r="G806" s="794"/>
      <c r="H806" s="794"/>
      <c r="I806" s="794"/>
      <c r="J806" s="794"/>
      <c r="K806" s="794"/>
      <c r="L806" s="794"/>
    </row>
    <row r="807" spans="1:12" x14ac:dyDescent="0.2">
      <c r="A807" s="794"/>
      <c r="B807" s="794"/>
      <c r="C807" s="794"/>
      <c r="D807" s="794"/>
      <c r="G807" s="794"/>
      <c r="H807" s="794"/>
      <c r="I807" s="794"/>
      <c r="J807" s="794"/>
      <c r="K807" s="794"/>
      <c r="L807" s="794"/>
    </row>
    <row r="808" spans="1:12" x14ac:dyDescent="0.2">
      <c r="A808" s="794"/>
      <c r="B808" s="794"/>
      <c r="C808" s="794"/>
      <c r="D808" s="794"/>
      <c r="G808" s="794"/>
      <c r="H808" s="794"/>
      <c r="I808" s="794"/>
      <c r="J808" s="794"/>
      <c r="K808" s="794"/>
      <c r="L808" s="794"/>
    </row>
    <row r="809" spans="1:12" x14ac:dyDescent="0.2">
      <c r="A809" s="794"/>
      <c r="B809" s="794"/>
      <c r="C809" s="794"/>
      <c r="D809" s="794"/>
      <c r="G809" s="794"/>
      <c r="H809" s="794"/>
      <c r="I809" s="794"/>
      <c r="J809" s="794"/>
      <c r="K809" s="794"/>
      <c r="L809" s="794"/>
    </row>
    <row r="810" spans="1:12" x14ac:dyDescent="0.2">
      <c r="A810" s="794"/>
      <c r="B810" s="794"/>
      <c r="C810" s="794"/>
      <c r="D810" s="794"/>
      <c r="G810" s="794"/>
      <c r="H810" s="794"/>
      <c r="I810" s="794"/>
      <c r="J810" s="794"/>
      <c r="K810" s="794"/>
      <c r="L810" s="794"/>
    </row>
    <row r="811" spans="1:12" x14ac:dyDescent="0.2">
      <c r="A811" s="794"/>
      <c r="B811" s="794"/>
      <c r="C811" s="794"/>
      <c r="D811" s="794"/>
      <c r="G811" s="794"/>
      <c r="H811" s="794"/>
      <c r="I811" s="794"/>
      <c r="J811" s="794"/>
      <c r="K811" s="794"/>
      <c r="L811" s="794"/>
    </row>
    <row r="812" spans="1:12" x14ac:dyDescent="0.2">
      <c r="A812" s="794"/>
      <c r="B812" s="794"/>
      <c r="C812" s="794"/>
      <c r="D812" s="794"/>
      <c r="G812" s="794"/>
      <c r="H812" s="794"/>
      <c r="I812" s="794"/>
      <c r="J812" s="794"/>
      <c r="K812" s="794"/>
      <c r="L812" s="794"/>
    </row>
    <row r="813" spans="1:12" x14ac:dyDescent="0.2">
      <c r="A813" s="794"/>
      <c r="B813" s="794"/>
      <c r="C813" s="794"/>
      <c r="D813" s="794"/>
      <c r="G813" s="794"/>
      <c r="H813" s="794"/>
      <c r="I813" s="794"/>
      <c r="J813" s="794"/>
      <c r="K813" s="794"/>
      <c r="L813" s="794"/>
    </row>
    <row r="814" spans="1:12" x14ac:dyDescent="0.2">
      <c r="A814" s="794"/>
      <c r="B814" s="794"/>
      <c r="C814" s="794"/>
      <c r="D814" s="794"/>
      <c r="G814" s="794"/>
      <c r="H814" s="794"/>
      <c r="I814" s="794"/>
      <c r="J814" s="794"/>
      <c r="K814" s="794"/>
      <c r="L814" s="794"/>
    </row>
    <row r="815" spans="1:12" x14ac:dyDescent="0.2">
      <c r="A815" s="794"/>
      <c r="B815" s="794"/>
      <c r="C815" s="794"/>
      <c r="D815" s="794"/>
      <c r="G815" s="794"/>
      <c r="H815" s="794"/>
      <c r="I815" s="794"/>
      <c r="J815" s="794"/>
      <c r="K815" s="794"/>
      <c r="L815" s="794"/>
    </row>
    <row r="816" spans="1:12" x14ac:dyDescent="0.2">
      <c r="A816" s="794"/>
      <c r="B816" s="794"/>
      <c r="C816" s="794"/>
      <c r="D816" s="794"/>
      <c r="G816" s="794"/>
      <c r="H816" s="794"/>
      <c r="I816" s="794"/>
      <c r="J816" s="794"/>
      <c r="K816" s="794"/>
      <c r="L816" s="794"/>
    </row>
    <row r="817" spans="1:12" x14ac:dyDescent="0.2">
      <c r="A817" s="794"/>
      <c r="B817" s="794"/>
      <c r="C817" s="794"/>
      <c r="D817" s="794"/>
      <c r="G817" s="794"/>
      <c r="H817" s="794"/>
      <c r="I817" s="794"/>
      <c r="J817" s="794"/>
      <c r="K817" s="794"/>
      <c r="L817" s="794"/>
    </row>
    <row r="818" spans="1:12" x14ac:dyDescent="0.2">
      <c r="A818" s="794"/>
      <c r="B818" s="794"/>
      <c r="C818" s="794"/>
      <c r="D818" s="794"/>
      <c r="G818" s="794"/>
      <c r="H818" s="794"/>
      <c r="I818" s="794"/>
      <c r="J818" s="794"/>
      <c r="K818" s="794"/>
      <c r="L818" s="794"/>
    </row>
    <row r="819" spans="1:12" x14ac:dyDescent="0.2">
      <c r="A819" s="794"/>
      <c r="B819" s="794"/>
      <c r="C819" s="794"/>
      <c r="D819" s="794"/>
      <c r="G819" s="794"/>
      <c r="H819" s="794"/>
      <c r="I819" s="794"/>
      <c r="J819" s="794"/>
      <c r="K819" s="794"/>
      <c r="L819" s="794"/>
    </row>
    <row r="820" spans="1:12" x14ac:dyDescent="0.2">
      <c r="A820" s="794"/>
      <c r="B820" s="794"/>
      <c r="C820" s="794"/>
      <c r="D820" s="794"/>
      <c r="G820" s="794"/>
      <c r="H820" s="794"/>
      <c r="I820" s="794"/>
      <c r="J820" s="794"/>
      <c r="K820" s="794"/>
      <c r="L820" s="794"/>
    </row>
    <row r="821" spans="1:12" x14ac:dyDescent="0.2">
      <c r="A821" s="794"/>
      <c r="B821" s="794"/>
      <c r="C821" s="794"/>
      <c r="D821" s="794"/>
      <c r="G821" s="794"/>
      <c r="H821" s="794"/>
      <c r="I821" s="794"/>
      <c r="J821" s="794"/>
      <c r="K821" s="794"/>
      <c r="L821" s="794"/>
    </row>
    <row r="822" spans="1:12" x14ac:dyDescent="0.2">
      <c r="A822" s="794"/>
      <c r="B822" s="794"/>
      <c r="C822" s="794"/>
      <c r="D822" s="794"/>
      <c r="G822" s="794"/>
      <c r="H822" s="794"/>
      <c r="I822" s="794"/>
      <c r="J822" s="794"/>
      <c r="K822" s="794"/>
      <c r="L822" s="794"/>
    </row>
    <row r="823" spans="1:12" x14ac:dyDescent="0.2">
      <c r="A823" s="794"/>
      <c r="B823" s="794"/>
      <c r="C823" s="794"/>
      <c r="D823" s="794"/>
      <c r="G823" s="794"/>
      <c r="H823" s="794"/>
      <c r="I823" s="794"/>
      <c r="J823" s="794"/>
      <c r="K823" s="794"/>
      <c r="L823" s="794"/>
    </row>
    <row r="824" spans="1:12" x14ac:dyDescent="0.2">
      <c r="A824" s="794"/>
      <c r="B824" s="794"/>
      <c r="C824" s="794"/>
      <c r="D824" s="794"/>
      <c r="G824" s="794"/>
      <c r="H824" s="794"/>
      <c r="I824" s="794"/>
      <c r="J824" s="794"/>
      <c r="K824" s="794"/>
      <c r="L824" s="794"/>
    </row>
    <row r="825" spans="1:12" x14ac:dyDescent="0.2">
      <c r="A825" s="794"/>
      <c r="B825" s="794"/>
      <c r="C825" s="794"/>
      <c r="D825" s="794"/>
      <c r="G825" s="794"/>
      <c r="H825" s="794"/>
      <c r="I825" s="794"/>
      <c r="J825" s="794"/>
      <c r="K825" s="794"/>
      <c r="L825" s="794"/>
    </row>
    <row r="826" spans="1:12" x14ac:dyDescent="0.2">
      <c r="A826" s="794"/>
      <c r="B826" s="794"/>
      <c r="C826" s="794"/>
      <c r="D826" s="794"/>
      <c r="G826" s="794"/>
      <c r="H826" s="794"/>
      <c r="I826" s="794"/>
      <c r="J826" s="794"/>
      <c r="K826" s="794"/>
      <c r="L826" s="794"/>
    </row>
    <row r="827" spans="1:12" x14ac:dyDescent="0.2">
      <c r="A827" s="794"/>
      <c r="B827" s="794"/>
      <c r="C827" s="794"/>
      <c r="D827" s="794"/>
      <c r="G827" s="794"/>
      <c r="H827" s="794"/>
      <c r="I827" s="794"/>
      <c r="J827" s="794"/>
      <c r="K827" s="794"/>
      <c r="L827" s="794"/>
    </row>
    <row r="828" spans="1:12" x14ac:dyDescent="0.2">
      <c r="A828" s="794"/>
      <c r="B828" s="794"/>
      <c r="C828" s="794"/>
      <c r="D828" s="794"/>
      <c r="G828" s="794"/>
      <c r="H828" s="794"/>
      <c r="I828" s="794"/>
      <c r="J828" s="794"/>
      <c r="K828" s="794"/>
      <c r="L828" s="794"/>
    </row>
    <row r="829" spans="1:12" x14ac:dyDescent="0.2">
      <c r="A829" s="794"/>
      <c r="B829" s="794"/>
      <c r="C829" s="794"/>
      <c r="D829" s="794"/>
      <c r="G829" s="794"/>
      <c r="H829" s="794"/>
      <c r="I829" s="794"/>
      <c r="J829" s="794"/>
      <c r="K829" s="794"/>
      <c r="L829" s="794"/>
    </row>
    <row r="830" spans="1:12" x14ac:dyDescent="0.2">
      <c r="A830" s="794"/>
      <c r="B830" s="794"/>
      <c r="C830" s="794"/>
      <c r="D830" s="794"/>
      <c r="G830" s="794"/>
      <c r="H830" s="794"/>
      <c r="I830" s="794"/>
      <c r="J830" s="794"/>
      <c r="K830" s="794"/>
      <c r="L830" s="794"/>
    </row>
    <row r="831" spans="1:12" x14ac:dyDescent="0.2">
      <c r="A831" s="794"/>
      <c r="B831" s="794"/>
      <c r="C831" s="794"/>
      <c r="D831" s="794"/>
      <c r="G831" s="794"/>
      <c r="H831" s="794"/>
      <c r="I831" s="794"/>
      <c r="J831" s="794"/>
      <c r="K831" s="794"/>
      <c r="L831" s="794"/>
    </row>
    <row r="832" spans="1:12" x14ac:dyDescent="0.2">
      <c r="A832" s="794"/>
      <c r="B832" s="794"/>
      <c r="C832" s="794"/>
      <c r="D832" s="794"/>
      <c r="G832" s="794"/>
      <c r="H832" s="794"/>
      <c r="I832" s="794"/>
      <c r="J832" s="794"/>
      <c r="K832" s="794"/>
      <c r="L832" s="794"/>
    </row>
    <row r="833" spans="1:12" x14ac:dyDescent="0.2">
      <c r="A833" s="794"/>
      <c r="B833" s="794"/>
      <c r="C833" s="794"/>
      <c r="D833" s="794"/>
      <c r="G833" s="794"/>
      <c r="H833" s="794"/>
      <c r="I833" s="794"/>
      <c r="J833" s="794"/>
      <c r="K833" s="794"/>
      <c r="L833" s="794"/>
    </row>
    <row r="834" spans="1:12" x14ac:dyDescent="0.2">
      <c r="A834" s="794"/>
      <c r="B834" s="794"/>
      <c r="C834" s="794"/>
      <c r="D834" s="794"/>
      <c r="G834" s="794"/>
      <c r="H834" s="794"/>
      <c r="I834" s="794"/>
      <c r="J834" s="794"/>
      <c r="K834" s="794"/>
      <c r="L834" s="794"/>
    </row>
    <row r="835" spans="1:12" x14ac:dyDescent="0.2">
      <c r="A835" s="794"/>
      <c r="B835" s="794"/>
      <c r="C835" s="794"/>
      <c r="D835" s="794"/>
      <c r="G835" s="794"/>
      <c r="H835" s="794"/>
      <c r="I835" s="794"/>
      <c r="J835" s="794"/>
      <c r="K835" s="794"/>
      <c r="L835" s="794"/>
    </row>
    <row r="836" spans="1:12" x14ac:dyDescent="0.2">
      <c r="A836" s="794"/>
      <c r="B836" s="794"/>
      <c r="C836" s="794"/>
      <c r="D836" s="794"/>
      <c r="G836" s="794"/>
      <c r="H836" s="794"/>
      <c r="I836" s="794"/>
      <c r="J836" s="794"/>
      <c r="K836" s="794"/>
      <c r="L836" s="794"/>
    </row>
    <row r="837" spans="1:12" x14ac:dyDescent="0.2">
      <c r="A837" s="794"/>
      <c r="B837" s="794"/>
      <c r="C837" s="794"/>
      <c r="D837" s="794"/>
      <c r="G837" s="794"/>
      <c r="H837" s="794"/>
      <c r="I837" s="794"/>
      <c r="J837" s="794"/>
      <c r="K837" s="794"/>
      <c r="L837" s="794"/>
    </row>
    <row r="838" spans="1:12" x14ac:dyDescent="0.2">
      <c r="A838" s="794"/>
      <c r="B838" s="794"/>
      <c r="C838" s="794"/>
      <c r="D838" s="794"/>
      <c r="G838" s="794"/>
      <c r="H838" s="794"/>
      <c r="I838" s="794"/>
      <c r="J838" s="794"/>
      <c r="K838" s="794"/>
      <c r="L838" s="794"/>
    </row>
    <row r="839" spans="1:12" x14ac:dyDescent="0.2">
      <c r="A839" s="794"/>
      <c r="B839" s="794"/>
      <c r="C839" s="794"/>
      <c r="D839" s="794"/>
      <c r="G839" s="794"/>
      <c r="H839" s="794"/>
      <c r="I839" s="794"/>
      <c r="J839" s="794"/>
      <c r="K839" s="794"/>
      <c r="L839" s="794"/>
    </row>
    <row r="840" spans="1:12" x14ac:dyDescent="0.2">
      <c r="A840" s="794"/>
      <c r="B840" s="794"/>
      <c r="C840" s="794"/>
      <c r="D840" s="794"/>
      <c r="G840" s="794"/>
      <c r="H840" s="794"/>
      <c r="I840" s="794"/>
      <c r="J840" s="794"/>
      <c r="K840" s="794"/>
      <c r="L840" s="794"/>
    </row>
    <row r="841" spans="1:12" x14ac:dyDescent="0.2">
      <c r="A841" s="794"/>
      <c r="B841" s="794"/>
      <c r="C841" s="794"/>
      <c r="D841" s="794"/>
      <c r="G841" s="794"/>
      <c r="H841" s="794"/>
      <c r="I841" s="794"/>
      <c r="J841" s="794"/>
      <c r="K841" s="794"/>
      <c r="L841" s="794"/>
    </row>
    <row r="842" spans="1:12" x14ac:dyDescent="0.2">
      <c r="A842" s="794"/>
      <c r="B842" s="794"/>
      <c r="C842" s="794"/>
      <c r="D842" s="794"/>
      <c r="G842" s="794"/>
      <c r="H842" s="794"/>
      <c r="I842" s="794"/>
      <c r="J842" s="794"/>
      <c r="K842" s="794"/>
      <c r="L842" s="794"/>
    </row>
    <row r="843" spans="1:12" x14ac:dyDescent="0.2">
      <c r="A843" s="794"/>
      <c r="B843" s="794"/>
      <c r="C843" s="794"/>
      <c r="D843" s="794"/>
      <c r="G843" s="794"/>
      <c r="H843" s="794"/>
      <c r="I843" s="794"/>
      <c r="J843" s="794"/>
      <c r="K843" s="794"/>
      <c r="L843" s="794"/>
    </row>
    <row r="844" spans="1:12" x14ac:dyDescent="0.2">
      <c r="A844" s="794"/>
      <c r="B844" s="794"/>
      <c r="C844" s="794"/>
      <c r="D844" s="794"/>
      <c r="G844" s="794"/>
      <c r="H844" s="794"/>
      <c r="I844" s="794"/>
      <c r="J844" s="794"/>
      <c r="K844" s="794"/>
      <c r="L844" s="794"/>
    </row>
    <row r="845" spans="1:12" x14ac:dyDescent="0.2">
      <c r="A845" s="794"/>
      <c r="B845" s="794"/>
      <c r="C845" s="794"/>
      <c r="D845" s="794"/>
      <c r="G845" s="794"/>
      <c r="H845" s="794"/>
      <c r="I845" s="794"/>
      <c r="J845" s="794"/>
      <c r="K845" s="794"/>
      <c r="L845" s="794"/>
    </row>
    <row r="846" spans="1:12" x14ac:dyDescent="0.2">
      <c r="A846" s="794"/>
      <c r="B846" s="794"/>
      <c r="C846" s="794"/>
      <c r="D846" s="794"/>
      <c r="G846" s="794"/>
      <c r="H846" s="794"/>
      <c r="I846" s="794"/>
      <c r="J846" s="794"/>
      <c r="K846" s="794"/>
      <c r="L846" s="794"/>
    </row>
    <row r="847" spans="1:12" x14ac:dyDescent="0.2">
      <c r="A847" s="794"/>
      <c r="B847" s="794"/>
      <c r="C847" s="794"/>
      <c r="D847" s="794"/>
      <c r="G847" s="794"/>
      <c r="H847" s="794"/>
      <c r="I847" s="794"/>
      <c r="J847" s="794"/>
      <c r="K847" s="794"/>
      <c r="L847" s="794"/>
    </row>
    <row r="848" spans="1:12" x14ac:dyDescent="0.2">
      <c r="A848" s="794"/>
      <c r="B848" s="794"/>
      <c r="C848" s="794"/>
      <c r="D848" s="794"/>
      <c r="G848" s="794"/>
      <c r="H848" s="794"/>
      <c r="I848" s="794"/>
      <c r="J848" s="794"/>
      <c r="K848" s="794"/>
      <c r="L848" s="794"/>
    </row>
    <row r="849" spans="1:12" x14ac:dyDescent="0.2">
      <c r="A849" s="794"/>
      <c r="B849" s="794"/>
      <c r="C849" s="794"/>
      <c r="D849" s="794"/>
      <c r="G849" s="794"/>
      <c r="H849" s="794"/>
      <c r="I849" s="794"/>
      <c r="J849" s="794"/>
      <c r="K849" s="794"/>
      <c r="L849" s="794"/>
    </row>
    <row r="850" spans="1:12" x14ac:dyDescent="0.2">
      <c r="A850" s="794"/>
      <c r="B850" s="794"/>
      <c r="C850" s="794"/>
      <c r="D850" s="794"/>
      <c r="G850" s="794"/>
      <c r="H850" s="794"/>
      <c r="I850" s="794"/>
      <c r="J850" s="794"/>
      <c r="K850" s="794"/>
      <c r="L850" s="794"/>
    </row>
    <row r="851" spans="1:12" x14ac:dyDescent="0.2">
      <c r="A851" s="794"/>
      <c r="B851" s="794"/>
      <c r="C851" s="794"/>
      <c r="D851" s="794"/>
      <c r="G851" s="794"/>
      <c r="H851" s="794"/>
      <c r="I851" s="794"/>
      <c r="J851" s="794"/>
      <c r="K851" s="794"/>
      <c r="L851" s="794"/>
    </row>
    <row r="852" spans="1:12" x14ac:dyDescent="0.2">
      <c r="A852" s="794"/>
      <c r="B852" s="794"/>
      <c r="C852" s="794"/>
      <c r="D852" s="794"/>
      <c r="G852" s="794"/>
      <c r="H852" s="794"/>
      <c r="I852" s="794"/>
      <c r="J852" s="794"/>
      <c r="K852" s="794"/>
      <c r="L852" s="794"/>
    </row>
    <row r="853" spans="1:12" x14ac:dyDescent="0.2">
      <c r="A853" s="794"/>
      <c r="B853" s="794"/>
      <c r="C853" s="794"/>
      <c r="D853" s="794"/>
      <c r="G853" s="794"/>
      <c r="H853" s="794"/>
      <c r="I853" s="794"/>
      <c r="J853" s="794"/>
      <c r="K853" s="794"/>
      <c r="L853" s="794"/>
    </row>
    <row r="854" spans="1:12" x14ac:dyDescent="0.2">
      <c r="A854" s="794"/>
      <c r="B854" s="794"/>
      <c r="C854" s="794"/>
      <c r="D854" s="794"/>
      <c r="G854" s="794"/>
      <c r="H854" s="794"/>
      <c r="I854" s="794"/>
      <c r="J854" s="794"/>
      <c r="K854" s="794"/>
      <c r="L854" s="794"/>
    </row>
    <row r="855" spans="1:12" x14ac:dyDescent="0.2">
      <c r="A855" s="794"/>
      <c r="B855" s="794"/>
      <c r="C855" s="794"/>
      <c r="D855" s="794"/>
      <c r="G855" s="794"/>
      <c r="H855" s="794"/>
      <c r="I855" s="794"/>
      <c r="J855" s="794"/>
      <c r="K855" s="794"/>
      <c r="L855" s="794"/>
    </row>
    <row r="856" spans="1:12" x14ac:dyDescent="0.2">
      <c r="A856" s="794"/>
      <c r="B856" s="794"/>
      <c r="C856" s="794"/>
      <c r="D856" s="794"/>
      <c r="G856" s="794"/>
      <c r="H856" s="794"/>
      <c r="I856" s="794"/>
      <c r="J856" s="794"/>
      <c r="K856" s="794"/>
      <c r="L856" s="794"/>
    </row>
    <row r="857" spans="1:12" x14ac:dyDescent="0.2">
      <c r="A857" s="794"/>
      <c r="B857" s="794"/>
      <c r="C857" s="794"/>
      <c r="D857" s="794"/>
      <c r="G857" s="794"/>
      <c r="H857" s="794"/>
      <c r="I857" s="794"/>
      <c r="J857" s="794"/>
      <c r="K857" s="794"/>
      <c r="L857" s="794"/>
    </row>
    <row r="858" spans="1:12" x14ac:dyDescent="0.2">
      <c r="A858" s="794"/>
      <c r="B858" s="794"/>
      <c r="C858" s="794"/>
      <c r="D858" s="794"/>
      <c r="G858" s="794"/>
      <c r="H858" s="794"/>
      <c r="I858" s="794"/>
      <c r="J858" s="794"/>
      <c r="K858" s="794"/>
      <c r="L858" s="794"/>
    </row>
    <row r="859" spans="1:12" x14ac:dyDescent="0.2">
      <c r="A859" s="794"/>
      <c r="B859" s="794"/>
      <c r="C859" s="794"/>
      <c r="D859" s="794"/>
      <c r="G859" s="794"/>
      <c r="H859" s="794"/>
      <c r="I859" s="794"/>
      <c r="J859" s="794"/>
      <c r="K859" s="794"/>
      <c r="L859" s="794"/>
    </row>
    <row r="860" spans="1:12" x14ac:dyDescent="0.2">
      <c r="A860" s="794"/>
      <c r="B860" s="794"/>
      <c r="C860" s="794"/>
      <c r="D860" s="794"/>
      <c r="G860" s="794"/>
      <c r="H860" s="794"/>
      <c r="I860" s="794"/>
      <c r="J860" s="794"/>
      <c r="K860" s="794"/>
      <c r="L860" s="794"/>
    </row>
    <row r="861" spans="1:12" x14ac:dyDescent="0.2">
      <c r="A861" s="794"/>
      <c r="B861" s="794"/>
      <c r="C861" s="794"/>
      <c r="D861" s="794"/>
      <c r="G861" s="794"/>
      <c r="H861" s="794"/>
      <c r="I861" s="794"/>
      <c r="J861" s="794"/>
      <c r="K861" s="794"/>
      <c r="L861" s="794"/>
    </row>
    <row r="862" spans="1:12" x14ac:dyDescent="0.2">
      <c r="A862" s="794"/>
      <c r="B862" s="794"/>
      <c r="C862" s="794"/>
      <c r="D862" s="794"/>
      <c r="G862" s="794"/>
      <c r="H862" s="794"/>
      <c r="I862" s="794"/>
      <c r="J862" s="794"/>
      <c r="K862" s="794"/>
      <c r="L862" s="794"/>
    </row>
    <row r="863" spans="1:12" x14ac:dyDescent="0.2">
      <c r="A863" s="794"/>
      <c r="B863" s="794"/>
      <c r="C863" s="794"/>
      <c r="D863" s="794"/>
      <c r="G863" s="794"/>
      <c r="H863" s="794"/>
      <c r="I863" s="794"/>
      <c r="J863" s="794"/>
      <c r="K863" s="794"/>
      <c r="L863" s="794"/>
    </row>
    <row r="864" spans="1:12" x14ac:dyDescent="0.2">
      <c r="A864" s="794"/>
      <c r="B864" s="794"/>
      <c r="C864" s="794"/>
      <c r="D864" s="794"/>
      <c r="G864" s="794"/>
      <c r="H864" s="794"/>
      <c r="I864" s="794"/>
      <c r="J864" s="794"/>
      <c r="K864" s="794"/>
      <c r="L864" s="794"/>
    </row>
    <row r="865" spans="1:12" x14ac:dyDescent="0.2">
      <c r="A865" s="794"/>
      <c r="B865" s="794"/>
      <c r="C865" s="794"/>
      <c r="D865" s="794"/>
      <c r="G865" s="794"/>
      <c r="H865" s="794"/>
      <c r="I865" s="794"/>
      <c r="J865" s="794"/>
      <c r="K865" s="794"/>
      <c r="L865" s="794"/>
    </row>
    <row r="866" spans="1:12" x14ac:dyDescent="0.2">
      <c r="A866" s="794"/>
      <c r="B866" s="794"/>
      <c r="C866" s="794"/>
      <c r="D866" s="794"/>
      <c r="G866" s="794"/>
      <c r="H866" s="794"/>
      <c r="I866" s="794"/>
      <c r="J866" s="794"/>
      <c r="K866" s="794"/>
      <c r="L866" s="794"/>
    </row>
    <row r="867" spans="1:12" x14ac:dyDescent="0.2">
      <c r="A867" s="794"/>
      <c r="B867" s="794"/>
      <c r="C867" s="794"/>
      <c r="D867" s="794"/>
      <c r="G867" s="794"/>
      <c r="H867" s="794"/>
      <c r="I867" s="794"/>
      <c r="J867" s="794"/>
      <c r="K867" s="794"/>
      <c r="L867" s="794"/>
    </row>
    <row r="868" spans="1:12" x14ac:dyDescent="0.2">
      <c r="A868" s="794"/>
      <c r="B868" s="794"/>
      <c r="C868" s="794"/>
      <c r="D868" s="794"/>
      <c r="G868" s="794"/>
      <c r="H868" s="794"/>
      <c r="I868" s="794"/>
      <c r="J868" s="794"/>
      <c r="K868" s="794"/>
      <c r="L868" s="794"/>
    </row>
    <row r="869" spans="1:12" x14ac:dyDescent="0.2">
      <c r="A869" s="794"/>
      <c r="B869" s="794"/>
      <c r="C869" s="794"/>
      <c r="D869" s="794"/>
      <c r="G869" s="794"/>
      <c r="H869" s="794"/>
      <c r="I869" s="794"/>
      <c r="J869" s="794"/>
      <c r="K869" s="794"/>
      <c r="L869" s="794"/>
    </row>
    <row r="870" spans="1:12" x14ac:dyDescent="0.2">
      <c r="A870" s="794"/>
      <c r="B870" s="794"/>
      <c r="C870" s="794"/>
      <c r="D870" s="794"/>
      <c r="G870" s="794"/>
      <c r="H870" s="794"/>
      <c r="I870" s="794"/>
      <c r="J870" s="794"/>
      <c r="K870" s="794"/>
      <c r="L870" s="794"/>
    </row>
    <row r="871" spans="1:12" x14ac:dyDescent="0.2">
      <c r="A871" s="794"/>
      <c r="B871" s="794"/>
      <c r="C871" s="794"/>
      <c r="D871" s="794"/>
      <c r="G871" s="794"/>
      <c r="H871" s="794"/>
      <c r="I871" s="794"/>
      <c r="J871" s="794"/>
      <c r="K871" s="794"/>
      <c r="L871" s="794"/>
    </row>
    <row r="872" spans="1:12" x14ac:dyDescent="0.2">
      <c r="A872" s="794"/>
      <c r="B872" s="794"/>
      <c r="C872" s="794"/>
      <c r="D872" s="794"/>
      <c r="G872" s="794"/>
      <c r="H872" s="794"/>
      <c r="I872" s="794"/>
      <c r="J872" s="794"/>
      <c r="K872" s="794"/>
      <c r="L872" s="794"/>
    </row>
    <row r="873" spans="1:12" x14ac:dyDescent="0.2">
      <c r="A873" s="794"/>
      <c r="B873" s="794"/>
      <c r="C873" s="794"/>
      <c r="D873" s="794"/>
      <c r="G873" s="794"/>
      <c r="H873" s="794"/>
      <c r="I873" s="794"/>
      <c r="J873" s="794"/>
      <c r="K873" s="794"/>
      <c r="L873" s="794"/>
    </row>
    <row r="874" spans="1:12" x14ac:dyDescent="0.2">
      <c r="A874" s="794"/>
      <c r="B874" s="794"/>
      <c r="C874" s="794"/>
      <c r="D874" s="794"/>
      <c r="G874" s="794"/>
      <c r="H874" s="794"/>
      <c r="I874" s="794"/>
      <c r="J874" s="794"/>
      <c r="K874" s="794"/>
      <c r="L874" s="794"/>
    </row>
    <row r="875" spans="1:12" x14ac:dyDescent="0.2">
      <c r="A875" s="794"/>
      <c r="B875" s="794"/>
      <c r="C875" s="794"/>
      <c r="D875" s="794"/>
      <c r="G875" s="794"/>
      <c r="H875" s="794"/>
      <c r="I875" s="794"/>
      <c r="J875" s="794"/>
      <c r="K875" s="794"/>
      <c r="L875" s="794"/>
    </row>
    <row r="876" spans="1:12" x14ac:dyDescent="0.2">
      <c r="A876" s="794"/>
      <c r="B876" s="794"/>
      <c r="C876" s="794"/>
      <c r="D876" s="794"/>
      <c r="G876" s="794"/>
      <c r="H876" s="794"/>
      <c r="I876" s="794"/>
      <c r="J876" s="794"/>
      <c r="K876" s="794"/>
      <c r="L876" s="794"/>
    </row>
    <row r="877" spans="1:12" x14ac:dyDescent="0.2">
      <c r="A877" s="794"/>
      <c r="B877" s="794"/>
      <c r="C877" s="794"/>
      <c r="D877" s="794"/>
      <c r="G877" s="794"/>
      <c r="H877" s="794"/>
      <c r="I877" s="794"/>
      <c r="J877" s="794"/>
      <c r="K877" s="794"/>
      <c r="L877" s="794"/>
    </row>
    <row r="878" spans="1:12" x14ac:dyDescent="0.2">
      <c r="A878" s="794"/>
      <c r="B878" s="794"/>
      <c r="C878" s="794"/>
      <c r="D878" s="794"/>
      <c r="G878" s="794"/>
      <c r="H878" s="794"/>
      <c r="I878" s="794"/>
      <c r="J878" s="794"/>
      <c r="K878" s="794"/>
      <c r="L878" s="794"/>
    </row>
    <row r="879" spans="1:12" x14ac:dyDescent="0.2">
      <c r="A879" s="794"/>
      <c r="B879" s="794"/>
      <c r="C879" s="794"/>
      <c r="D879" s="794"/>
      <c r="G879" s="794"/>
      <c r="H879" s="794"/>
      <c r="I879" s="794"/>
      <c r="J879" s="794"/>
      <c r="K879" s="794"/>
      <c r="L879" s="794"/>
    </row>
    <row r="880" spans="1:12" x14ac:dyDescent="0.2">
      <c r="A880" s="794"/>
      <c r="B880" s="794"/>
      <c r="C880" s="794"/>
      <c r="D880" s="794"/>
      <c r="G880" s="794"/>
      <c r="H880" s="794"/>
      <c r="I880" s="794"/>
      <c r="J880" s="794"/>
      <c r="K880" s="794"/>
      <c r="L880" s="794"/>
    </row>
    <row r="881" spans="1:12" x14ac:dyDescent="0.2">
      <c r="A881" s="794"/>
      <c r="B881" s="794"/>
      <c r="C881" s="794"/>
      <c r="D881" s="794"/>
      <c r="G881" s="794"/>
      <c r="H881" s="794"/>
      <c r="I881" s="794"/>
      <c r="J881" s="794"/>
      <c r="K881" s="794"/>
      <c r="L881" s="794"/>
    </row>
    <row r="882" spans="1:12" x14ac:dyDescent="0.2">
      <c r="A882" s="794"/>
      <c r="B882" s="794"/>
      <c r="C882" s="794"/>
      <c r="D882" s="794"/>
      <c r="G882" s="794"/>
      <c r="H882" s="794"/>
      <c r="I882" s="794"/>
      <c r="J882" s="794"/>
      <c r="K882" s="794"/>
      <c r="L882" s="794"/>
    </row>
    <row r="883" spans="1:12" x14ac:dyDescent="0.2">
      <c r="A883" s="794"/>
      <c r="B883" s="794"/>
      <c r="C883" s="794"/>
      <c r="D883" s="794"/>
      <c r="G883" s="794"/>
      <c r="H883" s="794"/>
      <c r="I883" s="794"/>
      <c r="J883" s="794"/>
      <c r="K883" s="794"/>
      <c r="L883" s="794"/>
    </row>
    <row r="884" spans="1:12" x14ac:dyDescent="0.2">
      <c r="A884" s="794"/>
      <c r="B884" s="794"/>
      <c r="C884" s="794"/>
      <c r="D884" s="794"/>
      <c r="G884" s="794"/>
      <c r="H884" s="794"/>
      <c r="I884" s="794"/>
      <c r="J884" s="794"/>
      <c r="K884" s="794"/>
      <c r="L884" s="794"/>
    </row>
    <row r="885" spans="1:12" x14ac:dyDescent="0.2">
      <c r="A885" s="794"/>
      <c r="B885" s="794"/>
      <c r="C885" s="794"/>
      <c r="D885" s="794"/>
      <c r="G885" s="794"/>
      <c r="H885" s="794"/>
      <c r="I885" s="794"/>
      <c r="J885" s="794"/>
      <c r="K885" s="794"/>
      <c r="L885" s="794"/>
    </row>
    <row r="886" spans="1:12" x14ac:dyDescent="0.2">
      <c r="A886" s="794"/>
      <c r="B886" s="794"/>
      <c r="C886" s="794"/>
      <c r="D886" s="794"/>
      <c r="G886" s="794"/>
      <c r="H886" s="794"/>
      <c r="I886" s="794"/>
      <c r="J886" s="794"/>
      <c r="K886" s="794"/>
      <c r="L886" s="794"/>
    </row>
    <row r="887" spans="1:12" x14ac:dyDescent="0.2">
      <c r="A887" s="794"/>
      <c r="B887" s="794"/>
      <c r="C887" s="794"/>
      <c r="D887" s="794"/>
      <c r="G887" s="794"/>
      <c r="H887" s="794"/>
      <c r="I887" s="794"/>
      <c r="J887" s="794"/>
      <c r="K887" s="794"/>
      <c r="L887" s="794"/>
    </row>
    <row r="888" spans="1:12" x14ac:dyDescent="0.2">
      <c r="A888" s="794"/>
      <c r="B888" s="794"/>
      <c r="C888" s="794"/>
      <c r="D888" s="794"/>
      <c r="G888" s="794"/>
      <c r="H888" s="794"/>
      <c r="I888" s="794"/>
      <c r="J888" s="794"/>
      <c r="K888" s="794"/>
      <c r="L888" s="794"/>
    </row>
    <row r="889" spans="1:12" x14ac:dyDescent="0.2">
      <c r="A889" s="794"/>
      <c r="B889" s="794"/>
      <c r="C889" s="794"/>
      <c r="D889" s="794"/>
      <c r="G889" s="794"/>
      <c r="H889" s="794"/>
      <c r="I889" s="794"/>
      <c r="J889" s="794"/>
      <c r="K889" s="794"/>
      <c r="L889" s="794"/>
    </row>
    <row r="890" spans="1:12" x14ac:dyDescent="0.2">
      <c r="A890" s="794"/>
      <c r="B890" s="794"/>
      <c r="C890" s="794"/>
      <c r="D890" s="794"/>
      <c r="G890" s="794"/>
      <c r="H890" s="794"/>
      <c r="I890" s="794"/>
      <c r="J890" s="794"/>
      <c r="K890" s="794"/>
      <c r="L890" s="794"/>
    </row>
    <row r="891" spans="1:12" x14ac:dyDescent="0.2">
      <c r="A891" s="794"/>
      <c r="B891" s="794"/>
      <c r="C891" s="794"/>
      <c r="D891" s="794"/>
      <c r="G891" s="794"/>
      <c r="H891" s="794"/>
      <c r="I891" s="794"/>
      <c r="J891" s="794"/>
      <c r="K891" s="794"/>
      <c r="L891" s="794"/>
    </row>
    <row r="892" spans="1:12" x14ac:dyDescent="0.2">
      <c r="A892" s="794"/>
      <c r="B892" s="794"/>
      <c r="C892" s="794"/>
      <c r="D892" s="794"/>
      <c r="G892" s="794"/>
      <c r="H892" s="794"/>
      <c r="I892" s="794"/>
      <c r="J892" s="794"/>
      <c r="K892" s="794"/>
      <c r="L892" s="794"/>
    </row>
    <row r="893" spans="1:12" x14ac:dyDescent="0.2">
      <c r="A893" s="794"/>
      <c r="B893" s="794"/>
      <c r="C893" s="794"/>
      <c r="D893" s="794"/>
      <c r="G893" s="794"/>
      <c r="H893" s="794"/>
      <c r="I893" s="794"/>
      <c r="J893" s="794"/>
      <c r="K893" s="794"/>
      <c r="L893" s="794"/>
    </row>
    <row r="894" spans="1:12" x14ac:dyDescent="0.2">
      <c r="A894" s="794"/>
      <c r="B894" s="794"/>
      <c r="C894" s="794"/>
      <c r="D894" s="794"/>
      <c r="G894" s="794"/>
      <c r="H894" s="794"/>
      <c r="I894" s="794"/>
      <c r="J894" s="794"/>
      <c r="K894" s="794"/>
      <c r="L894" s="794"/>
    </row>
    <row r="895" spans="1:12" x14ac:dyDescent="0.2">
      <c r="A895" s="794"/>
      <c r="B895" s="794"/>
      <c r="C895" s="794"/>
      <c r="D895" s="794"/>
      <c r="G895" s="794"/>
      <c r="H895" s="794"/>
      <c r="I895" s="794"/>
      <c r="J895" s="794"/>
      <c r="K895" s="794"/>
      <c r="L895" s="794"/>
    </row>
    <row r="896" spans="1:12" x14ac:dyDescent="0.2">
      <c r="A896" s="794"/>
      <c r="B896" s="794"/>
      <c r="C896" s="794"/>
      <c r="D896" s="794"/>
      <c r="G896" s="794"/>
      <c r="H896" s="794"/>
      <c r="I896" s="794"/>
      <c r="J896" s="794"/>
      <c r="K896" s="794"/>
      <c r="L896" s="794"/>
    </row>
    <row r="897" spans="1:12" x14ac:dyDescent="0.2">
      <c r="A897" s="794"/>
      <c r="B897" s="794"/>
      <c r="C897" s="794"/>
      <c r="D897" s="794"/>
      <c r="G897" s="794"/>
      <c r="H897" s="794"/>
      <c r="I897" s="794"/>
      <c r="J897" s="794"/>
      <c r="K897" s="794"/>
      <c r="L897" s="794"/>
    </row>
    <row r="898" spans="1:12" x14ac:dyDescent="0.2">
      <c r="A898" s="794"/>
      <c r="B898" s="794"/>
      <c r="C898" s="794"/>
      <c r="D898" s="794"/>
      <c r="G898" s="794"/>
      <c r="H898" s="794"/>
      <c r="I898" s="794"/>
      <c r="J898" s="794"/>
      <c r="K898" s="794"/>
      <c r="L898" s="794"/>
    </row>
    <row r="899" spans="1:12" x14ac:dyDescent="0.2">
      <c r="A899" s="794"/>
      <c r="B899" s="794"/>
      <c r="C899" s="794"/>
      <c r="D899" s="794"/>
      <c r="G899" s="794"/>
      <c r="H899" s="794"/>
      <c r="I899" s="794"/>
      <c r="J899" s="794"/>
      <c r="K899" s="794"/>
      <c r="L899" s="794"/>
    </row>
    <row r="900" spans="1:12" x14ac:dyDescent="0.2">
      <c r="A900" s="794"/>
      <c r="B900" s="794"/>
      <c r="C900" s="794"/>
      <c r="D900" s="794"/>
      <c r="G900" s="794"/>
      <c r="H900" s="794"/>
      <c r="I900" s="794"/>
      <c r="J900" s="794"/>
      <c r="K900" s="794"/>
      <c r="L900" s="794"/>
    </row>
    <row r="901" spans="1:12" x14ac:dyDescent="0.2">
      <c r="A901" s="794"/>
      <c r="B901" s="794"/>
      <c r="C901" s="794"/>
      <c r="D901" s="794"/>
      <c r="G901" s="794"/>
      <c r="H901" s="794"/>
      <c r="I901" s="794"/>
      <c r="J901" s="794"/>
      <c r="K901" s="794"/>
      <c r="L901" s="794"/>
    </row>
    <row r="902" spans="1:12" x14ac:dyDescent="0.2">
      <c r="A902" s="794"/>
      <c r="B902" s="794"/>
      <c r="C902" s="794"/>
      <c r="D902" s="794"/>
      <c r="G902" s="794"/>
      <c r="H902" s="794"/>
      <c r="I902" s="794"/>
      <c r="J902" s="794"/>
      <c r="K902" s="794"/>
      <c r="L902" s="794"/>
    </row>
    <row r="903" spans="1:12" x14ac:dyDescent="0.2">
      <c r="A903" s="794"/>
      <c r="B903" s="794"/>
      <c r="C903" s="794"/>
      <c r="D903" s="794"/>
      <c r="G903" s="794"/>
      <c r="H903" s="794"/>
      <c r="I903" s="794"/>
      <c r="J903" s="794"/>
      <c r="K903" s="794"/>
      <c r="L903" s="794"/>
    </row>
    <row r="904" spans="1:12" x14ac:dyDescent="0.2">
      <c r="A904" s="794"/>
      <c r="B904" s="794"/>
      <c r="C904" s="794"/>
      <c r="D904" s="794"/>
      <c r="G904" s="794"/>
      <c r="H904" s="794"/>
      <c r="I904" s="794"/>
      <c r="J904" s="794"/>
      <c r="K904" s="794"/>
      <c r="L904" s="794"/>
    </row>
    <row r="905" spans="1:12" x14ac:dyDescent="0.2">
      <c r="A905" s="794"/>
      <c r="B905" s="794"/>
      <c r="C905" s="794"/>
      <c r="D905" s="794"/>
      <c r="G905" s="794"/>
      <c r="H905" s="794"/>
      <c r="I905" s="794"/>
      <c r="J905" s="794"/>
      <c r="K905" s="794"/>
      <c r="L905" s="794"/>
    </row>
    <row r="906" spans="1:12" x14ac:dyDescent="0.2">
      <c r="A906" s="794"/>
      <c r="B906" s="794"/>
      <c r="C906" s="794"/>
      <c r="D906" s="794"/>
      <c r="G906" s="794"/>
      <c r="H906" s="794"/>
      <c r="I906" s="794"/>
      <c r="J906" s="794"/>
      <c r="K906" s="794"/>
      <c r="L906" s="794"/>
    </row>
    <row r="907" spans="1:12" x14ac:dyDescent="0.2">
      <c r="A907" s="794"/>
      <c r="B907" s="794"/>
      <c r="C907" s="794"/>
      <c r="D907" s="794"/>
      <c r="G907" s="794"/>
      <c r="H907" s="794"/>
      <c r="I907" s="794"/>
      <c r="J907" s="794"/>
      <c r="K907" s="794"/>
      <c r="L907" s="794"/>
    </row>
    <row r="908" spans="1:12" x14ac:dyDescent="0.2">
      <c r="A908" s="794"/>
      <c r="B908" s="794"/>
      <c r="C908" s="794"/>
      <c r="D908" s="794"/>
      <c r="G908" s="794"/>
      <c r="H908" s="794"/>
      <c r="I908" s="794"/>
      <c r="J908" s="794"/>
      <c r="K908" s="794"/>
      <c r="L908" s="794"/>
    </row>
    <row r="909" spans="1:12" x14ac:dyDescent="0.2">
      <c r="A909" s="794"/>
      <c r="B909" s="794"/>
      <c r="C909" s="794"/>
      <c r="D909" s="794"/>
      <c r="G909" s="794"/>
      <c r="H909" s="794"/>
      <c r="I909" s="794"/>
      <c r="J909" s="794"/>
      <c r="K909" s="794"/>
      <c r="L909" s="794"/>
    </row>
    <row r="910" spans="1:12" x14ac:dyDescent="0.2">
      <c r="A910" s="794"/>
      <c r="B910" s="794"/>
      <c r="C910" s="794"/>
      <c r="D910" s="794"/>
      <c r="G910" s="794"/>
      <c r="H910" s="794"/>
      <c r="I910" s="794"/>
      <c r="J910" s="794"/>
      <c r="K910" s="794"/>
      <c r="L910" s="794"/>
    </row>
    <row r="911" spans="1:12" x14ac:dyDescent="0.2">
      <c r="A911" s="794"/>
      <c r="B911" s="794"/>
      <c r="C911" s="794"/>
      <c r="D911" s="794"/>
      <c r="G911" s="794"/>
      <c r="H911" s="794"/>
      <c r="I911" s="794"/>
      <c r="J911" s="794"/>
      <c r="K911" s="794"/>
      <c r="L911" s="794"/>
    </row>
    <row r="912" spans="1:12" x14ac:dyDescent="0.2">
      <c r="A912" s="794"/>
      <c r="B912" s="794"/>
      <c r="C912" s="794"/>
      <c r="D912" s="794"/>
      <c r="G912" s="794"/>
      <c r="H912" s="794"/>
      <c r="I912" s="794"/>
      <c r="J912" s="794"/>
      <c r="K912" s="794"/>
      <c r="L912" s="794"/>
    </row>
    <row r="913" spans="1:12" x14ac:dyDescent="0.2">
      <c r="A913" s="794"/>
      <c r="B913" s="794"/>
      <c r="C913" s="794"/>
      <c r="D913" s="794"/>
      <c r="G913" s="794"/>
      <c r="H913" s="794"/>
      <c r="I913" s="794"/>
      <c r="J913" s="794"/>
      <c r="K913" s="794"/>
      <c r="L913" s="794"/>
    </row>
    <row r="914" spans="1:12" x14ac:dyDescent="0.2">
      <c r="A914" s="794"/>
      <c r="B914" s="794"/>
      <c r="C914" s="794"/>
      <c r="D914" s="794"/>
      <c r="G914" s="794"/>
      <c r="H914" s="794"/>
      <c r="I914" s="794"/>
      <c r="J914" s="794"/>
      <c r="K914" s="794"/>
      <c r="L914" s="794"/>
    </row>
    <row r="915" spans="1:12" x14ac:dyDescent="0.2">
      <c r="A915" s="794"/>
      <c r="B915" s="794"/>
      <c r="C915" s="794"/>
      <c r="D915" s="794"/>
      <c r="G915" s="794"/>
      <c r="H915" s="794"/>
      <c r="I915" s="794"/>
      <c r="J915" s="794"/>
      <c r="K915" s="794"/>
      <c r="L915" s="794"/>
    </row>
    <row r="916" spans="1:12" x14ac:dyDescent="0.2">
      <c r="A916" s="794"/>
      <c r="B916" s="794"/>
      <c r="C916" s="794"/>
      <c r="D916" s="794"/>
      <c r="G916" s="794"/>
      <c r="H916" s="794"/>
      <c r="I916" s="794"/>
      <c r="J916" s="794"/>
      <c r="K916" s="794"/>
      <c r="L916" s="794"/>
    </row>
    <row r="917" spans="1:12" x14ac:dyDescent="0.2">
      <c r="A917" s="794"/>
      <c r="B917" s="794"/>
      <c r="C917" s="794"/>
      <c r="D917" s="794"/>
      <c r="G917" s="794"/>
      <c r="H917" s="794"/>
      <c r="I917" s="794"/>
      <c r="J917" s="794"/>
      <c r="K917" s="794"/>
      <c r="L917" s="794"/>
    </row>
    <row r="918" spans="1:12" x14ac:dyDescent="0.2">
      <c r="A918" s="794"/>
      <c r="B918" s="794"/>
      <c r="C918" s="794"/>
      <c r="D918" s="794"/>
      <c r="G918" s="794"/>
      <c r="H918" s="794"/>
      <c r="I918" s="794"/>
      <c r="J918" s="794"/>
      <c r="K918" s="794"/>
      <c r="L918" s="794"/>
    </row>
    <row r="919" spans="1:12" x14ac:dyDescent="0.2">
      <c r="A919" s="794"/>
      <c r="B919" s="794"/>
      <c r="C919" s="794"/>
      <c r="D919" s="794"/>
      <c r="G919" s="794"/>
      <c r="H919" s="794"/>
      <c r="I919" s="794"/>
      <c r="J919" s="794"/>
      <c r="K919" s="794"/>
      <c r="L919" s="794"/>
    </row>
    <row r="920" spans="1:12" x14ac:dyDescent="0.2">
      <c r="A920" s="794"/>
      <c r="B920" s="794"/>
      <c r="C920" s="794"/>
      <c r="D920" s="794"/>
      <c r="G920" s="794"/>
      <c r="H920" s="794"/>
      <c r="I920" s="794"/>
      <c r="J920" s="794"/>
      <c r="K920" s="794"/>
      <c r="L920" s="794"/>
    </row>
    <row r="921" spans="1:12" x14ac:dyDescent="0.2">
      <c r="A921" s="794"/>
      <c r="B921" s="794"/>
      <c r="C921" s="794"/>
      <c r="D921" s="794"/>
      <c r="G921" s="794"/>
      <c r="H921" s="794"/>
      <c r="I921" s="794"/>
      <c r="J921" s="794"/>
      <c r="K921" s="794"/>
      <c r="L921" s="794"/>
    </row>
    <row r="922" spans="1:12" x14ac:dyDescent="0.2">
      <c r="A922" s="794"/>
      <c r="B922" s="794"/>
      <c r="C922" s="794"/>
      <c r="D922" s="794"/>
      <c r="G922" s="794"/>
      <c r="H922" s="794"/>
      <c r="I922" s="794"/>
      <c r="J922" s="794"/>
      <c r="K922" s="794"/>
      <c r="L922" s="794"/>
    </row>
    <row r="923" spans="1:12" x14ac:dyDescent="0.2">
      <c r="A923" s="794"/>
      <c r="B923" s="794"/>
      <c r="C923" s="794"/>
      <c r="D923" s="794"/>
      <c r="G923" s="794"/>
      <c r="H923" s="794"/>
      <c r="I923" s="794"/>
      <c r="J923" s="794"/>
      <c r="K923" s="794"/>
      <c r="L923" s="794"/>
    </row>
    <row r="924" spans="1:12" x14ac:dyDescent="0.2">
      <c r="A924" s="794"/>
      <c r="B924" s="794"/>
      <c r="C924" s="794"/>
      <c r="D924" s="794"/>
      <c r="G924" s="794"/>
      <c r="H924" s="794"/>
      <c r="I924" s="794"/>
      <c r="J924" s="794"/>
      <c r="K924" s="794"/>
      <c r="L924" s="794"/>
    </row>
    <row r="925" spans="1:12" x14ac:dyDescent="0.2">
      <c r="A925" s="794"/>
      <c r="B925" s="794"/>
      <c r="C925" s="794"/>
      <c r="D925" s="794"/>
      <c r="G925" s="794"/>
      <c r="H925" s="794"/>
      <c r="I925" s="794"/>
      <c r="J925" s="794"/>
      <c r="K925" s="794"/>
      <c r="L925" s="794"/>
    </row>
    <row r="926" spans="1:12" x14ac:dyDescent="0.2">
      <c r="A926" s="794"/>
      <c r="B926" s="794"/>
      <c r="C926" s="794"/>
      <c r="D926" s="794"/>
      <c r="G926" s="794"/>
      <c r="H926" s="794"/>
      <c r="I926" s="794"/>
      <c r="J926" s="794"/>
      <c r="K926" s="794"/>
      <c r="L926" s="794"/>
    </row>
    <row r="927" spans="1:12" x14ac:dyDescent="0.2">
      <c r="A927" s="794"/>
      <c r="B927" s="794"/>
      <c r="C927" s="794"/>
      <c r="D927" s="794"/>
      <c r="G927" s="794"/>
      <c r="H927" s="794"/>
      <c r="I927" s="794"/>
      <c r="J927" s="794"/>
      <c r="K927" s="794"/>
      <c r="L927" s="794"/>
    </row>
    <row r="928" spans="1:12" x14ac:dyDescent="0.2">
      <c r="A928" s="794"/>
      <c r="B928" s="794"/>
      <c r="C928" s="794"/>
      <c r="D928" s="794"/>
      <c r="G928" s="794"/>
      <c r="H928" s="794"/>
      <c r="I928" s="794"/>
      <c r="J928" s="794"/>
      <c r="K928" s="794"/>
      <c r="L928" s="794"/>
    </row>
    <row r="929" spans="1:12" x14ac:dyDescent="0.2">
      <c r="A929" s="794"/>
      <c r="B929" s="794"/>
      <c r="C929" s="794"/>
      <c r="D929" s="794"/>
      <c r="G929" s="794"/>
      <c r="H929" s="794"/>
      <c r="I929" s="794"/>
      <c r="J929" s="794"/>
      <c r="K929" s="794"/>
      <c r="L929" s="794"/>
    </row>
    <row r="930" spans="1:12" x14ac:dyDescent="0.2">
      <c r="A930" s="794"/>
      <c r="B930" s="794"/>
      <c r="C930" s="794"/>
      <c r="D930" s="794"/>
      <c r="G930" s="794"/>
      <c r="H930" s="794"/>
      <c r="I930" s="794"/>
      <c r="J930" s="794"/>
      <c r="K930" s="794"/>
      <c r="L930" s="794"/>
    </row>
    <row r="931" spans="1:12" x14ac:dyDescent="0.2">
      <c r="A931" s="794"/>
      <c r="B931" s="794"/>
      <c r="C931" s="794"/>
      <c r="D931" s="794"/>
      <c r="G931" s="794"/>
      <c r="H931" s="794"/>
      <c r="I931" s="794"/>
      <c r="J931" s="794"/>
      <c r="K931" s="794"/>
      <c r="L931" s="794"/>
    </row>
    <row r="932" spans="1:12" x14ac:dyDescent="0.2">
      <c r="A932" s="794"/>
      <c r="B932" s="794"/>
      <c r="C932" s="794"/>
      <c r="D932" s="794"/>
      <c r="G932" s="794"/>
      <c r="H932" s="794"/>
      <c r="I932" s="794"/>
      <c r="J932" s="794"/>
      <c r="K932" s="794"/>
      <c r="L932" s="794"/>
    </row>
    <row r="933" spans="1:12" x14ac:dyDescent="0.2">
      <c r="A933" s="794"/>
      <c r="B933" s="794"/>
      <c r="C933" s="794"/>
      <c r="D933" s="794"/>
      <c r="G933" s="794"/>
      <c r="H933" s="794"/>
      <c r="I933" s="794"/>
      <c r="J933" s="794"/>
      <c r="K933" s="794"/>
      <c r="L933" s="794"/>
    </row>
    <row r="934" spans="1:12" x14ac:dyDescent="0.2">
      <c r="A934" s="794"/>
      <c r="B934" s="794"/>
      <c r="C934" s="794"/>
      <c r="D934" s="794"/>
      <c r="G934" s="794"/>
      <c r="H934" s="794"/>
      <c r="I934" s="794"/>
      <c r="J934" s="794"/>
      <c r="K934" s="794"/>
      <c r="L934" s="794"/>
    </row>
    <row r="935" spans="1:12" x14ac:dyDescent="0.2">
      <c r="A935" s="794"/>
      <c r="B935" s="794"/>
      <c r="C935" s="794"/>
      <c r="D935" s="794"/>
      <c r="G935" s="794"/>
      <c r="H935" s="794"/>
      <c r="I935" s="794"/>
      <c r="J935" s="794"/>
      <c r="K935" s="794"/>
      <c r="L935" s="794"/>
    </row>
    <row r="936" spans="1:12" x14ac:dyDescent="0.2">
      <c r="A936" s="794"/>
      <c r="B936" s="794"/>
      <c r="C936" s="794"/>
      <c r="D936" s="794"/>
      <c r="G936" s="794"/>
      <c r="H936" s="794"/>
      <c r="I936" s="794"/>
      <c r="J936" s="794"/>
      <c r="K936" s="794"/>
      <c r="L936" s="794"/>
    </row>
    <row r="937" spans="1:12" x14ac:dyDescent="0.2">
      <c r="A937" s="794"/>
      <c r="B937" s="794"/>
      <c r="C937" s="794"/>
      <c r="D937" s="794"/>
      <c r="G937" s="794"/>
      <c r="H937" s="794"/>
      <c r="I937" s="794"/>
      <c r="J937" s="794"/>
      <c r="K937" s="794"/>
      <c r="L937" s="794"/>
    </row>
    <row r="938" spans="1:12" x14ac:dyDescent="0.2">
      <c r="A938" s="794"/>
      <c r="B938" s="794"/>
      <c r="C938" s="794"/>
      <c r="D938" s="794"/>
      <c r="G938" s="794"/>
      <c r="H938" s="794"/>
      <c r="I938" s="794"/>
      <c r="J938" s="794"/>
      <c r="K938" s="794"/>
      <c r="L938" s="794"/>
    </row>
    <row r="939" spans="1:12" x14ac:dyDescent="0.2">
      <c r="A939" s="794"/>
      <c r="B939" s="794"/>
      <c r="C939" s="794"/>
      <c r="D939" s="794"/>
      <c r="G939" s="794"/>
      <c r="H939" s="794"/>
      <c r="I939" s="794"/>
      <c r="J939" s="794"/>
      <c r="K939" s="794"/>
      <c r="L939" s="794"/>
    </row>
    <row r="940" spans="1:12" x14ac:dyDescent="0.2">
      <c r="A940" s="794"/>
      <c r="B940" s="794"/>
      <c r="C940" s="794"/>
      <c r="D940" s="794"/>
      <c r="G940" s="794"/>
      <c r="H940" s="794"/>
      <c r="I940" s="794"/>
      <c r="J940" s="794"/>
      <c r="K940" s="794"/>
      <c r="L940" s="794"/>
    </row>
    <row r="941" spans="1:12" x14ac:dyDescent="0.2">
      <c r="A941" s="794"/>
      <c r="B941" s="794"/>
      <c r="C941" s="794"/>
      <c r="D941" s="794"/>
      <c r="G941" s="794"/>
      <c r="H941" s="794"/>
      <c r="I941" s="794"/>
      <c r="J941" s="794"/>
      <c r="K941" s="794"/>
      <c r="L941" s="794"/>
    </row>
    <row r="942" spans="1:12" x14ac:dyDescent="0.2">
      <c r="A942" s="794"/>
      <c r="B942" s="794"/>
      <c r="C942" s="794"/>
      <c r="D942" s="794"/>
      <c r="G942" s="794"/>
      <c r="H942" s="794"/>
      <c r="I942" s="794"/>
      <c r="J942" s="794"/>
      <c r="K942" s="794"/>
      <c r="L942" s="794"/>
    </row>
    <row r="943" spans="1:12" x14ac:dyDescent="0.2">
      <c r="A943" s="794"/>
      <c r="B943" s="794"/>
      <c r="C943" s="794"/>
      <c r="D943" s="794"/>
      <c r="G943" s="794"/>
      <c r="H943" s="794"/>
      <c r="I943" s="794"/>
      <c r="J943" s="794"/>
      <c r="K943" s="794"/>
      <c r="L943" s="794"/>
    </row>
    <row r="944" spans="1:12" x14ac:dyDescent="0.2">
      <c r="A944" s="794"/>
      <c r="B944" s="794"/>
      <c r="C944" s="794"/>
      <c r="D944" s="794"/>
      <c r="G944" s="794"/>
      <c r="H944" s="794"/>
      <c r="I944" s="794"/>
      <c r="J944" s="794"/>
      <c r="K944" s="794"/>
      <c r="L944" s="794"/>
    </row>
    <row r="945" spans="1:12" x14ac:dyDescent="0.2">
      <c r="A945" s="794"/>
      <c r="B945" s="794"/>
      <c r="C945" s="794"/>
      <c r="D945" s="794"/>
      <c r="G945" s="794"/>
      <c r="H945" s="794"/>
      <c r="I945" s="794"/>
      <c r="J945" s="794"/>
      <c r="K945" s="794"/>
      <c r="L945" s="794"/>
    </row>
    <row r="946" spans="1:12" x14ac:dyDescent="0.2">
      <c r="A946" s="794"/>
      <c r="B946" s="794"/>
      <c r="C946" s="794"/>
      <c r="D946" s="794"/>
      <c r="G946" s="794"/>
      <c r="H946" s="794"/>
      <c r="I946" s="794"/>
      <c r="J946" s="794"/>
      <c r="K946" s="794"/>
      <c r="L946" s="794"/>
    </row>
    <row r="947" spans="1:12" x14ac:dyDescent="0.2">
      <c r="A947" s="794"/>
      <c r="B947" s="794"/>
      <c r="C947" s="794"/>
      <c r="D947" s="794"/>
      <c r="G947" s="794"/>
      <c r="H947" s="794"/>
      <c r="I947" s="794"/>
      <c r="J947" s="794"/>
      <c r="K947" s="794"/>
      <c r="L947" s="794"/>
    </row>
    <row r="948" spans="1:12" x14ac:dyDescent="0.2">
      <c r="A948" s="794"/>
      <c r="B948" s="794"/>
      <c r="C948" s="794"/>
      <c r="D948" s="794"/>
      <c r="G948" s="794"/>
      <c r="H948" s="794"/>
      <c r="I948" s="794"/>
      <c r="J948" s="794"/>
      <c r="K948" s="794"/>
      <c r="L948" s="794"/>
    </row>
    <row r="949" spans="1:12" x14ac:dyDescent="0.2">
      <c r="A949" s="794"/>
      <c r="B949" s="794"/>
      <c r="C949" s="794"/>
      <c r="D949" s="794"/>
      <c r="G949" s="794"/>
      <c r="H949" s="794"/>
      <c r="I949" s="794"/>
      <c r="J949" s="794"/>
      <c r="K949" s="794"/>
      <c r="L949" s="794"/>
    </row>
    <row r="950" spans="1:12" x14ac:dyDescent="0.2">
      <c r="A950" s="794"/>
      <c r="B950" s="794"/>
      <c r="C950" s="794"/>
      <c r="D950" s="794"/>
      <c r="G950" s="794"/>
      <c r="H950" s="794"/>
      <c r="I950" s="794"/>
      <c r="J950" s="794"/>
      <c r="K950" s="794"/>
      <c r="L950" s="794"/>
    </row>
    <row r="951" spans="1:12" x14ac:dyDescent="0.2">
      <c r="A951" s="794"/>
      <c r="B951" s="794"/>
      <c r="C951" s="794"/>
      <c r="D951" s="794"/>
      <c r="G951" s="794"/>
      <c r="H951" s="794"/>
      <c r="I951" s="794"/>
      <c r="J951" s="794"/>
      <c r="K951" s="794"/>
      <c r="L951" s="794"/>
    </row>
    <row r="952" spans="1:12" x14ac:dyDescent="0.2">
      <c r="A952" s="794"/>
      <c r="B952" s="794"/>
      <c r="C952" s="794"/>
      <c r="D952" s="794"/>
      <c r="G952" s="794"/>
      <c r="H952" s="794"/>
      <c r="I952" s="794"/>
      <c r="J952" s="794"/>
      <c r="K952" s="794"/>
      <c r="L952" s="794"/>
    </row>
    <row r="953" spans="1:12" x14ac:dyDescent="0.2">
      <c r="A953" s="794"/>
      <c r="B953" s="794"/>
      <c r="C953" s="794"/>
      <c r="D953" s="794"/>
      <c r="G953" s="794"/>
      <c r="H953" s="794"/>
      <c r="I953" s="794"/>
      <c r="J953" s="794"/>
      <c r="K953" s="794"/>
      <c r="L953" s="794"/>
    </row>
    <row r="954" spans="1:12" x14ac:dyDescent="0.2">
      <c r="A954" s="794"/>
      <c r="B954" s="794"/>
      <c r="C954" s="794"/>
      <c r="D954" s="794"/>
      <c r="G954" s="794"/>
      <c r="H954" s="794"/>
      <c r="I954" s="794"/>
      <c r="J954" s="794"/>
      <c r="K954" s="794"/>
      <c r="L954" s="794"/>
    </row>
    <row r="955" spans="1:12" x14ac:dyDescent="0.2">
      <c r="A955" s="794"/>
      <c r="B955" s="794"/>
      <c r="C955" s="794"/>
      <c r="D955" s="794"/>
      <c r="G955" s="794"/>
      <c r="H955" s="794"/>
      <c r="I955" s="794"/>
      <c r="J955" s="794"/>
      <c r="K955" s="794"/>
      <c r="L955" s="794"/>
    </row>
    <row r="956" spans="1:12" x14ac:dyDescent="0.2">
      <c r="A956" s="794"/>
      <c r="B956" s="794"/>
      <c r="C956" s="794"/>
      <c r="D956" s="794"/>
      <c r="G956" s="794"/>
      <c r="H956" s="794"/>
      <c r="I956" s="794"/>
      <c r="J956" s="794"/>
      <c r="K956" s="794"/>
      <c r="L956" s="794"/>
    </row>
    <row r="957" spans="1:12" x14ac:dyDescent="0.2">
      <c r="A957" s="794"/>
      <c r="B957" s="794"/>
      <c r="C957" s="794"/>
      <c r="D957" s="794"/>
      <c r="G957" s="794"/>
      <c r="H957" s="794"/>
      <c r="I957" s="794"/>
      <c r="J957" s="794"/>
      <c r="K957" s="794"/>
      <c r="L957" s="794"/>
    </row>
    <row r="958" spans="1:12" x14ac:dyDescent="0.2">
      <c r="A958" s="794"/>
      <c r="B958" s="794"/>
      <c r="C958" s="794"/>
      <c r="D958" s="794"/>
      <c r="G958" s="794"/>
      <c r="H958" s="794"/>
      <c r="I958" s="794"/>
      <c r="J958" s="794"/>
      <c r="K958" s="794"/>
      <c r="L958" s="794"/>
    </row>
    <row r="959" spans="1:12" x14ac:dyDescent="0.2">
      <c r="A959" s="794"/>
      <c r="B959" s="794"/>
      <c r="C959" s="794"/>
      <c r="D959" s="794"/>
      <c r="G959" s="794"/>
      <c r="H959" s="794"/>
      <c r="I959" s="794"/>
      <c r="J959" s="794"/>
      <c r="K959" s="794"/>
      <c r="L959" s="794"/>
    </row>
    <row r="960" spans="1:12" x14ac:dyDescent="0.2">
      <c r="A960" s="794"/>
      <c r="B960" s="794"/>
      <c r="C960" s="794"/>
      <c r="D960" s="794"/>
      <c r="G960" s="794"/>
      <c r="H960" s="794"/>
      <c r="I960" s="794"/>
      <c r="J960" s="794"/>
      <c r="K960" s="794"/>
      <c r="L960" s="794"/>
    </row>
    <row r="961" spans="1:12" x14ac:dyDescent="0.2">
      <c r="A961" s="794"/>
      <c r="B961" s="794"/>
      <c r="C961" s="794"/>
      <c r="D961" s="794"/>
      <c r="G961" s="794"/>
      <c r="H961" s="794"/>
      <c r="I961" s="794"/>
      <c r="J961" s="794"/>
      <c r="K961" s="794"/>
      <c r="L961" s="794"/>
    </row>
    <row r="962" spans="1:12" x14ac:dyDescent="0.2">
      <c r="A962" s="794"/>
      <c r="B962" s="794"/>
      <c r="C962" s="794"/>
      <c r="D962" s="794"/>
      <c r="G962" s="794"/>
      <c r="H962" s="794"/>
      <c r="I962" s="794"/>
      <c r="J962" s="794"/>
      <c r="K962" s="794"/>
      <c r="L962" s="794"/>
    </row>
    <row r="963" spans="1:12" x14ac:dyDescent="0.2">
      <c r="A963" s="794"/>
      <c r="B963" s="794"/>
      <c r="C963" s="794"/>
      <c r="D963" s="794"/>
      <c r="G963" s="794"/>
      <c r="H963" s="794"/>
      <c r="I963" s="794"/>
      <c r="J963" s="794"/>
      <c r="K963" s="794"/>
      <c r="L963" s="794"/>
    </row>
    <row r="964" spans="1:12" x14ac:dyDescent="0.2">
      <c r="A964" s="794"/>
      <c r="B964" s="794"/>
      <c r="C964" s="794"/>
      <c r="D964" s="794"/>
      <c r="G964" s="794"/>
      <c r="H964" s="794"/>
      <c r="I964" s="794"/>
      <c r="J964" s="794"/>
      <c r="K964" s="794"/>
      <c r="L964" s="794"/>
    </row>
    <row r="965" spans="1:12" x14ac:dyDescent="0.2">
      <c r="A965" s="794"/>
      <c r="B965" s="794"/>
      <c r="C965" s="794"/>
      <c r="D965" s="794"/>
      <c r="G965" s="794"/>
      <c r="H965" s="794"/>
      <c r="I965" s="794"/>
      <c r="J965" s="794"/>
      <c r="K965" s="794"/>
      <c r="L965" s="794"/>
    </row>
    <row r="966" spans="1:12" x14ac:dyDescent="0.2">
      <c r="A966" s="794"/>
      <c r="B966" s="794"/>
      <c r="C966" s="794"/>
      <c r="D966" s="794"/>
      <c r="G966" s="794"/>
      <c r="H966" s="794"/>
      <c r="I966" s="794"/>
      <c r="J966" s="794"/>
      <c r="K966" s="794"/>
      <c r="L966" s="794"/>
    </row>
    <row r="967" spans="1:12" x14ac:dyDescent="0.2">
      <c r="A967" s="794"/>
      <c r="B967" s="794"/>
      <c r="C967" s="794"/>
      <c r="D967" s="794"/>
      <c r="G967" s="794"/>
      <c r="H967" s="794"/>
      <c r="I967" s="794"/>
      <c r="J967" s="794"/>
      <c r="K967" s="794"/>
      <c r="L967" s="794"/>
    </row>
    <row r="968" spans="1:12" x14ac:dyDescent="0.2">
      <c r="A968" s="794"/>
      <c r="B968" s="794"/>
      <c r="C968" s="794"/>
      <c r="D968" s="794"/>
      <c r="G968" s="794"/>
      <c r="H968" s="794"/>
      <c r="I968" s="794"/>
      <c r="J968" s="794"/>
      <c r="K968" s="794"/>
      <c r="L968" s="794"/>
    </row>
    <row r="969" spans="1:12" x14ac:dyDescent="0.2">
      <c r="A969" s="794"/>
      <c r="B969" s="794"/>
      <c r="C969" s="794"/>
      <c r="D969" s="794"/>
      <c r="G969" s="794"/>
      <c r="H969" s="794"/>
      <c r="I969" s="794"/>
      <c r="J969" s="794"/>
      <c r="K969" s="794"/>
      <c r="L969" s="794"/>
    </row>
    <row r="970" spans="1:12" x14ac:dyDescent="0.2">
      <c r="A970" s="794"/>
      <c r="B970" s="794"/>
      <c r="C970" s="794"/>
      <c r="D970" s="794"/>
      <c r="G970" s="794"/>
      <c r="H970" s="794"/>
      <c r="I970" s="794"/>
      <c r="J970" s="794"/>
      <c r="K970" s="794"/>
      <c r="L970" s="794"/>
    </row>
    <row r="971" spans="1:12" x14ac:dyDescent="0.2">
      <c r="A971" s="794"/>
      <c r="B971" s="794"/>
      <c r="C971" s="794"/>
      <c r="D971" s="794"/>
      <c r="G971" s="794"/>
      <c r="H971" s="794"/>
      <c r="I971" s="794"/>
      <c r="J971" s="794"/>
      <c r="K971" s="794"/>
      <c r="L971" s="794"/>
    </row>
    <row r="972" spans="1:12" x14ac:dyDescent="0.2">
      <c r="A972" s="794"/>
      <c r="B972" s="794"/>
      <c r="C972" s="794"/>
      <c r="D972" s="794"/>
      <c r="G972" s="794"/>
      <c r="H972" s="794"/>
      <c r="I972" s="794"/>
      <c r="J972" s="794"/>
      <c r="K972" s="794"/>
      <c r="L972" s="794"/>
    </row>
    <row r="973" spans="1:12" x14ac:dyDescent="0.2">
      <c r="A973" s="794"/>
      <c r="B973" s="794"/>
      <c r="C973" s="794"/>
      <c r="D973" s="794"/>
      <c r="G973" s="794"/>
      <c r="H973" s="794"/>
      <c r="I973" s="794"/>
      <c r="J973" s="794"/>
      <c r="K973" s="794"/>
      <c r="L973" s="794"/>
    </row>
    <row r="974" spans="1:12" x14ac:dyDescent="0.2">
      <c r="A974" s="794"/>
      <c r="B974" s="794"/>
      <c r="C974" s="794"/>
      <c r="D974" s="794"/>
      <c r="G974" s="794"/>
      <c r="H974" s="794"/>
      <c r="I974" s="794"/>
      <c r="J974" s="794"/>
      <c r="K974" s="794"/>
      <c r="L974" s="794"/>
    </row>
    <row r="975" spans="1:12" x14ac:dyDescent="0.2">
      <c r="A975" s="794"/>
      <c r="B975" s="794"/>
      <c r="C975" s="794"/>
      <c r="D975" s="794"/>
      <c r="G975" s="794"/>
      <c r="H975" s="794"/>
      <c r="I975" s="794"/>
      <c r="J975" s="794"/>
      <c r="K975" s="794"/>
      <c r="L975" s="794"/>
    </row>
    <row r="976" spans="1:12" x14ac:dyDescent="0.2">
      <c r="A976" s="794"/>
      <c r="B976" s="794"/>
      <c r="C976" s="794"/>
      <c r="D976" s="794"/>
      <c r="G976" s="794"/>
      <c r="H976" s="794"/>
      <c r="I976" s="794"/>
      <c r="J976" s="794"/>
      <c r="K976" s="794"/>
      <c r="L976" s="794"/>
    </row>
    <row r="977" spans="1:12" x14ac:dyDescent="0.2">
      <c r="A977" s="794"/>
      <c r="B977" s="794"/>
      <c r="C977" s="794"/>
      <c r="D977" s="794"/>
      <c r="G977" s="794"/>
      <c r="H977" s="794"/>
      <c r="I977" s="794"/>
      <c r="J977" s="794"/>
      <c r="K977" s="794"/>
      <c r="L977" s="794"/>
    </row>
    <row r="978" spans="1:12" x14ac:dyDescent="0.2">
      <c r="A978" s="794"/>
      <c r="B978" s="794"/>
      <c r="C978" s="794"/>
      <c r="D978" s="794"/>
      <c r="G978" s="794"/>
      <c r="H978" s="794"/>
      <c r="I978" s="794"/>
      <c r="J978" s="794"/>
      <c r="K978" s="794"/>
      <c r="L978" s="794"/>
    </row>
    <row r="979" spans="1:12" x14ac:dyDescent="0.2">
      <c r="A979" s="794"/>
      <c r="B979" s="794"/>
      <c r="C979" s="794"/>
      <c r="D979" s="794"/>
      <c r="G979" s="794"/>
      <c r="H979" s="794"/>
      <c r="I979" s="794"/>
      <c r="J979" s="794"/>
      <c r="K979" s="794"/>
      <c r="L979" s="794"/>
    </row>
    <row r="980" spans="1:12" x14ac:dyDescent="0.2">
      <c r="A980" s="794"/>
      <c r="B980" s="794"/>
      <c r="C980" s="794"/>
      <c r="D980" s="794"/>
      <c r="G980" s="794"/>
      <c r="H980" s="794"/>
      <c r="I980" s="794"/>
      <c r="J980" s="794"/>
      <c r="K980" s="794"/>
      <c r="L980" s="794"/>
    </row>
    <row r="981" spans="1:12" x14ac:dyDescent="0.2">
      <c r="A981" s="794"/>
      <c r="B981" s="794"/>
      <c r="C981" s="794"/>
      <c r="D981" s="794"/>
      <c r="G981" s="794"/>
      <c r="H981" s="794"/>
      <c r="I981" s="794"/>
      <c r="J981" s="794"/>
      <c r="K981" s="794"/>
      <c r="L981" s="794"/>
    </row>
    <row r="982" spans="1:12" x14ac:dyDescent="0.2">
      <c r="A982" s="794"/>
      <c r="B982" s="794"/>
      <c r="C982" s="794"/>
      <c r="D982" s="794"/>
      <c r="G982" s="794"/>
      <c r="H982" s="794"/>
      <c r="I982" s="794"/>
      <c r="J982" s="794"/>
      <c r="K982" s="794"/>
      <c r="L982" s="794"/>
    </row>
    <row r="983" spans="1:12" x14ac:dyDescent="0.2">
      <c r="A983" s="794"/>
      <c r="B983" s="794"/>
      <c r="C983" s="794"/>
      <c r="D983" s="794"/>
      <c r="G983" s="794"/>
      <c r="H983" s="794"/>
      <c r="I983" s="794"/>
      <c r="J983" s="794"/>
      <c r="K983" s="794"/>
      <c r="L983" s="794"/>
    </row>
    <row r="984" spans="1:12" x14ac:dyDescent="0.2">
      <c r="A984" s="794"/>
      <c r="B984" s="794"/>
      <c r="C984" s="794"/>
      <c r="D984" s="794"/>
      <c r="G984" s="794"/>
      <c r="H984" s="794"/>
      <c r="I984" s="794"/>
      <c r="J984" s="794"/>
      <c r="K984" s="794"/>
      <c r="L984" s="794"/>
    </row>
    <row r="985" spans="1:12" x14ac:dyDescent="0.2">
      <c r="A985" s="794"/>
      <c r="B985" s="794"/>
      <c r="C985" s="794"/>
      <c r="D985" s="794"/>
      <c r="G985" s="794"/>
      <c r="H985" s="794"/>
      <c r="I985" s="794"/>
      <c r="J985" s="794"/>
      <c r="K985" s="794"/>
      <c r="L985" s="794"/>
    </row>
    <row r="986" spans="1:12" x14ac:dyDescent="0.2">
      <c r="A986" s="794"/>
      <c r="B986" s="794"/>
      <c r="C986" s="794"/>
      <c r="D986" s="794"/>
      <c r="G986" s="794"/>
      <c r="H986" s="794"/>
      <c r="I986" s="794"/>
      <c r="J986" s="794"/>
      <c r="K986" s="794"/>
      <c r="L986" s="794"/>
    </row>
    <row r="987" spans="1:12" x14ac:dyDescent="0.2">
      <c r="A987" s="794"/>
      <c r="B987" s="794"/>
      <c r="C987" s="794"/>
      <c r="D987" s="794"/>
      <c r="G987" s="794"/>
      <c r="H987" s="794"/>
      <c r="I987" s="794"/>
      <c r="J987" s="794"/>
      <c r="K987" s="794"/>
      <c r="L987" s="794"/>
    </row>
    <row r="988" spans="1:12" x14ac:dyDescent="0.2">
      <c r="A988" s="794"/>
      <c r="B988" s="794"/>
      <c r="C988" s="794"/>
      <c r="D988" s="794"/>
      <c r="G988" s="794"/>
      <c r="H988" s="794"/>
      <c r="I988" s="794"/>
      <c r="J988" s="794"/>
      <c r="K988" s="794"/>
      <c r="L988" s="794"/>
    </row>
    <row r="989" spans="1:12" x14ac:dyDescent="0.2">
      <c r="A989" s="794"/>
      <c r="B989" s="794"/>
      <c r="C989" s="794"/>
      <c r="D989" s="794"/>
      <c r="G989" s="794"/>
      <c r="H989" s="794"/>
      <c r="I989" s="794"/>
      <c r="J989" s="794"/>
      <c r="K989" s="794"/>
      <c r="L989" s="794"/>
    </row>
    <row r="990" spans="1:12" x14ac:dyDescent="0.2">
      <c r="A990" s="794"/>
      <c r="B990" s="794"/>
      <c r="C990" s="794"/>
      <c r="D990" s="794"/>
      <c r="G990" s="794"/>
      <c r="H990" s="794"/>
      <c r="I990" s="794"/>
      <c r="J990" s="794"/>
      <c r="K990" s="794"/>
      <c r="L990" s="794"/>
    </row>
    <row r="991" spans="1:12" x14ac:dyDescent="0.2">
      <c r="A991" s="794"/>
      <c r="B991" s="794"/>
      <c r="C991" s="794"/>
      <c r="D991" s="794"/>
      <c r="G991" s="794"/>
      <c r="H991" s="794"/>
      <c r="I991" s="794"/>
      <c r="J991" s="794"/>
      <c r="K991" s="794"/>
      <c r="L991" s="794"/>
    </row>
    <row r="992" spans="1:12" x14ac:dyDescent="0.2">
      <c r="A992" s="794"/>
      <c r="B992" s="794"/>
      <c r="C992" s="794"/>
      <c r="D992" s="794"/>
      <c r="G992" s="794"/>
      <c r="H992" s="794"/>
      <c r="I992" s="794"/>
      <c r="J992" s="794"/>
      <c r="K992" s="794"/>
      <c r="L992" s="794"/>
    </row>
    <row r="993" spans="1:12" x14ac:dyDescent="0.2">
      <c r="A993" s="794"/>
      <c r="B993" s="794"/>
      <c r="C993" s="794"/>
      <c r="D993" s="794"/>
      <c r="G993" s="794"/>
      <c r="H993" s="794"/>
      <c r="I993" s="794"/>
      <c r="J993" s="794"/>
      <c r="K993" s="794"/>
      <c r="L993" s="794"/>
    </row>
    <row r="994" spans="1:12" x14ac:dyDescent="0.2">
      <c r="A994" s="794"/>
      <c r="B994" s="794"/>
      <c r="C994" s="794"/>
      <c r="D994" s="794"/>
      <c r="G994" s="794"/>
      <c r="H994" s="794"/>
      <c r="I994" s="794"/>
      <c r="J994" s="794"/>
      <c r="K994" s="794"/>
      <c r="L994" s="794"/>
    </row>
    <row r="995" spans="1:12" x14ac:dyDescent="0.2">
      <c r="A995" s="794"/>
      <c r="B995" s="794"/>
      <c r="C995" s="794"/>
      <c r="D995" s="794"/>
      <c r="G995" s="794"/>
      <c r="H995" s="794"/>
      <c r="I995" s="794"/>
      <c r="J995" s="794"/>
      <c r="K995" s="794"/>
      <c r="L995" s="794"/>
    </row>
    <row r="996" spans="1:12" x14ac:dyDescent="0.2">
      <c r="A996" s="794"/>
      <c r="B996" s="794"/>
      <c r="C996" s="794"/>
      <c r="D996" s="794"/>
      <c r="G996" s="794"/>
      <c r="H996" s="794"/>
      <c r="I996" s="794"/>
      <c r="J996" s="794"/>
      <c r="K996" s="794"/>
      <c r="L996" s="794"/>
    </row>
    <row r="997" spans="1:12" x14ac:dyDescent="0.2">
      <c r="A997" s="794"/>
      <c r="B997" s="794"/>
      <c r="C997" s="794"/>
      <c r="D997" s="794"/>
      <c r="G997" s="794"/>
      <c r="H997" s="794"/>
      <c r="I997" s="794"/>
      <c r="J997" s="794"/>
      <c r="K997" s="794"/>
      <c r="L997" s="794"/>
    </row>
    <row r="998" spans="1:12" x14ac:dyDescent="0.2">
      <c r="A998" s="794"/>
      <c r="B998" s="794"/>
      <c r="C998" s="794"/>
      <c r="D998" s="794"/>
      <c r="G998" s="794"/>
      <c r="H998" s="794"/>
      <c r="I998" s="794"/>
      <c r="J998" s="794"/>
      <c r="K998" s="794"/>
      <c r="L998" s="794"/>
    </row>
    <row r="999" spans="1:12" x14ac:dyDescent="0.2">
      <c r="A999" s="794"/>
      <c r="B999" s="794"/>
      <c r="C999" s="794"/>
      <c r="D999" s="794"/>
      <c r="G999" s="794"/>
      <c r="H999" s="794"/>
      <c r="I999" s="794"/>
      <c r="J999" s="794"/>
      <c r="K999" s="794"/>
      <c r="L999" s="794"/>
    </row>
    <row r="1000" spans="1:12" x14ac:dyDescent="0.2">
      <c r="A1000" s="794"/>
      <c r="B1000" s="794"/>
      <c r="C1000" s="794"/>
      <c r="D1000" s="794"/>
      <c r="G1000" s="794"/>
      <c r="H1000" s="794"/>
      <c r="I1000" s="794"/>
      <c r="J1000" s="794"/>
      <c r="K1000" s="794"/>
      <c r="L1000" s="794"/>
    </row>
    <row r="1001" spans="1:12" x14ac:dyDescent="0.2">
      <c r="A1001" s="794"/>
      <c r="B1001" s="794"/>
      <c r="C1001" s="794"/>
      <c r="D1001" s="794"/>
      <c r="G1001" s="794"/>
      <c r="H1001" s="794"/>
      <c r="I1001" s="794"/>
      <c r="J1001" s="794"/>
      <c r="K1001" s="794"/>
      <c r="L1001" s="794"/>
    </row>
    <row r="1002" spans="1:12" x14ac:dyDescent="0.2">
      <c r="A1002" s="794"/>
      <c r="B1002" s="794"/>
      <c r="C1002" s="794"/>
      <c r="D1002" s="794"/>
      <c r="G1002" s="794"/>
      <c r="H1002" s="794"/>
      <c r="I1002" s="794"/>
      <c r="J1002" s="794"/>
      <c r="K1002" s="794"/>
      <c r="L1002" s="794"/>
    </row>
    <row r="1003" spans="1:12" x14ac:dyDescent="0.2">
      <c r="A1003" s="794"/>
      <c r="B1003" s="794"/>
      <c r="C1003" s="794"/>
      <c r="D1003" s="794"/>
      <c r="G1003" s="794"/>
      <c r="H1003" s="794"/>
      <c r="I1003" s="794"/>
      <c r="J1003" s="794"/>
      <c r="K1003" s="794"/>
      <c r="L1003" s="794"/>
    </row>
    <row r="1004" spans="1:12" x14ac:dyDescent="0.2">
      <c r="A1004" s="794"/>
      <c r="B1004" s="794"/>
      <c r="C1004" s="794"/>
      <c r="D1004" s="794"/>
      <c r="G1004" s="794"/>
      <c r="H1004" s="794"/>
      <c r="I1004" s="794"/>
      <c r="J1004" s="794"/>
      <c r="K1004" s="794"/>
      <c r="L1004" s="794"/>
    </row>
    <row r="1005" spans="1:12" x14ac:dyDescent="0.2">
      <c r="A1005" s="794"/>
      <c r="B1005" s="794"/>
      <c r="C1005" s="794"/>
      <c r="D1005" s="794"/>
      <c r="G1005" s="794"/>
      <c r="H1005" s="794"/>
      <c r="I1005" s="794"/>
      <c r="J1005" s="794"/>
      <c r="K1005" s="794"/>
      <c r="L1005" s="794"/>
    </row>
    <row r="1006" spans="1:12" x14ac:dyDescent="0.2">
      <c r="A1006" s="794"/>
      <c r="B1006" s="794"/>
      <c r="C1006" s="794"/>
      <c r="D1006" s="794"/>
      <c r="G1006" s="794"/>
      <c r="H1006" s="794"/>
      <c r="I1006" s="794"/>
      <c r="J1006" s="794"/>
      <c r="K1006" s="794"/>
      <c r="L1006" s="794"/>
    </row>
    <row r="1007" spans="1:12" x14ac:dyDescent="0.2">
      <c r="A1007" s="794"/>
      <c r="B1007" s="794"/>
      <c r="C1007" s="794"/>
      <c r="D1007" s="794"/>
      <c r="G1007" s="794"/>
      <c r="H1007" s="794"/>
      <c r="I1007" s="794"/>
      <c r="J1007" s="794"/>
      <c r="K1007" s="794"/>
      <c r="L1007" s="794"/>
    </row>
    <row r="1008" spans="1:12" x14ac:dyDescent="0.2">
      <c r="A1008" s="794"/>
      <c r="B1008" s="794"/>
      <c r="C1008" s="794"/>
      <c r="D1008" s="794"/>
      <c r="G1008" s="794"/>
      <c r="H1008" s="794"/>
      <c r="I1008" s="794"/>
      <c r="J1008" s="794"/>
      <c r="K1008" s="794"/>
      <c r="L1008" s="794"/>
    </row>
    <row r="1009" spans="1:12" x14ac:dyDescent="0.2">
      <c r="A1009" s="794"/>
      <c r="B1009" s="794"/>
      <c r="C1009" s="794"/>
      <c r="D1009" s="794"/>
      <c r="G1009" s="794"/>
      <c r="H1009" s="794"/>
      <c r="I1009" s="794"/>
      <c r="J1009" s="794"/>
      <c r="K1009" s="794"/>
      <c r="L1009" s="794"/>
    </row>
    <row r="1010" spans="1:12" x14ac:dyDescent="0.2">
      <c r="A1010" s="794"/>
      <c r="B1010" s="794"/>
      <c r="C1010" s="794"/>
      <c r="D1010" s="794"/>
      <c r="G1010" s="794"/>
      <c r="H1010" s="794"/>
      <c r="I1010" s="794"/>
      <c r="J1010" s="794"/>
      <c r="K1010" s="794"/>
      <c r="L1010" s="794"/>
    </row>
    <row r="1011" spans="1:12" x14ac:dyDescent="0.2">
      <c r="A1011" s="794"/>
      <c r="B1011" s="794"/>
      <c r="C1011" s="794"/>
      <c r="D1011" s="794"/>
      <c r="G1011" s="794"/>
      <c r="H1011" s="794"/>
      <c r="I1011" s="794"/>
      <c r="J1011" s="794"/>
      <c r="K1011" s="794"/>
      <c r="L1011" s="794"/>
    </row>
    <row r="1012" spans="1:12" x14ac:dyDescent="0.2">
      <c r="A1012" s="794"/>
      <c r="B1012" s="794"/>
      <c r="C1012" s="794"/>
      <c r="D1012" s="794"/>
      <c r="G1012" s="794"/>
      <c r="H1012" s="794"/>
      <c r="I1012" s="794"/>
      <c r="J1012" s="794"/>
      <c r="K1012" s="794"/>
      <c r="L1012" s="794"/>
    </row>
    <row r="1013" spans="1:12" x14ac:dyDescent="0.2">
      <c r="A1013" s="794"/>
      <c r="B1013" s="794"/>
      <c r="C1013" s="794"/>
      <c r="D1013" s="794"/>
      <c r="G1013" s="794"/>
      <c r="H1013" s="794"/>
      <c r="I1013" s="794"/>
      <c r="J1013" s="794"/>
      <c r="K1013" s="794"/>
      <c r="L1013" s="794"/>
    </row>
    <row r="1014" spans="1:12" x14ac:dyDescent="0.2">
      <c r="A1014" s="794"/>
      <c r="B1014" s="794"/>
      <c r="C1014" s="794"/>
      <c r="D1014" s="794"/>
      <c r="G1014" s="794"/>
      <c r="H1014" s="794"/>
      <c r="I1014" s="794"/>
      <c r="J1014" s="794"/>
      <c r="K1014" s="794"/>
      <c r="L1014" s="794"/>
    </row>
    <row r="1015" spans="1:12" x14ac:dyDescent="0.2">
      <c r="A1015" s="794"/>
      <c r="B1015" s="794"/>
      <c r="C1015" s="794"/>
      <c r="D1015" s="794"/>
      <c r="G1015" s="794"/>
      <c r="H1015" s="794"/>
      <c r="I1015" s="794"/>
      <c r="J1015" s="794"/>
      <c r="K1015" s="794"/>
      <c r="L1015" s="794"/>
    </row>
    <row r="1016" spans="1:12" x14ac:dyDescent="0.2">
      <c r="A1016" s="794"/>
      <c r="B1016" s="794"/>
      <c r="C1016" s="794"/>
      <c r="D1016" s="794"/>
      <c r="G1016" s="794"/>
      <c r="H1016" s="794"/>
      <c r="I1016" s="794"/>
      <c r="J1016" s="794"/>
      <c r="K1016" s="794"/>
      <c r="L1016" s="794"/>
    </row>
    <row r="1017" spans="1:12" x14ac:dyDescent="0.2">
      <c r="A1017" s="794"/>
      <c r="B1017" s="794"/>
      <c r="C1017" s="794"/>
      <c r="D1017" s="794"/>
      <c r="G1017" s="794"/>
      <c r="H1017" s="794"/>
      <c r="I1017" s="794"/>
      <c r="J1017" s="794"/>
      <c r="K1017" s="794"/>
      <c r="L1017" s="794"/>
    </row>
    <row r="1018" spans="1:12" x14ac:dyDescent="0.2">
      <c r="A1018" s="794"/>
      <c r="B1018" s="794"/>
      <c r="C1018" s="794"/>
      <c r="D1018" s="794"/>
      <c r="G1018" s="794"/>
      <c r="H1018" s="794"/>
      <c r="I1018" s="794"/>
      <c r="J1018" s="794"/>
      <c r="K1018" s="794"/>
      <c r="L1018" s="794"/>
    </row>
    <row r="1019" spans="1:12" x14ac:dyDescent="0.2">
      <c r="A1019" s="794"/>
      <c r="B1019" s="794"/>
      <c r="C1019" s="794"/>
      <c r="D1019" s="794"/>
      <c r="G1019" s="794"/>
      <c r="H1019" s="794"/>
      <c r="I1019" s="794"/>
      <c r="J1019" s="794"/>
      <c r="K1019" s="794"/>
      <c r="L1019" s="794"/>
    </row>
    <row r="1020" spans="1:12" x14ac:dyDescent="0.2">
      <c r="A1020" s="794"/>
      <c r="B1020" s="794"/>
      <c r="C1020" s="794"/>
      <c r="D1020" s="794"/>
      <c r="G1020" s="794"/>
      <c r="H1020" s="794"/>
      <c r="I1020" s="794"/>
      <c r="J1020" s="794"/>
      <c r="K1020" s="794"/>
      <c r="L1020" s="794"/>
    </row>
    <row r="1021" spans="1:12" x14ac:dyDescent="0.2">
      <c r="A1021" s="794"/>
      <c r="B1021" s="794"/>
      <c r="C1021" s="794"/>
      <c r="D1021" s="794"/>
      <c r="G1021" s="794"/>
      <c r="H1021" s="794"/>
      <c r="I1021" s="794"/>
      <c r="J1021" s="794"/>
      <c r="K1021" s="794"/>
      <c r="L1021" s="794"/>
    </row>
    <row r="1022" spans="1:12" x14ac:dyDescent="0.2">
      <c r="A1022" s="794"/>
      <c r="B1022" s="794"/>
      <c r="C1022" s="794"/>
      <c r="D1022" s="794"/>
      <c r="G1022" s="794"/>
      <c r="H1022" s="794"/>
      <c r="I1022" s="794"/>
      <c r="J1022" s="794"/>
      <c r="K1022" s="794"/>
      <c r="L1022" s="794"/>
    </row>
    <row r="1023" spans="1:12" x14ac:dyDescent="0.2">
      <c r="A1023" s="794"/>
      <c r="B1023" s="794"/>
      <c r="C1023" s="794"/>
      <c r="D1023" s="794"/>
      <c r="G1023" s="794"/>
      <c r="H1023" s="794"/>
      <c r="I1023" s="794"/>
      <c r="J1023" s="794"/>
      <c r="K1023" s="794"/>
      <c r="L1023" s="794"/>
    </row>
    <row r="1024" spans="1:12" x14ac:dyDescent="0.2">
      <c r="A1024" s="794"/>
      <c r="B1024" s="794"/>
      <c r="C1024" s="794"/>
      <c r="D1024" s="794"/>
      <c r="G1024" s="794"/>
      <c r="H1024" s="794"/>
      <c r="I1024" s="794"/>
      <c r="J1024" s="794"/>
      <c r="K1024" s="794"/>
      <c r="L1024" s="794"/>
    </row>
    <row r="1025" spans="1:12" x14ac:dyDescent="0.2">
      <c r="A1025" s="794"/>
      <c r="B1025" s="794"/>
      <c r="C1025" s="794"/>
      <c r="D1025" s="794"/>
      <c r="G1025" s="794"/>
      <c r="H1025" s="794"/>
      <c r="I1025" s="794"/>
      <c r="J1025" s="794"/>
      <c r="K1025" s="794"/>
      <c r="L1025" s="794"/>
    </row>
    <row r="1026" spans="1:12" x14ac:dyDescent="0.2">
      <c r="A1026" s="794"/>
      <c r="B1026" s="794"/>
      <c r="C1026" s="794"/>
      <c r="D1026" s="794"/>
      <c r="G1026" s="794"/>
      <c r="H1026" s="794"/>
      <c r="I1026" s="794"/>
      <c r="J1026" s="794"/>
      <c r="K1026" s="794"/>
      <c r="L1026" s="794"/>
    </row>
    <row r="1027" spans="1:12" x14ac:dyDescent="0.2">
      <c r="A1027" s="794"/>
      <c r="B1027" s="794"/>
      <c r="C1027" s="794"/>
      <c r="D1027" s="794"/>
      <c r="G1027" s="794"/>
      <c r="H1027" s="794"/>
      <c r="I1027" s="794"/>
      <c r="J1027" s="794"/>
      <c r="K1027" s="794"/>
      <c r="L1027" s="794"/>
    </row>
    <row r="1028" spans="1:12" x14ac:dyDescent="0.2">
      <c r="A1028" s="794"/>
      <c r="B1028" s="794"/>
      <c r="C1028" s="794"/>
      <c r="D1028" s="794"/>
      <c r="G1028" s="794"/>
      <c r="H1028" s="794"/>
      <c r="I1028" s="794"/>
      <c r="J1028" s="794"/>
      <c r="K1028" s="794"/>
      <c r="L1028" s="794"/>
    </row>
    <row r="1029" spans="1:12" x14ac:dyDescent="0.2">
      <c r="A1029" s="794"/>
      <c r="B1029" s="794"/>
      <c r="C1029" s="794"/>
      <c r="D1029" s="794"/>
      <c r="G1029" s="794"/>
      <c r="H1029" s="794"/>
      <c r="I1029" s="794"/>
      <c r="J1029" s="794"/>
      <c r="K1029" s="794"/>
      <c r="L1029" s="794"/>
    </row>
    <row r="1030" spans="1:12" x14ac:dyDescent="0.2">
      <c r="A1030" s="794"/>
      <c r="B1030" s="794"/>
      <c r="C1030" s="794"/>
      <c r="D1030" s="794"/>
      <c r="G1030" s="794"/>
      <c r="H1030" s="794"/>
      <c r="I1030" s="794"/>
      <c r="J1030" s="794"/>
      <c r="K1030" s="794"/>
      <c r="L1030" s="794"/>
    </row>
    <row r="1031" spans="1:12" x14ac:dyDescent="0.2">
      <c r="A1031" s="794"/>
      <c r="B1031" s="794"/>
      <c r="C1031" s="794"/>
      <c r="D1031" s="794"/>
      <c r="G1031" s="794"/>
      <c r="H1031" s="794"/>
      <c r="I1031" s="794"/>
      <c r="J1031" s="794"/>
      <c r="K1031" s="794"/>
      <c r="L1031" s="794"/>
    </row>
    <row r="1032" spans="1:12" x14ac:dyDescent="0.2">
      <c r="A1032" s="794"/>
      <c r="B1032" s="794"/>
      <c r="C1032" s="794"/>
      <c r="D1032" s="794"/>
      <c r="G1032" s="794"/>
      <c r="H1032" s="794"/>
      <c r="I1032" s="794"/>
      <c r="J1032" s="794"/>
      <c r="K1032" s="794"/>
      <c r="L1032" s="794"/>
    </row>
    <row r="1033" spans="1:12" x14ac:dyDescent="0.2">
      <c r="A1033" s="794"/>
      <c r="B1033" s="794"/>
      <c r="C1033" s="794"/>
      <c r="D1033" s="794"/>
      <c r="G1033" s="794"/>
      <c r="H1033" s="794"/>
      <c r="I1033" s="794"/>
      <c r="J1033" s="794"/>
      <c r="K1033" s="794"/>
      <c r="L1033" s="794"/>
    </row>
    <row r="1034" spans="1:12" x14ac:dyDescent="0.2">
      <c r="A1034" s="794"/>
      <c r="B1034" s="794"/>
      <c r="C1034" s="794"/>
      <c r="D1034" s="794"/>
      <c r="G1034" s="794"/>
      <c r="H1034" s="794"/>
      <c r="I1034" s="794"/>
      <c r="J1034" s="794"/>
      <c r="K1034" s="794"/>
      <c r="L1034" s="794"/>
    </row>
    <row r="1035" spans="1:12" x14ac:dyDescent="0.2">
      <c r="A1035" s="794"/>
      <c r="B1035" s="794"/>
      <c r="C1035" s="794"/>
      <c r="D1035" s="794"/>
      <c r="G1035" s="794"/>
      <c r="H1035" s="794"/>
      <c r="I1035" s="794"/>
      <c r="J1035" s="794"/>
      <c r="K1035" s="794"/>
      <c r="L1035" s="794"/>
    </row>
    <row r="1036" spans="1:12" x14ac:dyDescent="0.2">
      <c r="A1036" s="794"/>
      <c r="B1036" s="794"/>
      <c r="C1036" s="794"/>
      <c r="D1036" s="794"/>
      <c r="G1036" s="794"/>
      <c r="H1036" s="794"/>
      <c r="I1036" s="794"/>
      <c r="J1036" s="794"/>
      <c r="K1036" s="794"/>
      <c r="L1036" s="794"/>
    </row>
    <row r="1037" spans="1:12" x14ac:dyDescent="0.2">
      <c r="A1037" s="794"/>
      <c r="B1037" s="794"/>
      <c r="C1037" s="794"/>
      <c r="D1037" s="794"/>
      <c r="G1037" s="794"/>
      <c r="H1037" s="794"/>
      <c r="I1037" s="794"/>
      <c r="J1037" s="794"/>
      <c r="K1037" s="794"/>
      <c r="L1037" s="794"/>
    </row>
    <row r="1038" spans="1:12" x14ac:dyDescent="0.2">
      <c r="A1038" s="794"/>
      <c r="B1038" s="794"/>
      <c r="C1038" s="794"/>
      <c r="D1038" s="794"/>
      <c r="G1038" s="794"/>
      <c r="H1038" s="794"/>
      <c r="I1038" s="794"/>
      <c r="J1038" s="794"/>
      <c r="K1038" s="794"/>
      <c r="L1038" s="794"/>
    </row>
    <row r="1039" spans="1:12" x14ac:dyDescent="0.2">
      <c r="A1039" s="794"/>
      <c r="B1039" s="794"/>
      <c r="C1039" s="794"/>
      <c r="D1039" s="794"/>
      <c r="G1039" s="794"/>
      <c r="H1039" s="794"/>
      <c r="I1039" s="794"/>
      <c r="J1039" s="794"/>
      <c r="K1039" s="794"/>
      <c r="L1039" s="794"/>
    </row>
    <row r="1040" spans="1:12" x14ac:dyDescent="0.2">
      <c r="A1040" s="794"/>
      <c r="B1040" s="794"/>
      <c r="C1040" s="794"/>
      <c r="D1040" s="794"/>
      <c r="G1040" s="794"/>
      <c r="H1040" s="794"/>
      <c r="I1040" s="794"/>
      <c r="J1040" s="794"/>
      <c r="K1040" s="794"/>
      <c r="L1040" s="794"/>
    </row>
    <row r="1041" spans="1:12" x14ac:dyDescent="0.2">
      <c r="A1041" s="794"/>
      <c r="B1041" s="794"/>
      <c r="C1041" s="794"/>
      <c r="D1041" s="794"/>
      <c r="G1041" s="794"/>
      <c r="H1041" s="794"/>
      <c r="I1041" s="794"/>
      <c r="J1041" s="794"/>
      <c r="K1041" s="794"/>
      <c r="L1041" s="794"/>
    </row>
    <row r="1042" spans="1:12" x14ac:dyDescent="0.2">
      <c r="A1042" s="794"/>
      <c r="B1042" s="794"/>
      <c r="C1042" s="794"/>
      <c r="D1042" s="794"/>
      <c r="G1042" s="794"/>
      <c r="H1042" s="794"/>
      <c r="I1042" s="794"/>
      <c r="J1042" s="794"/>
      <c r="K1042" s="794"/>
      <c r="L1042" s="794"/>
    </row>
    <row r="1043" spans="1:12" x14ac:dyDescent="0.2">
      <c r="A1043" s="794"/>
      <c r="B1043" s="794"/>
      <c r="C1043" s="794"/>
      <c r="D1043" s="794"/>
      <c r="G1043" s="794"/>
      <c r="H1043" s="794"/>
      <c r="I1043" s="794"/>
      <c r="J1043" s="794"/>
      <c r="K1043" s="794"/>
      <c r="L1043" s="794"/>
    </row>
    <row r="1044" spans="1:12" x14ac:dyDescent="0.2">
      <c r="A1044" s="794"/>
      <c r="B1044" s="794"/>
      <c r="C1044" s="794"/>
      <c r="D1044" s="794"/>
      <c r="G1044" s="794"/>
      <c r="H1044" s="794"/>
      <c r="I1044" s="794"/>
      <c r="J1044" s="794"/>
      <c r="K1044" s="794"/>
      <c r="L1044" s="794"/>
    </row>
    <row r="1045" spans="1:12" x14ac:dyDescent="0.2">
      <c r="A1045" s="794"/>
      <c r="B1045" s="794"/>
      <c r="C1045" s="794"/>
      <c r="D1045" s="794"/>
      <c r="G1045" s="794"/>
      <c r="H1045" s="794"/>
      <c r="I1045" s="794"/>
      <c r="J1045" s="794"/>
      <c r="K1045" s="794"/>
      <c r="L1045" s="794"/>
    </row>
    <row r="1046" spans="1:12" x14ac:dyDescent="0.2">
      <c r="A1046" s="794"/>
      <c r="B1046" s="794"/>
      <c r="C1046" s="794"/>
      <c r="D1046" s="794"/>
      <c r="G1046" s="794"/>
      <c r="H1046" s="794"/>
      <c r="I1046" s="794"/>
      <c r="J1046" s="794"/>
      <c r="K1046" s="794"/>
      <c r="L1046" s="794"/>
    </row>
    <row r="1047" spans="1:12" x14ac:dyDescent="0.2">
      <c r="A1047" s="794"/>
      <c r="B1047" s="794"/>
      <c r="C1047" s="794"/>
      <c r="D1047" s="794"/>
      <c r="G1047" s="794"/>
      <c r="H1047" s="794"/>
      <c r="I1047" s="794"/>
      <c r="J1047" s="794"/>
      <c r="K1047" s="794"/>
      <c r="L1047" s="794"/>
    </row>
    <row r="1048" spans="1:12" x14ac:dyDescent="0.2">
      <c r="A1048" s="794"/>
      <c r="B1048" s="794"/>
      <c r="C1048" s="794"/>
      <c r="D1048" s="794"/>
      <c r="G1048" s="794"/>
      <c r="H1048" s="794"/>
      <c r="I1048" s="794"/>
      <c r="J1048" s="794"/>
      <c r="K1048" s="794"/>
      <c r="L1048" s="794"/>
    </row>
    <row r="1049" spans="1:12" x14ac:dyDescent="0.2">
      <c r="A1049" s="794"/>
      <c r="B1049" s="794"/>
      <c r="C1049" s="794"/>
      <c r="D1049" s="794"/>
      <c r="G1049" s="794"/>
      <c r="H1049" s="794"/>
      <c r="I1049" s="794"/>
      <c r="J1049" s="794"/>
      <c r="K1049" s="794"/>
      <c r="L1049" s="794"/>
    </row>
    <row r="1050" spans="1:12" x14ac:dyDescent="0.2">
      <c r="A1050" s="794"/>
      <c r="B1050" s="794"/>
      <c r="C1050" s="794"/>
      <c r="D1050" s="794"/>
      <c r="G1050" s="794"/>
      <c r="H1050" s="794"/>
      <c r="I1050" s="794"/>
      <c r="J1050" s="794"/>
      <c r="K1050" s="794"/>
      <c r="L1050" s="794"/>
    </row>
    <row r="1051" spans="1:12" x14ac:dyDescent="0.2">
      <c r="A1051" s="794"/>
      <c r="B1051" s="794"/>
      <c r="C1051" s="794"/>
      <c r="D1051" s="794"/>
      <c r="G1051" s="794"/>
      <c r="H1051" s="794"/>
      <c r="I1051" s="794"/>
      <c r="J1051" s="794"/>
      <c r="K1051" s="794"/>
      <c r="L1051" s="794"/>
    </row>
    <row r="1052" spans="1:12" x14ac:dyDescent="0.2">
      <c r="A1052" s="794"/>
      <c r="B1052" s="794"/>
      <c r="C1052" s="794"/>
      <c r="D1052" s="794"/>
      <c r="G1052" s="794"/>
      <c r="H1052" s="794"/>
      <c r="I1052" s="794"/>
      <c r="J1052" s="794"/>
      <c r="K1052" s="794"/>
      <c r="L1052" s="794"/>
    </row>
    <row r="1053" spans="1:12" x14ac:dyDescent="0.2">
      <c r="A1053" s="794"/>
      <c r="B1053" s="794"/>
      <c r="C1053" s="794"/>
      <c r="D1053" s="794"/>
      <c r="G1053" s="794"/>
      <c r="H1053" s="794"/>
      <c r="I1053" s="794"/>
      <c r="J1053" s="794"/>
      <c r="K1053" s="794"/>
      <c r="L1053" s="794"/>
    </row>
    <row r="1054" spans="1:12" x14ac:dyDescent="0.2">
      <c r="A1054" s="794"/>
      <c r="B1054" s="794"/>
      <c r="C1054" s="794"/>
      <c r="D1054" s="794"/>
      <c r="G1054" s="794"/>
      <c r="H1054" s="794"/>
      <c r="I1054" s="794"/>
      <c r="J1054" s="794"/>
      <c r="K1054" s="794"/>
      <c r="L1054" s="794"/>
    </row>
    <row r="1055" spans="1:12" x14ac:dyDescent="0.2">
      <c r="A1055" s="794"/>
      <c r="B1055" s="794"/>
      <c r="C1055" s="794"/>
      <c r="D1055" s="794"/>
      <c r="G1055" s="794"/>
      <c r="H1055" s="794"/>
      <c r="I1055" s="794"/>
      <c r="J1055" s="794"/>
      <c r="K1055" s="794"/>
      <c r="L1055" s="794"/>
    </row>
    <row r="1056" spans="1:12" x14ac:dyDescent="0.2">
      <c r="A1056" s="794"/>
      <c r="B1056" s="794"/>
      <c r="C1056" s="794"/>
      <c r="D1056" s="794"/>
      <c r="G1056" s="794"/>
      <c r="H1056" s="794"/>
      <c r="I1056" s="794"/>
      <c r="J1056" s="794"/>
      <c r="K1056" s="794"/>
      <c r="L1056" s="794"/>
    </row>
    <row r="1057" spans="1:12" x14ac:dyDescent="0.2">
      <c r="A1057" s="794"/>
      <c r="B1057" s="794"/>
      <c r="C1057" s="794"/>
      <c r="D1057" s="794"/>
      <c r="G1057" s="794"/>
      <c r="H1057" s="794"/>
      <c r="I1057" s="794"/>
      <c r="J1057" s="794"/>
      <c r="K1057" s="794"/>
      <c r="L1057" s="794"/>
    </row>
    <row r="1058" spans="1:12" x14ac:dyDescent="0.2">
      <c r="A1058" s="794"/>
      <c r="B1058" s="794"/>
      <c r="C1058" s="794"/>
      <c r="D1058" s="794"/>
      <c r="G1058" s="794"/>
      <c r="H1058" s="794"/>
      <c r="I1058" s="794"/>
      <c r="J1058" s="794"/>
      <c r="K1058" s="794"/>
      <c r="L1058" s="794"/>
    </row>
    <row r="1059" spans="1:12" x14ac:dyDescent="0.2">
      <c r="A1059" s="794"/>
      <c r="B1059" s="794"/>
      <c r="C1059" s="794"/>
      <c r="D1059" s="794"/>
      <c r="G1059" s="794"/>
      <c r="H1059" s="794"/>
      <c r="I1059" s="794"/>
      <c r="J1059" s="794"/>
      <c r="K1059" s="794"/>
      <c r="L1059" s="794"/>
    </row>
    <row r="1060" spans="1:12" x14ac:dyDescent="0.2">
      <c r="A1060" s="794"/>
      <c r="B1060" s="794"/>
      <c r="C1060" s="794"/>
      <c r="D1060" s="794"/>
      <c r="G1060" s="794"/>
      <c r="H1060" s="794"/>
      <c r="I1060" s="794"/>
      <c r="J1060" s="794"/>
      <c r="K1060" s="794"/>
      <c r="L1060" s="794"/>
    </row>
    <row r="1061" spans="1:12" x14ac:dyDescent="0.2">
      <c r="A1061" s="794"/>
      <c r="B1061" s="794"/>
      <c r="C1061" s="794"/>
      <c r="D1061" s="794"/>
      <c r="G1061" s="794"/>
      <c r="H1061" s="794"/>
      <c r="I1061" s="794"/>
      <c r="J1061" s="794"/>
      <c r="K1061" s="794"/>
      <c r="L1061" s="794"/>
    </row>
    <row r="1062" spans="1:12" x14ac:dyDescent="0.2">
      <c r="A1062" s="794"/>
      <c r="B1062" s="794"/>
      <c r="C1062" s="794"/>
      <c r="D1062" s="794"/>
      <c r="G1062" s="794"/>
      <c r="H1062" s="794"/>
      <c r="I1062" s="794"/>
      <c r="J1062" s="794"/>
      <c r="K1062" s="794"/>
      <c r="L1062" s="794"/>
    </row>
    <row r="1063" spans="1:12" x14ac:dyDescent="0.2">
      <c r="A1063" s="794"/>
      <c r="B1063" s="794"/>
      <c r="C1063" s="794"/>
      <c r="D1063" s="794"/>
      <c r="G1063" s="794"/>
      <c r="H1063" s="794"/>
      <c r="I1063" s="794"/>
      <c r="J1063" s="794"/>
      <c r="K1063" s="794"/>
      <c r="L1063" s="794"/>
    </row>
    <row r="1064" spans="1:12" x14ac:dyDescent="0.2">
      <c r="A1064" s="794"/>
      <c r="B1064" s="794"/>
      <c r="C1064" s="794"/>
      <c r="D1064" s="794"/>
      <c r="G1064" s="794"/>
      <c r="H1064" s="794"/>
      <c r="I1064" s="794"/>
      <c r="J1064" s="794"/>
      <c r="K1064" s="794"/>
      <c r="L1064" s="794"/>
    </row>
    <row r="1065" spans="1:12" x14ac:dyDescent="0.2">
      <c r="A1065" s="794"/>
      <c r="B1065" s="794"/>
      <c r="C1065" s="794"/>
      <c r="D1065" s="794"/>
      <c r="G1065" s="794"/>
      <c r="H1065" s="794"/>
      <c r="I1065" s="794"/>
      <c r="J1065" s="794"/>
      <c r="K1065" s="794"/>
      <c r="L1065" s="794"/>
    </row>
    <row r="1066" spans="1:12" x14ac:dyDescent="0.2">
      <c r="A1066" s="794"/>
      <c r="B1066" s="794"/>
      <c r="C1066" s="794"/>
      <c r="D1066" s="794"/>
      <c r="G1066" s="794"/>
      <c r="H1066" s="794"/>
      <c r="I1066" s="794"/>
      <c r="J1066" s="794"/>
      <c r="K1066" s="794"/>
      <c r="L1066" s="794"/>
    </row>
    <row r="1067" spans="1:12" x14ac:dyDescent="0.2">
      <c r="A1067" s="794"/>
      <c r="B1067" s="794"/>
      <c r="C1067" s="794"/>
      <c r="D1067" s="794"/>
      <c r="G1067" s="794"/>
      <c r="H1067" s="794"/>
      <c r="I1067" s="794"/>
      <c r="J1067" s="794"/>
      <c r="K1067" s="794"/>
      <c r="L1067" s="794"/>
    </row>
    <row r="1068" spans="1:12" x14ac:dyDescent="0.2">
      <c r="A1068" s="794"/>
      <c r="B1068" s="794"/>
      <c r="C1068" s="794"/>
      <c r="D1068" s="794"/>
      <c r="G1068" s="794"/>
      <c r="H1068" s="794"/>
      <c r="I1068" s="794"/>
      <c r="J1068" s="794"/>
      <c r="K1068" s="794"/>
      <c r="L1068" s="794"/>
    </row>
    <row r="1069" spans="1:12" x14ac:dyDescent="0.2">
      <c r="A1069" s="794"/>
      <c r="B1069" s="794"/>
      <c r="C1069" s="794"/>
      <c r="D1069" s="794"/>
      <c r="G1069" s="794"/>
      <c r="H1069" s="794"/>
      <c r="I1069" s="794"/>
      <c r="J1069" s="794"/>
      <c r="K1069" s="794"/>
      <c r="L1069" s="794"/>
    </row>
    <row r="1070" spans="1:12" x14ac:dyDescent="0.2">
      <c r="A1070" s="794"/>
      <c r="B1070" s="794"/>
      <c r="C1070" s="794"/>
      <c r="D1070" s="794"/>
      <c r="G1070" s="794"/>
      <c r="H1070" s="794"/>
      <c r="I1070" s="794"/>
      <c r="J1070" s="794"/>
      <c r="K1070" s="794"/>
      <c r="L1070" s="794"/>
    </row>
    <row r="1071" spans="1:12" x14ac:dyDescent="0.2">
      <c r="A1071" s="794"/>
      <c r="B1071" s="794"/>
      <c r="C1071" s="794"/>
      <c r="D1071" s="794"/>
      <c r="G1071" s="794"/>
      <c r="H1071" s="794"/>
      <c r="I1071" s="794"/>
      <c r="J1071" s="794"/>
      <c r="K1071" s="794"/>
      <c r="L1071" s="794"/>
    </row>
    <row r="1072" spans="1:12" x14ac:dyDescent="0.2">
      <c r="A1072" s="794"/>
      <c r="B1072" s="794"/>
      <c r="C1072" s="794"/>
      <c r="D1072" s="794"/>
      <c r="G1072" s="794"/>
      <c r="H1072" s="794"/>
      <c r="I1072" s="794"/>
      <c r="J1072" s="794"/>
      <c r="K1072" s="794"/>
      <c r="L1072" s="794"/>
    </row>
    <row r="1073" spans="1:12" x14ac:dyDescent="0.2">
      <c r="A1073" s="794"/>
      <c r="B1073" s="794"/>
      <c r="C1073" s="794"/>
      <c r="D1073" s="794"/>
      <c r="G1073" s="794"/>
      <c r="H1073" s="794"/>
      <c r="I1073" s="794"/>
      <c r="J1073" s="794"/>
      <c r="K1073" s="794"/>
      <c r="L1073" s="794"/>
    </row>
    <row r="1074" spans="1:12" x14ac:dyDescent="0.2">
      <c r="A1074" s="794"/>
      <c r="B1074" s="794"/>
      <c r="C1074" s="794"/>
      <c r="D1074" s="794"/>
      <c r="G1074" s="794"/>
      <c r="H1074" s="794"/>
      <c r="I1074" s="794"/>
      <c r="J1074" s="794"/>
      <c r="K1074" s="794"/>
      <c r="L1074" s="794"/>
    </row>
    <row r="1075" spans="1:12" x14ac:dyDescent="0.2">
      <c r="A1075" s="794"/>
      <c r="B1075" s="794"/>
      <c r="C1075" s="794"/>
      <c r="D1075" s="794"/>
      <c r="G1075" s="794"/>
      <c r="H1075" s="794"/>
      <c r="I1075" s="794"/>
      <c r="J1075" s="794"/>
      <c r="K1075" s="794"/>
      <c r="L1075" s="794"/>
    </row>
    <row r="1076" spans="1:12" x14ac:dyDescent="0.2">
      <c r="A1076" s="794"/>
      <c r="B1076" s="794"/>
      <c r="C1076" s="794"/>
      <c r="D1076" s="794"/>
      <c r="G1076" s="794"/>
      <c r="H1076" s="794"/>
      <c r="I1076" s="794"/>
      <c r="J1076" s="794"/>
      <c r="K1076" s="794"/>
      <c r="L1076" s="794"/>
    </row>
    <row r="1077" spans="1:12" x14ac:dyDescent="0.2">
      <c r="A1077" s="794"/>
      <c r="B1077" s="794"/>
      <c r="C1077" s="794"/>
      <c r="D1077" s="794"/>
      <c r="G1077" s="794"/>
      <c r="H1077" s="794"/>
      <c r="I1077" s="794"/>
      <c r="J1077" s="794"/>
      <c r="K1077" s="794"/>
      <c r="L1077" s="794"/>
    </row>
    <row r="1078" spans="1:12" x14ac:dyDescent="0.2">
      <c r="A1078" s="794"/>
      <c r="B1078" s="794"/>
      <c r="C1078" s="794"/>
      <c r="D1078" s="794"/>
      <c r="G1078" s="794"/>
      <c r="H1078" s="794"/>
      <c r="I1078" s="794"/>
      <c r="J1078" s="794"/>
      <c r="K1078" s="794"/>
      <c r="L1078" s="794"/>
    </row>
    <row r="1079" spans="1:12" x14ac:dyDescent="0.2">
      <c r="A1079" s="794"/>
      <c r="B1079" s="794"/>
      <c r="C1079" s="794"/>
      <c r="D1079" s="794"/>
      <c r="G1079" s="794"/>
      <c r="H1079" s="794"/>
      <c r="I1079" s="794"/>
      <c r="J1079" s="794"/>
      <c r="K1079" s="794"/>
      <c r="L1079" s="794"/>
    </row>
    <row r="1080" spans="1:12" x14ac:dyDescent="0.2">
      <c r="A1080" s="794"/>
      <c r="B1080" s="794"/>
      <c r="C1080" s="794"/>
      <c r="D1080" s="794"/>
      <c r="G1080" s="794"/>
      <c r="H1080" s="794"/>
      <c r="I1080" s="794"/>
      <c r="J1080" s="794"/>
      <c r="K1080" s="794"/>
      <c r="L1080" s="794"/>
    </row>
    <row r="1081" spans="1:12" x14ac:dyDescent="0.2">
      <c r="A1081" s="794"/>
      <c r="B1081" s="794"/>
      <c r="C1081" s="794"/>
      <c r="D1081" s="794"/>
      <c r="G1081" s="794"/>
      <c r="H1081" s="794"/>
      <c r="I1081" s="794"/>
      <c r="J1081" s="794"/>
      <c r="K1081" s="794"/>
      <c r="L1081" s="794"/>
    </row>
    <row r="1082" spans="1:12" x14ac:dyDescent="0.2">
      <c r="A1082" s="794"/>
      <c r="B1082" s="794"/>
      <c r="C1082" s="794"/>
      <c r="D1082" s="794"/>
      <c r="G1082" s="794"/>
      <c r="H1082" s="794"/>
      <c r="I1082" s="794"/>
      <c r="J1082" s="794"/>
      <c r="K1082" s="794"/>
      <c r="L1082" s="794"/>
    </row>
    <row r="1083" spans="1:12" x14ac:dyDescent="0.2">
      <c r="A1083" s="794"/>
      <c r="B1083" s="794"/>
      <c r="C1083" s="794"/>
      <c r="D1083" s="794"/>
      <c r="G1083" s="794"/>
      <c r="H1083" s="794"/>
      <c r="I1083" s="794"/>
      <c r="J1083" s="794"/>
      <c r="K1083" s="794"/>
      <c r="L1083" s="794"/>
    </row>
    <row r="1084" spans="1:12" x14ac:dyDescent="0.2">
      <c r="A1084" s="794"/>
      <c r="B1084" s="794"/>
      <c r="C1084" s="794"/>
      <c r="D1084" s="794"/>
      <c r="G1084" s="794"/>
      <c r="H1084" s="794"/>
      <c r="I1084" s="794"/>
      <c r="J1084" s="794"/>
      <c r="K1084" s="794"/>
      <c r="L1084" s="794"/>
    </row>
    <row r="1085" spans="1:12" x14ac:dyDescent="0.2">
      <c r="A1085" s="794"/>
      <c r="B1085" s="794"/>
      <c r="C1085" s="794"/>
      <c r="D1085" s="794"/>
      <c r="G1085" s="794"/>
      <c r="H1085" s="794"/>
      <c r="I1085" s="794"/>
      <c r="J1085" s="794"/>
      <c r="K1085" s="794"/>
      <c r="L1085" s="794"/>
    </row>
    <row r="1086" spans="1:12" x14ac:dyDescent="0.2">
      <c r="A1086" s="794"/>
      <c r="B1086" s="794"/>
      <c r="C1086" s="794"/>
      <c r="D1086" s="794"/>
      <c r="G1086" s="794"/>
      <c r="H1086" s="794"/>
      <c r="I1086" s="794"/>
      <c r="J1086" s="794"/>
      <c r="K1086" s="794"/>
      <c r="L1086" s="794"/>
    </row>
    <row r="1087" spans="1:12" x14ac:dyDescent="0.2">
      <c r="A1087" s="794"/>
      <c r="B1087" s="794"/>
      <c r="C1087" s="794"/>
      <c r="D1087" s="794"/>
      <c r="G1087" s="794"/>
      <c r="H1087" s="794"/>
      <c r="I1087" s="794"/>
      <c r="J1087" s="794"/>
      <c r="K1087" s="794"/>
      <c r="L1087" s="794"/>
    </row>
    <row r="1088" spans="1:12" x14ac:dyDescent="0.2">
      <c r="A1088" s="794"/>
      <c r="B1088" s="794"/>
      <c r="C1088" s="794"/>
      <c r="D1088" s="794"/>
      <c r="G1088" s="794"/>
      <c r="H1088" s="794"/>
      <c r="I1088" s="794"/>
      <c r="J1088" s="794"/>
      <c r="K1088" s="794"/>
      <c r="L1088" s="794"/>
    </row>
    <row r="1089" spans="1:12" x14ac:dyDescent="0.2">
      <c r="A1089" s="794"/>
      <c r="B1089" s="794"/>
      <c r="C1089" s="794"/>
      <c r="D1089" s="794"/>
      <c r="G1089" s="794"/>
      <c r="H1089" s="794"/>
      <c r="I1089" s="794"/>
      <c r="J1089" s="794"/>
      <c r="K1089" s="794"/>
      <c r="L1089" s="794"/>
    </row>
    <row r="1090" spans="1:12" x14ac:dyDescent="0.2">
      <c r="A1090" s="794"/>
      <c r="B1090" s="794"/>
      <c r="C1090" s="794"/>
      <c r="D1090" s="794"/>
      <c r="G1090" s="794"/>
      <c r="H1090" s="794"/>
      <c r="I1090" s="794"/>
      <c r="J1090" s="794"/>
      <c r="K1090" s="794"/>
      <c r="L1090" s="794"/>
    </row>
    <row r="1091" spans="1:12" x14ac:dyDescent="0.2">
      <c r="A1091" s="794"/>
      <c r="B1091" s="794"/>
      <c r="C1091" s="794"/>
      <c r="D1091" s="794"/>
      <c r="G1091" s="794"/>
      <c r="H1091" s="794"/>
      <c r="I1091" s="794"/>
      <c r="J1091" s="794"/>
      <c r="K1091" s="794"/>
      <c r="L1091" s="794"/>
    </row>
    <row r="1092" spans="1:12" x14ac:dyDescent="0.2">
      <c r="A1092" s="794"/>
      <c r="B1092" s="794"/>
      <c r="C1092" s="794"/>
      <c r="D1092" s="794"/>
      <c r="G1092" s="794"/>
      <c r="H1092" s="794"/>
      <c r="I1092" s="794"/>
      <c r="J1092" s="794"/>
      <c r="K1092" s="794"/>
      <c r="L1092" s="794"/>
    </row>
    <row r="1093" spans="1:12" x14ac:dyDescent="0.2">
      <c r="A1093" s="794"/>
      <c r="B1093" s="794"/>
      <c r="C1093" s="794"/>
      <c r="D1093" s="794"/>
      <c r="G1093" s="794"/>
      <c r="H1093" s="794"/>
      <c r="I1093" s="794"/>
      <c r="J1093" s="794"/>
      <c r="K1093" s="794"/>
      <c r="L1093" s="794"/>
    </row>
    <row r="1094" spans="1:12" x14ac:dyDescent="0.2">
      <c r="A1094" s="794"/>
      <c r="B1094" s="794"/>
      <c r="C1094" s="794"/>
      <c r="D1094" s="794"/>
      <c r="G1094" s="794"/>
      <c r="H1094" s="794"/>
      <c r="I1094" s="794"/>
      <c r="J1094" s="794"/>
      <c r="K1094" s="794"/>
      <c r="L1094" s="794"/>
    </row>
    <row r="1095" spans="1:12" x14ac:dyDescent="0.2">
      <c r="A1095" s="794"/>
      <c r="B1095" s="794"/>
      <c r="C1095" s="794"/>
      <c r="D1095" s="794"/>
      <c r="G1095" s="794"/>
      <c r="H1095" s="794"/>
      <c r="I1095" s="794"/>
      <c r="J1095" s="794"/>
      <c r="K1095" s="794"/>
      <c r="L1095" s="794"/>
    </row>
    <row r="1096" spans="1:12" x14ac:dyDescent="0.2">
      <c r="A1096" s="794"/>
      <c r="B1096" s="794"/>
      <c r="C1096" s="794"/>
      <c r="D1096" s="794"/>
      <c r="G1096" s="794"/>
      <c r="H1096" s="794"/>
      <c r="I1096" s="794"/>
      <c r="J1096" s="794"/>
      <c r="K1096" s="794"/>
      <c r="L1096" s="794"/>
    </row>
    <row r="1097" spans="1:12" x14ac:dyDescent="0.2">
      <c r="A1097" s="794"/>
      <c r="B1097" s="794"/>
      <c r="C1097" s="794"/>
      <c r="D1097" s="794"/>
      <c r="G1097" s="794"/>
      <c r="H1097" s="794"/>
      <c r="I1097" s="794"/>
      <c r="J1097" s="794"/>
      <c r="K1097" s="794"/>
      <c r="L1097" s="794"/>
    </row>
    <row r="1098" spans="1:12" x14ac:dyDescent="0.2">
      <c r="A1098" s="794"/>
      <c r="B1098" s="794"/>
      <c r="C1098" s="794"/>
      <c r="D1098" s="794"/>
      <c r="G1098" s="794"/>
      <c r="H1098" s="794"/>
      <c r="I1098" s="794"/>
      <c r="J1098" s="794"/>
      <c r="K1098" s="794"/>
      <c r="L1098" s="794"/>
    </row>
    <row r="1099" spans="1:12" x14ac:dyDescent="0.2">
      <c r="A1099" s="794"/>
      <c r="B1099" s="794"/>
      <c r="C1099" s="794"/>
      <c r="D1099" s="794"/>
      <c r="G1099" s="794"/>
      <c r="H1099" s="794"/>
      <c r="I1099" s="794"/>
      <c r="J1099" s="794"/>
      <c r="K1099" s="794"/>
      <c r="L1099" s="794"/>
    </row>
    <row r="1100" spans="1:12" x14ac:dyDescent="0.2">
      <c r="A1100" s="794"/>
      <c r="B1100" s="794"/>
      <c r="C1100" s="794"/>
      <c r="D1100" s="794"/>
      <c r="G1100" s="794"/>
      <c r="H1100" s="794"/>
      <c r="I1100" s="794"/>
      <c r="J1100" s="794"/>
      <c r="K1100" s="794"/>
      <c r="L1100" s="794"/>
    </row>
    <row r="1101" spans="1:12" x14ac:dyDescent="0.2">
      <c r="A1101" s="794"/>
      <c r="B1101" s="794"/>
      <c r="C1101" s="794"/>
      <c r="D1101" s="794"/>
      <c r="G1101" s="794"/>
      <c r="H1101" s="794"/>
      <c r="I1101" s="794"/>
      <c r="J1101" s="794"/>
      <c r="K1101" s="794"/>
      <c r="L1101" s="794"/>
    </row>
    <row r="1102" spans="1:12" x14ac:dyDescent="0.2">
      <c r="A1102" s="794"/>
      <c r="B1102" s="794"/>
      <c r="C1102" s="794"/>
      <c r="D1102" s="794"/>
      <c r="G1102" s="794"/>
      <c r="H1102" s="794"/>
      <c r="I1102" s="794"/>
      <c r="J1102" s="794"/>
      <c r="K1102" s="794"/>
      <c r="L1102" s="794"/>
    </row>
    <row r="1103" spans="1:12" x14ac:dyDescent="0.2">
      <c r="A1103" s="794"/>
      <c r="B1103" s="794"/>
      <c r="C1103" s="794"/>
      <c r="D1103" s="794"/>
      <c r="G1103" s="794"/>
      <c r="H1103" s="794"/>
      <c r="I1103" s="794"/>
      <c r="J1103" s="794"/>
      <c r="K1103" s="794"/>
      <c r="L1103" s="794"/>
    </row>
    <row r="1104" spans="1:12" x14ac:dyDescent="0.2">
      <c r="A1104" s="794"/>
      <c r="B1104" s="794"/>
      <c r="C1104" s="794"/>
      <c r="D1104" s="794"/>
      <c r="G1104" s="794"/>
      <c r="H1104" s="794"/>
      <c r="I1104" s="794"/>
      <c r="J1104" s="794"/>
      <c r="K1104" s="794"/>
      <c r="L1104" s="794"/>
    </row>
    <row r="1105" spans="1:12" x14ac:dyDescent="0.2">
      <c r="A1105" s="794"/>
      <c r="B1105" s="794"/>
      <c r="C1105" s="794"/>
      <c r="D1105" s="794"/>
      <c r="G1105" s="794"/>
      <c r="H1105" s="794"/>
      <c r="I1105" s="794"/>
      <c r="J1105" s="794"/>
      <c r="K1105" s="794"/>
      <c r="L1105" s="794"/>
    </row>
    <row r="1106" spans="1:12" x14ac:dyDescent="0.2">
      <c r="A1106" s="794"/>
      <c r="B1106" s="794"/>
      <c r="C1106" s="794"/>
      <c r="D1106" s="794"/>
      <c r="G1106" s="794"/>
      <c r="H1106" s="794"/>
      <c r="I1106" s="794"/>
      <c r="J1106" s="794"/>
      <c r="K1106" s="794"/>
      <c r="L1106" s="794"/>
    </row>
    <row r="1107" spans="1:12" x14ac:dyDescent="0.2">
      <c r="A1107" s="794"/>
      <c r="B1107" s="794"/>
      <c r="C1107" s="794"/>
      <c r="D1107" s="794"/>
      <c r="G1107" s="794"/>
      <c r="H1107" s="794"/>
      <c r="I1107" s="794"/>
      <c r="J1107" s="794"/>
      <c r="K1107" s="794"/>
      <c r="L1107" s="794"/>
    </row>
    <row r="1108" spans="1:12" x14ac:dyDescent="0.2">
      <c r="A1108" s="794"/>
      <c r="B1108" s="794"/>
      <c r="C1108" s="794"/>
      <c r="D1108" s="794"/>
      <c r="G1108" s="794"/>
      <c r="H1108" s="794"/>
      <c r="I1108" s="794"/>
      <c r="J1108" s="794"/>
      <c r="K1108" s="794"/>
      <c r="L1108" s="794"/>
    </row>
    <row r="1109" spans="1:12" x14ac:dyDescent="0.2">
      <c r="A1109" s="794"/>
      <c r="B1109" s="794"/>
      <c r="C1109" s="794"/>
      <c r="D1109" s="794"/>
      <c r="G1109" s="794"/>
      <c r="H1109" s="794"/>
      <c r="I1109" s="794"/>
      <c r="J1109" s="794"/>
      <c r="K1109" s="794"/>
      <c r="L1109" s="794"/>
    </row>
    <row r="1110" spans="1:12" x14ac:dyDescent="0.2">
      <c r="A1110" s="794"/>
      <c r="B1110" s="794"/>
      <c r="C1110" s="794"/>
      <c r="D1110" s="794"/>
      <c r="G1110" s="794"/>
      <c r="H1110" s="794"/>
      <c r="I1110" s="794"/>
      <c r="J1110" s="794"/>
      <c r="K1110" s="794"/>
      <c r="L1110" s="794"/>
    </row>
    <row r="1111" spans="1:12" x14ac:dyDescent="0.2">
      <c r="A1111" s="794"/>
      <c r="B1111" s="794"/>
      <c r="C1111" s="794"/>
      <c r="D1111" s="794"/>
      <c r="G1111" s="794"/>
      <c r="H1111" s="794"/>
      <c r="I1111" s="794"/>
      <c r="J1111" s="794"/>
      <c r="K1111" s="794"/>
      <c r="L1111" s="794"/>
    </row>
    <row r="1112" spans="1:12" x14ac:dyDescent="0.2">
      <c r="A1112" s="794"/>
      <c r="B1112" s="794"/>
      <c r="C1112" s="794"/>
      <c r="D1112" s="794"/>
      <c r="G1112" s="794"/>
      <c r="H1112" s="794"/>
      <c r="I1112" s="794"/>
      <c r="J1112" s="794"/>
      <c r="K1112" s="794"/>
      <c r="L1112" s="794"/>
    </row>
    <row r="1113" spans="1:12" x14ac:dyDescent="0.2">
      <c r="A1113" s="794"/>
      <c r="B1113" s="794"/>
      <c r="C1113" s="794"/>
      <c r="D1113" s="794"/>
      <c r="G1113" s="794"/>
      <c r="H1113" s="794"/>
      <c r="I1113" s="794"/>
      <c r="J1113" s="794"/>
      <c r="K1113" s="794"/>
      <c r="L1113" s="794"/>
    </row>
    <row r="1114" spans="1:12" x14ac:dyDescent="0.2">
      <c r="A1114" s="794"/>
      <c r="B1114" s="794"/>
      <c r="C1114" s="794"/>
      <c r="D1114" s="794"/>
      <c r="G1114" s="794"/>
      <c r="H1114" s="794"/>
      <c r="I1114" s="794"/>
      <c r="J1114" s="794"/>
      <c r="K1114" s="794"/>
      <c r="L1114" s="794"/>
    </row>
    <row r="1115" spans="1:12" x14ac:dyDescent="0.2">
      <c r="A1115" s="794"/>
      <c r="B1115" s="794"/>
      <c r="C1115" s="794"/>
      <c r="D1115" s="794"/>
      <c r="G1115" s="794"/>
      <c r="H1115" s="794"/>
      <c r="I1115" s="794"/>
      <c r="J1115" s="794"/>
      <c r="K1115" s="794"/>
      <c r="L1115" s="794"/>
    </row>
    <row r="1116" spans="1:12" x14ac:dyDescent="0.2">
      <c r="A1116" s="794"/>
      <c r="B1116" s="794"/>
      <c r="C1116" s="794"/>
      <c r="D1116" s="794"/>
      <c r="G1116" s="794"/>
      <c r="H1116" s="794"/>
      <c r="I1116" s="794"/>
      <c r="J1116" s="794"/>
      <c r="K1116" s="794"/>
      <c r="L1116" s="794"/>
    </row>
    <row r="1117" spans="1:12" x14ac:dyDescent="0.2">
      <c r="A1117" s="794"/>
      <c r="B1117" s="794"/>
      <c r="C1117" s="794"/>
      <c r="D1117" s="794"/>
      <c r="G1117" s="794"/>
      <c r="H1117" s="794"/>
      <c r="I1117" s="794"/>
      <c r="J1117" s="794"/>
      <c r="K1117" s="794"/>
      <c r="L1117" s="794"/>
    </row>
    <row r="1118" spans="1:12" x14ac:dyDescent="0.2">
      <c r="A1118" s="794"/>
      <c r="B1118" s="794"/>
      <c r="C1118" s="794"/>
      <c r="D1118" s="794"/>
      <c r="G1118" s="794"/>
      <c r="H1118" s="794"/>
      <c r="I1118" s="794"/>
      <c r="J1118" s="794"/>
      <c r="K1118" s="794"/>
      <c r="L1118" s="794"/>
    </row>
    <row r="1119" spans="1:12" x14ac:dyDescent="0.2">
      <c r="A1119" s="794"/>
      <c r="B1119" s="794"/>
      <c r="C1119" s="794"/>
      <c r="D1119" s="794"/>
      <c r="G1119" s="794"/>
      <c r="H1119" s="794"/>
      <c r="I1119" s="794"/>
      <c r="J1119" s="794"/>
      <c r="K1119" s="794"/>
      <c r="L1119" s="794"/>
    </row>
    <row r="1120" spans="1:12" x14ac:dyDescent="0.2">
      <c r="A1120" s="794"/>
      <c r="B1120" s="794"/>
      <c r="C1120" s="794"/>
      <c r="D1120" s="794"/>
      <c r="G1120" s="794"/>
      <c r="H1120" s="794"/>
      <c r="I1120" s="794"/>
      <c r="J1120" s="794"/>
      <c r="K1120" s="794"/>
      <c r="L1120" s="794"/>
    </row>
    <row r="1121" spans="1:12" x14ac:dyDescent="0.2">
      <c r="A1121" s="794"/>
      <c r="B1121" s="794"/>
      <c r="C1121" s="794"/>
      <c r="D1121" s="794"/>
      <c r="G1121" s="794"/>
      <c r="H1121" s="794"/>
      <c r="I1121" s="794"/>
      <c r="J1121" s="794"/>
      <c r="K1121" s="794"/>
      <c r="L1121" s="794"/>
    </row>
    <row r="1122" spans="1:12" x14ac:dyDescent="0.2">
      <c r="A1122" s="794"/>
      <c r="B1122" s="794"/>
      <c r="C1122" s="794"/>
      <c r="D1122" s="794"/>
      <c r="G1122" s="794"/>
      <c r="H1122" s="794"/>
      <c r="I1122" s="794"/>
      <c r="J1122" s="794"/>
      <c r="K1122" s="794"/>
      <c r="L1122" s="794"/>
    </row>
    <row r="1123" spans="1:12" x14ac:dyDescent="0.2">
      <c r="A1123" s="794"/>
      <c r="B1123" s="794"/>
      <c r="C1123" s="794"/>
      <c r="D1123" s="794"/>
      <c r="G1123" s="794"/>
      <c r="H1123" s="794"/>
      <c r="I1123" s="794"/>
      <c r="J1123" s="794"/>
      <c r="K1123" s="794"/>
      <c r="L1123" s="794"/>
    </row>
    <row r="1124" spans="1:12" x14ac:dyDescent="0.2">
      <c r="A1124" s="794"/>
      <c r="B1124" s="794"/>
      <c r="C1124" s="794"/>
      <c r="D1124" s="794"/>
      <c r="G1124" s="794"/>
      <c r="H1124" s="794"/>
      <c r="I1124" s="794"/>
      <c r="J1124" s="794"/>
      <c r="K1124" s="794"/>
      <c r="L1124" s="794"/>
    </row>
    <row r="1125" spans="1:12" x14ac:dyDescent="0.2">
      <c r="A1125" s="794"/>
      <c r="B1125" s="794"/>
      <c r="C1125" s="794"/>
      <c r="D1125" s="794"/>
      <c r="G1125" s="794"/>
      <c r="H1125" s="794"/>
      <c r="I1125" s="794"/>
      <c r="J1125" s="794"/>
      <c r="K1125" s="794"/>
      <c r="L1125" s="794"/>
    </row>
    <row r="1126" spans="1:12" x14ac:dyDescent="0.2">
      <c r="A1126" s="794"/>
      <c r="B1126" s="794"/>
      <c r="C1126" s="794"/>
      <c r="D1126" s="794"/>
      <c r="G1126" s="794"/>
      <c r="H1126" s="794"/>
      <c r="I1126" s="794"/>
      <c r="J1126" s="794"/>
      <c r="K1126" s="794"/>
      <c r="L1126" s="794"/>
    </row>
    <row r="1127" spans="1:12" x14ac:dyDescent="0.2">
      <c r="A1127" s="794"/>
      <c r="B1127" s="794"/>
      <c r="C1127" s="794"/>
      <c r="D1127" s="794"/>
      <c r="G1127" s="794"/>
      <c r="H1127" s="794"/>
      <c r="I1127" s="794"/>
      <c r="J1127" s="794"/>
      <c r="K1127" s="794"/>
      <c r="L1127" s="794"/>
    </row>
    <row r="1128" spans="1:12" x14ac:dyDescent="0.2">
      <c r="A1128" s="794"/>
      <c r="B1128" s="794"/>
      <c r="C1128" s="794"/>
      <c r="D1128" s="794"/>
      <c r="G1128" s="794"/>
      <c r="H1128" s="794"/>
      <c r="I1128" s="794"/>
      <c r="J1128" s="794"/>
      <c r="K1128" s="794"/>
      <c r="L1128" s="794"/>
    </row>
    <row r="1129" spans="1:12" x14ac:dyDescent="0.2">
      <c r="A1129" s="794"/>
      <c r="B1129" s="794"/>
      <c r="C1129" s="794"/>
      <c r="D1129" s="794"/>
      <c r="G1129" s="794"/>
      <c r="H1129" s="794"/>
      <c r="I1129" s="794"/>
      <c r="J1129" s="794"/>
      <c r="K1129" s="794"/>
      <c r="L1129" s="794"/>
    </row>
    <row r="1130" spans="1:12" x14ac:dyDescent="0.2">
      <c r="A1130" s="794"/>
      <c r="B1130" s="794"/>
      <c r="C1130" s="794"/>
      <c r="D1130" s="794"/>
      <c r="G1130" s="794"/>
      <c r="H1130" s="794"/>
      <c r="I1130" s="794"/>
      <c r="J1130" s="794"/>
      <c r="K1130" s="794"/>
      <c r="L1130" s="794"/>
    </row>
    <row r="1131" spans="1:12" x14ac:dyDescent="0.2">
      <c r="A1131" s="794"/>
      <c r="B1131" s="794"/>
      <c r="C1131" s="794"/>
      <c r="D1131" s="794"/>
      <c r="G1131" s="794"/>
      <c r="H1131" s="794"/>
      <c r="I1131" s="794"/>
      <c r="J1131" s="794"/>
      <c r="K1131" s="794"/>
      <c r="L1131" s="794"/>
    </row>
    <row r="1132" spans="1:12" x14ac:dyDescent="0.2">
      <c r="A1132" s="794"/>
      <c r="B1132" s="794"/>
      <c r="C1132" s="794"/>
      <c r="D1132" s="794"/>
      <c r="G1132" s="794"/>
      <c r="H1132" s="794"/>
      <c r="I1132" s="794"/>
      <c r="J1132" s="794"/>
      <c r="K1132" s="794"/>
      <c r="L1132" s="794"/>
    </row>
    <row r="1133" spans="1:12" x14ac:dyDescent="0.2">
      <c r="A1133" s="794"/>
      <c r="B1133" s="794"/>
      <c r="C1133" s="794"/>
      <c r="D1133" s="794"/>
      <c r="G1133" s="794"/>
      <c r="H1133" s="794"/>
      <c r="I1133" s="794"/>
      <c r="J1133" s="794"/>
      <c r="K1133" s="794"/>
      <c r="L1133" s="794"/>
    </row>
    <row r="1134" spans="1:12" x14ac:dyDescent="0.2">
      <c r="A1134" s="794"/>
      <c r="B1134" s="794"/>
      <c r="C1134" s="794"/>
      <c r="D1134" s="794"/>
      <c r="G1134" s="794"/>
      <c r="H1134" s="794"/>
      <c r="I1134" s="794"/>
      <c r="J1134" s="794"/>
      <c r="K1134" s="794"/>
      <c r="L1134" s="794"/>
    </row>
    <row r="1135" spans="1:12" x14ac:dyDescent="0.2">
      <c r="A1135" s="794"/>
      <c r="B1135" s="794"/>
      <c r="C1135" s="794"/>
      <c r="D1135" s="794"/>
      <c r="G1135" s="794"/>
      <c r="H1135" s="794"/>
      <c r="I1135" s="794"/>
      <c r="J1135" s="794"/>
      <c r="K1135" s="794"/>
      <c r="L1135" s="794"/>
    </row>
    <row r="1136" spans="1:12" x14ac:dyDescent="0.2">
      <c r="A1136" s="794"/>
      <c r="B1136" s="794"/>
      <c r="C1136" s="794"/>
      <c r="D1136" s="794"/>
      <c r="G1136" s="794"/>
      <c r="H1136" s="794"/>
      <c r="I1136" s="794"/>
      <c r="J1136" s="794"/>
      <c r="K1136" s="794"/>
      <c r="L1136" s="794"/>
    </row>
    <row r="1137" spans="1:12" x14ac:dyDescent="0.2">
      <c r="A1137" s="794"/>
      <c r="B1137" s="794"/>
      <c r="C1137" s="794"/>
      <c r="D1137" s="794"/>
      <c r="G1137" s="794"/>
      <c r="H1137" s="794"/>
      <c r="I1137" s="794"/>
      <c r="J1137" s="794"/>
      <c r="K1137" s="794"/>
      <c r="L1137" s="794"/>
    </row>
    <row r="1138" spans="1:12" x14ac:dyDescent="0.2">
      <c r="A1138" s="794"/>
      <c r="B1138" s="794"/>
      <c r="C1138" s="794"/>
      <c r="D1138" s="794"/>
      <c r="G1138" s="794"/>
      <c r="H1138" s="794"/>
      <c r="I1138" s="794"/>
      <c r="J1138" s="794"/>
      <c r="K1138" s="794"/>
      <c r="L1138" s="794"/>
    </row>
    <row r="1139" spans="1:12" x14ac:dyDescent="0.2">
      <c r="A1139" s="794"/>
      <c r="B1139" s="794"/>
      <c r="C1139" s="794"/>
      <c r="D1139" s="794"/>
      <c r="G1139" s="794"/>
      <c r="H1139" s="794"/>
      <c r="I1139" s="794"/>
      <c r="J1139" s="794"/>
      <c r="K1139" s="794"/>
      <c r="L1139" s="794"/>
    </row>
    <row r="1140" spans="1:12" x14ac:dyDescent="0.2">
      <c r="A1140" s="794"/>
      <c r="B1140" s="794"/>
      <c r="C1140" s="794"/>
      <c r="D1140" s="794"/>
      <c r="G1140" s="794"/>
      <c r="H1140" s="794"/>
      <c r="I1140" s="794"/>
      <c r="J1140" s="794"/>
      <c r="K1140" s="794"/>
      <c r="L1140" s="794"/>
    </row>
    <row r="1141" spans="1:12" x14ac:dyDescent="0.2">
      <c r="A1141" s="794"/>
      <c r="B1141" s="794"/>
      <c r="C1141" s="794"/>
      <c r="D1141" s="794"/>
      <c r="G1141" s="794"/>
      <c r="H1141" s="794"/>
      <c r="I1141" s="794"/>
      <c r="J1141" s="794"/>
      <c r="K1141" s="794"/>
      <c r="L1141" s="794"/>
    </row>
    <row r="1142" spans="1:12" x14ac:dyDescent="0.2">
      <c r="A1142" s="794"/>
      <c r="B1142" s="794"/>
      <c r="C1142" s="794"/>
      <c r="D1142" s="794"/>
      <c r="G1142" s="794"/>
      <c r="H1142" s="794"/>
      <c r="I1142" s="794"/>
      <c r="J1142" s="794"/>
      <c r="K1142" s="794"/>
      <c r="L1142" s="794"/>
    </row>
    <row r="1143" spans="1:12" x14ac:dyDescent="0.2">
      <c r="A1143" s="794"/>
      <c r="B1143" s="794"/>
      <c r="C1143" s="794"/>
      <c r="D1143" s="794"/>
      <c r="G1143" s="794"/>
      <c r="H1143" s="794"/>
      <c r="I1143" s="794"/>
      <c r="J1143" s="794"/>
      <c r="K1143" s="794"/>
      <c r="L1143" s="794"/>
    </row>
    <row r="1144" spans="1:12" x14ac:dyDescent="0.2">
      <c r="A1144" s="794"/>
      <c r="B1144" s="794"/>
      <c r="C1144" s="794"/>
      <c r="D1144" s="794"/>
      <c r="G1144" s="794"/>
      <c r="H1144" s="794"/>
      <c r="I1144" s="794"/>
      <c r="J1144" s="794"/>
      <c r="K1144" s="794"/>
      <c r="L1144" s="794"/>
    </row>
    <row r="1145" spans="1:12" x14ac:dyDescent="0.2">
      <c r="A1145" s="794"/>
      <c r="B1145" s="794"/>
      <c r="C1145" s="794"/>
      <c r="D1145" s="794"/>
      <c r="G1145" s="794"/>
      <c r="H1145" s="794"/>
      <c r="I1145" s="794"/>
      <c r="J1145" s="794"/>
      <c r="K1145" s="794"/>
      <c r="L1145" s="794"/>
    </row>
    <row r="1146" spans="1:12" x14ac:dyDescent="0.2">
      <c r="A1146" s="794"/>
      <c r="B1146" s="794"/>
      <c r="C1146" s="794"/>
      <c r="D1146" s="794"/>
      <c r="G1146" s="794"/>
      <c r="H1146" s="794"/>
      <c r="I1146" s="794"/>
      <c r="J1146" s="794"/>
      <c r="K1146" s="794"/>
      <c r="L1146" s="794"/>
    </row>
    <row r="1147" spans="1:12" x14ac:dyDescent="0.2">
      <c r="A1147" s="794"/>
      <c r="B1147" s="794"/>
      <c r="C1147" s="794"/>
      <c r="D1147" s="794"/>
      <c r="G1147" s="794"/>
      <c r="H1147" s="794"/>
      <c r="I1147" s="794"/>
      <c r="J1147" s="794"/>
      <c r="K1147" s="794"/>
      <c r="L1147" s="794"/>
    </row>
    <row r="1148" spans="1:12" x14ac:dyDescent="0.2">
      <c r="A1148" s="794"/>
      <c r="B1148" s="794"/>
      <c r="C1148" s="794"/>
      <c r="D1148" s="794"/>
      <c r="G1148" s="794"/>
      <c r="H1148" s="794"/>
      <c r="I1148" s="794"/>
      <c r="J1148" s="794"/>
      <c r="K1148" s="794"/>
      <c r="L1148" s="794"/>
    </row>
    <row r="1149" spans="1:12" x14ac:dyDescent="0.2">
      <c r="A1149" s="794"/>
      <c r="B1149" s="794"/>
      <c r="C1149" s="794"/>
      <c r="D1149" s="794"/>
      <c r="G1149" s="794"/>
      <c r="H1149" s="794"/>
      <c r="I1149" s="794"/>
      <c r="J1149" s="794"/>
      <c r="K1149" s="794"/>
      <c r="L1149" s="794"/>
    </row>
    <row r="1150" spans="1:12" x14ac:dyDescent="0.2">
      <c r="A1150" s="794"/>
      <c r="B1150" s="794"/>
      <c r="C1150" s="794"/>
      <c r="D1150" s="794"/>
      <c r="G1150" s="794"/>
      <c r="H1150" s="794"/>
      <c r="I1150" s="794"/>
      <c r="J1150" s="794"/>
      <c r="K1150" s="794"/>
      <c r="L1150" s="794"/>
    </row>
    <row r="1151" spans="1:12" x14ac:dyDescent="0.2">
      <c r="A1151" s="794"/>
      <c r="B1151" s="794"/>
      <c r="C1151" s="794"/>
      <c r="D1151" s="794"/>
      <c r="G1151" s="794"/>
      <c r="H1151" s="794"/>
      <c r="I1151" s="794"/>
      <c r="J1151" s="794"/>
      <c r="K1151" s="794"/>
      <c r="L1151" s="794"/>
    </row>
    <row r="1152" spans="1:12" x14ac:dyDescent="0.2">
      <c r="A1152" s="794"/>
      <c r="B1152" s="794"/>
      <c r="C1152" s="794"/>
      <c r="D1152" s="794"/>
      <c r="G1152" s="794"/>
      <c r="H1152" s="794"/>
      <c r="I1152" s="794"/>
      <c r="J1152" s="794"/>
      <c r="K1152" s="794"/>
      <c r="L1152" s="794"/>
    </row>
    <row r="1153" spans="1:12" x14ac:dyDescent="0.2">
      <c r="A1153" s="794"/>
      <c r="B1153" s="794"/>
      <c r="C1153" s="794"/>
      <c r="D1153" s="794"/>
      <c r="G1153" s="794"/>
      <c r="H1153" s="794"/>
      <c r="I1153" s="794"/>
      <c r="J1153" s="794"/>
      <c r="K1153" s="794"/>
      <c r="L1153" s="794"/>
    </row>
    <row r="1154" spans="1:12" x14ac:dyDescent="0.2">
      <c r="A1154" s="794"/>
      <c r="B1154" s="794"/>
      <c r="C1154" s="794"/>
      <c r="D1154" s="794"/>
      <c r="G1154" s="794"/>
      <c r="H1154" s="794"/>
      <c r="I1154" s="794"/>
      <c r="J1154" s="794"/>
      <c r="K1154" s="794"/>
      <c r="L1154" s="794"/>
    </row>
    <row r="1155" spans="1:12" x14ac:dyDescent="0.2">
      <c r="A1155" s="794"/>
      <c r="B1155" s="794"/>
      <c r="C1155" s="794"/>
      <c r="D1155" s="794"/>
      <c r="G1155" s="794"/>
      <c r="H1155" s="794"/>
      <c r="I1155" s="794"/>
      <c r="J1155" s="794"/>
      <c r="K1155" s="794"/>
      <c r="L1155" s="794"/>
    </row>
    <row r="1156" spans="1:12" x14ac:dyDescent="0.2">
      <c r="A1156" s="794"/>
      <c r="B1156" s="794"/>
      <c r="C1156" s="794"/>
      <c r="D1156" s="794"/>
      <c r="G1156" s="794"/>
      <c r="H1156" s="794"/>
      <c r="I1156" s="794"/>
      <c r="J1156" s="794"/>
      <c r="K1156" s="794"/>
      <c r="L1156" s="794"/>
    </row>
    <row r="1157" spans="1:12" x14ac:dyDescent="0.2">
      <c r="A1157" s="794"/>
      <c r="B1157" s="794"/>
      <c r="C1157" s="794"/>
      <c r="D1157" s="794"/>
      <c r="G1157" s="794"/>
      <c r="H1157" s="794"/>
      <c r="I1157" s="794"/>
      <c r="J1157" s="794"/>
      <c r="K1157" s="794"/>
      <c r="L1157" s="794"/>
    </row>
    <row r="1158" spans="1:12" x14ac:dyDescent="0.2">
      <c r="A1158" s="794"/>
      <c r="B1158" s="794"/>
      <c r="C1158" s="794"/>
      <c r="D1158" s="794"/>
      <c r="G1158" s="794"/>
      <c r="H1158" s="794"/>
      <c r="I1158" s="794"/>
      <c r="J1158" s="794"/>
      <c r="K1158" s="794"/>
      <c r="L1158" s="794"/>
    </row>
    <row r="1159" spans="1:12" x14ac:dyDescent="0.2">
      <c r="A1159" s="794"/>
      <c r="B1159" s="794"/>
      <c r="C1159" s="794"/>
      <c r="D1159" s="794"/>
      <c r="G1159" s="794"/>
      <c r="H1159" s="794"/>
      <c r="I1159" s="794"/>
      <c r="J1159" s="794"/>
      <c r="K1159" s="794"/>
      <c r="L1159" s="794"/>
    </row>
    <row r="1160" spans="1:12" x14ac:dyDescent="0.2">
      <c r="A1160" s="794"/>
      <c r="B1160" s="794"/>
      <c r="C1160" s="794"/>
      <c r="D1160" s="794"/>
      <c r="G1160" s="794"/>
      <c r="H1160" s="794"/>
      <c r="I1160" s="794"/>
      <c r="J1160" s="794"/>
      <c r="K1160" s="794"/>
      <c r="L1160" s="794"/>
    </row>
    <row r="1161" spans="1:12" x14ac:dyDescent="0.2">
      <c r="A1161" s="794"/>
      <c r="B1161" s="794"/>
      <c r="C1161" s="794"/>
      <c r="D1161" s="794"/>
      <c r="G1161" s="794"/>
      <c r="H1161" s="794"/>
      <c r="I1161" s="794"/>
      <c r="J1161" s="794"/>
      <c r="K1161" s="794"/>
      <c r="L1161" s="794"/>
    </row>
    <row r="1162" spans="1:12" x14ac:dyDescent="0.2">
      <c r="A1162" s="794"/>
      <c r="B1162" s="794"/>
      <c r="C1162" s="794"/>
      <c r="D1162" s="794"/>
      <c r="G1162" s="794"/>
      <c r="H1162" s="794"/>
      <c r="I1162" s="794"/>
      <c r="J1162" s="794"/>
      <c r="K1162" s="794"/>
      <c r="L1162" s="794"/>
    </row>
    <row r="1163" spans="1:12" x14ac:dyDescent="0.2">
      <c r="A1163" s="794"/>
      <c r="B1163" s="794"/>
      <c r="C1163" s="794"/>
      <c r="D1163" s="794"/>
      <c r="G1163" s="794"/>
      <c r="H1163" s="794"/>
      <c r="I1163" s="794"/>
      <c r="J1163" s="794"/>
      <c r="K1163" s="794"/>
      <c r="L1163" s="794"/>
    </row>
    <row r="1164" spans="1:12" x14ac:dyDescent="0.2">
      <c r="A1164" s="794"/>
      <c r="B1164" s="794"/>
      <c r="C1164" s="794"/>
      <c r="D1164" s="794"/>
      <c r="G1164" s="794"/>
      <c r="H1164" s="794"/>
      <c r="I1164" s="794"/>
      <c r="J1164" s="794"/>
      <c r="K1164" s="794"/>
      <c r="L1164" s="794"/>
    </row>
    <row r="1165" spans="1:12" x14ac:dyDescent="0.2">
      <c r="A1165" s="794"/>
      <c r="B1165" s="794"/>
      <c r="C1165" s="794"/>
      <c r="D1165" s="794"/>
      <c r="G1165" s="794"/>
      <c r="H1165" s="794"/>
      <c r="I1165" s="794"/>
      <c r="J1165" s="794"/>
      <c r="K1165" s="794"/>
      <c r="L1165" s="794"/>
    </row>
    <row r="1166" spans="1:12" x14ac:dyDescent="0.2">
      <c r="A1166" s="794"/>
      <c r="B1166" s="794"/>
      <c r="C1166" s="794"/>
      <c r="D1166" s="794"/>
      <c r="G1166" s="794"/>
      <c r="H1166" s="794"/>
      <c r="I1166" s="794"/>
      <c r="J1166" s="794"/>
      <c r="K1166" s="794"/>
      <c r="L1166" s="794"/>
    </row>
    <row r="1167" spans="1:12" x14ac:dyDescent="0.2">
      <c r="A1167" s="794"/>
      <c r="B1167" s="794"/>
      <c r="C1167" s="794"/>
      <c r="D1167" s="794"/>
      <c r="G1167" s="794"/>
      <c r="H1167" s="794"/>
      <c r="I1167" s="794"/>
      <c r="J1167" s="794"/>
      <c r="K1167" s="794"/>
      <c r="L1167" s="794"/>
    </row>
    <row r="1168" spans="1:12" x14ac:dyDescent="0.2">
      <c r="A1168" s="794"/>
      <c r="B1168" s="794"/>
      <c r="C1168" s="794"/>
      <c r="D1168" s="794"/>
      <c r="G1168" s="794"/>
      <c r="H1168" s="794"/>
      <c r="I1168" s="794"/>
      <c r="J1168" s="794"/>
      <c r="K1168" s="794"/>
      <c r="L1168" s="794"/>
    </row>
    <row r="1169" spans="1:12" x14ac:dyDescent="0.2">
      <c r="A1169" s="794"/>
      <c r="B1169" s="794"/>
      <c r="C1169" s="794"/>
      <c r="D1169" s="794"/>
      <c r="G1169" s="794"/>
      <c r="H1169" s="794"/>
      <c r="I1169" s="794"/>
      <c r="J1169" s="794"/>
      <c r="K1169" s="794"/>
      <c r="L1169" s="794"/>
    </row>
    <row r="1170" spans="1:12" x14ac:dyDescent="0.2">
      <c r="A1170" s="794"/>
      <c r="B1170" s="794"/>
      <c r="C1170" s="794"/>
      <c r="D1170" s="794"/>
      <c r="G1170" s="794"/>
      <c r="H1170" s="794"/>
      <c r="I1170" s="794"/>
      <c r="J1170" s="794"/>
      <c r="K1170" s="794"/>
      <c r="L1170" s="794"/>
    </row>
    <row r="1171" spans="1:12" x14ac:dyDescent="0.2">
      <c r="A1171" s="794"/>
      <c r="B1171" s="794"/>
      <c r="C1171" s="794"/>
      <c r="D1171" s="794"/>
      <c r="G1171" s="794"/>
      <c r="H1171" s="794"/>
      <c r="I1171" s="794"/>
      <c r="J1171" s="794"/>
      <c r="K1171" s="794"/>
      <c r="L1171" s="794"/>
    </row>
    <row r="1172" spans="1:12" x14ac:dyDescent="0.2">
      <c r="A1172" s="794"/>
      <c r="B1172" s="794"/>
      <c r="C1172" s="794"/>
      <c r="D1172" s="794"/>
      <c r="G1172" s="794"/>
      <c r="H1172" s="794"/>
      <c r="I1172" s="794"/>
      <c r="J1172" s="794"/>
      <c r="K1172" s="794"/>
      <c r="L1172" s="794"/>
    </row>
    <row r="1173" spans="1:12" x14ac:dyDescent="0.2">
      <c r="A1173" s="794"/>
      <c r="B1173" s="794"/>
      <c r="C1173" s="794"/>
      <c r="D1173" s="794"/>
      <c r="G1173" s="794"/>
      <c r="H1173" s="794"/>
      <c r="I1173" s="794"/>
      <c r="J1173" s="794"/>
      <c r="K1173" s="794"/>
      <c r="L1173" s="794"/>
    </row>
    <row r="1174" spans="1:12" x14ac:dyDescent="0.2">
      <c r="A1174" s="794"/>
      <c r="B1174" s="794"/>
      <c r="C1174" s="794"/>
      <c r="D1174" s="794"/>
      <c r="G1174" s="794"/>
      <c r="H1174" s="794"/>
      <c r="I1174" s="794"/>
      <c r="J1174" s="794"/>
      <c r="K1174" s="794"/>
      <c r="L1174" s="794"/>
    </row>
    <row r="1175" spans="1:12" x14ac:dyDescent="0.2">
      <c r="A1175" s="794"/>
      <c r="B1175" s="794"/>
      <c r="C1175" s="794"/>
      <c r="D1175" s="794"/>
      <c r="G1175" s="794"/>
      <c r="H1175" s="794"/>
      <c r="I1175" s="794"/>
      <c r="J1175" s="794"/>
      <c r="K1175" s="794"/>
      <c r="L1175" s="794"/>
    </row>
    <row r="1176" spans="1:12" x14ac:dyDescent="0.2">
      <c r="A1176" s="794"/>
      <c r="B1176" s="794"/>
      <c r="C1176" s="794"/>
      <c r="D1176" s="794"/>
      <c r="G1176" s="794"/>
      <c r="H1176" s="794"/>
      <c r="I1176" s="794"/>
      <c r="J1176" s="794"/>
      <c r="K1176" s="794"/>
      <c r="L1176" s="794"/>
    </row>
    <row r="1177" spans="1:12" x14ac:dyDescent="0.2">
      <c r="A1177" s="794"/>
      <c r="B1177" s="794"/>
      <c r="C1177" s="794"/>
      <c r="D1177" s="794"/>
      <c r="G1177" s="794"/>
      <c r="H1177" s="794"/>
      <c r="I1177" s="794"/>
      <c r="J1177" s="794"/>
      <c r="K1177" s="794"/>
      <c r="L1177" s="794"/>
    </row>
    <row r="1178" spans="1:12" x14ac:dyDescent="0.2">
      <c r="A1178" s="794"/>
      <c r="B1178" s="794"/>
      <c r="C1178" s="794"/>
      <c r="D1178" s="794"/>
      <c r="G1178" s="794"/>
      <c r="H1178" s="794"/>
      <c r="I1178" s="794"/>
      <c r="J1178" s="794"/>
      <c r="K1178" s="794"/>
      <c r="L1178" s="794"/>
    </row>
    <row r="1179" spans="1:12" x14ac:dyDescent="0.2">
      <c r="A1179" s="794"/>
      <c r="B1179" s="794"/>
      <c r="C1179" s="794"/>
      <c r="D1179" s="794"/>
      <c r="G1179" s="794"/>
      <c r="H1179" s="794"/>
      <c r="I1179" s="794"/>
      <c r="J1179" s="794"/>
      <c r="K1179" s="794"/>
      <c r="L1179" s="794"/>
    </row>
    <row r="1180" spans="1:12" x14ac:dyDescent="0.2">
      <c r="A1180" s="794"/>
      <c r="B1180" s="794"/>
      <c r="C1180" s="794"/>
      <c r="D1180" s="794"/>
      <c r="G1180" s="794"/>
      <c r="H1180" s="794"/>
      <c r="I1180" s="794"/>
      <c r="J1180" s="794"/>
      <c r="K1180" s="794"/>
      <c r="L1180" s="794"/>
    </row>
    <row r="1181" spans="1:12" x14ac:dyDescent="0.2">
      <c r="A1181" s="794"/>
      <c r="B1181" s="794"/>
      <c r="C1181" s="794"/>
      <c r="D1181" s="794"/>
      <c r="G1181" s="794"/>
      <c r="H1181" s="794"/>
      <c r="I1181" s="794"/>
      <c r="J1181" s="794"/>
      <c r="K1181" s="794"/>
      <c r="L1181" s="794"/>
    </row>
    <row r="1182" spans="1:12" x14ac:dyDescent="0.2">
      <c r="A1182" s="794"/>
      <c r="B1182" s="794"/>
      <c r="C1182" s="794"/>
      <c r="D1182" s="794"/>
      <c r="G1182" s="794"/>
      <c r="H1182" s="794"/>
      <c r="I1182" s="794"/>
      <c r="J1182" s="794"/>
      <c r="K1182" s="794"/>
      <c r="L1182" s="794"/>
    </row>
    <row r="1183" spans="1:12" x14ac:dyDescent="0.2">
      <c r="A1183" s="794"/>
      <c r="B1183" s="794"/>
      <c r="C1183" s="794"/>
      <c r="D1183" s="794"/>
      <c r="G1183" s="794"/>
      <c r="H1183" s="794"/>
      <c r="I1183" s="794"/>
      <c r="J1183" s="794"/>
      <c r="K1183" s="794"/>
      <c r="L1183" s="794"/>
    </row>
    <row r="1184" spans="1:12" x14ac:dyDescent="0.2">
      <c r="A1184" s="794"/>
      <c r="B1184" s="794"/>
      <c r="C1184" s="794"/>
      <c r="D1184" s="794"/>
      <c r="G1184" s="794"/>
      <c r="H1184" s="794"/>
      <c r="I1184" s="794"/>
      <c r="J1184" s="794"/>
      <c r="K1184" s="794"/>
      <c r="L1184" s="794"/>
    </row>
    <row r="1185" spans="1:12" x14ac:dyDescent="0.2">
      <c r="A1185" s="794"/>
      <c r="B1185" s="794"/>
      <c r="C1185" s="794"/>
      <c r="D1185" s="794"/>
      <c r="G1185" s="794"/>
      <c r="H1185" s="794"/>
      <c r="I1185" s="794"/>
      <c r="J1185" s="794"/>
      <c r="K1185" s="794"/>
      <c r="L1185" s="794"/>
    </row>
    <row r="1186" spans="1:12" x14ac:dyDescent="0.2">
      <c r="A1186" s="794"/>
      <c r="B1186" s="794"/>
      <c r="C1186" s="794"/>
      <c r="D1186" s="794"/>
      <c r="G1186" s="794"/>
      <c r="H1186" s="794"/>
      <c r="I1186" s="794"/>
      <c r="J1186" s="794"/>
      <c r="K1186" s="794"/>
      <c r="L1186" s="794"/>
    </row>
    <row r="1187" spans="1:12" x14ac:dyDescent="0.2">
      <c r="A1187" s="794"/>
      <c r="B1187" s="794"/>
      <c r="C1187" s="794"/>
      <c r="D1187" s="794"/>
      <c r="G1187" s="794"/>
      <c r="H1187" s="794"/>
      <c r="I1187" s="794"/>
      <c r="J1187" s="794"/>
      <c r="K1187" s="794"/>
      <c r="L1187" s="794"/>
    </row>
    <row r="1188" spans="1:12" x14ac:dyDescent="0.2">
      <c r="A1188" s="794"/>
      <c r="B1188" s="794"/>
      <c r="C1188" s="794"/>
      <c r="D1188" s="794"/>
      <c r="G1188" s="794"/>
      <c r="H1188" s="794"/>
      <c r="I1188" s="794"/>
      <c r="J1188" s="794"/>
      <c r="K1188" s="794"/>
      <c r="L1188" s="794"/>
    </row>
    <row r="1189" spans="1:12" x14ac:dyDescent="0.2">
      <c r="A1189" s="794"/>
      <c r="B1189" s="794"/>
      <c r="C1189" s="794"/>
      <c r="D1189" s="794"/>
      <c r="G1189" s="794"/>
      <c r="H1189" s="794"/>
      <c r="I1189" s="794"/>
      <c r="J1189" s="794"/>
      <c r="K1189" s="794"/>
      <c r="L1189" s="794"/>
    </row>
    <row r="1190" spans="1:12" x14ac:dyDescent="0.2">
      <c r="A1190" s="794"/>
      <c r="B1190" s="794"/>
      <c r="C1190" s="794"/>
      <c r="D1190" s="794"/>
      <c r="G1190" s="794"/>
      <c r="H1190" s="794"/>
      <c r="I1190" s="794"/>
      <c r="J1190" s="794"/>
      <c r="K1190" s="794"/>
      <c r="L1190" s="794"/>
    </row>
    <row r="1191" spans="1:12" x14ac:dyDescent="0.2">
      <c r="A1191" s="794"/>
      <c r="B1191" s="794"/>
      <c r="C1191" s="794"/>
      <c r="D1191" s="794"/>
      <c r="G1191" s="794"/>
      <c r="H1191" s="794"/>
      <c r="I1191" s="794"/>
      <c r="J1191" s="794"/>
      <c r="K1191" s="794"/>
      <c r="L1191" s="794"/>
    </row>
    <row r="1192" spans="1:12" x14ac:dyDescent="0.2">
      <c r="A1192" s="794"/>
      <c r="B1192" s="794"/>
      <c r="C1192" s="794"/>
      <c r="D1192" s="794"/>
      <c r="G1192" s="794"/>
      <c r="H1192" s="794"/>
      <c r="I1192" s="794"/>
      <c r="J1192" s="794"/>
      <c r="K1192" s="794"/>
      <c r="L1192" s="794"/>
    </row>
    <row r="1193" spans="1:12" x14ac:dyDescent="0.2">
      <c r="A1193" s="794"/>
      <c r="B1193" s="794"/>
      <c r="C1193" s="794"/>
      <c r="D1193" s="794"/>
      <c r="G1193" s="794"/>
      <c r="H1193" s="794"/>
      <c r="I1193" s="794"/>
      <c r="J1193" s="794"/>
      <c r="K1193" s="794"/>
      <c r="L1193" s="794"/>
    </row>
    <row r="1194" spans="1:12" x14ac:dyDescent="0.2">
      <c r="A1194" s="794"/>
      <c r="B1194" s="794"/>
      <c r="C1194" s="794"/>
      <c r="D1194" s="794"/>
      <c r="G1194" s="794"/>
      <c r="H1194" s="794"/>
      <c r="I1194" s="794"/>
      <c r="J1194" s="794"/>
      <c r="K1194" s="794"/>
      <c r="L1194" s="794"/>
    </row>
    <row r="1195" spans="1:12" x14ac:dyDescent="0.2">
      <c r="A1195" s="794"/>
      <c r="B1195" s="794"/>
      <c r="C1195" s="794"/>
      <c r="D1195" s="794"/>
      <c r="G1195" s="794"/>
      <c r="H1195" s="794"/>
      <c r="I1195" s="794"/>
      <c r="J1195" s="794"/>
      <c r="K1195" s="794"/>
      <c r="L1195" s="794"/>
    </row>
    <row r="1196" spans="1:12" x14ac:dyDescent="0.2">
      <c r="A1196" s="794"/>
      <c r="B1196" s="794"/>
      <c r="C1196" s="794"/>
      <c r="D1196" s="794"/>
      <c r="G1196" s="794"/>
      <c r="H1196" s="794"/>
      <c r="I1196" s="794"/>
      <c r="J1196" s="794"/>
      <c r="K1196" s="794"/>
      <c r="L1196" s="794"/>
    </row>
    <row r="1197" spans="1:12" x14ac:dyDescent="0.2">
      <c r="A1197" s="794"/>
      <c r="B1197" s="794"/>
      <c r="C1197" s="794"/>
      <c r="D1197" s="794"/>
      <c r="G1197" s="794"/>
      <c r="H1197" s="794"/>
      <c r="I1197" s="794"/>
      <c r="J1197" s="794"/>
      <c r="K1197" s="794"/>
      <c r="L1197" s="794"/>
    </row>
    <row r="1198" spans="1:12" x14ac:dyDescent="0.2">
      <c r="A1198" s="794"/>
      <c r="B1198" s="794"/>
      <c r="C1198" s="794"/>
      <c r="D1198" s="794"/>
      <c r="G1198" s="794"/>
      <c r="H1198" s="794"/>
      <c r="I1198" s="794"/>
      <c r="J1198" s="794"/>
      <c r="K1198" s="794"/>
      <c r="L1198" s="794"/>
    </row>
    <row r="1199" spans="1:12" x14ac:dyDescent="0.2">
      <c r="A1199" s="794"/>
      <c r="B1199" s="794"/>
      <c r="C1199" s="794"/>
      <c r="D1199" s="794"/>
      <c r="G1199" s="794"/>
      <c r="H1199" s="794"/>
      <c r="I1199" s="794"/>
      <c r="J1199" s="794"/>
      <c r="K1199" s="794"/>
      <c r="L1199" s="794"/>
    </row>
    <row r="1200" spans="1:12" x14ac:dyDescent="0.2">
      <c r="A1200" s="794"/>
      <c r="B1200" s="794"/>
      <c r="C1200" s="794"/>
      <c r="D1200" s="794"/>
      <c r="G1200" s="794"/>
      <c r="H1200" s="794"/>
      <c r="I1200" s="794"/>
      <c r="J1200" s="794"/>
      <c r="K1200" s="794"/>
      <c r="L1200" s="794"/>
    </row>
    <row r="1201" spans="1:12" x14ac:dyDescent="0.2">
      <c r="A1201" s="794"/>
      <c r="B1201" s="794"/>
      <c r="C1201" s="794"/>
      <c r="D1201" s="794"/>
      <c r="G1201" s="794"/>
      <c r="H1201" s="794"/>
      <c r="I1201" s="794"/>
      <c r="J1201" s="794"/>
      <c r="K1201" s="794"/>
      <c r="L1201" s="794"/>
    </row>
    <row r="1202" spans="1:12" x14ac:dyDescent="0.2">
      <c r="A1202" s="794"/>
      <c r="B1202" s="794"/>
      <c r="C1202" s="794"/>
      <c r="D1202" s="794"/>
      <c r="G1202" s="794"/>
      <c r="H1202" s="794"/>
      <c r="I1202" s="794"/>
      <c r="J1202" s="794"/>
      <c r="K1202" s="794"/>
      <c r="L1202" s="794"/>
    </row>
    <row r="1203" spans="1:12" x14ac:dyDescent="0.2">
      <c r="A1203" s="794"/>
      <c r="B1203" s="794"/>
      <c r="C1203" s="794"/>
      <c r="D1203" s="794"/>
      <c r="G1203" s="794"/>
      <c r="H1203" s="794"/>
      <c r="I1203" s="794"/>
      <c r="J1203" s="794"/>
      <c r="K1203" s="794"/>
      <c r="L1203" s="794"/>
    </row>
    <row r="1204" spans="1:12" x14ac:dyDescent="0.2">
      <c r="A1204" s="794"/>
      <c r="B1204" s="794"/>
      <c r="C1204" s="794"/>
      <c r="D1204" s="794"/>
      <c r="G1204" s="794"/>
      <c r="H1204" s="794"/>
      <c r="I1204" s="794"/>
      <c r="J1204" s="794"/>
      <c r="K1204" s="794"/>
      <c r="L1204" s="794"/>
    </row>
    <row r="1205" spans="1:12" x14ac:dyDescent="0.2">
      <c r="A1205" s="794"/>
      <c r="B1205" s="794"/>
      <c r="C1205" s="794"/>
      <c r="D1205" s="794"/>
      <c r="G1205" s="794"/>
      <c r="H1205" s="794"/>
      <c r="I1205" s="794"/>
      <c r="J1205" s="794"/>
      <c r="K1205" s="794"/>
      <c r="L1205" s="794"/>
    </row>
    <row r="1206" spans="1:12" x14ac:dyDescent="0.2">
      <c r="A1206" s="794"/>
      <c r="B1206" s="794"/>
      <c r="C1206" s="794"/>
      <c r="D1206" s="794"/>
      <c r="G1206" s="794"/>
      <c r="H1206" s="794"/>
      <c r="I1206" s="794"/>
      <c r="J1206" s="794"/>
      <c r="K1206" s="794"/>
      <c r="L1206" s="794"/>
    </row>
    <row r="1207" spans="1:12" x14ac:dyDescent="0.2">
      <c r="A1207" s="794"/>
      <c r="B1207" s="794"/>
      <c r="C1207" s="794"/>
      <c r="D1207" s="794"/>
      <c r="G1207" s="794"/>
      <c r="H1207" s="794"/>
      <c r="I1207" s="794"/>
      <c r="J1207" s="794"/>
      <c r="K1207" s="794"/>
      <c r="L1207" s="794"/>
    </row>
    <row r="1208" spans="1:12" x14ac:dyDescent="0.2">
      <c r="A1208" s="794"/>
      <c r="B1208" s="794"/>
      <c r="C1208" s="794"/>
      <c r="D1208" s="794"/>
      <c r="G1208" s="794"/>
      <c r="H1208" s="794"/>
      <c r="I1208" s="794"/>
      <c r="J1208" s="794"/>
      <c r="K1208" s="794"/>
      <c r="L1208" s="794"/>
    </row>
    <row r="1209" spans="1:12" x14ac:dyDescent="0.2">
      <c r="A1209" s="794"/>
      <c r="B1209" s="794"/>
      <c r="C1209" s="794"/>
      <c r="D1209" s="794"/>
      <c r="G1209" s="794"/>
      <c r="H1209" s="794"/>
      <c r="I1209" s="794"/>
      <c r="J1209" s="794"/>
      <c r="K1209" s="794"/>
      <c r="L1209" s="794"/>
    </row>
    <row r="1210" spans="1:12" x14ac:dyDescent="0.2">
      <c r="A1210" s="794"/>
      <c r="B1210" s="794"/>
      <c r="C1210" s="794"/>
      <c r="D1210" s="794"/>
      <c r="G1210" s="794"/>
      <c r="H1210" s="794"/>
      <c r="I1210" s="794"/>
      <c r="J1210" s="794"/>
      <c r="K1210" s="794"/>
      <c r="L1210" s="794"/>
    </row>
    <row r="1211" spans="1:12" x14ac:dyDescent="0.2">
      <c r="A1211" s="794"/>
      <c r="B1211" s="794"/>
      <c r="C1211" s="794"/>
      <c r="D1211" s="794"/>
      <c r="G1211" s="794"/>
      <c r="H1211" s="794"/>
      <c r="I1211" s="794"/>
      <c r="J1211" s="794"/>
      <c r="K1211" s="794"/>
      <c r="L1211" s="794"/>
    </row>
    <row r="1212" spans="1:12" x14ac:dyDescent="0.2">
      <c r="A1212" s="794"/>
      <c r="B1212" s="794"/>
      <c r="C1212" s="794"/>
      <c r="D1212" s="794"/>
      <c r="G1212" s="794"/>
      <c r="H1212" s="794"/>
      <c r="I1212" s="794"/>
      <c r="J1212" s="794"/>
      <c r="K1212" s="794"/>
      <c r="L1212" s="794"/>
    </row>
    <row r="1213" spans="1:12" x14ac:dyDescent="0.2">
      <c r="A1213" s="794"/>
      <c r="B1213" s="794"/>
      <c r="C1213" s="794"/>
      <c r="D1213" s="794"/>
      <c r="G1213" s="794"/>
      <c r="H1213" s="794"/>
      <c r="I1213" s="794"/>
      <c r="J1213" s="794"/>
      <c r="K1213" s="794"/>
      <c r="L1213" s="794"/>
    </row>
    <row r="1214" spans="1:12" x14ac:dyDescent="0.2">
      <c r="A1214" s="794"/>
      <c r="B1214" s="794"/>
      <c r="C1214" s="794"/>
      <c r="D1214" s="794"/>
      <c r="G1214" s="794"/>
      <c r="H1214" s="794"/>
      <c r="I1214" s="794"/>
      <c r="J1214" s="794"/>
      <c r="K1214" s="794"/>
      <c r="L1214" s="794"/>
    </row>
    <row r="1215" spans="1:12" x14ac:dyDescent="0.2">
      <c r="A1215" s="794"/>
      <c r="B1215" s="794"/>
      <c r="C1215" s="794"/>
      <c r="D1215" s="794"/>
      <c r="G1215" s="794"/>
      <c r="H1215" s="794"/>
      <c r="I1215" s="794"/>
      <c r="J1215" s="794"/>
      <c r="K1215" s="794"/>
      <c r="L1215" s="794"/>
    </row>
    <row r="1216" spans="1:12" x14ac:dyDescent="0.2">
      <c r="A1216" s="794"/>
      <c r="B1216" s="794"/>
      <c r="C1216" s="794"/>
      <c r="D1216" s="794"/>
      <c r="G1216" s="794"/>
      <c r="H1216" s="794"/>
      <c r="I1216" s="794"/>
      <c r="J1216" s="794"/>
      <c r="K1216" s="794"/>
      <c r="L1216" s="794"/>
    </row>
    <row r="1217" spans="1:12" x14ac:dyDescent="0.2">
      <c r="A1217" s="794"/>
      <c r="B1217" s="794"/>
      <c r="C1217" s="794"/>
      <c r="D1217" s="794"/>
      <c r="G1217" s="794"/>
      <c r="H1217" s="794"/>
      <c r="I1217" s="794"/>
      <c r="J1217" s="794"/>
      <c r="K1217" s="794"/>
      <c r="L1217" s="794"/>
    </row>
    <row r="1218" spans="1:12" x14ac:dyDescent="0.2">
      <c r="A1218" s="794"/>
      <c r="B1218" s="794"/>
      <c r="C1218" s="794"/>
      <c r="D1218" s="794"/>
      <c r="G1218" s="794"/>
      <c r="H1218" s="794"/>
      <c r="I1218" s="794"/>
      <c r="J1218" s="794"/>
      <c r="K1218" s="794"/>
      <c r="L1218" s="794"/>
    </row>
    <row r="1219" spans="1:12" x14ac:dyDescent="0.2">
      <c r="A1219" s="794"/>
      <c r="B1219" s="794"/>
      <c r="C1219" s="794"/>
      <c r="D1219" s="794"/>
      <c r="G1219" s="794"/>
      <c r="H1219" s="794"/>
      <c r="I1219" s="794"/>
      <c r="J1219" s="794"/>
      <c r="K1219" s="794"/>
      <c r="L1219" s="794"/>
    </row>
    <row r="1220" spans="1:12" x14ac:dyDescent="0.2">
      <c r="A1220" s="794"/>
      <c r="B1220" s="794"/>
      <c r="C1220" s="794"/>
      <c r="D1220" s="794"/>
      <c r="G1220" s="794"/>
      <c r="H1220" s="794"/>
      <c r="I1220" s="794"/>
      <c r="J1220" s="794"/>
      <c r="K1220" s="794"/>
      <c r="L1220" s="794"/>
    </row>
    <row r="1221" spans="1:12" x14ac:dyDescent="0.2">
      <c r="A1221" s="794"/>
      <c r="B1221" s="794"/>
      <c r="C1221" s="794"/>
      <c r="D1221" s="794"/>
      <c r="G1221" s="794"/>
      <c r="H1221" s="794"/>
      <c r="I1221" s="794"/>
      <c r="J1221" s="794"/>
      <c r="K1221" s="794"/>
      <c r="L1221" s="794"/>
    </row>
    <row r="1222" spans="1:12" x14ac:dyDescent="0.2">
      <c r="A1222" s="794"/>
      <c r="B1222" s="794"/>
      <c r="C1222" s="794"/>
      <c r="D1222" s="794"/>
      <c r="G1222" s="794"/>
      <c r="H1222" s="794"/>
      <c r="I1222" s="794"/>
      <c r="J1222" s="794"/>
      <c r="K1222" s="794"/>
      <c r="L1222" s="794"/>
    </row>
    <row r="1223" spans="1:12" x14ac:dyDescent="0.2">
      <c r="A1223" s="794"/>
      <c r="B1223" s="794"/>
      <c r="C1223" s="794"/>
      <c r="D1223" s="794"/>
      <c r="G1223" s="794"/>
      <c r="H1223" s="794"/>
      <c r="I1223" s="794"/>
      <c r="J1223" s="794"/>
      <c r="K1223" s="794"/>
      <c r="L1223" s="794"/>
    </row>
    <row r="1224" spans="1:12" x14ac:dyDescent="0.2">
      <c r="A1224" s="794"/>
      <c r="B1224" s="794"/>
      <c r="C1224" s="794"/>
      <c r="D1224" s="794"/>
      <c r="G1224" s="794"/>
      <c r="H1224" s="794"/>
      <c r="I1224" s="794"/>
      <c r="J1224" s="794"/>
      <c r="K1224" s="794"/>
      <c r="L1224" s="794"/>
    </row>
    <row r="1225" spans="1:12" x14ac:dyDescent="0.2">
      <c r="A1225" s="794"/>
      <c r="B1225" s="794"/>
      <c r="C1225" s="794"/>
      <c r="D1225" s="794"/>
      <c r="G1225" s="794"/>
      <c r="H1225" s="794"/>
      <c r="I1225" s="794"/>
      <c r="J1225" s="794"/>
      <c r="K1225" s="794"/>
      <c r="L1225" s="794"/>
    </row>
    <row r="1226" spans="1:12" x14ac:dyDescent="0.2">
      <c r="A1226" s="794"/>
      <c r="B1226" s="794"/>
      <c r="C1226" s="794"/>
      <c r="D1226" s="794"/>
      <c r="G1226" s="794"/>
      <c r="H1226" s="794"/>
      <c r="I1226" s="794"/>
      <c r="J1226" s="794"/>
      <c r="K1226" s="794"/>
      <c r="L1226" s="794"/>
    </row>
    <row r="1227" spans="1:12" x14ac:dyDescent="0.2">
      <c r="A1227" s="794"/>
      <c r="B1227" s="794"/>
      <c r="C1227" s="794"/>
      <c r="D1227" s="794"/>
      <c r="G1227" s="794"/>
      <c r="H1227" s="794"/>
      <c r="I1227" s="794"/>
      <c r="J1227" s="794"/>
      <c r="K1227" s="794"/>
      <c r="L1227" s="794"/>
    </row>
    <row r="1228" spans="1:12" x14ac:dyDescent="0.2">
      <c r="A1228" s="794"/>
      <c r="B1228" s="794"/>
      <c r="C1228" s="794"/>
      <c r="D1228" s="794"/>
      <c r="G1228" s="794"/>
      <c r="H1228" s="794"/>
      <c r="I1228" s="794"/>
      <c r="J1228" s="794"/>
      <c r="K1228" s="794"/>
      <c r="L1228" s="794"/>
    </row>
    <row r="1229" spans="1:12" x14ac:dyDescent="0.2">
      <c r="A1229" s="794"/>
      <c r="B1229" s="794"/>
      <c r="C1229" s="794"/>
      <c r="D1229" s="794"/>
      <c r="G1229" s="794"/>
      <c r="H1229" s="794"/>
      <c r="I1229" s="794"/>
      <c r="J1229" s="794"/>
      <c r="K1229" s="794"/>
      <c r="L1229" s="794"/>
    </row>
    <row r="1230" spans="1:12" x14ac:dyDescent="0.2">
      <c r="A1230" s="794"/>
      <c r="B1230" s="794"/>
      <c r="C1230" s="794"/>
      <c r="D1230" s="794"/>
      <c r="G1230" s="794"/>
      <c r="H1230" s="794"/>
      <c r="I1230" s="794"/>
      <c r="J1230" s="794"/>
      <c r="K1230" s="794"/>
      <c r="L1230" s="794"/>
    </row>
    <row r="1231" spans="1:12" x14ac:dyDescent="0.2">
      <c r="A1231" s="794"/>
      <c r="B1231" s="794"/>
      <c r="C1231" s="794"/>
      <c r="D1231" s="794"/>
      <c r="G1231" s="794"/>
      <c r="H1231" s="794"/>
      <c r="I1231" s="794"/>
      <c r="J1231" s="794"/>
      <c r="K1231" s="794"/>
      <c r="L1231" s="794"/>
    </row>
    <row r="1232" spans="1:12" x14ac:dyDescent="0.2">
      <c r="A1232" s="794"/>
      <c r="B1232" s="794"/>
      <c r="C1232" s="794"/>
      <c r="D1232" s="794"/>
      <c r="G1232" s="794"/>
      <c r="H1232" s="794"/>
      <c r="I1232" s="794"/>
      <c r="J1232" s="794"/>
      <c r="K1232" s="794"/>
      <c r="L1232" s="794"/>
    </row>
    <row r="1233" spans="1:12" x14ac:dyDescent="0.2">
      <c r="A1233" s="794"/>
      <c r="B1233" s="794"/>
      <c r="C1233" s="794"/>
      <c r="D1233" s="794"/>
      <c r="G1233" s="794"/>
      <c r="H1233" s="794"/>
      <c r="I1233" s="794"/>
      <c r="J1233" s="794"/>
      <c r="K1233" s="794"/>
      <c r="L1233" s="794"/>
    </row>
    <row r="1234" spans="1:12" x14ac:dyDescent="0.2">
      <c r="A1234" s="794"/>
      <c r="B1234" s="794"/>
      <c r="C1234" s="794"/>
      <c r="D1234" s="794"/>
      <c r="G1234" s="794"/>
      <c r="H1234" s="794"/>
      <c r="I1234" s="794"/>
      <c r="J1234" s="794"/>
      <c r="K1234" s="794"/>
      <c r="L1234" s="794"/>
    </row>
    <row r="1235" spans="1:12" x14ac:dyDescent="0.2">
      <c r="A1235" s="794"/>
      <c r="B1235" s="794"/>
      <c r="C1235" s="794"/>
      <c r="D1235" s="794"/>
      <c r="G1235" s="794"/>
      <c r="H1235" s="794"/>
      <c r="I1235" s="794"/>
      <c r="J1235" s="794"/>
      <c r="K1235" s="794"/>
      <c r="L1235" s="794"/>
    </row>
    <row r="1236" spans="1:12" x14ac:dyDescent="0.2">
      <c r="A1236" s="794"/>
      <c r="B1236" s="794"/>
      <c r="C1236" s="794"/>
      <c r="D1236" s="794"/>
      <c r="G1236" s="794"/>
      <c r="H1236" s="794"/>
      <c r="I1236" s="794"/>
      <c r="J1236" s="794"/>
      <c r="K1236" s="794"/>
      <c r="L1236" s="794"/>
    </row>
    <row r="1237" spans="1:12" x14ac:dyDescent="0.2">
      <c r="A1237" s="794"/>
      <c r="B1237" s="794"/>
      <c r="C1237" s="794"/>
      <c r="D1237" s="794"/>
      <c r="G1237" s="794"/>
      <c r="H1237" s="794"/>
      <c r="I1237" s="794"/>
      <c r="J1237" s="794"/>
      <c r="K1237" s="794"/>
      <c r="L1237" s="794"/>
    </row>
    <row r="1238" spans="1:12" x14ac:dyDescent="0.2">
      <c r="A1238" s="794"/>
      <c r="B1238" s="794"/>
      <c r="C1238" s="794"/>
      <c r="D1238" s="794"/>
      <c r="G1238" s="794"/>
      <c r="H1238" s="794"/>
      <c r="I1238" s="794"/>
      <c r="J1238" s="794"/>
      <c r="K1238" s="794"/>
      <c r="L1238" s="794"/>
    </row>
    <row r="1239" spans="1:12" x14ac:dyDescent="0.2">
      <c r="A1239" s="794"/>
      <c r="B1239" s="794"/>
      <c r="C1239" s="794"/>
      <c r="D1239" s="794"/>
      <c r="G1239" s="794"/>
      <c r="H1239" s="794"/>
      <c r="I1239" s="794"/>
      <c r="J1239" s="794"/>
      <c r="K1239" s="794"/>
      <c r="L1239" s="794"/>
    </row>
    <row r="1240" spans="1:12" x14ac:dyDescent="0.2">
      <c r="A1240" s="794"/>
      <c r="B1240" s="794"/>
      <c r="C1240" s="794"/>
      <c r="D1240" s="794"/>
      <c r="G1240" s="794"/>
      <c r="H1240" s="794"/>
      <c r="I1240" s="794"/>
      <c r="J1240" s="794"/>
      <c r="K1240" s="794"/>
      <c r="L1240" s="794"/>
    </row>
    <row r="1241" spans="1:12" x14ac:dyDescent="0.2">
      <c r="A1241" s="794"/>
      <c r="B1241" s="794"/>
      <c r="C1241" s="794"/>
      <c r="D1241" s="794"/>
      <c r="G1241" s="794"/>
      <c r="H1241" s="794"/>
      <c r="I1241" s="794"/>
      <c r="J1241" s="794"/>
      <c r="K1241" s="794"/>
      <c r="L1241" s="794"/>
    </row>
    <row r="1242" spans="1:12" x14ac:dyDescent="0.2">
      <c r="A1242" s="794"/>
      <c r="B1242" s="794"/>
      <c r="C1242" s="794"/>
      <c r="D1242" s="794"/>
      <c r="G1242" s="794"/>
      <c r="H1242" s="794"/>
      <c r="I1242" s="794"/>
      <c r="J1242" s="794"/>
      <c r="K1242" s="794"/>
      <c r="L1242" s="794"/>
    </row>
    <row r="1243" spans="1:12" x14ac:dyDescent="0.2">
      <c r="A1243" s="794"/>
      <c r="B1243" s="794"/>
      <c r="C1243" s="794"/>
      <c r="D1243" s="794"/>
      <c r="G1243" s="794"/>
      <c r="H1243" s="794"/>
      <c r="I1243" s="794"/>
      <c r="J1243" s="794"/>
      <c r="K1243" s="794"/>
      <c r="L1243" s="794"/>
    </row>
    <row r="1244" spans="1:12" x14ac:dyDescent="0.2">
      <c r="A1244" s="794"/>
      <c r="B1244" s="794"/>
      <c r="C1244" s="794"/>
      <c r="D1244" s="794"/>
      <c r="G1244" s="794"/>
      <c r="H1244" s="794"/>
      <c r="I1244" s="794"/>
      <c r="J1244" s="794"/>
      <c r="K1244" s="794"/>
      <c r="L1244" s="794"/>
    </row>
    <row r="1245" spans="1:12" x14ac:dyDescent="0.2">
      <c r="A1245" s="794"/>
      <c r="B1245" s="794"/>
      <c r="C1245" s="794"/>
      <c r="D1245" s="794"/>
      <c r="G1245" s="794"/>
      <c r="H1245" s="794"/>
      <c r="I1245" s="794"/>
      <c r="J1245" s="794"/>
      <c r="K1245" s="794"/>
      <c r="L1245" s="794"/>
    </row>
    <row r="1246" spans="1:12" x14ac:dyDescent="0.2">
      <c r="A1246" s="794"/>
      <c r="B1246" s="794"/>
      <c r="C1246" s="794"/>
      <c r="D1246" s="794"/>
      <c r="G1246" s="794"/>
      <c r="H1246" s="794"/>
      <c r="I1246" s="794"/>
      <c r="J1246" s="794"/>
      <c r="K1246" s="794"/>
      <c r="L1246" s="794"/>
    </row>
    <row r="1247" spans="1:12" x14ac:dyDescent="0.2">
      <c r="A1247" s="794"/>
      <c r="B1247" s="794"/>
      <c r="C1247" s="794"/>
      <c r="D1247" s="794"/>
      <c r="G1247" s="794"/>
      <c r="H1247" s="794"/>
      <c r="I1247" s="794"/>
      <c r="J1247" s="794"/>
      <c r="K1247" s="794"/>
      <c r="L1247" s="794"/>
    </row>
    <row r="1248" spans="1:12" x14ac:dyDescent="0.2">
      <c r="A1248" s="794"/>
      <c r="B1248" s="794"/>
      <c r="C1248" s="794"/>
      <c r="D1248" s="794"/>
      <c r="G1248" s="794"/>
      <c r="H1248" s="794"/>
      <c r="I1248" s="794"/>
      <c r="J1248" s="794"/>
      <c r="K1248" s="794"/>
      <c r="L1248" s="794"/>
    </row>
    <row r="1249" spans="1:12" x14ac:dyDescent="0.2">
      <c r="A1249" s="794"/>
      <c r="B1249" s="794"/>
      <c r="C1249" s="794"/>
      <c r="D1249" s="794"/>
      <c r="G1249" s="794"/>
      <c r="H1249" s="794"/>
      <c r="I1249" s="794"/>
      <c r="J1249" s="794"/>
      <c r="K1249" s="794"/>
      <c r="L1249" s="794"/>
    </row>
    <row r="1250" spans="1:12" x14ac:dyDescent="0.2">
      <c r="A1250" s="794"/>
      <c r="B1250" s="794"/>
      <c r="C1250" s="794"/>
      <c r="D1250" s="794"/>
      <c r="G1250" s="794"/>
      <c r="H1250" s="794"/>
      <c r="I1250" s="794"/>
      <c r="J1250" s="794"/>
      <c r="K1250" s="794"/>
      <c r="L1250" s="794"/>
    </row>
    <row r="1251" spans="1:12" x14ac:dyDescent="0.2">
      <c r="A1251" s="794"/>
      <c r="B1251" s="794"/>
      <c r="C1251" s="794"/>
      <c r="D1251" s="794"/>
      <c r="G1251" s="794"/>
      <c r="H1251" s="794"/>
      <c r="I1251" s="794"/>
      <c r="J1251" s="794"/>
      <c r="K1251" s="794"/>
      <c r="L1251" s="794"/>
    </row>
    <row r="1252" spans="1:12" x14ac:dyDescent="0.2">
      <c r="A1252" s="794"/>
      <c r="B1252" s="794"/>
      <c r="C1252" s="794"/>
      <c r="D1252" s="794"/>
      <c r="G1252" s="794"/>
      <c r="H1252" s="794"/>
      <c r="I1252" s="794"/>
      <c r="J1252" s="794"/>
      <c r="K1252" s="794"/>
      <c r="L1252" s="794"/>
    </row>
    <row r="1253" spans="1:12" x14ac:dyDescent="0.2">
      <c r="A1253" s="794"/>
      <c r="B1253" s="794"/>
      <c r="C1253" s="794"/>
      <c r="D1253" s="794"/>
      <c r="G1253" s="794"/>
      <c r="H1253" s="794"/>
      <c r="I1253" s="794"/>
      <c r="J1253" s="794"/>
      <c r="K1253" s="794"/>
      <c r="L1253" s="794"/>
    </row>
    <row r="1254" spans="1:12" x14ac:dyDescent="0.2">
      <c r="A1254" s="794"/>
      <c r="B1254" s="794"/>
      <c r="C1254" s="794"/>
      <c r="D1254" s="794"/>
      <c r="G1254" s="794"/>
      <c r="H1254" s="794"/>
      <c r="I1254" s="794"/>
      <c r="J1254" s="794"/>
      <c r="K1254" s="794"/>
      <c r="L1254" s="794"/>
    </row>
    <row r="1255" spans="1:12" x14ac:dyDescent="0.2">
      <c r="A1255" s="794"/>
      <c r="B1255" s="794"/>
      <c r="C1255" s="794"/>
      <c r="D1255" s="794"/>
      <c r="G1255" s="794"/>
      <c r="H1255" s="794"/>
      <c r="I1255" s="794"/>
      <c r="J1255" s="794"/>
      <c r="K1255" s="794"/>
      <c r="L1255" s="794"/>
    </row>
    <row r="1256" spans="1:12" x14ac:dyDescent="0.2">
      <c r="A1256" s="794"/>
      <c r="B1256" s="794"/>
      <c r="C1256" s="794"/>
      <c r="D1256" s="794"/>
      <c r="G1256" s="794"/>
      <c r="H1256" s="794"/>
      <c r="I1256" s="794"/>
      <c r="J1256" s="794"/>
      <c r="K1256" s="794"/>
      <c r="L1256" s="794"/>
    </row>
    <row r="1257" spans="1:12" x14ac:dyDescent="0.2">
      <c r="A1257" s="794"/>
      <c r="B1257" s="794"/>
      <c r="C1257" s="794"/>
      <c r="D1257" s="794"/>
      <c r="G1257" s="794"/>
      <c r="H1257" s="794"/>
      <c r="I1257" s="794"/>
      <c r="J1257" s="794"/>
      <c r="K1257" s="794"/>
      <c r="L1257" s="794"/>
    </row>
    <row r="1258" spans="1:12" x14ac:dyDescent="0.2">
      <c r="A1258" s="794"/>
      <c r="B1258" s="794"/>
      <c r="C1258" s="794"/>
      <c r="D1258" s="794"/>
      <c r="G1258" s="794"/>
      <c r="H1258" s="794"/>
      <c r="I1258" s="794"/>
      <c r="J1258" s="794"/>
      <c r="K1258" s="794"/>
      <c r="L1258" s="794"/>
    </row>
    <row r="1259" spans="1:12" x14ac:dyDescent="0.2">
      <c r="A1259" s="794"/>
      <c r="B1259" s="794"/>
      <c r="C1259" s="794"/>
      <c r="D1259" s="794"/>
      <c r="G1259" s="794"/>
      <c r="H1259" s="794"/>
      <c r="I1259" s="794"/>
      <c r="J1259" s="794"/>
      <c r="K1259" s="794"/>
      <c r="L1259" s="794"/>
    </row>
    <row r="1260" spans="1:12" x14ac:dyDescent="0.2">
      <c r="A1260" s="794"/>
      <c r="B1260" s="794"/>
      <c r="C1260" s="794"/>
      <c r="D1260" s="794"/>
      <c r="G1260" s="794"/>
      <c r="H1260" s="794"/>
      <c r="I1260" s="794"/>
      <c r="J1260" s="794"/>
      <c r="K1260" s="794"/>
      <c r="L1260" s="794"/>
    </row>
    <row r="1261" spans="1:12" x14ac:dyDescent="0.2">
      <c r="A1261" s="794"/>
      <c r="B1261" s="794"/>
      <c r="C1261" s="794"/>
      <c r="D1261" s="794"/>
      <c r="G1261" s="794"/>
      <c r="H1261" s="794"/>
      <c r="I1261" s="794"/>
      <c r="J1261" s="794"/>
      <c r="K1261" s="794"/>
      <c r="L1261" s="794"/>
    </row>
    <row r="1262" spans="1:12" x14ac:dyDescent="0.2">
      <c r="A1262" s="794"/>
      <c r="B1262" s="794"/>
      <c r="C1262" s="794"/>
      <c r="D1262" s="794"/>
      <c r="G1262" s="794"/>
      <c r="H1262" s="794"/>
      <c r="I1262" s="794"/>
      <c r="J1262" s="794"/>
      <c r="K1262" s="794"/>
      <c r="L1262" s="794"/>
    </row>
    <row r="1263" spans="1:12" x14ac:dyDescent="0.2">
      <c r="A1263" s="794"/>
      <c r="B1263" s="794"/>
      <c r="C1263" s="794"/>
      <c r="D1263" s="794"/>
      <c r="G1263" s="794"/>
      <c r="H1263" s="794"/>
      <c r="I1263" s="794"/>
      <c r="J1263" s="794"/>
      <c r="K1263" s="794"/>
      <c r="L1263" s="794"/>
    </row>
    <row r="1264" spans="1:12" x14ac:dyDescent="0.2">
      <c r="A1264" s="794"/>
      <c r="B1264" s="794"/>
      <c r="C1264" s="794"/>
      <c r="D1264" s="794"/>
      <c r="G1264" s="794"/>
      <c r="H1264" s="794"/>
      <c r="I1264" s="794"/>
      <c r="J1264" s="794"/>
      <c r="K1264" s="794"/>
      <c r="L1264" s="794"/>
    </row>
    <row r="1265" spans="1:12" x14ac:dyDescent="0.2">
      <c r="A1265" s="794"/>
      <c r="B1265" s="794"/>
      <c r="C1265" s="794"/>
      <c r="D1265" s="794"/>
      <c r="G1265" s="794"/>
      <c r="H1265" s="794"/>
      <c r="I1265" s="794"/>
      <c r="J1265" s="794"/>
      <c r="K1265" s="794"/>
      <c r="L1265" s="794"/>
    </row>
    <row r="1266" spans="1:12" x14ac:dyDescent="0.2">
      <c r="A1266" s="794"/>
      <c r="B1266" s="794"/>
      <c r="C1266" s="794"/>
      <c r="D1266" s="794"/>
      <c r="G1266" s="794"/>
      <c r="H1266" s="794"/>
      <c r="I1266" s="794"/>
      <c r="J1266" s="794"/>
      <c r="K1266" s="794"/>
      <c r="L1266" s="794"/>
    </row>
    <row r="1267" spans="1:12" x14ac:dyDescent="0.2">
      <c r="A1267" s="794"/>
      <c r="B1267" s="794"/>
      <c r="C1267" s="794"/>
      <c r="D1267" s="794"/>
      <c r="G1267" s="794"/>
      <c r="H1267" s="794"/>
      <c r="I1267" s="794"/>
      <c r="J1267" s="794"/>
      <c r="K1267" s="794"/>
      <c r="L1267" s="794"/>
    </row>
    <row r="1268" spans="1:12" x14ac:dyDescent="0.2">
      <c r="A1268" s="794"/>
      <c r="B1268" s="794"/>
      <c r="C1268" s="794"/>
      <c r="D1268" s="794"/>
      <c r="G1268" s="794"/>
      <c r="H1268" s="794"/>
      <c r="I1268" s="794"/>
      <c r="J1268" s="794"/>
      <c r="K1268" s="794"/>
      <c r="L1268" s="794"/>
    </row>
    <row r="1269" spans="1:12" x14ac:dyDescent="0.2">
      <c r="A1269" s="794"/>
      <c r="B1269" s="794"/>
      <c r="C1269" s="794"/>
      <c r="D1269" s="794"/>
      <c r="G1269" s="794"/>
      <c r="H1269" s="794"/>
      <c r="I1269" s="794"/>
      <c r="J1269" s="794"/>
      <c r="K1269" s="794"/>
      <c r="L1269" s="794"/>
    </row>
    <row r="1270" spans="1:12" x14ac:dyDescent="0.2">
      <c r="A1270" s="794"/>
      <c r="B1270" s="794"/>
      <c r="C1270" s="794"/>
      <c r="D1270" s="794"/>
      <c r="G1270" s="794"/>
      <c r="H1270" s="794"/>
      <c r="I1270" s="794"/>
      <c r="J1270" s="794"/>
      <c r="K1270" s="794"/>
      <c r="L1270" s="794"/>
    </row>
    <row r="1271" spans="1:12" x14ac:dyDescent="0.2">
      <c r="A1271" s="794"/>
      <c r="B1271" s="794"/>
      <c r="C1271" s="794"/>
      <c r="D1271" s="794"/>
      <c r="G1271" s="794"/>
      <c r="H1271" s="794"/>
      <c r="I1271" s="794"/>
      <c r="J1271" s="794"/>
      <c r="K1271" s="794"/>
      <c r="L1271" s="794"/>
    </row>
    <row r="1272" spans="1:12" x14ac:dyDescent="0.2">
      <c r="A1272" s="794"/>
      <c r="B1272" s="794"/>
      <c r="C1272" s="794"/>
      <c r="D1272" s="794"/>
      <c r="G1272" s="794"/>
      <c r="H1272" s="794"/>
      <c r="I1272" s="794"/>
      <c r="J1272" s="794"/>
      <c r="K1272" s="794"/>
      <c r="L1272" s="794"/>
    </row>
    <row r="1273" spans="1:12" x14ac:dyDescent="0.2">
      <c r="A1273" s="794"/>
      <c r="B1273" s="794"/>
      <c r="C1273" s="794"/>
      <c r="D1273" s="794"/>
      <c r="G1273" s="794"/>
      <c r="H1273" s="794"/>
      <c r="I1273" s="794"/>
      <c r="J1273" s="794"/>
      <c r="K1273" s="794"/>
      <c r="L1273" s="794"/>
    </row>
    <row r="1274" spans="1:12" x14ac:dyDescent="0.2">
      <c r="A1274" s="794"/>
      <c r="B1274" s="794"/>
      <c r="C1274" s="794"/>
      <c r="D1274" s="794"/>
      <c r="G1274" s="794"/>
      <c r="H1274" s="794"/>
      <c r="I1274" s="794"/>
      <c r="J1274" s="794"/>
      <c r="K1274" s="794"/>
      <c r="L1274" s="794"/>
    </row>
    <row r="1275" spans="1:12" x14ac:dyDescent="0.2">
      <c r="A1275" s="794"/>
      <c r="B1275" s="794"/>
      <c r="C1275" s="794"/>
      <c r="D1275" s="794"/>
      <c r="G1275" s="794"/>
      <c r="H1275" s="794"/>
      <c r="I1275" s="794"/>
      <c r="J1275" s="794"/>
      <c r="K1275" s="794"/>
      <c r="L1275" s="794"/>
    </row>
    <row r="1276" spans="1:12" x14ac:dyDescent="0.2">
      <c r="A1276" s="794"/>
      <c r="B1276" s="794"/>
      <c r="C1276" s="794"/>
      <c r="D1276" s="794"/>
      <c r="G1276" s="794"/>
      <c r="H1276" s="794"/>
      <c r="I1276" s="794"/>
      <c r="J1276" s="794"/>
      <c r="K1276" s="794"/>
      <c r="L1276" s="794"/>
    </row>
    <row r="1277" spans="1:12" x14ac:dyDescent="0.2">
      <c r="A1277" s="794"/>
      <c r="B1277" s="794"/>
      <c r="C1277" s="794"/>
      <c r="D1277" s="794"/>
      <c r="G1277" s="794"/>
      <c r="H1277" s="794"/>
      <c r="I1277" s="794"/>
      <c r="J1277" s="794"/>
      <c r="K1277" s="794"/>
      <c r="L1277" s="794"/>
    </row>
    <row r="1278" spans="1:12" x14ac:dyDescent="0.2">
      <c r="A1278" s="794"/>
      <c r="B1278" s="794"/>
      <c r="C1278" s="794"/>
      <c r="D1278" s="794"/>
      <c r="G1278" s="794"/>
      <c r="H1278" s="794"/>
      <c r="I1278" s="794"/>
      <c r="J1278" s="794"/>
      <c r="K1278" s="794"/>
      <c r="L1278" s="794"/>
    </row>
    <row r="1279" spans="1:12" x14ac:dyDescent="0.2">
      <c r="A1279" s="794"/>
      <c r="B1279" s="794"/>
      <c r="C1279" s="794"/>
      <c r="D1279" s="794"/>
      <c r="G1279" s="794"/>
      <c r="H1279" s="794"/>
      <c r="I1279" s="794"/>
      <c r="J1279" s="794"/>
      <c r="K1279" s="794"/>
      <c r="L1279" s="794"/>
    </row>
    <row r="1280" spans="1:12" x14ac:dyDescent="0.2">
      <c r="A1280" s="794"/>
      <c r="B1280" s="794"/>
      <c r="C1280" s="794"/>
      <c r="D1280" s="794"/>
      <c r="G1280" s="794"/>
      <c r="H1280" s="794"/>
      <c r="I1280" s="794"/>
      <c r="J1280" s="794"/>
      <c r="K1280" s="794"/>
      <c r="L1280" s="794"/>
    </row>
    <row r="1281" spans="1:12" x14ac:dyDescent="0.2">
      <c r="A1281" s="794"/>
      <c r="B1281" s="794"/>
      <c r="C1281" s="794"/>
      <c r="D1281" s="794"/>
      <c r="G1281" s="794"/>
      <c r="H1281" s="794"/>
      <c r="I1281" s="794"/>
      <c r="J1281" s="794"/>
      <c r="K1281" s="794"/>
      <c r="L1281" s="794"/>
    </row>
    <row r="1282" spans="1:12" x14ac:dyDescent="0.2">
      <c r="A1282" s="794"/>
      <c r="B1282" s="794"/>
      <c r="C1282" s="794"/>
      <c r="D1282" s="794"/>
      <c r="G1282" s="794"/>
      <c r="H1282" s="794"/>
      <c r="I1282" s="794"/>
      <c r="J1282" s="794"/>
      <c r="K1282" s="794"/>
      <c r="L1282" s="794"/>
    </row>
    <row r="1283" spans="1:12" x14ac:dyDescent="0.2">
      <c r="A1283" s="794"/>
      <c r="B1283" s="794"/>
      <c r="C1283" s="794"/>
      <c r="D1283" s="794"/>
      <c r="G1283" s="794"/>
      <c r="H1283" s="794"/>
      <c r="I1283" s="794"/>
      <c r="J1283" s="794"/>
      <c r="K1283" s="794"/>
      <c r="L1283" s="794"/>
    </row>
    <row r="1284" spans="1:12" x14ac:dyDescent="0.2">
      <c r="A1284" s="794"/>
      <c r="B1284" s="794"/>
      <c r="C1284" s="794"/>
      <c r="D1284" s="794"/>
      <c r="G1284" s="794"/>
      <c r="H1284" s="794"/>
      <c r="I1284" s="794"/>
      <c r="J1284" s="794"/>
      <c r="K1284" s="794"/>
      <c r="L1284" s="794"/>
    </row>
    <row r="1285" spans="1:12" x14ac:dyDescent="0.2">
      <c r="A1285" s="794"/>
      <c r="B1285" s="794"/>
      <c r="C1285" s="794"/>
      <c r="D1285" s="794"/>
      <c r="G1285" s="794"/>
      <c r="H1285" s="794"/>
      <c r="I1285" s="794"/>
      <c r="J1285" s="794"/>
      <c r="K1285" s="794"/>
      <c r="L1285" s="794"/>
    </row>
    <row r="1286" spans="1:12" x14ac:dyDescent="0.2">
      <c r="A1286" s="794"/>
      <c r="B1286" s="794"/>
      <c r="C1286" s="794"/>
      <c r="D1286" s="794"/>
      <c r="G1286" s="794"/>
      <c r="H1286" s="794"/>
      <c r="I1286" s="794"/>
      <c r="J1286" s="794"/>
      <c r="K1286" s="794"/>
      <c r="L1286" s="794"/>
    </row>
    <row r="1287" spans="1:12" x14ac:dyDescent="0.2">
      <c r="A1287" s="794"/>
      <c r="B1287" s="794"/>
      <c r="C1287" s="794"/>
      <c r="D1287" s="794"/>
      <c r="G1287" s="794"/>
      <c r="H1287" s="794"/>
      <c r="I1287" s="794"/>
      <c r="J1287" s="794"/>
      <c r="K1287" s="794"/>
      <c r="L1287" s="794"/>
    </row>
    <row r="1288" spans="1:12" x14ac:dyDescent="0.2">
      <c r="A1288" s="794"/>
      <c r="B1288" s="794"/>
      <c r="C1288" s="794"/>
      <c r="D1288" s="794"/>
      <c r="G1288" s="794"/>
      <c r="H1288" s="794"/>
      <c r="I1288" s="794"/>
      <c r="J1288" s="794"/>
      <c r="K1288" s="794"/>
      <c r="L1288" s="794"/>
    </row>
    <row r="1289" spans="1:12" x14ac:dyDescent="0.2">
      <c r="A1289" s="794"/>
      <c r="B1289" s="794"/>
      <c r="C1289" s="794"/>
      <c r="D1289" s="794"/>
      <c r="G1289" s="794"/>
      <c r="H1289" s="794"/>
      <c r="I1289" s="794"/>
      <c r="J1289" s="794"/>
      <c r="K1289" s="794"/>
      <c r="L1289" s="794"/>
    </row>
    <row r="1290" spans="1:12" x14ac:dyDescent="0.2">
      <c r="A1290" s="794"/>
      <c r="B1290" s="794"/>
      <c r="C1290" s="794"/>
      <c r="D1290" s="794"/>
      <c r="G1290" s="794"/>
      <c r="H1290" s="794"/>
      <c r="I1290" s="794"/>
      <c r="J1290" s="794"/>
      <c r="K1290" s="794"/>
      <c r="L1290" s="794"/>
    </row>
    <row r="1291" spans="1:12" x14ac:dyDescent="0.2">
      <c r="A1291" s="794"/>
      <c r="B1291" s="794"/>
      <c r="C1291" s="794"/>
      <c r="D1291" s="794"/>
      <c r="G1291" s="794"/>
      <c r="H1291" s="794"/>
      <c r="I1291" s="794"/>
      <c r="J1291" s="794"/>
      <c r="K1291" s="794"/>
      <c r="L1291" s="794"/>
    </row>
    <row r="1292" spans="1:12" x14ac:dyDescent="0.2">
      <c r="A1292" s="794"/>
      <c r="B1292" s="794"/>
      <c r="C1292" s="794"/>
      <c r="D1292" s="794"/>
      <c r="G1292" s="794"/>
      <c r="H1292" s="794"/>
      <c r="I1292" s="794"/>
      <c r="J1292" s="794"/>
      <c r="K1292" s="794"/>
      <c r="L1292" s="794"/>
    </row>
    <row r="1293" spans="1:12" x14ac:dyDescent="0.2">
      <c r="A1293" s="794"/>
      <c r="B1293" s="794"/>
      <c r="C1293" s="794"/>
      <c r="D1293" s="794"/>
      <c r="G1293" s="794"/>
      <c r="H1293" s="794"/>
      <c r="I1293" s="794"/>
      <c r="J1293" s="794"/>
      <c r="K1293" s="794"/>
      <c r="L1293" s="794"/>
    </row>
    <row r="1294" spans="1:12" x14ac:dyDescent="0.2">
      <c r="A1294" s="794"/>
      <c r="B1294" s="794"/>
      <c r="C1294" s="794"/>
      <c r="D1294" s="794"/>
      <c r="G1294" s="794"/>
      <c r="H1294" s="794"/>
      <c r="I1294" s="794"/>
      <c r="J1294" s="794"/>
      <c r="K1294" s="794"/>
      <c r="L1294" s="794"/>
    </row>
    <row r="1295" spans="1:12" x14ac:dyDescent="0.2">
      <c r="A1295" s="794"/>
      <c r="B1295" s="794"/>
      <c r="C1295" s="794"/>
      <c r="D1295" s="794"/>
      <c r="G1295" s="794"/>
      <c r="H1295" s="794"/>
      <c r="I1295" s="794"/>
      <c r="J1295" s="794"/>
      <c r="K1295" s="794"/>
      <c r="L1295" s="794"/>
    </row>
    <row r="1296" spans="1:12" x14ac:dyDescent="0.2">
      <c r="A1296" s="794"/>
      <c r="B1296" s="794"/>
      <c r="C1296" s="794"/>
      <c r="D1296" s="794"/>
      <c r="G1296" s="794"/>
      <c r="H1296" s="794"/>
      <c r="I1296" s="794"/>
      <c r="J1296" s="794"/>
      <c r="K1296" s="794"/>
      <c r="L1296" s="794"/>
    </row>
    <row r="1297" spans="1:12" x14ac:dyDescent="0.2">
      <c r="A1297" s="794"/>
      <c r="B1297" s="794"/>
      <c r="C1297" s="794"/>
      <c r="D1297" s="794"/>
      <c r="G1297" s="794"/>
      <c r="H1297" s="794"/>
      <c r="I1297" s="794"/>
      <c r="J1297" s="794"/>
      <c r="K1297" s="794"/>
      <c r="L1297" s="794"/>
    </row>
    <row r="1298" spans="1:12" x14ac:dyDescent="0.2">
      <c r="A1298" s="794"/>
      <c r="B1298" s="794"/>
      <c r="C1298" s="794"/>
      <c r="D1298" s="794"/>
      <c r="G1298" s="794"/>
      <c r="H1298" s="794"/>
      <c r="I1298" s="794"/>
      <c r="J1298" s="794"/>
      <c r="K1298" s="794"/>
      <c r="L1298" s="794"/>
    </row>
    <row r="1299" spans="1:12" x14ac:dyDescent="0.2">
      <c r="A1299" s="794"/>
      <c r="B1299" s="794"/>
      <c r="C1299" s="794"/>
      <c r="D1299" s="794"/>
      <c r="G1299" s="794"/>
      <c r="H1299" s="794"/>
      <c r="I1299" s="794"/>
      <c r="J1299" s="794"/>
      <c r="K1299" s="794"/>
      <c r="L1299" s="794"/>
    </row>
    <row r="1300" spans="1:12" x14ac:dyDescent="0.2">
      <c r="A1300" s="794"/>
      <c r="B1300" s="794"/>
      <c r="C1300" s="794"/>
      <c r="D1300" s="794"/>
      <c r="G1300" s="794"/>
      <c r="H1300" s="794"/>
      <c r="I1300" s="794"/>
      <c r="J1300" s="794"/>
      <c r="K1300" s="794"/>
      <c r="L1300" s="794"/>
    </row>
    <row r="1301" spans="1:12" x14ac:dyDescent="0.2">
      <c r="A1301" s="794"/>
      <c r="B1301" s="794"/>
      <c r="C1301" s="794"/>
      <c r="D1301" s="794"/>
      <c r="G1301" s="794"/>
      <c r="H1301" s="794"/>
      <c r="I1301" s="794"/>
      <c r="J1301" s="794"/>
      <c r="K1301" s="794"/>
      <c r="L1301" s="794"/>
    </row>
    <row r="1302" spans="1:12" x14ac:dyDescent="0.2">
      <c r="A1302" s="794"/>
      <c r="B1302" s="794"/>
      <c r="C1302" s="794"/>
      <c r="D1302" s="794"/>
      <c r="G1302" s="794"/>
      <c r="H1302" s="794"/>
      <c r="I1302" s="794"/>
      <c r="J1302" s="794"/>
      <c r="K1302" s="794"/>
      <c r="L1302" s="794"/>
    </row>
    <row r="1303" spans="1:12" x14ac:dyDescent="0.2">
      <c r="A1303" s="794"/>
      <c r="B1303" s="794"/>
      <c r="C1303" s="794"/>
      <c r="D1303" s="794"/>
      <c r="G1303" s="794"/>
      <c r="H1303" s="794"/>
      <c r="I1303" s="794"/>
      <c r="J1303" s="794"/>
      <c r="K1303" s="794"/>
      <c r="L1303" s="794"/>
    </row>
    <row r="1304" spans="1:12" x14ac:dyDescent="0.2">
      <c r="A1304" s="794"/>
      <c r="B1304" s="794"/>
      <c r="C1304" s="794"/>
      <c r="D1304" s="794"/>
      <c r="G1304" s="794"/>
      <c r="H1304" s="794"/>
      <c r="I1304" s="794"/>
      <c r="J1304" s="794"/>
      <c r="K1304" s="794"/>
      <c r="L1304" s="794"/>
    </row>
    <row r="1305" spans="1:12" x14ac:dyDescent="0.2">
      <c r="A1305" s="794"/>
      <c r="B1305" s="794"/>
      <c r="C1305" s="794"/>
      <c r="D1305" s="794"/>
      <c r="G1305" s="794"/>
      <c r="H1305" s="794"/>
      <c r="I1305" s="794"/>
      <c r="J1305" s="794"/>
      <c r="K1305" s="794"/>
      <c r="L1305" s="794"/>
    </row>
    <row r="1306" spans="1:12" x14ac:dyDescent="0.2">
      <c r="A1306" s="794"/>
      <c r="B1306" s="794"/>
      <c r="C1306" s="794"/>
      <c r="D1306" s="794"/>
      <c r="G1306" s="794"/>
      <c r="H1306" s="794"/>
      <c r="I1306" s="794"/>
      <c r="J1306" s="794"/>
      <c r="K1306" s="794"/>
      <c r="L1306" s="794"/>
    </row>
    <row r="1307" spans="1:12" x14ac:dyDescent="0.2">
      <c r="A1307" s="794"/>
      <c r="B1307" s="794"/>
      <c r="C1307" s="794"/>
      <c r="D1307" s="794"/>
      <c r="G1307" s="794"/>
      <c r="H1307" s="794"/>
      <c r="I1307" s="794"/>
      <c r="J1307" s="794"/>
      <c r="K1307" s="794"/>
      <c r="L1307" s="794"/>
    </row>
    <row r="1308" spans="1:12" x14ac:dyDescent="0.2">
      <c r="A1308" s="794"/>
      <c r="B1308" s="794"/>
      <c r="C1308" s="794"/>
      <c r="D1308" s="794"/>
      <c r="G1308" s="794"/>
      <c r="H1308" s="794"/>
      <c r="I1308" s="794"/>
      <c r="J1308" s="794"/>
      <c r="K1308" s="794"/>
      <c r="L1308" s="794"/>
    </row>
    <row r="1309" spans="1:12" x14ac:dyDescent="0.2">
      <c r="A1309" s="794"/>
      <c r="B1309" s="794"/>
      <c r="C1309" s="794"/>
      <c r="D1309" s="794"/>
      <c r="G1309" s="794"/>
      <c r="H1309" s="794"/>
      <c r="I1309" s="794"/>
      <c r="J1309" s="794"/>
      <c r="K1309" s="794"/>
      <c r="L1309" s="794"/>
    </row>
    <row r="1310" spans="1:12" x14ac:dyDescent="0.2">
      <c r="A1310" s="794"/>
      <c r="B1310" s="794"/>
      <c r="C1310" s="794"/>
      <c r="D1310" s="794"/>
      <c r="G1310" s="794"/>
      <c r="H1310" s="794"/>
      <c r="I1310" s="794"/>
      <c r="J1310" s="794"/>
      <c r="K1310" s="794"/>
      <c r="L1310" s="794"/>
    </row>
    <row r="1311" spans="1:12" x14ac:dyDescent="0.2">
      <c r="A1311" s="794"/>
      <c r="B1311" s="794"/>
      <c r="C1311" s="794"/>
      <c r="D1311" s="794"/>
      <c r="G1311" s="794"/>
      <c r="H1311" s="794"/>
      <c r="I1311" s="794"/>
      <c r="J1311" s="794"/>
      <c r="K1311" s="794"/>
      <c r="L1311" s="794"/>
    </row>
    <row r="1312" spans="1:12" x14ac:dyDescent="0.2">
      <c r="A1312" s="794"/>
      <c r="B1312" s="794"/>
      <c r="C1312" s="794"/>
      <c r="D1312" s="794"/>
      <c r="G1312" s="794"/>
      <c r="H1312" s="794"/>
      <c r="I1312" s="794"/>
      <c r="J1312" s="794"/>
      <c r="K1312" s="794"/>
      <c r="L1312" s="794"/>
    </row>
    <row r="1313" spans="1:12" x14ac:dyDescent="0.2">
      <c r="A1313" s="794"/>
      <c r="B1313" s="794"/>
      <c r="C1313" s="794"/>
      <c r="D1313" s="794"/>
      <c r="G1313" s="794"/>
      <c r="H1313" s="794"/>
      <c r="I1313" s="794"/>
      <c r="J1313" s="794"/>
      <c r="K1313" s="794"/>
      <c r="L1313" s="794"/>
    </row>
    <row r="1314" spans="1:12" x14ac:dyDescent="0.2">
      <c r="A1314" s="794"/>
      <c r="B1314" s="794"/>
      <c r="C1314" s="794"/>
      <c r="D1314" s="794"/>
      <c r="G1314" s="794"/>
      <c r="H1314" s="794"/>
      <c r="I1314" s="794"/>
      <c r="J1314" s="794"/>
      <c r="K1314" s="794"/>
      <c r="L1314" s="794"/>
    </row>
    <row r="1315" spans="1:12" x14ac:dyDescent="0.2">
      <c r="A1315" s="794"/>
      <c r="B1315" s="794"/>
      <c r="C1315" s="794"/>
      <c r="D1315" s="794"/>
      <c r="G1315" s="794"/>
      <c r="H1315" s="794"/>
      <c r="I1315" s="794"/>
      <c r="J1315" s="794"/>
      <c r="K1315" s="794"/>
      <c r="L1315" s="794"/>
    </row>
    <row r="1316" spans="1:12" x14ac:dyDescent="0.2">
      <c r="A1316" s="794"/>
      <c r="B1316" s="794"/>
      <c r="C1316" s="794"/>
      <c r="D1316" s="794"/>
      <c r="G1316" s="794"/>
      <c r="H1316" s="794"/>
      <c r="I1316" s="794"/>
      <c r="J1316" s="794"/>
      <c r="K1316" s="794"/>
      <c r="L1316" s="794"/>
    </row>
    <row r="1317" spans="1:12" x14ac:dyDescent="0.2">
      <c r="A1317" s="794"/>
      <c r="B1317" s="794"/>
      <c r="C1317" s="794"/>
      <c r="D1317" s="794"/>
      <c r="G1317" s="794"/>
      <c r="H1317" s="794"/>
      <c r="I1317" s="794"/>
      <c r="J1317" s="794"/>
      <c r="K1317" s="794"/>
      <c r="L1317" s="794"/>
    </row>
    <row r="1318" spans="1:12" x14ac:dyDescent="0.2">
      <c r="A1318" s="794"/>
      <c r="B1318" s="794"/>
      <c r="C1318" s="794"/>
      <c r="D1318" s="794"/>
      <c r="G1318" s="794"/>
      <c r="H1318" s="794"/>
      <c r="I1318" s="794"/>
      <c r="J1318" s="794"/>
      <c r="K1318" s="794"/>
      <c r="L1318" s="794"/>
    </row>
    <row r="1319" spans="1:12" x14ac:dyDescent="0.2">
      <c r="A1319" s="794"/>
      <c r="B1319" s="794"/>
      <c r="C1319" s="794"/>
      <c r="D1319" s="794"/>
      <c r="G1319" s="794"/>
      <c r="H1319" s="794"/>
      <c r="I1319" s="794"/>
      <c r="J1319" s="794"/>
      <c r="K1319" s="794"/>
      <c r="L1319" s="794"/>
    </row>
    <row r="1320" spans="1:12" x14ac:dyDescent="0.2">
      <c r="A1320" s="794"/>
      <c r="B1320" s="794"/>
      <c r="C1320" s="794"/>
      <c r="D1320" s="794"/>
      <c r="G1320" s="794"/>
      <c r="H1320" s="794"/>
      <c r="I1320" s="794"/>
      <c r="J1320" s="794"/>
      <c r="K1320" s="794"/>
      <c r="L1320" s="794"/>
    </row>
    <row r="1321" spans="1:12" x14ac:dyDescent="0.2">
      <c r="A1321" s="794"/>
      <c r="B1321" s="794"/>
      <c r="C1321" s="794"/>
      <c r="D1321" s="794"/>
      <c r="G1321" s="794"/>
      <c r="H1321" s="794"/>
      <c r="I1321" s="794"/>
      <c r="J1321" s="794"/>
      <c r="K1321" s="794"/>
      <c r="L1321" s="794"/>
    </row>
    <row r="1322" spans="1:12" x14ac:dyDescent="0.2">
      <c r="A1322" s="794"/>
      <c r="B1322" s="794"/>
      <c r="C1322" s="794"/>
      <c r="D1322" s="794"/>
      <c r="G1322" s="794"/>
      <c r="H1322" s="794"/>
      <c r="I1322" s="794"/>
      <c r="J1322" s="794"/>
      <c r="K1322" s="794"/>
      <c r="L1322" s="794"/>
    </row>
    <row r="1323" spans="1:12" x14ac:dyDescent="0.2">
      <c r="A1323" s="794"/>
      <c r="B1323" s="794"/>
      <c r="C1323" s="794"/>
      <c r="D1323" s="794"/>
      <c r="G1323" s="794"/>
      <c r="H1323" s="794"/>
      <c r="I1323" s="794"/>
      <c r="J1323" s="794"/>
      <c r="K1323" s="794"/>
      <c r="L1323" s="794"/>
    </row>
    <row r="1324" spans="1:12" x14ac:dyDescent="0.2">
      <c r="A1324" s="794"/>
      <c r="B1324" s="794"/>
      <c r="C1324" s="794"/>
      <c r="D1324" s="794"/>
      <c r="G1324" s="794"/>
      <c r="H1324" s="794"/>
      <c r="I1324" s="794"/>
      <c r="J1324" s="794"/>
      <c r="K1324" s="794"/>
      <c r="L1324" s="794"/>
    </row>
    <row r="1325" spans="1:12" x14ac:dyDescent="0.2">
      <c r="A1325" s="794"/>
      <c r="B1325" s="794"/>
      <c r="C1325" s="794"/>
      <c r="D1325" s="794"/>
      <c r="G1325" s="794"/>
      <c r="H1325" s="794"/>
      <c r="I1325" s="794"/>
      <c r="J1325" s="794"/>
      <c r="K1325" s="794"/>
      <c r="L1325" s="794"/>
    </row>
    <row r="1326" spans="1:12" x14ac:dyDescent="0.2">
      <c r="A1326" s="794"/>
      <c r="B1326" s="794"/>
      <c r="C1326" s="794"/>
      <c r="D1326" s="794"/>
      <c r="G1326" s="794"/>
      <c r="H1326" s="794"/>
      <c r="I1326" s="794"/>
      <c r="J1326" s="794"/>
      <c r="K1326" s="794"/>
      <c r="L1326" s="794"/>
    </row>
    <row r="1327" spans="1:12" x14ac:dyDescent="0.2">
      <c r="A1327" s="794"/>
      <c r="B1327" s="794"/>
      <c r="C1327" s="794"/>
      <c r="D1327" s="794"/>
      <c r="G1327" s="794"/>
      <c r="H1327" s="794"/>
      <c r="I1327" s="794"/>
      <c r="J1327" s="794"/>
      <c r="K1327" s="794"/>
      <c r="L1327" s="794"/>
    </row>
    <row r="1328" spans="1:12" x14ac:dyDescent="0.2">
      <c r="A1328" s="794"/>
      <c r="B1328" s="794"/>
      <c r="C1328" s="794"/>
      <c r="D1328" s="794"/>
      <c r="G1328" s="794"/>
      <c r="H1328" s="794"/>
      <c r="I1328" s="794"/>
      <c r="J1328" s="794"/>
      <c r="K1328" s="794"/>
      <c r="L1328" s="794"/>
    </row>
    <row r="1329" spans="1:12" x14ac:dyDescent="0.2">
      <c r="A1329" s="794"/>
      <c r="B1329" s="794"/>
      <c r="C1329" s="794"/>
      <c r="D1329" s="794"/>
      <c r="G1329" s="794"/>
      <c r="H1329" s="794"/>
      <c r="I1329" s="794"/>
      <c r="J1329" s="794"/>
      <c r="K1329" s="794"/>
      <c r="L1329" s="794"/>
    </row>
    <row r="1330" spans="1:12" x14ac:dyDescent="0.2">
      <c r="A1330" s="794"/>
      <c r="B1330" s="794"/>
      <c r="C1330" s="794"/>
      <c r="D1330" s="794"/>
      <c r="G1330" s="794"/>
      <c r="H1330" s="794"/>
      <c r="I1330" s="794"/>
      <c r="J1330" s="794"/>
      <c r="K1330" s="794"/>
      <c r="L1330" s="794"/>
    </row>
    <row r="1331" spans="1:12" x14ac:dyDescent="0.2">
      <c r="A1331" s="794"/>
      <c r="B1331" s="794"/>
      <c r="C1331" s="794"/>
      <c r="D1331" s="794"/>
      <c r="G1331" s="794"/>
      <c r="H1331" s="794"/>
      <c r="I1331" s="794"/>
      <c r="J1331" s="794"/>
      <c r="K1331" s="794"/>
      <c r="L1331" s="794"/>
    </row>
    <row r="1332" spans="1:12" x14ac:dyDescent="0.2">
      <c r="A1332" s="794"/>
      <c r="B1332" s="794"/>
      <c r="C1332" s="794"/>
      <c r="D1332" s="794"/>
      <c r="G1332" s="794"/>
      <c r="H1332" s="794"/>
      <c r="I1332" s="794"/>
      <c r="J1332" s="794"/>
      <c r="K1332" s="794"/>
      <c r="L1332" s="794"/>
    </row>
    <row r="1333" spans="1:12" x14ac:dyDescent="0.2">
      <c r="A1333" s="794"/>
      <c r="B1333" s="794"/>
      <c r="C1333" s="794"/>
      <c r="D1333" s="794"/>
      <c r="G1333" s="794"/>
      <c r="H1333" s="794"/>
      <c r="I1333" s="794"/>
      <c r="J1333" s="794"/>
      <c r="K1333" s="794"/>
      <c r="L1333" s="794"/>
    </row>
    <row r="1334" spans="1:12" x14ac:dyDescent="0.2">
      <c r="A1334" s="794"/>
      <c r="B1334" s="794"/>
      <c r="C1334" s="794"/>
      <c r="D1334" s="794"/>
      <c r="G1334" s="794"/>
      <c r="H1334" s="794"/>
      <c r="I1334" s="794"/>
      <c r="J1334" s="794"/>
      <c r="K1334" s="794"/>
      <c r="L1334" s="794"/>
    </row>
    <row r="1335" spans="1:12" x14ac:dyDescent="0.2">
      <c r="A1335" s="794"/>
      <c r="B1335" s="794"/>
      <c r="C1335" s="794"/>
      <c r="D1335" s="794"/>
      <c r="G1335" s="794"/>
      <c r="H1335" s="794"/>
      <c r="I1335" s="794"/>
      <c r="J1335" s="794"/>
      <c r="K1335" s="794"/>
      <c r="L1335" s="794"/>
    </row>
    <row r="1336" spans="1:12" x14ac:dyDescent="0.2">
      <c r="A1336" s="794"/>
      <c r="B1336" s="794"/>
      <c r="C1336" s="794"/>
      <c r="D1336" s="794"/>
      <c r="G1336" s="794"/>
      <c r="H1336" s="794"/>
      <c r="I1336" s="794"/>
      <c r="J1336" s="794"/>
      <c r="K1336" s="794"/>
      <c r="L1336" s="794"/>
    </row>
    <row r="1337" spans="1:12" x14ac:dyDescent="0.2">
      <c r="A1337" s="794"/>
      <c r="B1337" s="794"/>
      <c r="C1337" s="794"/>
      <c r="D1337" s="794"/>
      <c r="G1337" s="794"/>
      <c r="H1337" s="794"/>
      <c r="I1337" s="794"/>
      <c r="J1337" s="794"/>
      <c r="K1337" s="794"/>
      <c r="L1337" s="794"/>
    </row>
    <row r="1338" spans="1:12" x14ac:dyDescent="0.2">
      <c r="A1338" s="794"/>
      <c r="B1338" s="794"/>
      <c r="C1338" s="794"/>
      <c r="D1338" s="794"/>
      <c r="G1338" s="794"/>
      <c r="H1338" s="794"/>
      <c r="I1338" s="794"/>
      <c r="J1338" s="794"/>
      <c r="K1338" s="794"/>
      <c r="L1338" s="794"/>
    </row>
    <row r="1339" spans="1:12" x14ac:dyDescent="0.2">
      <c r="A1339" s="794"/>
      <c r="B1339" s="794"/>
      <c r="C1339" s="794"/>
      <c r="D1339" s="794"/>
      <c r="G1339" s="794"/>
      <c r="H1339" s="794"/>
      <c r="I1339" s="794"/>
      <c r="J1339" s="794"/>
      <c r="K1339" s="794"/>
      <c r="L1339" s="794"/>
    </row>
    <row r="1340" spans="1:12" x14ac:dyDescent="0.2">
      <c r="A1340" s="794"/>
      <c r="B1340" s="794"/>
      <c r="C1340" s="794"/>
      <c r="D1340" s="794"/>
      <c r="G1340" s="794"/>
      <c r="H1340" s="794"/>
      <c r="I1340" s="794"/>
      <c r="J1340" s="794"/>
      <c r="K1340" s="794"/>
      <c r="L1340" s="794"/>
    </row>
    <row r="1341" spans="1:12" x14ac:dyDescent="0.2">
      <c r="A1341" s="794"/>
      <c r="B1341" s="794"/>
      <c r="C1341" s="794"/>
      <c r="D1341" s="794"/>
      <c r="G1341" s="794"/>
      <c r="H1341" s="794"/>
      <c r="I1341" s="794"/>
      <c r="J1341" s="794"/>
      <c r="K1341" s="794"/>
      <c r="L1341" s="794"/>
    </row>
    <row r="1342" spans="1:12" x14ac:dyDescent="0.2">
      <c r="A1342" s="794"/>
      <c r="B1342" s="794"/>
      <c r="C1342" s="794"/>
      <c r="D1342" s="794"/>
      <c r="G1342" s="794"/>
      <c r="H1342" s="794"/>
      <c r="I1342" s="794"/>
      <c r="J1342" s="794"/>
      <c r="K1342" s="794"/>
      <c r="L1342" s="794"/>
    </row>
    <row r="1343" spans="1:12" x14ac:dyDescent="0.2">
      <c r="A1343" s="794"/>
      <c r="B1343" s="794"/>
      <c r="C1343" s="794"/>
      <c r="D1343" s="794"/>
      <c r="G1343" s="794"/>
      <c r="H1343" s="794"/>
      <c r="I1343" s="794"/>
      <c r="J1343" s="794"/>
      <c r="K1343" s="794"/>
      <c r="L1343" s="794"/>
    </row>
    <row r="1344" spans="1:12" x14ac:dyDescent="0.2">
      <c r="A1344" s="794"/>
      <c r="B1344" s="794"/>
      <c r="C1344" s="794"/>
      <c r="D1344" s="794"/>
      <c r="G1344" s="794"/>
      <c r="H1344" s="794"/>
      <c r="I1344" s="794"/>
      <c r="J1344" s="794"/>
      <c r="K1344" s="794"/>
      <c r="L1344" s="794"/>
    </row>
    <row r="1345" spans="1:12" x14ac:dyDescent="0.2">
      <c r="A1345" s="794"/>
      <c r="B1345" s="794"/>
      <c r="C1345" s="794"/>
      <c r="D1345" s="794"/>
      <c r="G1345" s="794"/>
      <c r="H1345" s="794"/>
      <c r="I1345" s="794"/>
      <c r="J1345" s="794"/>
      <c r="K1345" s="794"/>
      <c r="L1345" s="794"/>
    </row>
    <row r="1346" spans="1:12" x14ac:dyDescent="0.2">
      <c r="A1346" s="794"/>
      <c r="B1346" s="794"/>
      <c r="C1346" s="794"/>
      <c r="D1346" s="794"/>
      <c r="G1346" s="794"/>
      <c r="H1346" s="794"/>
      <c r="I1346" s="794"/>
      <c r="J1346" s="794"/>
      <c r="K1346" s="794"/>
      <c r="L1346" s="794"/>
    </row>
    <row r="1347" spans="1:12" x14ac:dyDescent="0.2">
      <c r="A1347" s="794"/>
      <c r="B1347" s="794"/>
      <c r="C1347" s="794"/>
      <c r="D1347" s="794"/>
      <c r="G1347" s="794"/>
      <c r="H1347" s="794"/>
      <c r="I1347" s="794"/>
      <c r="J1347" s="794"/>
      <c r="K1347" s="794"/>
      <c r="L1347" s="794"/>
    </row>
    <row r="1348" spans="1:12" x14ac:dyDescent="0.2">
      <c r="A1348" s="794"/>
      <c r="B1348" s="794"/>
      <c r="C1348" s="794"/>
      <c r="D1348" s="794"/>
      <c r="G1348" s="794"/>
      <c r="H1348" s="794"/>
      <c r="I1348" s="794"/>
      <c r="J1348" s="794"/>
      <c r="K1348" s="794"/>
      <c r="L1348" s="794"/>
    </row>
    <row r="1349" spans="1:12" x14ac:dyDescent="0.2">
      <c r="A1349" s="794"/>
      <c r="B1349" s="794"/>
      <c r="C1349" s="794"/>
      <c r="D1349" s="794"/>
      <c r="G1349" s="794"/>
      <c r="H1349" s="794"/>
      <c r="I1349" s="794"/>
      <c r="J1349" s="794"/>
      <c r="K1349" s="794"/>
      <c r="L1349" s="794"/>
    </row>
    <row r="1350" spans="1:12" x14ac:dyDescent="0.2">
      <c r="A1350" s="794"/>
      <c r="B1350" s="794"/>
      <c r="C1350" s="794"/>
      <c r="D1350" s="794"/>
      <c r="G1350" s="794"/>
      <c r="H1350" s="794"/>
      <c r="I1350" s="794"/>
      <c r="J1350" s="794"/>
      <c r="K1350" s="794"/>
      <c r="L1350" s="794"/>
    </row>
    <row r="1351" spans="1:12" x14ac:dyDescent="0.2">
      <c r="A1351" s="794"/>
      <c r="B1351" s="794"/>
      <c r="C1351" s="794"/>
      <c r="D1351" s="794"/>
      <c r="G1351" s="794"/>
      <c r="H1351" s="794"/>
      <c r="I1351" s="794"/>
      <c r="J1351" s="794"/>
      <c r="K1351" s="794"/>
      <c r="L1351" s="794"/>
    </row>
    <row r="1352" spans="1:12" x14ac:dyDescent="0.2">
      <c r="A1352" s="794"/>
      <c r="B1352" s="794"/>
      <c r="C1352" s="794"/>
      <c r="D1352" s="794"/>
      <c r="G1352" s="794"/>
      <c r="H1352" s="794"/>
      <c r="I1352" s="794"/>
      <c r="J1352" s="794"/>
      <c r="K1352" s="794"/>
      <c r="L1352" s="794"/>
    </row>
    <row r="1353" spans="1:12" x14ac:dyDescent="0.2">
      <c r="A1353" s="794"/>
      <c r="B1353" s="794"/>
      <c r="C1353" s="794"/>
      <c r="D1353" s="794"/>
      <c r="G1353" s="794"/>
      <c r="H1353" s="794"/>
      <c r="I1353" s="794"/>
      <c r="J1353" s="794"/>
      <c r="K1353" s="794"/>
      <c r="L1353" s="794"/>
    </row>
    <row r="1354" spans="1:12" x14ac:dyDescent="0.2">
      <c r="A1354" s="794"/>
      <c r="B1354" s="794"/>
      <c r="C1354" s="794"/>
      <c r="D1354" s="794"/>
      <c r="G1354" s="794"/>
      <c r="H1354" s="794"/>
      <c r="I1354" s="794"/>
      <c r="J1354" s="794"/>
      <c r="K1354" s="794"/>
      <c r="L1354" s="794"/>
    </row>
    <row r="1355" spans="1:12" x14ac:dyDescent="0.2">
      <c r="A1355" s="794"/>
      <c r="B1355" s="794"/>
      <c r="C1355" s="794"/>
      <c r="D1355" s="794"/>
      <c r="G1355" s="794"/>
      <c r="H1355" s="794"/>
      <c r="I1355" s="794"/>
      <c r="J1355" s="794"/>
      <c r="K1355" s="794"/>
      <c r="L1355" s="794"/>
    </row>
    <row r="1356" spans="1:12" x14ac:dyDescent="0.2">
      <c r="A1356" s="794"/>
      <c r="B1356" s="794"/>
      <c r="C1356" s="794"/>
      <c r="D1356" s="794"/>
      <c r="G1356" s="794"/>
      <c r="H1356" s="794"/>
      <c r="I1356" s="794"/>
      <c r="J1356" s="794"/>
      <c r="K1356" s="794"/>
      <c r="L1356" s="794"/>
    </row>
    <row r="1357" spans="1:12" x14ac:dyDescent="0.2">
      <c r="A1357" s="794"/>
      <c r="B1357" s="794"/>
      <c r="C1357" s="794"/>
      <c r="D1357" s="794"/>
      <c r="G1357" s="794"/>
      <c r="H1357" s="794"/>
      <c r="I1357" s="794"/>
      <c r="J1357" s="794"/>
      <c r="K1357" s="794"/>
      <c r="L1357" s="794"/>
    </row>
    <row r="1358" spans="1:12" x14ac:dyDescent="0.2">
      <c r="A1358" s="794"/>
      <c r="B1358" s="794"/>
      <c r="C1358" s="794"/>
      <c r="D1358" s="794"/>
      <c r="G1358" s="794"/>
      <c r="H1358" s="794"/>
      <c r="I1358" s="794"/>
      <c r="J1358" s="794"/>
      <c r="K1358" s="794"/>
      <c r="L1358" s="794"/>
    </row>
    <row r="1359" spans="1:12" x14ac:dyDescent="0.2">
      <c r="A1359" s="794"/>
      <c r="B1359" s="794"/>
      <c r="C1359" s="794"/>
      <c r="D1359" s="794"/>
      <c r="G1359" s="794"/>
      <c r="H1359" s="794"/>
      <c r="I1359" s="794"/>
      <c r="J1359" s="794"/>
      <c r="K1359" s="794"/>
      <c r="L1359" s="794"/>
    </row>
    <row r="1360" spans="1:12" x14ac:dyDescent="0.2">
      <c r="A1360" s="794"/>
      <c r="B1360" s="794"/>
      <c r="C1360" s="794"/>
      <c r="D1360" s="794"/>
      <c r="G1360" s="794"/>
      <c r="H1360" s="794"/>
      <c r="I1360" s="794"/>
      <c r="J1360" s="794"/>
      <c r="K1360" s="794"/>
      <c r="L1360" s="794"/>
    </row>
    <row r="1361" spans="1:12" x14ac:dyDescent="0.2">
      <c r="A1361" s="794"/>
      <c r="B1361" s="794"/>
      <c r="C1361" s="794"/>
      <c r="D1361" s="794"/>
      <c r="G1361" s="794"/>
      <c r="H1361" s="794"/>
      <c r="I1361" s="794"/>
      <c r="J1361" s="794"/>
      <c r="K1361" s="794"/>
      <c r="L1361" s="794"/>
    </row>
    <row r="1362" spans="1:12" x14ac:dyDescent="0.2">
      <c r="A1362" s="794"/>
      <c r="B1362" s="794"/>
      <c r="C1362" s="794"/>
      <c r="D1362" s="794"/>
      <c r="G1362" s="794"/>
      <c r="H1362" s="794"/>
      <c r="I1362" s="794"/>
      <c r="J1362" s="794"/>
      <c r="K1362" s="794"/>
      <c r="L1362" s="794"/>
    </row>
    <row r="1363" spans="1:12" x14ac:dyDescent="0.2">
      <c r="A1363" s="794"/>
      <c r="B1363" s="794"/>
      <c r="C1363" s="794"/>
      <c r="D1363" s="794"/>
      <c r="G1363" s="794"/>
      <c r="H1363" s="794"/>
      <c r="I1363" s="794"/>
      <c r="J1363" s="794"/>
      <c r="K1363" s="794"/>
      <c r="L1363" s="794"/>
    </row>
    <row r="1364" spans="1:12" x14ac:dyDescent="0.2">
      <c r="A1364" s="794"/>
      <c r="B1364" s="794"/>
      <c r="C1364" s="794"/>
      <c r="D1364" s="794"/>
      <c r="G1364" s="794"/>
      <c r="H1364" s="794"/>
      <c r="I1364" s="794"/>
      <c r="J1364" s="794"/>
      <c r="K1364" s="794"/>
      <c r="L1364" s="794"/>
    </row>
    <row r="1365" spans="1:12" x14ac:dyDescent="0.2">
      <c r="A1365" s="794"/>
      <c r="B1365" s="794"/>
      <c r="C1365" s="794"/>
      <c r="D1365" s="794"/>
      <c r="G1365" s="794"/>
      <c r="H1365" s="794"/>
      <c r="I1365" s="794"/>
      <c r="J1365" s="794"/>
      <c r="K1365" s="794"/>
      <c r="L1365" s="794"/>
    </row>
    <row r="1366" spans="1:12" x14ac:dyDescent="0.2">
      <c r="A1366" s="794"/>
      <c r="B1366" s="794"/>
      <c r="C1366" s="794"/>
      <c r="D1366" s="794"/>
      <c r="G1366" s="794"/>
      <c r="H1366" s="794"/>
      <c r="I1366" s="794"/>
      <c r="J1366" s="794"/>
      <c r="K1366" s="794"/>
      <c r="L1366" s="794"/>
    </row>
    <row r="1367" spans="1:12" x14ac:dyDescent="0.2">
      <c r="A1367" s="794"/>
      <c r="B1367" s="794"/>
      <c r="C1367" s="794"/>
      <c r="D1367" s="794"/>
      <c r="G1367" s="794"/>
      <c r="H1367" s="794"/>
      <c r="I1367" s="794"/>
      <c r="J1367" s="794"/>
      <c r="K1367" s="794"/>
      <c r="L1367" s="794"/>
    </row>
    <row r="1368" spans="1:12" x14ac:dyDescent="0.2">
      <c r="A1368" s="794"/>
      <c r="B1368" s="794"/>
      <c r="C1368" s="794"/>
      <c r="D1368" s="794"/>
      <c r="G1368" s="794"/>
      <c r="H1368" s="794"/>
      <c r="I1368" s="794"/>
      <c r="J1368" s="794"/>
      <c r="K1368" s="794"/>
      <c r="L1368" s="794"/>
    </row>
    <row r="1369" spans="1:12" x14ac:dyDescent="0.2">
      <c r="A1369" s="794"/>
      <c r="B1369" s="794"/>
      <c r="C1369" s="794"/>
      <c r="D1369" s="794"/>
      <c r="G1369" s="794"/>
      <c r="H1369" s="794"/>
      <c r="I1369" s="794"/>
      <c r="J1369" s="794"/>
      <c r="K1369" s="794"/>
      <c r="L1369" s="794"/>
    </row>
    <row r="1370" spans="1:12" x14ac:dyDescent="0.2">
      <c r="A1370" s="794"/>
      <c r="B1370" s="794"/>
      <c r="C1370" s="794"/>
      <c r="D1370" s="794"/>
      <c r="G1370" s="794"/>
      <c r="H1370" s="794"/>
      <c r="I1370" s="794"/>
      <c r="J1370" s="794"/>
      <c r="K1370" s="794"/>
      <c r="L1370" s="794"/>
    </row>
    <row r="1371" spans="1:12" x14ac:dyDescent="0.2">
      <c r="A1371" s="794"/>
      <c r="B1371" s="794"/>
      <c r="C1371" s="794"/>
      <c r="D1371" s="794"/>
      <c r="G1371" s="794"/>
      <c r="H1371" s="794"/>
      <c r="I1371" s="794"/>
      <c r="J1371" s="794"/>
      <c r="K1371" s="794"/>
      <c r="L1371" s="794"/>
    </row>
    <row r="1372" spans="1:12" x14ac:dyDescent="0.2">
      <c r="A1372" s="794"/>
      <c r="B1372" s="794"/>
      <c r="C1372" s="794"/>
      <c r="D1372" s="794"/>
      <c r="G1372" s="794"/>
      <c r="H1372" s="794"/>
      <c r="I1372" s="794"/>
      <c r="J1372" s="794"/>
      <c r="K1372" s="794"/>
      <c r="L1372" s="794"/>
    </row>
    <row r="1373" spans="1:12" x14ac:dyDescent="0.2">
      <c r="A1373" s="794"/>
      <c r="B1373" s="794"/>
      <c r="C1373" s="794"/>
      <c r="D1373" s="794"/>
      <c r="G1373" s="794"/>
      <c r="H1373" s="794"/>
      <c r="I1373" s="794"/>
      <c r="J1373" s="794"/>
      <c r="K1373" s="794"/>
      <c r="L1373" s="794"/>
    </row>
    <row r="1374" spans="1:12" x14ac:dyDescent="0.2">
      <c r="A1374" s="794"/>
      <c r="B1374" s="794"/>
      <c r="C1374" s="794"/>
      <c r="D1374" s="794"/>
      <c r="G1374" s="794"/>
      <c r="H1374" s="794"/>
      <c r="I1374" s="794"/>
      <c r="J1374" s="794"/>
      <c r="K1374" s="794"/>
      <c r="L1374" s="794"/>
    </row>
    <row r="1375" spans="1:12" x14ac:dyDescent="0.2">
      <c r="A1375" s="794"/>
      <c r="B1375" s="794"/>
      <c r="C1375" s="794"/>
      <c r="D1375" s="794"/>
      <c r="G1375" s="794"/>
      <c r="H1375" s="794"/>
      <c r="I1375" s="794"/>
      <c r="J1375" s="794"/>
      <c r="K1375" s="794"/>
      <c r="L1375" s="794"/>
    </row>
    <row r="1376" spans="1:12" x14ac:dyDescent="0.2">
      <c r="A1376" s="794"/>
      <c r="B1376" s="794"/>
      <c r="C1376" s="794"/>
      <c r="D1376" s="794"/>
      <c r="G1376" s="794"/>
      <c r="H1376" s="794"/>
      <c r="I1376" s="794"/>
      <c r="J1376" s="794"/>
      <c r="K1376" s="794"/>
      <c r="L1376" s="794"/>
    </row>
    <row r="1377" spans="1:12" x14ac:dyDescent="0.2">
      <c r="A1377" s="794"/>
      <c r="B1377" s="794"/>
      <c r="C1377" s="794"/>
      <c r="D1377" s="794"/>
      <c r="G1377" s="794"/>
      <c r="H1377" s="794"/>
      <c r="I1377" s="794"/>
      <c r="J1377" s="794"/>
      <c r="K1377" s="794"/>
      <c r="L1377" s="794"/>
    </row>
    <row r="1378" spans="1:12" x14ac:dyDescent="0.2">
      <c r="A1378" s="794"/>
      <c r="B1378" s="794"/>
      <c r="C1378" s="794"/>
      <c r="D1378" s="794"/>
      <c r="G1378" s="794"/>
      <c r="H1378" s="794"/>
      <c r="I1378" s="794"/>
      <c r="J1378" s="794"/>
      <c r="K1378" s="794"/>
      <c r="L1378" s="794"/>
    </row>
    <row r="1379" spans="1:12" x14ac:dyDescent="0.2">
      <c r="A1379" s="794"/>
      <c r="B1379" s="794"/>
      <c r="C1379" s="794"/>
      <c r="D1379" s="794"/>
      <c r="G1379" s="794"/>
      <c r="H1379" s="794"/>
      <c r="I1379" s="794"/>
      <c r="J1379" s="794"/>
      <c r="K1379" s="794"/>
      <c r="L1379" s="794"/>
    </row>
    <row r="1380" spans="1:12" x14ac:dyDescent="0.2">
      <c r="A1380" s="794"/>
      <c r="B1380" s="794"/>
      <c r="C1380" s="794"/>
      <c r="D1380" s="794"/>
      <c r="G1380" s="794"/>
      <c r="H1380" s="794"/>
      <c r="I1380" s="794"/>
      <c r="J1380" s="794"/>
      <c r="K1380" s="794"/>
      <c r="L1380" s="794"/>
    </row>
    <row r="1381" spans="1:12" x14ac:dyDescent="0.2">
      <c r="A1381" s="794"/>
      <c r="B1381" s="794"/>
      <c r="C1381" s="794"/>
      <c r="D1381" s="794"/>
      <c r="G1381" s="794"/>
      <c r="H1381" s="794"/>
      <c r="I1381" s="794"/>
      <c r="J1381" s="794"/>
      <c r="K1381" s="794"/>
      <c r="L1381" s="794"/>
    </row>
    <row r="1382" spans="1:12" x14ac:dyDescent="0.2">
      <c r="A1382" s="794"/>
      <c r="B1382" s="794"/>
      <c r="C1382" s="794"/>
      <c r="D1382" s="794"/>
      <c r="G1382" s="794"/>
      <c r="H1382" s="794"/>
      <c r="I1382" s="794"/>
      <c r="J1382" s="794"/>
      <c r="K1382" s="794"/>
      <c r="L1382" s="794"/>
    </row>
    <row r="1383" spans="1:12" x14ac:dyDescent="0.2">
      <c r="A1383" s="794"/>
      <c r="B1383" s="794"/>
      <c r="C1383" s="794"/>
      <c r="D1383" s="794"/>
      <c r="G1383" s="794"/>
      <c r="H1383" s="794"/>
      <c r="I1383" s="794"/>
      <c r="J1383" s="794"/>
      <c r="K1383" s="794"/>
      <c r="L1383" s="794"/>
    </row>
    <row r="1384" spans="1:12" x14ac:dyDescent="0.2">
      <c r="A1384" s="794"/>
      <c r="B1384" s="794"/>
      <c r="C1384" s="794"/>
      <c r="D1384" s="794"/>
      <c r="G1384" s="794"/>
      <c r="H1384" s="794"/>
      <c r="I1384" s="794"/>
      <c r="J1384" s="794"/>
      <c r="K1384" s="794"/>
      <c r="L1384" s="794"/>
    </row>
    <row r="1385" spans="1:12" x14ac:dyDescent="0.2">
      <c r="A1385" s="794"/>
      <c r="B1385" s="794"/>
      <c r="C1385" s="794"/>
      <c r="D1385" s="794"/>
      <c r="G1385" s="794"/>
      <c r="H1385" s="794"/>
      <c r="I1385" s="794"/>
      <c r="J1385" s="794"/>
      <c r="K1385" s="794"/>
      <c r="L1385" s="794"/>
    </row>
    <row r="1386" spans="1:12" x14ac:dyDescent="0.2">
      <c r="A1386" s="794"/>
      <c r="B1386" s="794"/>
      <c r="C1386" s="794"/>
      <c r="D1386" s="794"/>
      <c r="G1386" s="794"/>
      <c r="H1386" s="794"/>
      <c r="I1386" s="794"/>
      <c r="J1386" s="794"/>
      <c r="K1386" s="794"/>
      <c r="L1386" s="794"/>
    </row>
    <row r="1387" spans="1:12" x14ac:dyDescent="0.2">
      <c r="A1387" s="794"/>
      <c r="B1387" s="794"/>
      <c r="C1387" s="794"/>
      <c r="D1387" s="794"/>
      <c r="G1387" s="794"/>
      <c r="H1387" s="794"/>
      <c r="I1387" s="794"/>
      <c r="J1387" s="794"/>
      <c r="K1387" s="794"/>
      <c r="L1387" s="794"/>
    </row>
    <row r="1388" spans="1:12" x14ac:dyDescent="0.2">
      <c r="A1388" s="794"/>
      <c r="B1388" s="794"/>
      <c r="C1388" s="794"/>
      <c r="D1388" s="794"/>
      <c r="G1388" s="794"/>
      <c r="H1388" s="794"/>
      <c r="I1388" s="794"/>
      <c r="J1388" s="794"/>
      <c r="K1388" s="794"/>
      <c r="L1388" s="794"/>
    </row>
    <row r="1389" spans="1:12" x14ac:dyDescent="0.2">
      <c r="A1389" s="794"/>
      <c r="B1389" s="794"/>
      <c r="C1389" s="794"/>
      <c r="D1389" s="794"/>
      <c r="G1389" s="794"/>
      <c r="H1389" s="794"/>
      <c r="I1389" s="794"/>
      <c r="J1389" s="794"/>
      <c r="K1389" s="794"/>
      <c r="L1389" s="794"/>
    </row>
    <row r="1390" spans="1:12" x14ac:dyDescent="0.2">
      <c r="A1390" s="794"/>
      <c r="B1390" s="794"/>
      <c r="C1390" s="794"/>
      <c r="D1390" s="794"/>
      <c r="G1390" s="794"/>
      <c r="H1390" s="794"/>
      <c r="I1390" s="794"/>
      <c r="J1390" s="794"/>
      <c r="K1390" s="794"/>
      <c r="L1390" s="794"/>
    </row>
    <row r="1391" spans="1:12" x14ac:dyDescent="0.2">
      <c r="A1391" s="794"/>
      <c r="B1391" s="794"/>
      <c r="C1391" s="794"/>
      <c r="D1391" s="794"/>
      <c r="G1391" s="794"/>
      <c r="H1391" s="794"/>
      <c r="I1391" s="794"/>
      <c r="J1391" s="794"/>
      <c r="K1391" s="794"/>
      <c r="L1391" s="794"/>
    </row>
    <row r="1392" spans="1:12" x14ac:dyDescent="0.2">
      <c r="A1392" s="794"/>
      <c r="B1392" s="794"/>
      <c r="C1392" s="794"/>
      <c r="D1392" s="794"/>
      <c r="G1392" s="794"/>
      <c r="H1392" s="794"/>
      <c r="I1392" s="794"/>
      <c r="J1392" s="794"/>
      <c r="K1392" s="794"/>
      <c r="L1392" s="794"/>
    </row>
    <row r="1393" spans="1:12" x14ac:dyDescent="0.2">
      <c r="A1393" s="794"/>
      <c r="B1393" s="794"/>
      <c r="C1393" s="794"/>
      <c r="D1393" s="794"/>
      <c r="G1393" s="794"/>
      <c r="H1393" s="794"/>
      <c r="I1393" s="794"/>
      <c r="J1393" s="794"/>
      <c r="K1393" s="794"/>
      <c r="L1393" s="794"/>
    </row>
    <row r="1394" spans="1:12" x14ac:dyDescent="0.2">
      <c r="A1394" s="794"/>
      <c r="B1394" s="794"/>
      <c r="C1394" s="794"/>
      <c r="D1394" s="794"/>
      <c r="G1394" s="794"/>
      <c r="H1394" s="794"/>
      <c r="I1394" s="794"/>
      <c r="J1394" s="794"/>
      <c r="K1394" s="794"/>
      <c r="L1394" s="794"/>
    </row>
    <row r="1395" spans="1:12" x14ac:dyDescent="0.2">
      <c r="A1395" s="794"/>
      <c r="B1395" s="794"/>
      <c r="C1395" s="794"/>
      <c r="D1395" s="794"/>
      <c r="G1395" s="794"/>
      <c r="H1395" s="794"/>
      <c r="I1395" s="794"/>
      <c r="J1395" s="794"/>
      <c r="K1395" s="794"/>
      <c r="L1395" s="794"/>
    </row>
    <row r="1396" spans="1:12" x14ac:dyDescent="0.2">
      <c r="A1396" s="794"/>
      <c r="B1396" s="794"/>
      <c r="C1396" s="794"/>
      <c r="D1396" s="794"/>
      <c r="G1396" s="794"/>
      <c r="H1396" s="794"/>
      <c r="I1396" s="794"/>
      <c r="J1396" s="794"/>
      <c r="K1396" s="794"/>
      <c r="L1396" s="794"/>
    </row>
    <row r="1397" spans="1:12" x14ac:dyDescent="0.2">
      <c r="A1397" s="794"/>
      <c r="B1397" s="794"/>
      <c r="C1397" s="794"/>
      <c r="D1397" s="794"/>
      <c r="G1397" s="794"/>
      <c r="H1397" s="794"/>
      <c r="I1397" s="794"/>
      <c r="J1397" s="794"/>
      <c r="K1397" s="794"/>
      <c r="L1397" s="794"/>
    </row>
    <row r="1398" spans="1:12" x14ac:dyDescent="0.2">
      <c r="A1398" s="794"/>
      <c r="B1398" s="794"/>
      <c r="C1398" s="794"/>
      <c r="D1398" s="794"/>
      <c r="G1398" s="794"/>
      <c r="H1398" s="794"/>
      <c r="I1398" s="794"/>
      <c r="J1398" s="794"/>
      <c r="K1398" s="794"/>
      <c r="L1398" s="794"/>
    </row>
    <row r="1399" spans="1:12" x14ac:dyDescent="0.2">
      <c r="A1399" s="794"/>
      <c r="B1399" s="794"/>
      <c r="C1399" s="794"/>
      <c r="D1399" s="794"/>
      <c r="G1399" s="794"/>
      <c r="H1399" s="794"/>
      <c r="I1399" s="794"/>
      <c r="J1399" s="794"/>
      <c r="K1399" s="794"/>
      <c r="L1399" s="794"/>
    </row>
    <row r="1400" spans="1:12" x14ac:dyDescent="0.2">
      <c r="A1400" s="794"/>
      <c r="B1400" s="794"/>
      <c r="C1400" s="794"/>
      <c r="D1400" s="794"/>
      <c r="G1400" s="794"/>
      <c r="H1400" s="794"/>
      <c r="I1400" s="794"/>
      <c r="J1400" s="794"/>
      <c r="K1400" s="794"/>
      <c r="L1400" s="794"/>
    </row>
    <row r="1401" spans="1:12" x14ac:dyDescent="0.2">
      <c r="A1401" s="794"/>
      <c r="B1401" s="794"/>
      <c r="C1401" s="794"/>
      <c r="D1401" s="794"/>
      <c r="G1401" s="794"/>
      <c r="H1401" s="794"/>
      <c r="I1401" s="794"/>
      <c r="J1401" s="794"/>
      <c r="K1401" s="794"/>
      <c r="L1401" s="794"/>
    </row>
    <row r="1402" spans="1:12" x14ac:dyDescent="0.2">
      <c r="A1402" s="794"/>
      <c r="B1402" s="794"/>
      <c r="C1402" s="794"/>
      <c r="D1402" s="794"/>
      <c r="G1402" s="794"/>
      <c r="H1402" s="794"/>
      <c r="I1402" s="794"/>
      <c r="J1402" s="794"/>
      <c r="K1402" s="794"/>
      <c r="L1402" s="794"/>
    </row>
    <row r="1403" spans="1:12" x14ac:dyDescent="0.2">
      <c r="A1403" s="794"/>
      <c r="B1403" s="794"/>
      <c r="C1403" s="794"/>
      <c r="D1403" s="794"/>
      <c r="G1403" s="794"/>
      <c r="H1403" s="794"/>
      <c r="I1403" s="794"/>
      <c r="J1403" s="794"/>
      <c r="K1403" s="794"/>
      <c r="L1403" s="794"/>
    </row>
    <row r="1404" spans="1:12" x14ac:dyDescent="0.2">
      <c r="A1404" s="794"/>
      <c r="B1404" s="794"/>
      <c r="C1404" s="794"/>
      <c r="D1404" s="794"/>
      <c r="G1404" s="794"/>
      <c r="H1404" s="794"/>
      <c r="I1404" s="794"/>
      <c r="J1404" s="794"/>
      <c r="K1404" s="794"/>
      <c r="L1404" s="794"/>
    </row>
    <row r="1405" spans="1:12" x14ac:dyDescent="0.2">
      <c r="A1405" s="794"/>
      <c r="B1405" s="794"/>
      <c r="C1405" s="794"/>
      <c r="D1405" s="794"/>
      <c r="G1405" s="794"/>
      <c r="H1405" s="794"/>
      <c r="I1405" s="794"/>
      <c r="J1405" s="794"/>
      <c r="K1405" s="794"/>
      <c r="L1405" s="794"/>
    </row>
    <row r="1406" spans="1:12" x14ac:dyDescent="0.2">
      <c r="A1406" s="794"/>
      <c r="B1406" s="794"/>
      <c r="C1406" s="794"/>
      <c r="D1406" s="794"/>
      <c r="G1406" s="794"/>
      <c r="H1406" s="794"/>
      <c r="I1406" s="794"/>
      <c r="J1406" s="794"/>
      <c r="K1406" s="794"/>
      <c r="L1406" s="794"/>
    </row>
    <row r="1407" spans="1:12" x14ac:dyDescent="0.2">
      <c r="A1407" s="794"/>
      <c r="B1407" s="794"/>
      <c r="C1407" s="794"/>
      <c r="D1407" s="794"/>
      <c r="G1407" s="794"/>
      <c r="H1407" s="794"/>
      <c r="I1407" s="794"/>
      <c r="J1407" s="794"/>
      <c r="K1407" s="794"/>
      <c r="L1407" s="794"/>
    </row>
    <row r="1408" spans="1:12" x14ac:dyDescent="0.2">
      <c r="A1408" s="794"/>
      <c r="B1408" s="794"/>
      <c r="C1408" s="794"/>
      <c r="D1408" s="794"/>
      <c r="G1408" s="794"/>
      <c r="H1408" s="794"/>
      <c r="I1408" s="794"/>
      <c r="J1408" s="794"/>
      <c r="K1408" s="794"/>
      <c r="L1408" s="794"/>
    </row>
    <row r="1409" spans="1:12" x14ac:dyDescent="0.2">
      <c r="A1409" s="794"/>
      <c r="B1409" s="794"/>
      <c r="C1409" s="794"/>
      <c r="D1409" s="794"/>
      <c r="G1409" s="794"/>
      <c r="H1409" s="794"/>
      <c r="I1409" s="794"/>
      <c r="J1409" s="794"/>
      <c r="K1409" s="794"/>
      <c r="L1409" s="794"/>
    </row>
    <row r="1410" spans="1:12" x14ac:dyDescent="0.2">
      <c r="A1410" s="794"/>
      <c r="B1410" s="794"/>
      <c r="C1410" s="794"/>
      <c r="D1410" s="794"/>
      <c r="G1410" s="794"/>
      <c r="H1410" s="794"/>
      <c r="I1410" s="794"/>
      <c r="J1410" s="794"/>
      <c r="K1410" s="794"/>
      <c r="L1410" s="794"/>
    </row>
    <row r="1411" spans="1:12" x14ac:dyDescent="0.2">
      <c r="A1411" s="794"/>
      <c r="B1411" s="794"/>
      <c r="C1411" s="794"/>
      <c r="D1411" s="794"/>
      <c r="G1411" s="794"/>
      <c r="H1411" s="794"/>
      <c r="I1411" s="794"/>
      <c r="J1411" s="794"/>
      <c r="K1411" s="794"/>
      <c r="L1411" s="794"/>
    </row>
    <row r="1412" spans="1:12" x14ac:dyDescent="0.2">
      <c r="A1412" s="794"/>
      <c r="B1412" s="794"/>
      <c r="C1412" s="794"/>
      <c r="D1412" s="794"/>
      <c r="G1412" s="794"/>
      <c r="H1412" s="794"/>
      <c r="I1412" s="794"/>
      <c r="J1412" s="794"/>
      <c r="K1412" s="794"/>
      <c r="L1412" s="794"/>
    </row>
    <row r="1413" spans="1:12" x14ac:dyDescent="0.2">
      <c r="A1413" s="794"/>
      <c r="B1413" s="794"/>
      <c r="C1413" s="794"/>
      <c r="D1413" s="794"/>
      <c r="G1413" s="794"/>
      <c r="H1413" s="794"/>
      <c r="I1413" s="794"/>
      <c r="J1413" s="794"/>
      <c r="K1413" s="794"/>
      <c r="L1413" s="794"/>
    </row>
    <row r="1414" spans="1:12" x14ac:dyDescent="0.2">
      <c r="A1414" s="794"/>
      <c r="B1414" s="794"/>
      <c r="C1414" s="794"/>
      <c r="D1414" s="794"/>
      <c r="G1414" s="794"/>
      <c r="H1414" s="794"/>
      <c r="I1414" s="794"/>
      <c r="J1414" s="794"/>
      <c r="K1414" s="794"/>
      <c r="L1414" s="794"/>
    </row>
    <row r="1415" spans="1:12" x14ac:dyDescent="0.2">
      <c r="A1415" s="794"/>
      <c r="B1415" s="794"/>
      <c r="C1415" s="794"/>
      <c r="D1415" s="794"/>
      <c r="G1415" s="794"/>
      <c r="H1415" s="794"/>
      <c r="I1415" s="794"/>
      <c r="J1415" s="794"/>
      <c r="K1415" s="794"/>
      <c r="L1415" s="794"/>
    </row>
    <row r="1416" spans="1:12" x14ac:dyDescent="0.2">
      <c r="A1416" s="794"/>
      <c r="B1416" s="794"/>
      <c r="C1416" s="794"/>
      <c r="D1416" s="794"/>
      <c r="G1416" s="794"/>
      <c r="H1416" s="794"/>
      <c r="I1416" s="794"/>
      <c r="J1416" s="794"/>
      <c r="K1416" s="794"/>
      <c r="L1416" s="794"/>
    </row>
    <row r="1417" spans="1:12" x14ac:dyDescent="0.2">
      <c r="A1417" s="794"/>
      <c r="B1417" s="794"/>
      <c r="C1417" s="794"/>
      <c r="D1417" s="794"/>
      <c r="G1417" s="794"/>
      <c r="H1417" s="794"/>
      <c r="I1417" s="794"/>
      <c r="J1417" s="794"/>
      <c r="K1417" s="794"/>
      <c r="L1417" s="794"/>
    </row>
    <row r="1418" spans="1:12" x14ac:dyDescent="0.2">
      <c r="A1418" s="794"/>
      <c r="B1418" s="794"/>
      <c r="C1418" s="794"/>
      <c r="D1418" s="794"/>
      <c r="G1418" s="794"/>
      <c r="H1418" s="794"/>
      <c r="I1418" s="794"/>
      <c r="J1418" s="794"/>
      <c r="K1418" s="794"/>
      <c r="L1418" s="794"/>
    </row>
    <row r="1419" spans="1:12" x14ac:dyDescent="0.2">
      <c r="A1419" s="794"/>
      <c r="B1419" s="794"/>
      <c r="C1419" s="794"/>
      <c r="D1419" s="794"/>
      <c r="G1419" s="794"/>
      <c r="H1419" s="794"/>
      <c r="I1419" s="794"/>
      <c r="J1419" s="794"/>
      <c r="K1419" s="794"/>
      <c r="L1419" s="794"/>
    </row>
    <row r="1420" spans="1:12" x14ac:dyDescent="0.2">
      <c r="A1420" s="794"/>
      <c r="B1420" s="794"/>
      <c r="C1420" s="794"/>
      <c r="D1420" s="794"/>
      <c r="G1420" s="794"/>
      <c r="H1420" s="794"/>
      <c r="I1420" s="794"/>
      <c r="J1420" s="794"/>
      <c r="K1420" s="794"/>
      <c r="L1420" s="794"/>
    </row>
    <row r="1421" spans="1:12" x14ac:dyDescent="0.2">
      <c r="A1421" s="794"/>
      <c r="B1421" s="794"/>
      <c r="C1421" s="794"/>
      <c r="D1421" s="794"/>
      <c r="G1421" s="794"/>
      <c r="H1421" s="794"/>
      <c r="I1421" s="794"/>
      <c r="J1421" s="794"/>
      <c r="K1421" s="794"/>
      <c r="L1421" s="794"/>
    </row>
    <row r="1422" spans="1:12" x14ac:dyDescent="0.2">
      <c r="A1422" s="794"/>
      <c r="B1422" s="794"/>
      <c r="C1422" s="794"/>
      <c r="D1422" s="794"/>
      <c r="G1422" s="794"/>
      <c r="H1422" s="794"/>
      <c r="I1422" s="794"/>
      <c r="J1422" s="794"/>
      <c r="K1422" s="794"/>
      <c r="L1422" s="794"/>
    </row>
    <row r="1423" spans="1:12" x14ac:dyDescent="0.2">
      <c r="A1423" s="794"/>
      <c r="B1423" s="794"/>
      <c r="C1423" s="794"/>
      <c r="D1423" s="794"/>
      <c r="G1423" s="794"/>
      <c r="H1423" s="794"/>
      <c r="I1423" s="794"/>
      <c r="J1423" s="794"/>
      <c r="K1423" s="794"/>
      <c r="L1423" s="794"/>
    </row>
    <row r="1424" spans="1:12" x14ac:dyDescent="0.2">
      <c r="A1424" s="794"/>
      <c r="B1424" s="794"/>
      <c r="C1424" s="794"/>
      <c r="D1424" s="794"/>
      <c r="G1424" s="794"/>
      <c r="H1424" s="794"/>
      <c r="I1424" s="794"/>
      <c r="J1424" s="794"/>
      <c r="K1424" s="794"/>
      <c r="L1424" s="794"/>
    </row>
    <row r="1425" spans="1:12" x14ac:dyDescent="0.2">
      <c r="A1425" s="794"/>
      <c r="B1425" s="794"/>
      <c r="C1425" s="794"/>
      <c r="D1425" s="794"/>
      <c r="G1425" s="794"/>
      <c r="H1425" s="794"/>
      <c r="I1425" s="794"/>
      <c r="J1425" s="794"/>
      <c r="K1425" s="794"/>
      <c r="L1425" s="794"/>
    </row>
    <row r="1426" spans="1:12" x14ac:dyDescent="0.2">
      <c r="A1426" s="794"/>
      <c r="B1426" s="794"/>
      <c r="C1426" s="794"/>
      <c r="D1426" s="794"/>
      <c r="G1426" s="794"/>
      <c r="H1426" s="794"/>
      <c r="I1426" s="794"/>
      <c r="J1426" s="794"/>
      <c r="K1426" s="794"/>
      <c r="L1426" s="794"/>
    </row>
    <row r="1427" spans="1:12" x14ac:dyDescent="0.2">
      <c r="A1427" s="794"/>
      <c r="B1427" s="794"/>
      <c r="C1427" s="794"/>
      <c r="D1427" s="794"/>
      <c r="G1427" s="794"/>
      <c r="H1427" s="794"/>
      <c r="I1427" s="794"/>
      <c r="J1427" s="794"/>
      <c r="K1427" s="794"/>
      <c r="L1427" s="794"/>
    </row>
    <row r="1428" spans="1:12" x14ac:dyDescent="0.2">
      <c r="A1428" s="794"/>
      <c r="B1428" s="794"/>
      <c r="C1428" s="794"/>
      <c r="D1428" s="794"/>
      <c r="G1428" s="794"/>
      <c r="H1428" s="794"/>
      <c r="I1428" s="794"/>
      <c r="J1428" s="794"/>
      <c r="K1428" s="794"/>
      <c r="L1428" s="794"/>
    </row>
    <row r="1429" spans="1:12" x14ac:dyDescent="0.2">
      <c r="A1429" s="794"/>
      <c r="B1429" s="794"/>
      <c r="C1429" s="794"/>
      <c r="D1429" s="794"/>
      <c r="G1429" s="794"/>
      <c r="H1429" s="794"/>
      <c r="I1429" s="794"/>
      <c r="J1429" s="794"/>
      <c r="K1429" s="794"/>
      <c r="L1429" s="794"/>
    </row>
    <row r="1430" spans="1:12" x14ac:dyDescent="0.2">
      <c r="A1430" s="794"/>
      <c r="B1430" s="794"/>
      <c r="C1430" s="794"/>
      <c r="D1430" s="794"/>
      <c r="G1430" s="794"/>
      <c r="H1430" s="794"/>
      <c r="I1430" s="794"/>
      <c r="J1430" s="794"/>
      <c r="K1430" s="794"/>
      <c r="L1430" s="794"/>
    </row>
    <row r="1431" spans="1:12" x14ac:dyDescent="0.2">
      <c r="A1431" s="794"/>
      <c r="B1431" s="794"/>
      <c r="C1431" s="794"/>
      <c r="D1431" s="794"/>
      <c r="G1431" s="794"/>
      <c r="H1431" s="794"/>
      <c r="I1431" s="794"/>
      <c r="J1431" s="794"/>
      <c r="K1431" s="794"/>
      <c r="L1431" s="794"/>
    </row>
    <row r="1432" spans="1:12" x14ac:dyDescent="0.2">
      <c r="A1432" s="794"/>
      <c r="B1432" s="794"/>
      <c r="C1432" s="794"/>
      <c r="D1432" s="794"/>
      <c r="G1432" s="794"/>
      <c r="H1432" s="794"/>
      <c r="I1432" s="794"/>
      <c r="J1432" s="794"/>
      <c r="K1432" s="794"/>
      <c r="L1432" s="794"/>
    </row>
    <row r="1433" spans="1:12" x14ac:dyDescent="0.2">
      <c r="A1433" s="794"/>
      <c r="B1433" s="794"/>
      <c r="C1433" s="794"/>
      <c r="D1433" s="794"/>
      <c r="G1433" s="794"/>
      <c r="H1433" s="794"/>
      <c r="I1433" s="794"/>
      <c r="J1433" s="794"/>
      <c r="K1433" s="794"/>
      <c r="L1433" s="794"/>
    </row>
    <row r="1434" spans="1:12" x14ac:dyDescent="0.2">
      <c r="A1434" s="794"/>
      <c r="B1434" s="794"/>
      <c r="C1434" s="794"/>
      <c r="D1434" s="794"/>
      <c r="G1434" s="794"/>
      <c r="H1434" s="794"/>
      <c r="I1434" s="794"/>
      <c r="J1434" s="794"/>
      <c r="K1434" s="794"/>
      <c r="L1434" s="794"/>
    </row>
    <row r="1435" spans="1:12" x14ac:dyDescent="0.2">
      <c r="A1435" s="794"/>
      <c r="B1435" s="794"/>
      <c r="C1435" s="794"/>
      <c r="D1435" s="794"/>
      <c r="G1435" s="794"/>
      <c r="H1435" s="794"/>
      <c r="I1435" s="794"/>
      <c r="J1435" s="794"/>
      <c r="K1435" s="794"/>
      <c r="L1435" s="794"/>
    </row>
    <row r="1436" spans="1:12" x14ac:dyDescent="0.2">
      <c r="A1436" s="794"/>
      <c r="B1436" s="794"/>
      <c r="C1436" s="794"/>
      <c r="D1436" s="794"/>
      <c r="G1436" s="794"/>
      <c r="H1436" s="794"/>
      <c r="I1436" s="794"/>
      <c r="J1436" s="794"/>
      <c r="K1436" s="794"/>
      <c r="L1436" s="794"/>
    </row>
    <row r="1437" spans="1:12" x14ac:dyDescent="0.2">
      <c r="A1437" s="794"/>
      <c r="B1437" s="794"/>
      <c r="C1437" s="794"/>
      <c r="D1437" s="794"/>
      <c r="G1437" s="794"/>
      <c r="H1437" s="794"/>
      <c r="I1437" s="794"/>
      <c r="J1437" s="794"/>
      <c r="K1437" s="794"/>
      <c r="L1437" s="794"/>
    </row>
    <row r="1438" spans="1:12" x14ac:dyDescent="0.2">
      <c r="A1438" s="794"/>
      <c r="B1438" s="794"/>
      <c r="C1438" s="794"/>
      <c r="D1438" s="794"/>
      <c r="G1438" s="794"/>
      <c r="H1438" s="794"/>
      <c r="I1438" s="794"/>
      <c r="J1438" s="794"/>
      <c r="K1438" s="794"/>
      <c r="L1438" s="794"/>
    </row>
    <row r="1439" spans="1:12" x14ac:dyDescent="0.2">
      <c r="A1439" s="794"/>
      <c r="B1439" s="794"/>
      <c r="C1439" s="794"/>
      <c r="D1439" s="794"/>
      <c r="G1439" s="794"/>
      <c r="H1439" s="794"/>
      <c r="I1439" s="794"/>
      <c r="J1439" s="794"/>
      <c r="K1439" s="794"/>
      <c r="L1439" s="794"/>
    </row>
    <row r="1440" spans="1:12" x14ac:dyDescent="0.2">
      <c r="A1440" s="794"/>
      <c r="B1440" s="794"/>
      <c r="C1440" s="794"/>
      <c r="D1440" s="794"/>
      <c r="G1440" s="794"/>
      <c r="H1440" s="794"/>
      <c r="I1440" s="794"/>
      <c r="J1440" s="794"/>
      <c r="K1440" s="794"/>
      <c r="L1440" s="794"/>
    </row>
    <row r="1441" spans="1:12" x14ac:dyDescent="0.2">
      <c r="A1441" s="794"/>
      <c r="B1441" s="794"/>
      <c r="C1441" s="794"/>
      <c r="D1441" s="794"/>
      <c r="G1441" s="794"/>
      <c r="H1441" s="794"/>
      <c r="I1441" s="794"/>
      <c r="J1441" s="794"/>
      <c r="K1441" s="794"/>
      <c r="L1441" s="794"/>
    </row>
    <row r="1442" spans="1:12" x14ac:dyDescent="0.2">
      <c r="A1442" s="794"/>
      <c r="B1442" s="794"/>
      <c r="C1442" s="794"/>
      <c r="D1442" s="794"/>
      <c r="G1442" s="794"/>
      <c r="H1442" s="794"/>
      <c r="I1442" s="794"/>
      <c r="J1442" s="794"/>
      <c r="K1442" s="794"/>
      <c r="L1442" s="794"/>
    </row>
    <row r="1443" spans="1:12" x14ac:dyDescent="0.2">
      <c r="A1443" s="794"/>
      <c r="B1443" s="794"/>
      <c r="C1443" s="794"/>
      <c r="D1443" s="794"/>
      <c r="G1443" s="794"/>
      <c r="H1443" s="794"/>
      <c r="I1443" s="794"/>
      <c r="J1443" s="794"/>
      <c r="K1443" s="794"/>
      <c r="L1443" s="794"/>
    </row>
    <row r="1444" spans="1:12" x14ac:dyDescent="0.2">
      <c r="A1444" s="794"/>
      <c r="B1444" s="794"/>
      <c r="C1444" s="794"/>
      <c r="D1444" s="794"/>
      <c r="G1444" s="794"/>
      <c r="H1444" s="794"/>
      <c r="I1444" s="794"/>
      <c r="J1444" s="794"/>
      <c r="K1444" s="794"/>
      <c r="L1444" s="794"/>
    </row>
    <row r="1445" spans="1:12" x14ac:dyDescent="0.2">
      <c r="A1445" s="794"/>
      <c r="B1445" s="794"/>
      <c r="C1445" s="794"/>
      <c r="D1445" s="794"/>
      <c r="G1445" s="794"/>
      <c r="H1445" s="794"/>
      <c r="I1445" s="794"/>
      <c r="J1445" s="794"/>
      <c r="K1445" s="794"/>
      <c r="L1445" s="794"/>
    </row>
    <row r="1446" spans="1:12" x14ac:dyDescent="0.2">
      <c r="A1446" s="794"/>
      <c r="B1446" s="794"/>
      <c r="C1446" s="794"/>
      <c r="D1446" s="794"/>
      <c r="G1446" s="794"/>
      <c r="H1446" s="794"/>
      <c r="I1446" s="794"/>
      <c r="J1446" s="794"/>
      <c r="K1446" s="794"/>
      <c r="L1446" s="794"/>
    </row>
    <row r="1447" spans="1:12" x14ac:dyDescent="0.2">
      <c r="A1447" s="794"/>
      <c r="B1447" s="794"/>
      <c r="C1447" s="794"/>
      <c r="D1447" s="794"/>
      <c r="G1447" s="794"/>
      <c r="H1447" s="794"/>
      <c r="I1447" s="794"/>
      <c r="J1447" s="794"/>
      <c r="K1447" s="794"/>
      <c r="L1447" s="794"/>
    </row>
    <row r="1448" spans="1:12" x14ac:dyDescent="0.2">
      <c r="A1448" s="794"/>
      <c r="B1448" s="794"/>
      <c r="C1448" s="794"/>
      <c r="D1448" s="794"/>
      <c r="G1448" s="794"/>
      <c r="H1448" s="794"/>
      <c r="I1448" s="794"/>
      <c r="J1448" s="794"/>
      <c r="K1448" s="794"/>
      <c r="L1448" s="794"/>
    </row>
    <row r="1449" spans="1:12" x14ac:dyDescent="0.2">
      <c r="A1449" s="794"/>
      <c r="B1449" s="794"/>
      <c r="C1449" s="794"/>
      <c r="D1449" s="794"/>
      <c r="G1449" s="794"/>
      <c r="H1449" s="794"/>
      <c r="I1449" s="794"/>
      <c r="J1449" s="794"/>
      <c r="K1449" s="794"/>
      <c r="L1449" s="794"/>
    </row>
    <row r="1450" spans="1:12" x14ac:dyDescent="0.2">
      <c r="A1450" s="794"/>
      <c r="B1450" s="794"/>
      <c r="C1450" s="794"/>
      <c r="D1450" s="794"/>
      <c r="G1450" s="794"/>
      <c r="H1450" s="794"/>
      <c r="I1450" s="794"/>
      <c r="J1450" s="794"/>
      <c r="K1450" s="794"/>
      <c r="L1450" s="794"/>
    </row>
    <row r="1451" spans="1:12" x14ac:dyDescent="0.2">
      <c r="A1451" s="794"/>
      <c r="B1451" s="794"/>
      <c r="C1451" s="794"/>
      <c r="D1451" s="794"/>
      <c r="G1451" s="794"/>
      <c r="H1451" s="794"/>
      <c r="I1451" s="794"/>
      <c r="J1451" s="794"/>
      <c r="K1451" s="794"/>
      <c r="L1451" s="794"/>
    </row>
    <row r="1452" spans="1:12" x14ac:dyDescent="0.2">
      <c r="A1452" s="794"/>
      <c r="B1452" s="794"/>
      <c r="C1452" s="794"/>
      <c r="D1452" s="794"/>
      <c r="G1452" s="794"/>
      <c r="H1452" s="794"/>
      <c r="I1452" s="794"/>
      <c r="J1452" s="794"/>
      <c r="K1452" s="794"/>
      <c r="L1452" s="794"/>
    </row>
    <row r="1453" spans="1:12" x14ac:dyDescent="0.2">
      <c r="A1453" s="794"/>
      <c r="B1453" s="794"/>
      <c r="C1453" s="794"/>
      <c r="D1453" s="794"/>
      <c r="G1453" s="794"/>
      <c r="H1453" s="794"/>
      <c r="I1453" s="794"/>
      <c r="J1453" s="794"/>
      <c r="K1453" s="794"/>
      <c r="L1453" s="794"/>
    </row>
    <row r="1454" spans="1:12" x14ac:dyDescent="0.2">
      <c r="A1454" s="794"/>
      <c r="B1454" s="794"/>
      <c r="C1454" s="794"/>
      <c r="D1454" s="794"/>
      <c r="G1454" s="794"/>
      <c r="H1454" s="794"/>
      <c r="I1454" s="794"/>
      <c r="J1454" s="794"/>
      <c r="K1454" s="794"/>
      <c r="L1454" s="794"/>
    </row>
    <row r="1455" spans="1:12" x14ac:dyDescent="0.2">
      <c r="A1455" s="794"/>
      <c r="B1455" s="794"/>
      <c r="C1455" s="794"/>
      <c r="D1455" s="794"/>
      <c r="G1455" s="794"/>
      <c r="H1455" s="794"/>
      <c r="I1455" s="794"/>
      <c r="J1455" s="794"/>
      <c r="K1455" s="794"/>
      <c r="L1455" s="794"/>
    </row>
    <row r="1456" spans="1:12" x14ac:dyDescent="0.2">
      <c r="A1456" s="794"/>
      <c r="B1456" s="794"/>
      <c r="C1456" s="794"/>
      <c r="D1456" s="794"/>
      <c r="G1456" s="794"/>
      <c r="H1456" s="794"/>
      <c r="I1456" s="794"/>
      <c r="J1456" s="794"/>
      <c r="K1456" s="794"/>
      <c r="L1456" s="794"/>
    </row>
    <row r="1457" spans="1:12" x14ac:dyDescent="0.2">
      <c r="A1457" s="794"/>
      <c r="B1457" s="794"/>
      <c r="C1457" s="794"/>
      <c r="D1457" s="794"/>
      <c r="G1457" s="794"/>
      <c r="H1457" s="794"/>
      <c r="I1457" s="794"/>
      <c r="J1457" s="794"/>
      <c r="K1457" s="794"/>
      <c r="L1457" s="794"/>
    </row>
    <row r="1458" spans="1:12" x14ac:dyDescent="0.2">
      <c r="A1458" s="794"/>
      <c r="B1458" s="794"/>
      <c r="C1458" s="794"/>
      <c r="D1458" s="794"/>
      <c r="G1458" s="794"/>
      <c r="H1458" s="794"/>
      <c r="I1458" s="794"/>
      <c r="J1458" s="794"/>
      <c r="K1458" s="794"/>
      <c r="L1458" s="794"/>
    </row>
    <row r="1459" spans="1:12" x14ac:dyDescent="0.2">
      <c r="A1459" s="794"/>
      <c r="B1459" s="794"/>
      <c r="C1459" s="794"/>
      <c r="D1459" s="794"/>
      <c r="G1459" s="794"/>
      <c r="H1459" s="794"/>
      <c r="I1459" s="794"/>
      <c r="J1459" s="794"/>
      <c r="K1459" s="794"/>
      <c r="L1459" s="794"/>
    </row>
    <row r="1460" spans="1:12" x14ac:dyDescent="0.2">
      <c r="A1460" s="794"/>
      <c r="B1460" s="794"/>
      <c r="C1460" s="794"/>
      <c r="D1460" s="794"/>
      <c r="G1460" s="794"/>
      <c r="H1460" s="794"/>
      <c r="I1460" s="794"/>
      <c r="J1460" s="794"/>
      <c r="K1460" s="794"/>
      <c r="L1460" s="794"/>
    </row>
    <row r="1461" spans="1:12" x14ac:dyDescent="0.2">
      <c r="A1461" s="794"/>
      <c r="B1461" s="794"/>
      <c r="C1461" s="794"/>
      <c r="D1461" s="794"/>
      <c r="G1461" s="794"/>
      <c r="H1461" s="794"/>
      <c r="I1461" s="794"/>
      <c r="J1461" s="794"/>
      <c r="K1461" s="794"/>
      <c r="L1461" s="794"/>
    </row>
    <row r="1462" spans="1:12" x14ac:dyDescent="0.2">
      <c r="A1462" s="794"/>
      <c r="B1462" s="794"/>
      <c r="C1462" s="794"/>
      <c r="D1462" s="794"/>
      <c r="G1462" s="794"/>
      <c r="H1462" s="794"/>
      <c r="I1462" s="794"/>
      <c r="J1462" s="794"/>
      <c r="K1462" s="794"/>
      <c r="L1462" s="794"/>
    </row>
    <row r="1463" spans="1:12" x14ac:dyDescent="0.2">
      <c r="A1463" s="794"/>
      <c r="B1463" s="794"/>
      <c r="C1463" s="794"/>
      <c r="D1463" s="794"/>
      <c r="G1463" s="794"/>
      <c r="H1463" s="794"/>
      <c r="I1463" s="794"/>
      <c r="J1463" s="794"/>
      <c r="K1463" s="794"/>
      <c r="L1463" s="794"/>
    </row>
    <row r="1464" spans="1:12" x14ac:dyDescent="0.2">
      <c r="A1464" s="794"/>
      <c r="B1464" s="794"/>
      <c r="C1464" s="794"/>
      <c r="D1464" s="794"/>
      <c r="G1464" s="794"/>
      <c r="H1464" s="794"/>
      <c r="I1464" s="794"/>
      <c r="J1464" s="794"/>
      <c r="K1464" s="794"/>
      <c r="L1464" s="794"/>
    </row>
    <row r="1465" spans="1:12" x14ac:dyDescent="0.2">
      <c r="A1465" s="794"/>
      <c r="B1465" s="794"/>
      <c r="C1465" s="794"/>
      <c r="D1465" s="794"/>
      <c r="G1465" s="794"/>
      <c r="H1465" s="794"/>
      <c r="I1465" s="794"/>
      <c r="J1465" s="794"/>
      <c r="K1465" s="794"/>
      <c r="L1465" s="794"/>
    </row>
    <row r="1466" spans="1:12" x14ac:dyDescent="0.2">
      <c r="A1466" s="794"/>
      <c r="B1466" s="794"/>
      <c r="C1466" s="794"/>
      <c r="D1466" s="794"/>
      <c r="G1466" s="794"/>
      <c r="H1466" s="794"/>
      <c r="I1466" s="794"/>
      <c r="J1466" s="794"/>
      <c r="K1466" s="794"/>
      <c r="L1466" s="794"/>
    </row>
    <row r="1467" spans="1:12" x14ac:dyDescent="0.2">
      <c r="A1467" s="794"/>
      <c r="B1467" s="794"/>
      <c r="C1467" s="794"/>
      <c r="D1467" s="794"/>
      <c r="G1467" s="794"/>
      <c r="H1467" s="794"/>
      <c r="I1467" s="794"/>
      <c r="J1467" s="794"/>
      <c r="K1467" s="794"/>
      <c r="L1467" s="794"/>
    </row>
    <row r="1468" spans="1:12" x14ac:dyDescent="0.2">
      <c r="A1468" s="794"/>
      <c r="B1468" s="794"/>
      <c r="C1468" s="794"/>
      <c r="D1468" s="794"/>
      <c r="G1468" s="794"/>
      <c r="H1468" s="794"/>
      <c r="I1468" s="794"/>
      <c r="J1468" s="794"/>
      <c r="K1468" s="794"/>
      <c r="L1468" s="794"/>
    </row>
    <row r="1469" spans="1:12" x14ac:dyDescent="0.2">
      <c r="A1469" s="794"/>
      <c r="B1469" s="794"/>
      <c r="C1469" s="794"/>
      <c r="D1469" s="794"/>
      <c r="G1469" s="794"/>
      <c r="H1469" s="794"/>
      <c r="I1469" s="794"/>
      <c r="J1469" s="794"/>
      <c r="K1469" s="794"/>
      <c r="L1469" s="794"/>
    </row>
    <row r="1470" spans="1:12" x14ac:dyDescent="0.2">
      <c r="A1470" s="794"/>
      <c r="B1470" s="794"/>
      <c r="C1470" s="794"/>
      <c r="D1470" s="794"/>
      <c r="G1470" s="794"/>
      <c r="H1470" s="794"/>
      <c r="I1470" s="794"/>
      <c r="J1470" s="794"/>
      <c r="K1470" s="794"/>
      <c r="L1470" s="794"/>
    </row>
    <row r="1471" spans="1:12" x14ac:dyDescent="0.2">
      <c r="A1471" s="794"/>
      <c r="B1471" s="794"/>
      <c r="C1471" s="794"/>
      <c r="D1471" s="794"/>
      <c r="G1471" s="794"/>
      <c r="H1471" s="794"/>
      <c r="I1471" s="794"/>
      <c r="J1471" s="794"/>
      <c r="K1471" s="794"/>
      <c r="L1471" s="794"/>
    </row>
    <row r="1472" spans="1:12" x14ac:dyDescent="0.2">
      <c r="A1472" s="794"/>
      <c r="B1472" s="794"/>
      <c r="C1472" s="794"/>
      <c r="D1472" s="794"/>
      <c r="G1472" s="794"/>
      <c r="H1472" s="794"/>
      <c r="I1472" s="794"/>
      <c r="J1472" s="794"/>
      <c r="K1472" s="794"/>
      <c r="L1472" s="794"/>
    </row>
    <row r="1473" spans="1:12" x14ac:dyDescent="0.2">
      <c r="A1473" s="794"/>
      <c r="B1473" s="794"/>
      <c r="C1473" s="794"/>
      <c r="D1473" s="794"/>
      <c r="G1473" s="794"/>
      <c r="H1473" s="794"/>
      <c r="I1473" s="794"/>
      <c r="J1473" s="794"/>
      <c r="K1473" s="794"/>
      <c r="L1473" s="794"/>
    </row>
    <row r="1474" spans="1:12" x14ac:dyDescent="0.2">
      <c r="A1474" s="794"/>
      <c r="B1474" s="794"/>
      <c r="C1474" s="794"/>
      <c r="D1474" s="794"/>
      <c r="G1474" s="794"/>
      <c r="H1474" s="794"/>
      <c r="I1474" s="794"/>
      <c r="J1474" s="794"/>
      <c r="K1474" s="794"/>
      <c r="L1474" s="794"/>
    </row>
    <row r="1475" spans="1:12" x14ac:dyDescent="0.2">
      <c r="A1475" s="794"/>
      <c r="B1475" s="794"/>
      <c r="C1475" s="794"/>
      <c r="D1475" s="794"/>
      <c r="G1475" s="794"/>
      <c r="H1475" s="794"/>
      <c r="I1475" s="794"/>
      <c r="J1475" s="794"/>
      <c r="K1475" s="794"/>
      <c r="L1475" s="794"/>
    </row>
    <row r="1476" spans="1:12" x14ac:dyDescent="0.2">
      <c r="A1476" s="794"/>
      <c r="B1476" s="794"/>
      <c r="C1476" s="794"/>
      <c r="D1476" s="794"/>
      <c r="G1476" s="794"/>
      <c r="H1476" s="794"/>
      <c r="I1476" s="794"/>
      <c r="J1476" s="794"/>
      <c r="K1476" s="794"/>
      <c r="L1476" s="794"/>
    </row>
    <row r="1477" spans="1:12" x14ac:dyDescent="0.2">
      <c r="A1477" s="794"/>
      <c r="B1477" s="794"/>
      <c r="C1477" s="794"/>
      <c r="D1477" s="794"/>
      <c r="G1477" s="794"/>
      <c r="H1477" s="794"/>
      <c r="I1477" s="794"/>
      <c r="J1477" s="794"/>
      <c r="K1477" s="794"/>
      <c r="L1477" s="794"/>
    </row>
    <row r="1478" spans="1:12" x14ac:dyDescent="0.2">
      <c r="A1478" s="794"/>
      <c r="B1478" s="794"/>
      <c r="C1478" s="794"/>
      <c r="D1478" s="794"/>
      <c r="G1478" s="794"/>
      <c r="H1478" s="794"/>
      <c r="I1478" s="794"/>
      <c r="J1478" s="794"/>
      <c r="K1478" s="794"/>
      <c r="L1478" s="794"/>
    </row>
    <row r="1479" spans="1:12" x14ac:dyDescent="0.2">
      <c r="A1479" s="794"/>
      <c r="B1479" s="794"/>
      <c r="C1479" s="794"/>
      <c r="D1479" s="794"/>
      <c r="G1479" s="794"/>
      <c r="H1479" s="794"/>
      <c r="I1479" s="794"/>
      <c r="J1479" s="794"/>
      <c r="K1479" s="794"/>
      <c r="L1479" s="794"/>
    </row>
    <row r="1480" spans="1:12" x14ac:dyDescent="0.2">
      <c r="A1480" s="794"/>
      <c r="B1480" s="794"/>
      <c r="C1480" s="794"/>
      <c r="D1480" s="794"/>
      <c r="G1480" s="794"/>
      <c r="H1480" s="794"/>
      <c r="I1480" s="794"/>
      <c r="J1480" s="794"/>
      <c r="K1480" s="794"/>
      <c r="L1480" s="794"/>
    </row>
    <row r="1481" spans="1:12" x14ac:dyDescent="0.2">
      <c r="A1481" s="794"/>
      <c r="B1481" s="794"/>
      <c r="C1481" s="794"/>
      <c r="D1481" s="794"/>
      <c r="G1481" s="794"/>
      <c r="H1481" s="794"/>
      <c r="I1481" s="794"/>
      <c r="J1481" s="794"/>
      <c r="K1481" s="794"/>
      <c r="L1481" s="794"/>
    </row>
    <row r="1482" spans="1:12" x14ac:dyDescent="0.2">
      <c r="A1482" s="794"/>
      <c r="B1482" s="794"/>
      <c r="C1482" s="794"/>
      <c r="D1482" s="794"/>
      <c r="G1482" s="794"/>
      <c r="H1482" s="794"/>
      <c r="I1482" s="794"/>
      <c r="J1482" s="794"/>
      <c r="K1482" s="794"/>
      <c r="L1482" s="794"/>
    </row>
    <row r="1483" spans="1:12" x14ac:dyDescent="0.2">
      <c r="A1483" s="794"/>
      <c r="B1483" s="794"/>
      <c r="C1483" s="794"/>
      <c r="D1483" s="794"/>
      <c r="G1483" s="794"/>
      <c r="H1483" s="794"/>
      <c r="I1483" s="794"/>
      <c r="J1483" s="794"/>
      <c r="K1483" s="794"/>
      <c r="L1483" s="794"/>
    </row>
    <row r="1484" spans="1:12" x14ac:dyDescent="0.2">
      <c r="A1484" s="794"/>
      <c r="B1484" s="794"/>
      <c r="C1484" s="794"/>
      <c r="D1484" s="794"/>
      <c r="G1484" s="794"/>
      <c r="H1484" s="794"/>
      <c r="I1484" s="794"/>
      <c r="J1484" s="794"/>
      <c r="K1484" s="794"/>
      <c r="L1484" s="794"/>
    </row>
    <row r="1485" spans="1:12" x14ac:dyDescent="0.2">
      <c r="A1485" s="794"/>
      <c r="B1485" s="794"/>
      <c r="C1485" s="794"/>
      <c r="D1485" s="794"/>
      <c r="G1485" s="794"/>
      <c r="H1485" s="794"/>
      <c r="I1485" s="794"/>
      <c r="J1485" s="794"/>
      <c r="K1485" s="794"/>
      <c r="L1485" s="794"/>
    </row>
    <row r="1486" spans="1:12" x14ac:dyDescent="0.2">
      <c r="A1486" s="794"/>
      <c r="B1486" s="794"/>
      <c r="C1486" s="794"/>
      <c r="D1486" s="794"/>
      <c r="G1486" s="794"/>
      <c r="H1486" s="794"/>
      <c r="I1486" s="794"/>
      <c r="J1486" s="794"/>
      <c r="K1486" s="794"/>
      <c r="L1486" s="794"/>
    </row>
    <row r="1487" spans="1:12" x14ac:dyDescent="0.2">
      <c r="A1487" s="794"/>
      <c r="B1487" s="794"/>
      <c r="C1487" s="794"/>
      <c r="D1487" s="794"/>
      <c r="G1487" s="794"/>
      <c r="H1487" s="794"/>
      <c r="I1487" s="794"/>
      <c r="J1487" s="794"/>
      <c r="K1487" s="794"/>
      <c r="L1487" s="794"/>
    </row>
    <row r="1488" spans="1:12" x14ac:dyDescent="0.2">
      <c r="A1488" s="794"/>
      <c r="B1488" s="794"/>
      <c r="C1488" s="794"/>
      <c r="D1488" s="794"/>
      <c r="G1488" s="794"/>
      <c r="H1488" s="794"/>
      <c r="I1488" s="794"/>
      <c r="J1488" s="794"/>
      <c r="K1488" s="794"/>
      <c r="L1488" s="794"/>
    </row>
    <row r="1489" spans="1:12" x14ac:dyDescent="0.2">
      <c r="A1489" s="794"/>
      <c r="B1489" s="794"/>
      <c r="C1489" s="794"/>
      <c r="D1489" s="794"/>
      <c r="G1489" s="794"/>
      <c r="H1489" s="794"/>
      <c r="I1489" s="794"/>
      <c r="J1489" s="794"/>
      <c r="K1489" s="794"/>
      <c r="L1489" s="794"/>
    </row>
    <row r="1490" spans="1:12" x14ac:dyDescent="0.2">
      <c r="A1490" s="794"/>
      <c r="B1490" s="794"/>
      <c r="C1490" s="794"/>
      <c r="D1490" s="794"/>
      <c r="G1490" s="794"/>
      <c r="H1490" s="794"/>
      <c r="I1490" s="794"/>
      <c r="J1490" s="794"/>
      <c r="K1490" s="794"/>
      <c r="L1490" s="794"/>
    </row>
    <row r="1491" spans="1:12" x14ac:dyDescent="0.2">
      <c r="A1491" s="794"/>
      <c r="B1491" s="794"/>
      <c r="C1491" s="794"/>
      <c r="D1491" s="794"/>
      <c r="G1491" s="794"/>
      <c r="H1491" s="794"/>
      <c r="I1491" s="794"/>
      <c r="J1491" s="794"/>
      <c r="K1491" s="794"/>
      <c r="L1491" s="794"/>
    </row>
    <row r="1492" spans="1:12" x14ac:dyDescent="0.2">
      <c r="A1492" s="794"/>
      <c r="B1492" s="794"/>
      <c r="C1492" s="794"/>
      <c r="D1492" s="794"/>
      <c r="G1492" s="794"/>
      <c r="H1492" s="794"/>
      <c r="I1492" s="794"/>
      <c r="J1492" s="794"/>
      <c r="K1492" s="794"/>
      <c r="L1492" s="794"/>
    </row>
    <row r="1493" spans="1:12" x14ac:dyDescent="0.2">
      <c r="A1493" s="794"/>
      <c r="B1493" s="794"/>
      <c r="C1493" s="794"/>
      <c r="D1493" s="794"/>
      <c r="G1493" s="794"/>
      <c r="H1493" s="794"/>
      <c r="I1493" s="794"/>
      <c r="J1493" s="794"/>
      <c r="K1493" s="794"/>
      <c r="L1493" s="794"/>
    </row>
    <row r="1494" spans="1:12" x14ac:dyDescent="0.2">
      <c r="A1494" s="794"/>
      <c r="B1494" s="794"/>
      <c r="C1494" s="794"/>
      <c r="D1494" s="794"/>
      <c r="G1494" s="794"/>
      <c r="H1494" s="794"/>
      <c r="I1494" s="794"/>
      <c r="J1494" s="794"/>
      <c r="K1494" s="794"/>
      <c r="L1494" s="794"/>
    </row>
    <row r="1495" spans="1:12" x14ac:dyDescent="0.2">
      <c r="A1495" s="794"/>
      <c r="B1495" s="794"/>
      <c r="C1495" s="794"/>
      <c r="D1495" s="794"/>
      <c r="G1495" s="794"/>
      <c r="H1495" s="794"/>
      <c r="I1495" s="794"/>
      <c r="J1495" s="794"/>
      <c r="K1495" s="794"/>
      <c r="L1495" s="794"/>
    </row>
    <row r="1496" spans="1:12" x14ac:dyDescent="0.2">
      <c r="A1496" s="794"/>
      <c r="B1496" s="794"/>
      <c r="C1496" s="794"/>
      <c r="D1496" s="794"/>
      <c r="G1496" s="794"/>
      <c r="H1496" s="794"/>
      <c r="I1496" s="794"/>
      <c r="J1496" s="794"/>
      <c r="K1496" s="794"/>
      <c r="L1496" s="794"/>
    </row>
    <row r="1497" spans="1:12" x14ac:dyDescent="0.2">
      <c r="A1497" s="794"/>
      <c r="B1497" s="794"/>
      <c r="C1497" s="794"/>
      <c r="D1497" s="794"/>
      <c r="G1497" s="794"/>
      <c r="H1497" s="794"/>
      <c r="I1497" s="794"/>
      <c r="J1497" s="794"/>
      <c r="K1497" s="794"/>
      <c r="L1497" s="794"/>
    </row>
    <row r="1498" spans="1:12" x14ac:dyDescent="0.2">
      <c r="A1498" s="794"/>
      <c r="B1498" s="794"/>
      <c r="C1498" s="794"/>
      <c r="D1498" s="794"/>
      <c r="G1498" s="794"/>
      <c r="H1498" s="794"/>
      <c r="I1498" s="794"/>
      <c r="J1498" s="794"/>
      <c r="K1498" s="794"/>
      <c r="L1498" s="794"/>
    </row>
    <row r="1499" spans="1:12" x14ac:dyDescent="0.2">
      <c r="A1499" s="794"/>
      <c r="B1499" s="794"/>
      <c r="C1499" s="794"/>
      <c r="D1499" s="794"/>
      <c r="G1499" s="794"/>
      <c r="H1499" s="794"/>
      <c r="I1499" s="794"/>
      <c r="J1499" s="794"/>
      <c r="K1499" s="794"/>
      <c r="L1499" s="794"/>
    </row>
    <row r="1500" spans="1:12" x14ac:dyDescent="0.2">
      <c r="A1500" s="794"/>
      <c r="B1500" s="794"/>
      <c r="C1500" s="794"/>
      <c r="D1500" s="794"/>
      <c r="G1500" s="794"/>
      <c r="H1500" s="794"/>
      <c r="I1500" s="794"/>
      <c r="J1500" s="794"/>
      <c r="K1500" s="794"/>
      <c r="L1500" s="794"/>
    </row>
    <row r="1501" spans="1:12" x14ac:dyDescent="0.2">
      <c r="A1501" s="794"/>
      <c r="B1501" s="794"/>
      <c r="C1501" s="794"/>
      <c r="D1501" s="794"/>
      <c r="G1501" s="794"/>
      <c r="H1501" s="794"/>
      <c r="I1501" s="794"/>
      <c r="J1501" s="794"/>
      <c r="K1501" s="794"/>
      <c r="L1501" s="794"/>
    </row>
    <row r="1502" spans="1:12" x14ac:dyDescent="0.2">
      <c r="A1502" s="794"/>
      <c r="B1502" s="794"/>
      <c r="C1502" s="794"/>
      <c r="D1502" s="794"/>
      <c r="G1502" s="794"/>
      <c r="H1502" s="794"/>
      <c r="I1502" s="794"/>
      <c r="J1502" s="794"/>
      <c r="K1502" s="794"/>
      <c r="L1502" s="794"/>
    </row>
    <row r="1503" spans="1:12" x14ac:dyDescent="0.2">
      <c r="A1503" s="794"/>
      <c r="B1503" s="794"/>
      <c r="C1503" s="794"/>
      <c r="D1503" s="794"/>
      <c r="G1503" s="794"/>
      <c r="H1503" s="794"/>
      <c r="I1503" s="794"/>
      <c r="J1503" s="794"/>
      <c r="K1503" s="794"/>
      <c r="L1503" s="794"/>
    </row>
    <row r="1504" spans="1:12" x14ac:dyDescent="0.2">
      <c r="A1504" s="794"/>
      <c r="B1504" s="794"/>
      <c r="C1504" s="794"/>
      <c r="D1504" s="794"/>
      <c r="G1504" s="794"/>
      <c r="H1504" s="794"/>
      <c r="I1504" s="794"/>
      <c r="J1504" s="794"/>
      <c r="K1504" s="794"/>
      <c r="L1504" s="794"/>
    </row>
    <row r="1505" spans="1:12" x14ac:dyDescent="0.2">
      <c r="A1505" s="794"/>
      <c r="B1505" s="794"/>
      <c r="C1505" s="794"/>
      <c r="D1505" s="794"/>
      <c r="G1505" s="794"/>
      <c r="H1505" s="794"/>
      <c r="I1505" s="794"/>
      <c r="J1505" s="794"/>
      <c r="K1505" s="794"/>
      <c r="L1505" s="794"/>
    </row>
    <row r="1506" spans="1:12" x14ac:dyDescent="0.2">
      <c r="A1506" s="794"/>
      <c r="B1506" s="794"/>
      <c r="C1506" s="794"/>
      <c r="D1506" s="794"/>
      <c r="G1506" s="794"/>
      <c r="H1506" s="794"/>
      <c r="I1506" s="794"/>
      <c r="J1506" s="794"/>
      <c r="K1506" s="794"/>
      <c r="L1506" s="794"/>
    </row>
    <row r="1507" spans="1:12" x14ac:dyDescent="0.2">
      <c r="A1507" s="794"/>
      <c r="B1507" s="794"/>
      <c r="C1507" s="794"/>
      <c r="D1507" s="794"/>
      <c r="G1507" s="794"/>
      <c r="H1507" s="794"/>
      <c r="I1507" s="794"/>
      <c r="J1507" s="794"/>
      <c r="K1507" s="794"/>
      <c r="L1507" s="794"/>
    </row>
    <row r="1508" spans="1:12" x14ac:dyDescent="0.2">
      <c r="A1508" s="794"/>
      <c r="B1508" s="794"/>
      <c r="C1508" s="794"/>
      <c r="D1508" s="794"/>
      <c r="G1508" s="794"/>
      <c r="H1508" s="794"/>
      <c r="I1508" s="794"/>
      <c r="J1508" s="794"/>
      <c r="K1508" s="794"/>
      <c r="L1508" s="794"/>
    </row>
    <row r="1509" spans="1:12" x14ac:dyDescent="0.2">
      <c r="A1509" s="794"/>
      <c r="B1509" s="794"/>
      <c r="C1509" s="794"/>
      <c r="D1509" s="794"/>
      <c r="G1509" s="794"/>
      <c r="H1509" s="794"/>
      <c r="I1509" s="794"/>
      <c r="J1509" s="794"/>
      <c r="K1509" s="794"/>
      <c r="L1509" s="794"/>
    </row>
    <row r="1510" spans="1:12" x14ac:dyDescent="0.2">
      <c r="A1510" s="794"/>
      <c r="B1510" s="794"/>
      <c r="C1510" s="794"/>
      <c r="D1510" s="794"/>
      <c r="G1510" s="794"/>
      <c r="H1510" s="794"/>
      <c r="I1510" s="794"/>
      <c r="J1510" s="794"/>
      <c r="K1510" s="794"/>
      <c r="L1510" s="794"/>
    </row>
    <row r="1511" spans="1:12" x14ac:dyDescent="0.2">
      <c r="A1511" s="794"/>
      <c r="B1511" s="794"/>
      <c r="C1511" s="794"/>
      <c r="D1511" s="794"/>
      <c r="G1511" s="794"/>
      <c r="H1511" s="794"/>
      <c r="I1511" s="794"/>
      <c r="J1511" s="794"/>
      <c r="K1511" s="794"/>
      <c r="L1511" s="794"/>
    </row>
    <row r="1512" spans="1:12" x14ac:dyDescent="0.2">
      <c r="A1512" s="794"/>
      <c r="B1512" s="794"/>
      <c r="C1512" s="794"/>
      <c r="D1512" s="794"/>
      <c r="G1512" s="794"/>
      <c r="H1512" s="794"/>
      <c r="I1512" s="794"/>
      <c r="J1512" s="794"/>
      <c r="K1512" s="794"/>
      <c r="L1512" s="794"/>
    </row>
    <row r="1513" spans="1:12" x14ac:dyDescent="0.2">
      <c r="A1513" s="794"/>
      <c r="B1513" s="794"/>
      <c r="C1513" s="794"/>
      <c r="D1513" s="794"/>
      <c r="G1513" s="794"/>
      <c r="H1513" s="794"/>
      <c r="I1513" s="794"/>
      <c r="J1513" s="794"/>
      <c r="K1513" s="794"/>
      <c r="L1513" s="794"/>
    </row>
    <row r="1514" spans="1:12" x14ac:dyDescent="0.2">
      <c r="A1514" s="794"/>
      <c r="B1514" s="794"/>
      <c r="C1514" s="794"/>
      <c r="D1514" s="794"/>
      <c r="G1514" s="794"/>
      <c r="H1514" s="794"/>
      <c r="I1514" s="794"/>
      <c r="J1514" s="794"/>
      <c r="K1514" s="794"/>
      <c r="L1514" s="794"/>
    </row>
    <row r="1515" spans="1:12" x14ac:dyDescent="0.2">
      <c r="A1515" s="794"/>
      <c r="B1515" s="794"/>
      <c r="C1515" s="794"/>
      <c r="D1515" s="794"/>
      <c r="G1515" s="794"/>
      <c r="H1515" s="794"/>
      <c r="I1515" s="794"/>
      <c r="J1515" s="794"/>
      <c r="K1515" s="794"/>
      <c r="L1515" s="794"/>
    </row>
    <row r="1516" spans="1:12" x14ac:dyDescent="0.2">
      <c r="A1516" s="794"/>
      <c r="B1516" s="794"/>
      <c r="C1516" s="794"/>
      <c r="D1516" s="794"/>
      <c r="G1516" s="794"/>
      <c r="H1516" s="794"/>
      <c r="I1516" s="794"/>
      <c r="J1516" s="794"/>
      <c r="K1516" s="794"/>
      <c r="L1516" s="794"/>
    </row>
    <row r="1517" spans="1:12" x14ac:dyDescent="0.2">
      <c r="A1517" s="794"/>
      <c r="B1517" s="794"/>
      <c r="C1517" s="794"/>
      <c r="D1517" s="794"/>
      <c r="G1517" s="794"/>
      <c r="H1517" s="794"/>
      <c r="I1517" s="794"/>
      <c r="J1517" s="794"/>
      <c r="K1517" s="794"/>
      <c r="L1517" s="794"/>
    </row>
    <row r="1518" spans="1:12" x14ac:dyDescent="0.2">
      <c r="A1518" s="794"/>
      <c r="B1518" s="794"/>
      <c r="C1518" s="794"/>
      <c r="D1518" s="794"/>
      <c r="G1518" s="794"/>
      <c r="H1518" s="794"/>
      <c r="I1518" s="794"/>
      <c r="J1518" s="794"/>
      <c r="K1518" s="794"/>
      <c r="L1518" s="794"/>
    </row>
    <row r="1519" spans="1:12" x14ac:dyDescent="0.2">
      <c r="A1519" s="794"/>
      <c r="B1519" s="794"/>
      <c r="C1519" s="794"/>
      <c r="D1519" s="794"/>
      <c r="G1519" s="794"/>
      <c r="H1519" s="794"/>
      <c r="I1519" s="794"/>
      <c r="J1519" s="794"/>
      <c r="K1519" s="794"/>
      <c r="L1519" s="794"/>
    </row>
    <row r="1520" spans="1:12" x14ac:dyDescent="0.2">
      <c r="A1520" s="794"/>
      <c r="B1520" s="794"/>
      <c r="C1520" s="794"/>
      <c r="D1520" s="794"/>
      <c r="G1520" s="794"/>
      <c r="H1520" s="794"/>
      <c r="I1520" s="794"/>
      <c r="J1520" s="794"/>
      <c r="K1520" s="794"/>
      <c r="L1520" s="794"/>
    </row>
    <row r="1521" spans="1:12" x14ac:dyDescent="0.2">
      <c r="A1521" s="794"/>
      <c r="B1521" s="794"/>
      <c r="C1521" s="794"/>
      <c r="D1521" s="794"/>
      <c r="G1521" s="794"/>
      <c r="H1521" s="794"/>
      <c r="I1521" s="794"/>
      <c r="J1521" s="794"/>
      <c r="K1521" s="794"/>
      <c r="L1521" s="794"/>
    </row>
    <row r="1522" spans="1:12" x14ac:dyDescent="0.2">
      <c r="A1522" s="794"/>
      <c r="B1522" s="794"/>
      <c r="C1522" s="794"/>
      <c r="D1522" s="794"/>
      <c r="G1522" s="794"/>
      <c r="H1522" s="794"/>
      <c r="I1522" s="794"/>
      <c r="J1522" s="794"/>
      <c r="K1522" s="794"/>
      <c r="L1522" s="794"/>
    </row>
    <row r="1523" spans="1:12" x14ac:dyDescent="0.2">
      <c r="A1523" s="794"/>
      <c r="B1523" s="794"/>
      <c r="C1523" s="794"/>
      <c r="D1523" s="794"/>
      <c r="G1523" s="794"/>
      <c r="H1523" s="794"/>
      <c r="I1523" s="794"/>
      <c r="J1523" s="794"/>
      <c r="K1523" s="794"/>
      <c r="L1523" s="794"/>
    </row>
    <row r="1524" spans="1:12" x14ac:dyDescent="0.2">
      <c r="A1524" s="794"/>
      <c r="B1524" s="794"/>
      <c r="C1524" s="794"/>
      <c r="D1524" s="794"/>
      <c r="G1524" s="794"/>
      <c r="H1524" s="794"/>
      <c r="I1524" s="794"/>
      <c r="J1524" s="794"/>
      <c r="K1524" s="794"/>
      <c r="L1524" s="794"/>
    </row>
    <row r="1525" spans="1:12" x14ac:dyDescent="0.2">
      <c r="A1525" s="794"/>
      <c r="B1525" s="794"/>
      <c r="C1525" s="794"/>
      <c r="D1525" s="794"/>
      <c r="G1525" s="794"/>
      <c r="H1525" s="794"/>
      <c r="I1525" s="794"/>
      <c r="J1525" s="794"/>
      <c r="K1525" s="794"/>
      <c r="L1525" s="794"/>
    </row>
    <row r="1526" spans="1:12" x14ac:dyDescent="0.2">
      <c r="A1526" s="794"/>
      <c r="B1526" s="794"/>
      <c r="C1526" s="794"/>
      <c r="D1526" s="794"/>
      <c r="G1526" s="794"/>
      <c r="H1526" s="794"/>
      <c r="I1526" s="794"/>
      <c r="J1526" s="794"/>
      <c r="K1526" s="794"/>
      <c r="L1526" s="794"/>
    </row>
    <row r="1527" spans="1:12" x14ac:dyDescent="0.2">
      <c r="A1527" s="794"/>
      <c r="B1527" s="794"/>
      <c r="C1527" s="794"/>
      <c r="D1527" s="794"/>
      <c r="G1527" s="794"/>
      <c r="H1527" s="794"/>
      <c r="I1527" s="794"/>
      <c r="J1527" s="794"/>
      <c r="K1527" s="794"/>
      <c r="L1527" s="794"/>
    </row>
    <row r="1528" spans="1:12" x14ac:dyDescent="0.2">
      <c r="A1528" s="794"/>
      <c r="B1528" s="794"/>
      <c r="C1528" s="794"/>
      <c r="D1528" s="794"/>
      <c r="G1528" s="794"/>
      <c r="H1528" s="794"/>
      <c r="I1528" s="794"/>
      <c r="J1528" s="794"/>
      <c r="K1528" s="794"/>
      <c r="L1528" s="794"/>
    </row>
    <row r="1529" spans="1:12" x14ac:dyDescent="0.2">
      <c r="A1529" s="794"/>
      <c r="B1529" s="794"/>
      <c r="C1529" s="794"/>
      <c r="D1529" s="794"/>
      <c r="G1529" s="794"/>
      <c r="H1529" s="794"/>
      <c r="I1529" s="794"/>
      <c r="J1529" s="794"/>
      <c r="K1529" s="794"/>
      <c r="L1529" s="794"/>
    </row>
    <row r="1530" spans="1:12" x14ac:dyDescent="0.2">
      <c r="A1530" s="794"/>
      <c r="B1530" s="794"/>
      <c r="C1530" s="794"/>
      <c r="D1530" s="794"/>
      <c r="G1530" s="794"/>
      <c r="H1530" s="794"/>
      <c r="I1530" s="794"/>
      <c r="J1530" s="794"/>
      <c r="K1530" s="794"/>
      <c r="L1530" s="794"/>
    </row>
    <row r="1531" spans="1:12" x14ac:dyDescent="0.2">
      <c r="A1531" s="794"/>
      <c r="B1531" s="794"/>
      <c r="C1531" s="794"/>
      <c r="D1531" s="794"/>
      <c r="G1531" s="794"/>
      <c r="H1531" s="794"/>
      <c r="I1531" s="794"/>
      <c r="J1531" s="794"/>
      <c r="K1531" s="794"/>
      <c r="L1531" s="794"/>
    </row>
    <row r="1532" spans="1:12" x14ac:dyDescent="0.2">
      <c r="A1532" s="794"/>
      <c r="B1532" s="794"/>
      <c r="C1532" s="794"/>
      <c r="D1532" s="794"/>
      <c r="G1532" s="794"/>
      <c r="H1532" s="794"/>
      <c r="I1532" s="794"/>
      <c r="J1532" s="794"/>
      <c r="K1532" s="794"/>
      <c r="L1532" s="794"/>
    </row>
    <row r="1533" spans="1:12" x14ac:dyDescent="0.2">
      <c r="A1533" s="794"/>
      <c r="B1533" s="794"/>
      <c r="C1533" s="794"/>
      <c r="D1533" s="794"/>
      <c r="G1533" s="794"/>
      <c r="H1533" s="794"/>
      <c r="I1533" s="794"/>
      <c r="J1533" s="794"/>
      <c r="K1533" s="794"/>
      <c r="L1533" s="794"/>
    </row>
    <row r="1534" spans="1:12" x14ac:dyDescent="0.2">
      <c r="A1534" s="794"/>
      <c r="B1534" s="794"/>
      <c r="C1534" s="794"/>
      <c r="D1534" s="794"/>
      <c r="G1534" s="794"/>
      <c r="H1534" s="794"/>
      <c r="I1534" s="794"/>
      <c r="J1534" s="794"/>
      <c r="K1534" s="794"/>
      <c r="L1534" s="794"/>
    </row>
    <row r="1535" spans="1:12" x14ac:dyDescent="0.2">
      <c r="A1535" s="794"/>
      <c r="B1535" s="794"/>
      <c r="C1535" s="794"/>
      <c r="D1535" s="794"/>
      <c r="G1535" s="794"/>
      <c r="H1535" s="794"/>
      <c r="I1535" s="794"/>
      <c r="J1535" s="794"/>
      <c r="K1535" s="794"/>
      <c r="L1535" s="794"/>
    </row>
    <row r="1536" spans="1:12" x14ac:dyDescent="0.2">
      <c r="A1536" s="794"/>
      <c r="B1536" s="794"/>
      <c r="C1536" s="794"/>
      <c r="D1536" s="794"/>
      <c r="G1536" s="794"/>
      <c r="H1536" s="794"/>
      <c r="I1536" s="794"/>
      <c r="J1536" s="794"/>
      <c r="K1536" s="794"/>
      <c r="L1536" s="794"/>
    </row>
    <row r="1537" spans="1:12" x14ac:dyDescent="0.2">
      <c r="A1537" s="794"/>
      <c r="B1537" s="794"/>
      <c r="C1537" s="794"/>
      <c r="D1537" s="794"/>
      <c r="G1537" s="794"/>
      <c r="H1537" s="794"/>
      <c r="I1537" s="794"/>
      <c r="J1537" s="794"/>
      <c r="K1537" s="794"/>
      <c r="L1537" s="794"/>
    </row>
    <row r="1538" spans="1:12" x14ac:dyDescent="0.2">
      <c r="A1538" s="794"/>
      <c r="B1538" s="794"/>
      <c r="C1538" s="794"/>
      <c r="D1538" s="794"/>
      <c r="G1538" s="794"/>
      <c r="H1538" s="794"/>
      <c r="I1538" s="794"/>
      <c r="J1538" s="794"/>
      <c r="K1538" s="794"/>
      <c r="L1538" s="794"/>
    </row>
    <row r="1539" spans="1:12" x14ac:dyDescent="0.2">
      <c r="A1539" s="794"/>
      <c r="B1539" s="794"/>
      <c r="C1539" s="794"/>
      <c r="D1539" s="794"/>
      <c r="G1539" s="794"/>
      <c r="H1539" s="794"/>
      <c r="I1539" s="794"/>
      <c r="J1539" s="794"/>
      <c r="K1539" s="794"/>
      <c r="L1539" s="794"/>
    </row>
    <row r="1540" spans="1:12" x14ac:dyDescent="0.2">
      <c r="A1540" s="794"/>
      <c r="B1540" s="794"/>
      <c r="C1540" s="794"/>
      <c r="D1540" s="794"/>
      <c r="G1540" s="794"/>
      <c r="H1540" s="794"/>
      <c r="I1540" s="794"/>
      <c r="J1540" s="794"/>
      <c r="K1540" s="794"/>
      <c r="L1540" s="794"/>
    </row>
    <row r="1541" spans="1:12" x14ac:dyDescent="0.2">
      <c r="A1541" s="794"/>
      <c r="B1541" s="794"/>
      <c r="C1541" s="794"/>
      <c r="D1541" s="794"/>
      <c r="G1541" s="794"/>
      <c r="H1541" s="794"/>
      <c r="I1541" s="794"/>
      <c r="J1541" s="794"/>
      <c r="K1541" s="794"/>
      <c r="L1541" s="794"/>
    </row>
    <row r="1542" spans="1:12" x14ac:dyDescent="0.2">
      <c r="A1542" s="794"/>
      <c r="B1542" s="794"/>
      <c r="C1542" s="794"/>
      <c r="D1542" s="794"/>
      <c r="G1542" s="794"/>
      <c r="H1542" s="794"/>
      <c r="I1542" s="794"/>
      <c r="J1542" s="794"/>
      <c r="K1542" s="794"/>
      <c r="L1542" s="794"/>
    </row>
    <row r="1543" spans="1:12" x14ac:dyDescent="0.2">
      <c r="A1543" s="794"/>
      <c r="B1543" s="794"/>
      <c r="C1543" s="794"/>
      <c r="D1543" s="794"/>
      <c r="G1543" s="794"/>
      <c r="H1543" s="794"/>
      <c r="I1543" s="794"/>
      <c r="J1543" s="794"/>
      <c r="K1543" s="794"/>
      <c r="L1543" s="794"/>
    </row>
    <row r="1544" spans="1:12" x14ac:dyDescent="0.2">
      <c r="A1544" s="794"/>
      <c r="B1544" s="794"/>
      <c r="C1544" s="794"/>
      <c r="D1544" s="794"/>
      <c r="G1544" s="794"/>
      <c r="H1544" s="794"/>
      <c r="I1544" s="794"/>
      <c r="J1544" s="794"/>
      <c r="K1544" s="794"/>
      <c r="L1544" s="794"/>
    </row>
    <row r="1545" spans="1:12" x14ac:dyDescent="0.2">
      <c r="A1545" s="794"/>
      <c r="B1545" s="794"/>
      <c r="C1545" s="794"/>
      <c r="D1545" s="794"/>
      <c r="G1545" s="794"/>
      <c r="H1545" s="794"/>
      <c r="I1545" s="794"/>
      <c r="J1545" s="794"/>
      <c r="K1545" s="794"/>
      <c r="L1545" s="794"/>
    </row>
    <row r="1546" spans="1:12" x14ac:dyDescent="0.2">
      <c r="A1546" s="794"/>
      <c r="B1546" s="794"/>
      <c r="C1546" s="794"/>
      <c r="D1546" s="794"/>
      <c r="G1546" s="794"/>
      <c r="H1546" s="794"/>
      <c r="I1546" s="794"/>
      <c r="J1546" s="794"/>
      <c r="K1546" s="794"/>
      <c r="L1546" s="794"/>
    </row>
    <row r="1547" spans="1:12" x14ac:dyDescent="0.2">
      <c r="A1547" s="794"/>
      <c r="B1547" s="794"/>
      <c r="C1547" s="794"/>
      <c r="D1547" s="794"/>
      <c r="G1547" s="794"/>
      <c r="H1547" s="794"/>
      <c r="I1547" s="794"/>
      <c r="J1547" s="794"/>
      <c r="K1547" s="794"/>
      <c r="L1547" s="794"/>
    </row>
    <row r="1548" spans="1:12" x14ac:dyDescent="0.2">
      <c r="A1548" s="794"/>
      <c r="B1548" s="794"/>
      <c r="C1548" s="794"/>
      <c r="D1548" s="794"/>
      <c r="G1548" s="794"/>
      <c r="H1548" s="794"/>
      <c r="I1548" s="794"/>
      <c r="J1548" s="794"/>
      <c r="K1548" s="794"/>
      <c r="L1548" s="794"/>
    </row>
    <row r="1549" spans="1:12" x14ac:dyDescent="0.2">
      <c r="A1549" s="794"/>
      <c r="B1549" s="794"/>
      <c r="C1549" s="794"/>
      <c r="D1549" s="794"/>
      <c r="G1549" s="794"/>
      <c r="H1549" s="794"/>
      <c r="I1549" s="794"/>
      <c r="J1549" s="794"/>
      <c r="K1549" s="794"/>
      <c r="L1549" s="794"/>
    </row>
    <row r="1550" spans="1:12" x14ac:dyDescent="0.2">
      <c r="A1550" s="794"/>
      <c r="B1550" s="794"/>
      <c r="C1550" s="794"/>
      <c r="D1550" s="794"/>
      <c r="G1550" s="794"/>
      <c r="H1550" s="794"/>
      <c r="I1550" s="794"/>
      <c r="J1550" s="794"/>
      <c r="K1550" s="794"/>
      <c r="L1550" s="794"/>
    </row>
    <row r="1551" spans="1:12" x14ac:dyDescent="0.2">
      <c r="A1551" s="794"/>
      <c r="B1551" s="794"/>
      <c r="C1551" s="794"/>
      <c r="D1551" s="794"/>
      <c r="G1551" s="794"/>
      <c r="H1551" s="794"/>
      <c r="I1551" s="794"/>
      <c r="J1551" s="794"/>
      <c r="K1551" s="794"/>
      <c r="L1551" s="794"/>
    </row>
    <row r="1552" spans="1:12" x14ac:dyDescent="0.2">
      <c r="A1552" s="794"/>
      <c r="B1552" s="794"/>
      <c r="C1552" s="794"/>
      <c r="D1552" s="794"/>
      <c r="G1552" s="794"/>
      <c r="H1552" s="794"/>
      <c r="I1552" s="794"/>
      <c r="J1552" s="794"/>
      <c r="K1552" s="794"/>
      <c r="L1552" s="794"/>
    </row>
    <row r="1553" spans="1:12" x14ac:dyDescent="0.2">
      <c r="A1553" s="794"/>
      <c r="B1553" s="794"/>
      <c r="C1553" s="794"/>
      <c r="D1553" s="794"/>
      <c r="G1553" s="794"/>
      <c r="H1553" s="794"/>
      <c r="I1553" s="794"/>
      <c r="J1553" s="794"/>
      <c r="K1553" s="794"/>
      <c r="L1553" s="794"/>
    </row>
    <row r="1554" spans="1:12" x14ac:dyDescent="0.2">
      <c r="A1554" s="794"/>
      <c r="B1554" s="794"/>
      <c r="C1554" s="794"/>
      <c r="D1554" s="794"/>
      <c r="G1554" s="794"/>
      <c r="H1554" s="794"/>
      <c r="I1554" s="794"/>
      <c r="J1554" s="794"/>
      <c r="K1554" s="794"/>
      <c r="L1554" s="794"/>
    </row>
    <row r="1555" spans="1:12" x14ac:dyDescent="0.2">
      <c r="A1555" s="794"/>
      <c r="B1555" s="794"/>
      <c r="C1555" s="794"/>
      <c r="D1555" s="794"/>
      <c r="G1555" s="794"/>
      <c r="H1555" s="794"/>
      <c r="I1555" s="794"/>
      <c r="J1555" s="794"/>
      <c r="K1555" s="794"/>
      <c r="L1555" s="794"/>
    </row>
    <row r="1556" spans="1:12" x14ac:dyDescent="0.2">
      <c r="A1556" s="794"/>
      <c r="B1556" s="794"/>
      <c r="C1556" s="794"/>
      <c r="D1556" s="794"/>
      <c r="G1556" s="794"/>
      <c r="H1556" s="794"/>
      <c r="I1556" s="794"/>
      <c r="J1556" s="794"/>
      <c r="K1556" s="794"/>
      <c r="L1556" s="794"/>
    </row>
    <row r="1557" spans="1:12" x14ac:dyDescent="0.2">
      <c r="A1557" s="794"/>
      <c r="B1557" s="794"/>
      <c r="C1557" s="794"/>
      <c r="D1557" s="794"/>
      <c r="G1557" s="794"/>
      <c r="H1557" s="794"/>
      <c r="I1557" s="794"/>
      <c r="J1557" s="794"/>
      <c r="K1557" s="794"/>
      <c r="L1557" s="794"/>
    </row>
    <row r="1558" spans="1:12" x14ac:dyDescent="0.2">
      <c r="A1558" s="794"/>
      <c r="B1558" s="794"/>
      <c r="C1558" s="794"/>
      <c r="D1558" s="794"/>
      <c r="G1558" s="794"/>
      <c r="H1558" s="794"/>
      <c r="I1558" s="794"/>
      <c r="J1558" s="794"/>
      <c r="K1558" s="794"/>
      <c r="L1558" s="794"/>
    </row>
    <row r="1559" spans="1:12" x14ac:dyDescent="0.2">
      <c r="A1559" s="794"/>
      <c r="B1559" s="794"/>
      <c r="C1559" s="794"/>
      <c r="D1559" s="794"/>
      <c r="G1559" s="794"/>
      <c r="H1559" s="794"/>
      <c r="I1559" s="794"/>
      <c r="J1559" s="794"/>
      <c r="K1559" s="794"/>
      <c r="L1559" s="794"/>
    </row>
    <row r="1560" spans="1:12" x14ac:dyDescent="0.2">
      <c r="A1560" s="794"/>
      <c r="B1560" s="794"/>
      <c r="C1560" s="794"/>
      <c r="D1560" s="794"/>
      <c r="G1560" s="794"/>
      <c r="H1560" s="794"/>
      <c r="I1560" s="794"/>
      <c r="J1560" s="794"/>
      <c r="K1560" s="794"/>
      <c r="L1560" s="794"/>
    </row>
    <row r="1561" spans="1:12" x14ac:dyDescent="0.2">
      <c r="A1561" s="794"/>
      <c r="B1561" s="794"/>
      <c r="C1561" s="794"/>
      <c r="D1561" s="794"/>
      <c r="G1561" s="794"/>
      <c r="H1561" s="794"/>
      <c r="I1561" s="794"/>
      <c r="J1561" s="794"/>
      <c r="K1561" s="794"/>
      <c r="L1561" s="794"/>
    </row>
    <row r="1562" spans="1:12" x14ac:dyDescent="0.2">
      <c r="A1562" s="794"/>
      <c r="B1562" s="794"/>
      <c r="C1562" s="794"/>
      <c r="D1562" s="794"/>
      <c r="G1562" s="794"/>
      <c r="H1562" s="794"/>
      <c r="I1562" s="794"/>
      <c r="J1562" s="794"/>
      <c r="K1562" s="794"/>
      <c r="L1562" s="794"/>
    </row>
    <row r="1563" spans="1:12" x14ac:dyDescent="0.2">
      <c r="A1563" s="794"/>
      <c r="B1563" s="794"/>
      <c r="C1563" s="794"/>
      <c r="D1563" s="794"/>
      <c r="G1563" s="794"/>
      <c r="H1563" s="794"/>
      <c r="I1563" s="794"/>
      <c r="J1563" s="794"/>
      <c r="K1563" s="794"/>
      <c r="L1563" s="794"/>
    </row>
    <row r="1564" spans="1:12" x14ac:dyDescent="0.2">
      <c r="A1564" s="794"/>
      <c r="B1564" s="794"/>
      <c r="C1564" s="794"/>
      <c r="D1564" s="794"/>
      <c r="G1564" s="794"/>
      <c r="H1564" s="794"/>
      <c r="I1564" s="794"/>
      <c r="J1564" s="794"/>
      <c r="K1564" s="794"/>
      <c r="L1564" s="794"/>
    </row>
    <row r="1565" spans="1:12" x14ac:dyDescent="0.2">
      <c r="A1565" s="794"/>
      <c r="B1565" s="794"/>
      <c r="C1565" s="794"/>
      <c r="D1565" s="794"/>
      <c r="G1565" s="794"/>
      <c r="H1565" s="794"/>
      <c r="I1565" s="794"/>
      <c r="J1565" s="794"/>
      <c r="K1565" s="794"/>
      <c r="L1565" s="794"/>
    </row>
    <row r="1566" spans="1:12" x14ac:dyDescent="0.2">
      <c r="A1566" s="794"/>
      <c r="B1566" s="794"/>
      <c r="C1566" s="794"/>
      <c r="D1566" s="794"/>
      <c r="G1566" s="794"/>
      <c r="H1566" s="794"/>
      <c r="I1566" s="794"/>
      <c r="J1566" s="794"/>
      <c r="K1566" s="794"/>
      <c r="L1566" s="794"/>
    </row>
    <row r="1567" spans="1:12" x14ac:dyDescent="0.2">
      <c r="A1567" s="794"/>
      <c r="B1567" s="794"/>
      <c r="C1567" s="794"/>
      <c r="D1567" s="794"/>
      <c r="G1567" s="794"/>
      <c r="H1567" s="794"/>
      <c r="I1567" s="794"/>
      <c r="J1567" s="794"/>
      <c r="K1567" s="794"/>
      <c r="L1567" s="794"/>
    </row>
    <row r="1568" spans="1:12" x14ac:dyDescent="0.2">
      <c r="A1568" s="794"/>
      <c r="B1568" s="794"/>
      <c r="C1568" s="794"/>
      <c r="D1568" s="794"/>
      <c r="G1568" s="794"/>
      <c r="H1568" s="794"/>
      <c r="I1568" s="794"/>
      <c r="J1568" s="794"/>
      <c r="K1568" s="794"/>
      <c r="L1568" s="794"/>
    </row>
    <row r="1569" spans="1:12" x14ac:dyDescent="0.2">
      <c r="A1569" s="794"/>
      <c r="B1569" s="794"/>
      <c r="C1569" s="794"/>
      <c r="D1569" s="794"/>
      <c r="G1569" s="794"/>
      <c r="H1569" s="794"/>
      <c r="I1569" s="794"/>
      <c r="J1569" s="794"/>
      <c r="K1569" s="794"/>
      <c r="L1569" s="794"/>
    </row>
    <row r="1570" spans="1:12" x14ac:dyDescent="0.2">
      <c r="A1570" s="794"/>
      <c r="B1570" s="794"/>
      <c r="C1570" s="794"/>
      <c r="D1570" s="794"/>
      <c r="G1570" s="794"/>
      <c r="H1570" s="794"/>
      <c r="I1570" s="794"/>
      <c r="J1570" s="794"/>
      <c r="K1570" s="794"/>
      <c r="L1570" s="794"/>
    </row>
    <row r="1571" spans="1:12" x14ac:dyDescent="0.2">
      <c r="A1571" s="794"/>
      <c r="B1571" s="794"/>
      <c r="C1571" s="794"/>
      <c r="D1571" s="794"/>
      <c r="G1571" s="794"/>
      <c r="H1571" s="794"/>
      <c r="I1571" s="794"/>
      <c r="J1571" s="794"/>
      <c r="K1571" s="794"/>
      <c r="L1571" s="794"/>
    </row>
    <row r="1572" spans="1:12" x14ac:dyDescent="0.2">
      <c r="A1572" s="794"/>
      <c r="B1572" s="794"/>
      <c r="C1572" s="794"/>
      <c r="D1572" s="794"/>
      <c r="G1572" s="794"/>
      <c r="H1572" s="794"/>
      <c r="I1572" s="794"/>
      <c r="J1572" s="794"/>
      <c r="K1572" s="794"/>
      <c r="L1572" s="794"/>
    </row>
    <row r="1573" spans="1:12" x14ac:dyDescent="0.2">
      <c r="A1573" s="794"/>
      <c r="B1573" s="794"/>
      <c r="C1573" s="794"/>
      <c r="D1573" s="794"/>
      <c r="G1573" s="794"/>
      <c r="H1573" s="794"/>
      <c r="I1573" s="794"/>
      <c r="J1573" s="794"/>
      <c r="K1573" s="794"/>
      <c r="L1573" s="794"/>
    </row>
    <row r="1574" spans="1:12" x14ac:dyDescent="0.2">
      <c r="A1574" s="794"/>
      <c r="B1574" s="794"/>
      <c r="C1574" s="794"/>
      <c r="D1574" s="794"/>
      <c r="G1574" s="794"/>
      <c r="H1574" s="794"/>
      <c r="I1574" s="794"/>
      <c r="J1574" s="794"/>
      <c r="K1574" s="794"/>
      <c r="L1574" s="794"/>
    </row>
    <row r="1575" spans="1:12" x14ac:dyDescent="0.2">
      <c r="A1575" s="794"/>
      <c r="B1575" s="794"/>
      <c r="C1575" s="794"/>
      <c r="D1575" s="794"/>
      <c r="G1575" s="794"/>
      <c r="H1575" s="794"/>
      <c r="I1575" s="794"/>
      <c r="J1575" s="794"/>
      <c r="K1575" s="794"/>
      <c r="L1575" s="794"/>
    </row>
    <row r="1576" spans="1:12" x14ac:dyDescent="0.2">
      <c r="A1576" s="794"/>
      <c r="B1576" s="794"/>
      <c r="C1576" s="794"/>
      <c r="D1576" s="794"/>
      <c r="G1576" s="794"/>
      <c r="H1576" s="794"/>
      <c r="I1576" s="794"/>
      <c r="J1576" s="794"/>
      <c r="K1576" s="794"/>
      <c r="L1576" s="794"/>
    </row>
    <row r="1577" spans="1:12" x14ac:dyDescent="0.2">
      <c r="A1577" s="794"/>
      <c r="B1577" s="794"/>
      <c r="C1577" s="794"/>
      <c r="D1577" s="794"/>
      <c r="G1577" s="794"/>
      <c r="H1577" s="794"/>
      <c r="I1577" s="794"/>
      <c r="J1577" s="794"/>
      <c r="K1577" s="794"/>
      <c r="L1577" s="794"/>
    </row>
    <row r="1578" spans="1:12" x14ac:dyDescent="0.2">
      <c r="A1578" s="794"/>
      <c r="B1578" s="794"/>
      <c r="C1578" s="794"/>
      <c r="D1578" s="794"/>
      <c r="G1578" s="794"/>
      <c r="H1578" s="794"/>
      <c r="I1578" s="794"/>
      <c r="J1578" s="794"/>
      <c r="K1578" s="794"/>
      <c r="L1578" s="794"/>
    </row>
    <row r="1579" spans="1:12" x14ac:dyDescent="0.2">
      <c r="A1579" s="794"/>
      <c r="B1579" s="794"/>
      <c r="C1579" s="794"/>
      <c r="D1579" s="794"/>
      <c r="G1579" s="794"/>
      <c r="H1579" s="794"/>
      <c r="I1579" s="794"/>
      <c r="J1579" s="794"/>
      <c r="K1579" s="794"/>
      <c r="L1579" s="794"/>
    </row>
    <row r="1580" spans="1:12" x14ac:dyDescent="0.2">
      <c r="A1580" s="794"/>
      <c r="B1580" s="794"/>
      <c r="C1580" s="794"/>
      <c r="D1580" s="794"/>
      <c r="G1580" s="794"/>
      <c r="H1580" s="794"/>
      <c r="I1580" s="794"/>
      <c r="J1580" s="794"/>
      <c r="K1580" s="794"/>
      <c r="L1580" s="794"/>
    </row>
    <row r="1581" spans="1:12" x14ac:dyDescent="0.2">
      <c r="A1581" s="794"/>
      <c r="B1581" s="794"/>
      <c r="C1581" s="794"/>
      <c r="D1581" s="794"/>
      <c r="G1581" s="794"/>
      <c r="H1581" s="794"/>
      <c r="I1581" s="794"/>
      <c r="J1581" s="794"/>
      <c r="K1581" s="794"/>
      <c r="L1581" s="794"/>
    </row>
    <row r="1582" spans="1:12" x14ac:dyDescent="0.2">
      <c r="A1582" s="794"/>
      <c r="B1582" s="794"/>
      <c r="C1582" s="794"/>
      <c r="D1582" s="794"/>
      <c r="G1582" s="794"/>
      <c r="H1582" s="794"/>
      <c r="I1582" s="794"/>
      <c r="J1582" s="794"/>
      <c r="K1582" s="794"/>
      <c r="L1582" s="794"/>
    </row>
    <row r="1583" spans="1:12" x14ac:dyDescent="0.2">
      <c r="A1583" s="794"/>
      <c r="B1583" s="794"/>
      <c r="C1583" s="794"/>
      <c r="D1583" s="794"/>
      <c r="G1583" s="794"/>
      <c r="H1583" s="794"/>
      <c r="I1583" s="794"/>
      <c r="J1583" s="794"/>
      <c r="K1583" s="794"/>
      <c r="L1583" s="794"/>
    </row>
    <row r="1584" spans="1:12" x14ac:dyDescent="0.2">
      <c r="A1584" s="794"/>
      <c r="B1584" s="794"/>
      <c r="C1584" s="794"/>
      <c r="D1584" s="794"/>
      <c r="G1584" s="794"/>
      <c r="H1584" s="794"/>
      <c r="I1584" s="794"/>
      <c r="J1584" s="794"/>
      <c r="K1584" s="794"/>
      <c r="L1584" s="794"/>
    </row>
    <row r="1585" spans="1:12" x14ac:dyDescent="0.2">
      <c r="A1585" s="794"/>
      <c r="B1585" s="794"/>
      <c r="C1585" s="794"/>
      <c r="D1585" s="794"/>
      <c r="G1585" s="794"/>
      <c r="H1585" s="794"/>
      <c r="I1585" s="794"/>
      <c r="J1585" s="794"/>
      <c r="K1585" s="794"/>
      <c r="L1585" s="794"/>
    </row>
    <row r="1586" spans="1:12" x14ac:dyDescent="0.2">
      <c r="A1586" s="794"/>
      <c r="B1586" s="794"/>
      <c r="C1586" s="794"/>
      <c r="D1586" s="794"/>
      <c r="G1586" s="794"/>
      <c r="H1586" s="794"/>
      <c r="I1586" s="794"/>
      <c r="J1586" s="794"/>
      <c r="K1586" s="794"/>
      <c r="L1586" s="794"/>
    </row>
    <row r="1587" spans="1:12" x14ac:dyDescent="0.2">
      <c r="A1587" s="794"/>
      <c r="B1587" s="794"/>
      <c r="C1587" s="794"/>
      <c r="D1587" s="794"/>
      <c r="G1587" s="794"/>
      <c r="H1587" s="794"/>
      <c r="I1587" s="794"/>
      <c r="J1587" s="794"/>
      <c r="K1587" s="794"/>
      <c r="L1587" s="794"/>
    </row>
    <row r="1588" spans="1:12" x14ac:dyDescent="0.2">
      <c r="A1588" s="794"/>
      <c r="B1588" s="794"/>
      <c r="C1588" s="794"/>
      <c r="D1588" s="794"/>
      <c r="G1588" s="794"/>
      <c r="H1588" s="794"/>
      <c r="I1588" s="794"/>
      <c r="J1588" s="794"/>
      <c r="K1588" s="794"/>
      <c r="L1588" s="794"/>
    </row>
    <row r="1589" spans="1:12" x14ac:dyDescent="0.2">
      <c r="A1589" s="794"/>
      <c r="B1589" s="794"/>
      <c r="C1589" s="794"/>
      <c r="D1589" s="794"/>
      <c r="G1589" s="794"/>
      <c r="H1589" s="794"/>
      <c r="I1589" s="794"/>
      <c r="J1589" s="794"/>
      <c r="K1589" s="794"/>
      <c r="L1589" s="794"/>
    </row>
    <row r="1590" spans="1:12" x14ac:dyDescent="0.2">
      <c r="A1590" s="794"/>
      <c r="B1590" s="794"/>
      <c r="C1590" s="794"/>
      <c r="D1590" s="794"/>
      <c r="G1590" s="794"/>
      <c r="H1590" s="794"/>
      <c r="I1590" s="794"/>
      <c r="J1590" s="794"/>
      <c r="K1590" s="794"/>
      <c r="L1590" s="794"/>
    </row>
    <row r="1591" spans="1:12" x14ac:dyDescent="0.2">
      <c r="A1591" s="794"/>
      <c r="B1591" s="794"/>
      <c r="C1591" s="794"/>
      <c r="D1591" s="794"/>
      <c r="G1591" s="794"/>
      <c r="H1591" s="794"/>
      <c r="I1591" s="794"/>
      <c r="J1591" s="794"/>
      <c r="K1591" s="794"/>
      <c r="L1591" s="794"/>
    </row>
    <row r="1592" spans="1:12" x14ac:dyDescent="0.2">
      <c r="A1592" s="794"/>
      <c r="B1592" s="794"/>
      <c r="C1592" s="794"/>
      <c r="D1592" s="794"/>
      <c r="G1592" s="794"/>
      <c r="H1592" s="794"/>
      <c r="I1592" s="794"/>
      <c r="J1592" s="794"/>
      <c r="K1592" s="794"/>
      <c r="L1592" s="794"/>
    </row>
    <row r="1593" spans="1:12" x14ac:dyDescent="0.2">
      <c r="A1593" s="794"/>
      <c r="B1593" s="794"/>
      <c r="C1593" s="794"/>
      <c r="D1593" s="794"/>
      <c r="G1593" s="794"/>
      <c r="H1593" s="794"/>
      <c r="I1593" s="794"/>
      <c r="J1593" s="794"/>
      <c r="K1593" s="794"/>
      <c r="L1593" s="794"/>
    </row>
    <row r="1594" spans="1:12" x14ac:dyDescent="0.2">
      <c r="A1594" s="794"/>
      <c r="B1594" s="794"/>
      <c r="C1594" s="794"/>
      <c r="D1594" s="794"/>
      <c r="G1594" s="794"/>
      <c r="H1594" s="794"/>
      <c r="I1594" s="794"/>
      <c r="J1594" s="794"/>
      <c r="K1594" s="794"/>
      <c r="L1594" s="794"/>
    </row>
    <row r="1595" spans="1:12" x14ac:dyDescent="0.2">
      <c r="A1595" s="794"/>
      <c r="B1595" s="794"/>
      <c r="C1595" s="794"/>
      <c r="D1595" s="794"/>
      <c r="G1595" s="794"/>
      <c r="H1595" s="794"/>
      <c r="I1595" s="794"/>
      <c r="J1595" s="794"/>
      <c r="K1595" s="794"/>
      <c r="L1595" s="794"/>
    </row>
    <row r="1596" spans="1:12" x14ac:dyDescent="0.2">
      <c r="A1596" s="794"/>
      <c r="B1596" s="794"/>
      <c r="C1596" s="794"/>
      <c r="D1596" s="794"/>
      <c r="G1596" s="794"/>
      <c r="H1596" s="794"/>
      <c r="I1596" s="794"/>
      <c r="J1596" s="794"/>
      <c r="K1596" s="794"/>
      <c r="L1596" s="794"/>
    </row>
    <row r="1597" spans="1:12" x14ac:dyDescent="0.2">
      <c r="A1597" s="794"/>
      <c r="B1597" s="794"/>
      <c r="C1597" s="794"/>
      <c r="D1597" s="794"/>
      <c r="G1597" s="794"/>
      <c r="H1597" s="794"/>
      <c r="I1597" s="794"/>
      <c r="J1597" s="794"/>
      <c r="K1597" s="794"/>
      <c r="L1597" s="794"/>
    </row>
    <row r="1598" spans="1:12" x14ac:dyDescent="0.2">
      <c r="A1598" s="794"/>
      <c r="B1598" s="794"/>
      <c r="C1598" s="794"/>
      <c r="D1598" s="794"/>
      <c r="G1598" s="794"/>
      <c r="H1598" s="794"/>
      <c r="I1598" s="794"/>
      <c r="J1598" s="794"/>
      <c r="K1598" s="794"/>
      <c r="L1598" s="794"/>
    </row>
    <row r="1599" spans="1:12" x14ac:dyDescent="0.2">
      <c r="A1599" s="794"/>
      <c r="B1599" s="794"/>
      <c r="C1599" s="794"/>
      <c r="D1599" s="794"/>
      <c r="G1599" s="794"/>
      <c r="H1599" s="794"/>
      <c r="I1599" s="794"/>
      <c r="J1599" s="794"/>
      <c r="K1599" s="794"/>
      <c r="L1599" s="794"/>
    </row>
    <row r="1600" spans="1:12" x14ac:dyDescent="0.2">
      <c r="A1600" s="794"/>
      <c r="B1600" s="794"/>
      <c r="C1600" s="794"/>
      <c r="D1600" s="794"/>
      <c r="G1600" s="794"/>
      <c r="H1600" s="794"/>
      <c r="I1600" s="794"/>
      <c r="J1600" s="794"/>
      <c r="K1600" s="794"/>
      <c r="L1600" s="794"/>
    </row>
    <row r="1601" spans="1:12" x14ac:dyDescent="0.2">
      <c r="A1601" s="794"/>
      <c r="B1601" s="794"/>
      <c r="C1601" s="794"/>
      <c r="D1601" s="794"/>
      <c r="G1601" s="794"/>
      <c r="H1601" s="794"/>
      <c r="I1601" s="794"/>
      <c r="J1601" s="794"/>
      <c r="K1601" s="794"/>
      <c r="L1601" s="794"/>
    </row>
    <row r="1602" spans="1:12" x14ac:dyDescent="0.2">
      <c r="A1602" s="794"/>
      <c r="B1602" s="794"/>
      <c r="C1602" s="794"/>
      <c r="D1602" s="794"/>
      <c r="G1602" s="794"/>
      <c r="H1602" s="794"/>
      <c r="I1602" s="794"/>
      <c r="J1602" s="794"/>
      <c r="K1602" s="794"/>
      <c r="L1602" s="794"/>
    </row>
    <row r="1603" spans="1:12" x14ac:dyDescent="0.2">
      <c r="A1603" s="794"/>
      <c r="B1603" s="794"/>
      <c r="C1603" s="794"/>
      <c r="D1603" s="794"/>
      <c r="G1603" s="794"/>
      <c r="H1603" s="794"/>
      <c r="I1603" s="794"/>
      <c r="J1603" s="794"/>
      <c r="K1603" s="794"/>
      <c r="L1603" s="794"/>
    </row>
    <row r="1604" spans="1:12" x14ac:dyDescent="0.2">
      <c r="A1604" s="794"/>
      <c r="B1604" s="794"/>
      <c r="C1604" s="794"/>
      <c r="D1604" s="794"/>
      <c r="G1604" s="794"/>
      <c r="H1604" s="794"/>
      <c r="I1604" s="794"/>
      <c r="J1604" s="794"/>
      <c r="K1604" s="794"/>
      <c r="L1604" s="794"/>
    </row>
    <row r="1605" spans="1:12" x14ac:dyDescent="0.2">
      <c r="A1605" s="794"/>
      <c r="B1605" s="794"/>
      <c r="C1605" s="794"/>
      <c r="D1605" s="794"/>
      <c r="G1605" s="794"/>
      <c r="H1605" s="794"/>
      <c r="I1605" s="794"/>
      <c r="J1605" s="794"/>
      <c r="K1605" s="794"/>
      <c r="L1605" s="794"/>
    </row>
    <row r="1606" spans="1:12" x14ac:dyDescent="0.2">
      <c r="A1606" s="794"/>
      <c r="B1606" s="794"/>
      <c r="C1606" s="794"/>
      <c r="D1606" s="794"/>
      <c r="G1606" s="794"/>
      <c r="H1606" s="794"/>
      <c r="I1606" s="794"/>
      <c r="J1606" s="794"/>
      <c r="K1606" s="794"/>
      <c r="L1606" s="794"/>
    </row>
    <row r="1607" spans="1:12" x14ac:dyDescent="0.2">
      <c r="A1607" s="794"/>
      <c r="B1607" s="794"/>
      <c r="C1607" s="794"/>
      <c r="D1607" s="794"/>
      <c r="G1607" s="794"/>
      <c r="H1607" s="794"/>
      <c r="I1607" s="794"/>
      <c r="J1607" s="794"/>
      <c r="K1607" s="794"/>
      <c r="L1607" s="794"/>
    </row>
    <row r="1608" spans="1:12" x14ac:dyDescent="0.2">
      <c r="A1608" s="794"/>
      <c r="B1608" s="794"/>
      <c r="C1608" s="794"/>
      <c r="D1608" s="794"/>
      <c r="G1608" s="794"/>
      <c r="H1608" s="794"/>
      <c r="I1608" s="794"/>
      <c r="J1608" s="794"/>
      <c r="K1608" s="794"/>
      <c r="L1608" s="794"/>
    </row>
    <row r="1609" spans="1:12" x14ac:dyDescent="0.2">
      <c r="A1609" s="794"/>
      <c r="B1609" s="794"/>
      <c r="C1609" s="794"/>
      <c r="D1609" s="794"/>
      <c r="G1609" s="794"/>
      <c r="H1609" s="794"/>
      <c r="I1609" s="794"/>
      <c r="J1609" s="794"/>
      <c r="K1609" s="794"/>
      <c r="L1609" s="794"/>
    </row>
    <row r="1610" spans="1:12" x14ac:dyDescent="0.2">
      <c r="A1610" s="794"/>
      <c r="B1610" s="794"/>
      <c r="C1610" s="794"/>
      <c r="D1610" s="794"/>
      <c r="G1610" s="794"/>
      <c r="H1610" s="794"/>
      <c r="I1610" s="794"/>
      <c r="J1610" s="794"/>
      <c r="K1610" s="794"/>
      <c r="L1610" s="794"/>
    </row>
    <row r="1611" spans="1:12" x14ac:dyDescent="0.2">
      <c r="A1611" s="794"/>
      <c r="B1611" s="794"/>
      <c r="C1611" s="794"/>
      <c r="D1611" s="794"/>
      <c r="G1611" s="794"/>
      <c r="H1611" s="794"/>
      <c r="I1611" s="794"/>
      <c r="J1611" s="794"/>
      <c r="K1611" s="794"/>
      <c r="L1611" s="794"/>
    </row>
    <row r="1612" spans="1:12" x14ac:dyDescent="0.2">
      <c r="A1612" s="794"/>
      <c r="B1612" s="794"/>
      <c r="C1612" s="794"/>
      <c r="D1612" s="794"/>
      <c r="G1612" s="794"/>
      <c r="H1612" s="794"/>
      <c r="I1612" s="794"/>
      <c r="J1612" s="794"/>
      <c r="K1612" s="794"/>
      <c r="L1612" s="794"/>
    </row>
    <row r="1613" spans="1:12" x14ac:dyDescent="0.2">
      <c r="A1613" s="794"/>
      <c r="B1613" s="794"/>
      <c r="C1613" s="794"/>
      <c r="D1613" s="794"/>
      <c r="G1613" s="794"/>
      <c r="H1613" s="794"/>
      <c r="I1613" s="794"/>
      <c r="J1613" s="794"/>
      <c r="K1613" s="794"/>
      <c r="L1613" s="794"/>
    </row>
    <row r="1614" spans="1:12" x14ac:dyDescent="0.2">
      <c r="A1614" s="794"/>
      <c r="B1614" s="794"/>
      <c r="C1614" s="794"/>
      <c r="D1614" s="794"/>
      <c r="G1614" s="794"/>
      <c r="H1614" s="794"/>
      <c r="I1614" s="794"/>
      <c r="J1614" s="794"/>
      <c r="K1614" s="794"/>
      <c r="L1614" s="794"/>
    </row>
    <row r="1615" spans="1:12" x14ac:dyDescent="0.2">
      <c r="A1615" s="794"/>
      <c r="B1615" s="794"/>
      <c r="C1615" s="794"/>
      <c r="D1615" s="794"/>
      <c r="G1615" s="794"/>
      <c r="H1615" s="794"/>
      <c r="I1615" s="794"/>
      <c r="J1615" s="794"/>
      <c r="K1615" s="794"/>
      <c r="L1615" s="794"/>
    </row>
    <row r="1616" spans="1:12" x14ac:dyDescent="0.2">
      <c r="A1616" s="794"/>
      <c r="B1616" s="794"/>
      <c r="C1616" s="794"/>
      <c r="D1616" s="794"/>
      <c r="G1616" s="794"/>
      <c r="H1616" s="794"/>
      <c r="I1616" s="794"/>
      <c r="J1616" s="794"/>
      <c r="K1616" s="794"/>
      <c r="L1616" s="794"/>
    </row>
    <row r="1617" spans="1:12" x14ac:dyDescent="0.2">
      <c r="A1617" s="794"/>
      <c r="B1617" s="794"/>
      <c r="C1617" s="794"/>
      <c r="D1617" s="794"/>
      <c r="G1617" s="794"/>
      <c r="H1617" s="794"/>
      <c r="I1617" s="794"/>
      <c r="J1617" s="794"/>
      <c r="K1617" s="794"/>
      <c r="L1617" s="794"/>
    </row>
    <row r="1618" spans="1:12" x14ac:dyDescent="0.2">
      <c r="A1618" s="794"/>
      <c r="B1618" s="794"/>
      <c r="C1618" s="794"/>
      <c r="D1618" s="794"/>
      <c r="G1618" s="794"/>
      <c r="H1618" s="794"/>
      <c r="I1618" s="794"/>
      <c r="J1618" s="794"/>
      <c r="K1618" s="794"/>
      <c r="L1618" s="794"/>
    </row>
    <row r="1619" spans="1:12" x14ac:dyDescent="0.2">
      <c r="A1619" s="794"/>
      <c r="B1619" s="794"/>
      <c r="C1619" s="794"/>
      <c r="D1619" s="794"/>
      <c r="G1619" s="794"/>
      <c r="H1619" s="794"/>
      <c r="I1619" s="794"/>
      <c r="J1619" s="794"/>
      <c r="K1619" s="794"/>
      <c r="L1619" s="794"/>
    </row>
    <row r="1620" spans="1:12" x14ac:dyDescent="0.2">
      <c r="A1620" s="794"/>
      <c r="B1620" s="794"/>
      <c r="C1620" s="794"/>
      <c r="D1620" s="794"/>
      <c r="G1620" s="794"/>
      <c r="H1620" s="794"/>
      <c r="I1620" s="794"/>
      <c r="J1620" s="794"/>
      <c r="K1620" s="794"/>
      <c r="L1620" s="794"/>
    </row>
    <row r="1621" spans="1:12" x14ac:dyDescent="0.2">
      <c r="A1621" s="794"/>
      <c r="B1621" s="794"/>
      <c r="C1621" s="794"/>
      <c r="D1621" s="794"/>
      <c r="G1621" s="794"/>
      <c r="H1621" s="794"/>
      <c r="I1621" s="794"/>
      <c r="J1621" s="794"/>
      <c r="K1621" s="794"/>
      <c r="L1621" s="794"/>
    </row>
    <row r="1622" spans="1:12" x14ac:dyDescent="0.2">
      <c r="A1622" s="794"/>
      <c r="B1622" s="794"/>
      <c r="C1622" s="794"/>
      <c r="D1622" s="794"/>
      <c r="G1622" s="794"/>
      <c r="H1622" s="794"/>
      <c r="I1622" s="794"/>
      <c r="J1622" s="794"/>
      <c r="K1622" s="794"/>
      <c r="L1622" s="794"/>
    </row>
    <row r="1623" spans="1:12" x14ac:dyDescent="0.2">
      <c r="A1623" s="794"/>
      <c r="B1623" s="794"/>
      <c r="C1623" s="794"/>
      <c r="D1623" s="794"/>
      <c r="G1623" s="794"/>
      <c r="H1623" s="794"/>
      <c r="I1623" s="794"/>
      <c r="J1623" s="794"/>
      <c r="K1623" s="794"/>
      <c r="L1623" s="794"/>
    </row>
    <row r="1624" spans="1:12" x14ac:dyDescent="0.2">
      <c r="A1624" s="794"/>
      <c r="B1624" s="794"/>
      <c r="C1624" s="794"/>
      <c r="D1624" s="794"/>
      <c r="G1624" s="794"/>
      <c r="H1624" s="794"/>
      <c r="I1624" s="794"/>
      <c r="J1624" s="794"/>
      <c r="K1624" s="794"/>
      <c r="L1624" s="794"/>
    </row>
    <row r="1625" spans="1:12" x14ac:dyDescent="0.2">
      <c r="A1625" s="794"/>
      <c r="B1625" s="794"/>
      <c r="C1625" s="794"/>
      <c r="D1625" s="794"/>
      <c r="G1625" s="794"/>
      <c r="H1625" s="794"/>
      <c r="I1625" s="794"/>
      <c r="J1625" s="794"/>
      <c r="K1625" s="794"/>
      <c r="L1625" s="794"/>
    </row>
    <row r="1626" spans="1:12" x14ac:dyDescent="0.2">
      <c r="A1626" s="794"/>
      <c r="B1626" s="794"/>
      <c r="C1626" s="794"/>
      <c r="D1626" s="794"/>
      <c r="G1626" s="794"/>
      <c r="H1626" s="794"/>
      <c r="I1626" s="794"/>
      <c r="J1626" s="794"/>
      <c r="K1626" s="794"/>
      <c r="L1626" s="794"/>
    </row>
    <row r="1627" spans="1:12" x14ac:dyDescent="0.2">
      <c r="A1627" s="794"/>
      <c r="B1627" s="794"/>
      <c r="C1627" s="794"/>
      <c r="D1627" s="794"/>
      <c r="G1627" s="794"/>
      <c r="H1627" s="794"/>
      <c r="I1627" s="794"/>
      <c r="J1627" s="794"/>
      <c r="K1627" s="794"/>
      <c r="L1627" s="794"/>
    </row>
    <row r="1628" spans="1:12" x14ac:dyDescent="0.2">
      <c r="A1628" s="794"/>
      <c r="B1628" s="794"/>
      <c r="C1628" s="794"/>
      <c r="D1628" s="794"/>
      <c r="G1628" s="794"/>
      <c r="H1628" s="794"/>
      <c r="I1628" s="794"/>
      <c r="J1628" s="794"/>
      <c r="K1628" s="794"/>
      <c r="L1628" s="794"/>
    </row>
    <row r="1629" spans="1:12" x14ac:dyDescent="0.2">
      <c r="A1629" s="794"/>
      <c r="B1629" s="794"/>
      <c r="C1629" s="794"/>
      <c r="D1629" s="794"/>
      <c r="G1629" s="794"/>
      <c r="H1629" s="794"/>
      <c r="I1629" s="794"/>
      <c r="J1629" s="794"/>
      <c r="K1629" s="794"/>
      <c r="L1629" s="794"/>
    </row>
    <row r="1630" spans="1:12" x14ac:dyDescent="0.2">
      <c r="A1630" s="794"/>
      <c r="B1630" s="794"/>
      <c r="C1630" s="794"/>
      <c r="D1630" s="794"/>
      <c r="G1630" s="794"/>
      <c r="H1630" s="794"/>
      <c r="I1630" s="794"/>
      <c r="J1630" s="794"/>
      <c r="K1630" s="794"/>
      <c r="L1630" s="794"/>
    </row>
    <row r="1631" spans="1:12" x14ac:dyDescent="0.2">
      <c r="A1631" s="794"/>
      <c r="B1631" s="794"/>
      <c r="C1631" s="794"/>
      <c r="D1631" s="794"/>
      <c r="G1631" s="794"/>
      <c r="H1631" s="794"/>
      <c r="I1631" s="794"/>
      <c r="J1631" s="794"/>
      <c r="K1631" s="794"/>
      <c r="L1631" s="794"/>
    </row>
    <row r="1632" spans="1:12" x14ac:dyDescent="0.2">
      <c r="A1632" s="794"/>
      <c r="B1632" s="794"/>
      <c r="C1632" s="794"/>
      <c r="D1632" s="794"/>
      <c r="G1632" s="794"/>
      <c r="H1632" s="794"/>
      <c r="I1632" s="794"/>
      <c r="J1632" s="794"/>
      <c r="K1632" s="794"/>
      <c r="L1632" s="794"/>
    </row>
    <row r="1633" spans="1:12" x14ac:dyDescent="0.2">
      <c r="A1633" s="794"/>
      <c r="B1633" s="794"/>
      <c r="C1633" s="794"/>
      <c r="D1633" s="794"/>
      <c r="G1633" s="794"/>
      <c r="H1633" s="794"/>
      <c r="I1633" s="794"/>
      <c r="J1633" s="794"/>
      <c r="K1633" s="794"/>
      <c r="L1633" s="794"/>
    </row>
    <row r="1634" spans="1:12" x14ac:dyDescent="0.2">
      <c r="A1634" s="794"/>
      <c r="B1634" s="794"/>
      <c r="C1634" s="794"/>
      <c r="D1634" s="794"/>
      <c r="G1634" s="794"/>
      <c r="H1634" s="794"/>
      <c r="I1634" s="794"/>
      <c r="J1634" s="794"/>
      <c r="K1634" s="794"/>
      <c r="L1634" s="794"/>
    </row>
    <row r="1635" spans="1:12" x14ac:dyDescent="0.2">
      <c r="A1635" s="794"/>
      <c r="B1635" s="794"/>
      <c r="C1635" s="794"/>
      <c r="D1635" s="794"/>
      <c r="G1635" s="794"/>
      <c r="H1635" s="794"/>
      <c r="I1635" s="794"/>
      <c r="J1635" s="794"/>
      <c r="K1635" s="794"/>
      <c r="L1635" s="794"/>
    </row>
    <row r="1636" spans="1:12" x14ac:dyDescent="0.2">
      <c r="A1636" s="794"/>
      <c r="B1636" s="794"/>
      <c r="C1636" s="794"/>
      <c r="D1636" s="794"/>
      <c r="G1636" s="794"/>
      <c r="H1636" s="794"/>
      <c r="I1636" s="794"/>
      <c r="J1636" s="794"/>
      <c r="K1636" s="794"/>
      <c r="L1636" s="794"/>
    </row>
    <row r="1637" spans="1:12" x14ac:dyDescent="0.2">
      <c r="A1637" s="794"/>
      <c r="B1637" s="794"/>
      <c r="C1637" s="794"/>
      <c r="D1637" s="794"/>
      <c r="G1637" s="794"/>
      <c r="H1637" s="794"/>
      <c r="I1637" s="794"/>
      <c r="J1637" s="794"/>
      <c r="K1637" s="794"/>
      <c r="L1637" s="794"/>
    </row>
    <row r="1638" spans="1:12" x14ac:dyDescent="0.2">
      <c r="A1638" s="794"/>
      <c r="B1638" s="794"/>
      <c r="C1638" s="794"/>
      <c r="D1638" s="794"/>
      <c r="G1638" s="794"/>
      <c r="H1638" s="794"/>
      <c r="I1638" s="794"/>
      <c r="J1638" s="794"/>
      <c r="K1638" s="794"/>
      <c r="L1638" s="794"/>
    </row>
    <row r="1639" spans="1:12" x14ac:dyDescent="0.2">
      <c r="A1639" s="794"/>
      <c r="B1639" s="794"/>
      <c r="C1639" s="794"/>
      <c r="D1639" s="794"/>
      <c r="G1639" s="794"/>
      <c r="H1639" s="794"/>
      <c r="I1639" s="794"/>
      <c r="J1639" s="794"/>
      <c r="K1639" s="794"/>
      <c r="L1639" s="794"/>
    </row>
    <row r="1640" spans="1:12" x14ac:dyDescent="0.2">
      <c r="A1640" s="794"/>
      <c r="B1640" s="794"/>
      <c r="C1640" s="794"/>
      <c r="D1640" s="794"/>
      <c r="G1640" s="794"/>
      <c r="H1640" s="794"/>
      <c r="I1640" s="794"/>
      <c r="J1640" s="794"/>
      <c r="K1640" s="794"/>
      <c r="L1640" s="794"/>
    </row>
    <row r="1641" spans="1:12" x14ac:dyDescent="0.2">
      <c r="A1641" s="794"/>
      <c r="B1641" s="794"/>
      <c r="C1641" s="794"/>
      <c r="D1641" s="794"/>
      <c r="G1641" s="794"/>
      <c r="H1641" s="794"/>
      <c r="I1641" s="794"/>
      <c r="J1641" s="794"/>
      <c r="K1641" s="794"/>
      <c r="L1641" s="794"/>
    </row>
    <row r="1642" spans="1:12" x14ac:dyDescent="0.2">
      <c r="A1642" s="794"/>
      <c r="B1642" s="794"/>
      <c r="C1642" s="794"/>
      <c r="D1642" s="794"/>
      <c r="G1642" s="794"/>
      <c r="H1642" s="794"/>
      <c r="I1642" s="794"/>
      <c r="J1642" s="794"/>
      <c r="K1642" s="794"/>
      <c r="L1642" s="794"/>
    </row>
    <row r="1643" spans="1:12" x14ac:dyDescent="0.2">
      <c r="A1643" s="794"/>
      <c r="B1643" s="794"/>
      <c r="C1643" s="794"/>
      <c r="D1643" s="794"/>
      <c r="G1643" s="794"/>
      <c r="H1643" s="794"/>
      <c r="I1643" s="794"/>
      <c r="J1643" s="794"/>
      <c r="K1643" s="794"/>
      <c r="L1643" s="794"/>
    </row>
    <row r="1644" spans="1:12" x14ac:dyDescent="0.2">
      <c r="A1644" s="794"/>
      <c r="B1644" s="794"/>
      <c r="C1644" s="794"/>
      <c r="D1644" s="794"/>
      <c r="G1644" s="794"/>
      <c r="H1644" s="794"/>
      <c r="I1644" s="794"/>
      <c r="J1644" s="794"/>
      <c r="K1644" s="794"/>
      <c r="L1644" s="794"/>
    </row>
    <row r="1645" spans="1:12" x14ac:dyDescent="0.2">
      <c r="A1645" s="794"/>
      <c r="B1645" s="794"/>
      <c r="C1645" s="794"/>
      <c r="D1645" s="794"/>
      <c r="G1645" s="794"/>
      <c r="H1645" s="794"/>
      <c r="I1645" s="794"/>
      <c r="J1645" s="794"/>
      <c r="K1645" s="794"/>
      <c r="L1645" s="794"/>
    </row>
    <row r="1646" spans="1:12" x14ac:dyDescent="0.2">
      <c r="A1646" s="794"/>
      <c r="B1646" s="794"/>
      <c r="C1646" s="794"/>
      <c r="D1646" s="794"/>
      <c r="G1646" s="794"/>
      <c r="H1646" s="794"/>
      <c r="I1646" s="794"/>
      <c r="J1646" s="794"/>
      <c r="K1646" s="794"/>
      <c r="L1646" s="794"/>
    </row>
    <row r="1647" spans="1:12" x14ac:dyDescent="0.2">
      <c r="A1647" s="794"/>
      <c r="B1647" s="794"/>
      <c r="C1647" s="794"/>
      <c r="D1647" s="794"/>
      <c r="G1647" s="794"/>
      <c r="H1647" s="794"/>
      <c r="I1647" s="794"/>
      <c r="J1647" s="794"/>
      <c r="K1647" s="794"/>
      <c r="L1647" s="794"/>
    </row>
    <row r="1648" spans="1:12" x14ac:dyDescent="0.2">
      <c r="A1648" s="794"/>
      <c r="B1648" s="794"/>
      <c r="C1648" s="794"/>
      <c r="D1648" s="794"/>
      <c r="G1648" s="794"/>
      <c r="H1648" s="794"/>
      <c r="I1648" s="794"/>
      <c r="J1648" s="794"/>
      <c r="K1648" s="794"/>
      <c r="L1648" s="794"/>
    </row>
    <row r="1649" spans="1:12" x14ac:dyDescent="0.2">
      <c r="A1649" s="794"/>
      <c r="B1649" s="794"/>
      <c r="C1649" s="794"/>
      <c r="D1649" s="794"/>
      <c r="G1649" s="794"/>
      <c r="H1649" s="794"/>
      <c r="I1649" s="794"/>
      <c r="J1649" s="794"/>
      <c r="K1649" s="794"/>
      <c r="L1649" s="794"/>
    </row>
    <row r="1650" spans="1:12" x14ac:dyDescent="0.2">
      <c r="A1650" s="794"/>
      <c r="B1650" s="794"/>
      <c r="C1650" s="794"/>
      <c r="D1650" s="794"/>
      <c r="G1650" s="794"/>
      <c r="H1650" s="794"/>
      <c r="I1650" s="794"/>
      <c r="J1650" s="794"/>
      <c r="K1650" s="794"/>
      <c r="L1650" s="794"/>
    </row>
    <row r="1651" spans="1:12" x14ac:dyDescent="0.2">
      <c r="A1651" s="794"/>
      <c r="B1651" s="794"/>
      <c r="C1651" s="794"/>
      <c r="D1651" s="794"/>
      <c r="G1651" s="794"/>
      <c r="H1651" s="794"/>
      <c r="I1651" s="794"/>
      <c r="J1651" s="794"/>
      <c r="K1651" s="794"/>
      <c r="L1651" s="794"/>
    </row>
    <row r="1652" spans="1:12" x14ac:dyDescent="0.2">
      <c r="A1652" s="794"/>
      <c r="B1652" s="794"/>
      <c r="C1652" s="794"/>
      <c r="D1652" s="794"/>
      <c r="G1652" s="794"/>
      <c r="H1652" s="794"/>
      <c r="I1652" s="794"/>
      <c r="J1652" s="794"/>
      <c r="K1652" s="794"/>
      <c r="L1652" s="794"/>
    </row>
    <row r="1653" spans="1:12" x14ac:dyDescent="0.2">
      <c r="A1653" s="794"/>
      <c r="B1653" s="794"/>
      <c r="C1653" s="794"/>
      <c r="D1653" s="794"/>
      <c r="G1653" s="794"/>
      <c r="H1653" s="794"/>
      <c r="I1653" s="794"/>
      <c r="J1653" s="794"/>
      <c r="K1653" s="794"/>
      <c r="L1653" s="794"/>
    </row>
    <row r="1654" spans="1:12" x14ac:dyDescent="0.2">
      <c r="A1654" s="794"/>
      <c r="B1654" s="794"/>
      <c r="C1654" s="794"/>
      <c r="D1654" s="794"/>
      <c r="G1654" s="794"/>
      <c r="H1654" s="794"/>
      <c r="I1654" s="794"/>
      <c r="J1654" s="794"/>
      <c r="K1654" s="794"/>
      <c r="L1654" s="794"/>
    </row>
    <row r="1655" spans="1:12" x14ac:dyDescent="0.2">
      <c r="A1655" s="794"/>
      <c r="B1655" s="794"/>
      <c r="C1655" s="794"/>
      <c r="D1655" s="794"/>
      <c r="G1655" s="794"/>
      <c r="H1655" s="794"/>
      <c r="I1655" s="794"/>
      <c r="J1655" s="794"/>
      <c r="K1655" s="794"/>
      <c r="L1655" s="794"/>
    </row>
    <row r="1656" spans="1:12" x14ac:dyDescent="0.2">
      <c r="A1656" s="794"/>
      <c r="B1656" s="794"/>
      <c r="C1656" s="794"/>
      <c r="D1656" s="794"/>
      <c r="G1656" s="794"/>
      <c r="H1656" s="794"/>
      <c r="I1656" s="794"/>
      <c r="J1656" s="794"/>
      <c r="K1656" s="794"/>
      <c r="L1656" s="794"/>
    </row>
    <row r="1657" spans="1:12" x14ac:dyDescent="0.2">
      <c r="A1657" s="794"/>
      <c r="B1657" s="794"/>
      <c r="C1657" s="794"/>
      <c r="D1657" s="794"/>
      <c r="G1657" s="794"/>
      <c r="H1657" s="794"/>
      <c r="I1657" s="794"/>
      <c r="J1657" s="794"/>
      <c r="K1657" s="794"/>
      <c r="L1657" s="794"/>
    </row>
    <row r="1658" spans="1:12" x14ac:dyDescent="0.2">
      <c r="A1658" s="794"/>
      <c r="B1658" s="794"/>
      <c r="C1658" s="794"/>
      <c r="D1658" s="794"/>
      <c r="G1658" s="794"/>
      <c r="H1658" s="794"/>
      <c r="I1658" s="794"/>
      <c r="J1658" s="794"/>
      <c r="K1658" s="794"/>
      <c r="L1658" s="794"/>
    </row>
    <row r="1659" spans="1:12" x14ac:dyDescent="0.2">
      <c r="A1659" s="794"/>
      <c r="B1659" s="794"/>
      <c r="C1659" s="794"/>
      <c r="D1659" s="794"/>
      <c r="G1659" s="794"/>
      <c r="H1659" s="794"/>
      <c r="I1659" s="794"/>
      <c r="J1659" s="794"/>
      <c r="K1659" s="794"/>
      <c r="L1659" s="794"/>
    </row>
    <row r="1660" spans="1:12" x14ac:dyDescent="0.2">
      <c r="A1660" s="794"/>
      <c r="B1660" s="794"/>
      <c r="C1660" s="794"/>
      <c r="D1660" s="794"/>
      <c r="G1660" s="794"/>
      <c r="H1660" s="794"/>
      <c r="I1660" s="794"/>
      <c r="J1660" s="794"/>
      <c r="K1660" s="794"/>
      <c r="L1660" s="794"/>
    </row>
    <row r="1661" spans="1:12" x14ac:dyDescent="0.2">
      <c r="A1661" s="794"/>
      <c r="B1661" s="794"/>
      <c r="C1661" s="794"/>
      <c r="D1661" s="794"/>
      <c r="G1661" s="794"/>
      <c r="H1661" s="794"/>
      <c r="I1661" s="794"/>
      <c r="J1661" s="794"/>
      <c r="K1661" s="794"/>
      <c r="L1661" s="794"/>
    </row>
    <row r="1662" spans="1:12" x14ac:dyDescent="0.2">
      <c r="A1662" s="794"/>
      <c r="B1662" s="794"/>
      <c r="C1662" s="794"/>
      <c r="D1662" s="794"/>
      <c r="G1662" s="794"/>
      <c r="H1662" s="794"/>
      <c r="I1662" s="794"/>
      <c r="J1662" s="794"/>
      <c r="K1662" s="794"/>
      <c r="L1662" s="794"/>
    </row>
    <row r="1663" spans="1:12" x14ac:dyDescent="0.2">
      <c r="A1663" s="794"/>
      <c r="B1663" s="794"/>
      <c r="C1663" s="794"/>
      <c r="D1663" s="794"/>
      <c r="G1663" s="794"/>
      <c r="H1663" s="794"/>
      <c r="I1663" s="794"/>
      <c r="J1663" s="794"/>
      <c r="K1663" s="794"/>
      <c r="L1663" s="794"/>
    </row>
    <row r="1664" spans="1:12" x14ac:dyDescent="0.2">
      <c r="A1664" s="794"/>
      <c r="B1664" s="794"/>
      <c r="C1664" s="794"/>
      <c r="D1664" s="794"/>
      <c r="G1664" s="794"/>
      <c r="H1664" s="794"/>
      <c r="I1664" s="794"/>
      <c r="J1664" s="794"/>
      <c r="K1664" s="794"/>
      <c r="L1664" s="794"/>
    </row>
    <row r="1665" spans="1:12" x14ac:dyDescent="0.2">
      <c r="A1665" s="794"/>
      <c r="B1665" s="794"/>
      <c r="C1665" s="794"/>
      <c r="D1665" s="794"/>
      <c r="G1665" s="794"/>
      <c r="H1665" s="794"/>
      <c r="I1665" s="794"/>
      <c r="J1665" s="794"/>
      <c r="K1665" s="794"/>
      <c r="L1665" s="794"/>
    </row>
    <row r="1666" spans="1:12" x14ac:dyDescent="0.2">
      <c r="A1666" s="794"/>
      <c r="B1666" s="794"/>
      <c r="C1666" s="794"/>
      <c r="D1666" s="794"/>
      <c r="G1666" s="794"/>
      <c r="H1666" s="794"/>
      <c r="I1666" s="794"/>
      <c r="J1666" s="794"/>
      <c r="K1666" s="794"/>
      <c r="L1666" s="794"/>
    </row>
    <row r="1667" spans="1:12" x14ac:dyDescent="0.2">
      <c r="A1667" s="794"/>
      <c r="B1667" s="794"/>
      <c r="C1667" s="794"/>
      <c r="D1667" s="794"/>
      <c r="G1667" s="794"/>
      <c r="H1667" s="794"/>
      <c r="I1667" s="794"/>
      <c r="J1667" s="794"/>
      <c r="K1667" s="794"/>
      <c r="L1667" s="794"/>
    </row>
    <row r="1668" spans="1:12" x14ac:dyDescent="0.2">
      <c r="A1668" s="794"/>
      <c r="B1668" s="794"/>
      <c r="C1668" s="794"/>
      <c r="D1668" s="794"/>
      <c r="G1668" s="794"/>
      <c r="H1668" s="794"/>
      <c r="I1668" s="794"/>
      <c r="J1668" s="794"/>
      <c r="K1668" s="794"/>
      <c r="L1668" s="794"/>
    </row>
    <row r="1669" spans="1:12" x14ac:dyDescent="0.2">
      <c r="A1669" s="794"/>
      <c r="B1669" s="794"/>
      <c r="C1669" s="794"/>
      <c r="D1669" s="794"/>
      <c r="G1669" s="794"/>
      <c r="H1669" s="794"/>
      <c r="I1669" s="794"/>
      <c r="J1669" s="794"/>
      <c r="K1669" s="794"/>
      <c r="L1669" s="794"/>
    </row>
    <row r="1670" spans="1:12" x14ac:dyDescent="0.2">
      <c r="A1670" s="794"/>
      <c r="B1670" s="794"/>
      <c r="C1670" s="794"/>
      <c r="D1670" s="794"/>
      <c r="G1670" s="794"/>
      <c r="H1670" s="794"/>
      <c r="I1670" s="794"/>
      <c r="J1670" s="794"/>
      <c r="K1670" s="794"/>
      <c r="L1670" s="794"/>
    </row>
    <row r="1671" spans="1:12" x14ac:dyDescent="0.2">
      <c r="A1671" s="794"/>
      <c r="B1671" s="794"/>
      <c r="C1671" s="794"/>
      <c r="D1671" s="794"/>
      <c r="G1671" s="794"/>
      <c r="H1671" s="794"/>
      <c r="I1671" s="794"/>
      <c r="J1671" s="794"/>
      <c r="K1671" s="794"/>
      <c r="L1671" s="794"/>
    </row>
    <row r="1672" spans="1:12" x14ac:dyDescent="0.2">
      <c r="A1672" s="794"/>
      <c r="B1672" s="794"/>
      <c r="C1672" s="794"/>
      <c r="D1672" s="794"/>
      <c r="G1672" s="794"/>
      <c r="H1672" s="794"/>
      <c r="I1672" s="794"/>
      <c r="J1672" s="794"/>
      <c r="K1672" s="794"/>
      <c r="L1672" s="794"/>
    </row>
    <row r="1673" spans="1:12" x14ac:dyDescent="0.2">
      <c r="A1673" s="794"/>
      <c r="B1673" s="794"/>
      <c r="C1673" s="794"/>
      <c r="D1673" s="794"/>
      <c r="G1673" s="794"/>
      <c r="H1673" s="794"/>
      <c r="I1673" s="794"/>
      <c r="J1673" s="794"/>
      <c r="K1673" s="794"/>
      <c r="L1673" s="794"/>
    </row>
    <row r="1674" spans="1:12" x14ac:dyDescent="0.2">
      <c r="A1674" s="794"/>
      <c r="B1674" s="794"/>
      <c r="C1674" s="794"/>
      <c r="D1674" s="794"/>
      <c r="G1674" s="794"/>
      <c r="H1674" s="794"/>
      <c r="I1674" s="794"/>
      <c r="J1674" s="794"/>
      <c r="K1674" s="794"/>
      <c r="L1674" s="794"/>
    </row>
    <row r="1675" spans="1:12" x14ac:dyDescent="0.2">
      <c r="A1675" s="794"/>
      <c r="B1675" s="794"/>
      <c r="C1675" s="794"/>
      <c r="D1675" s="794"/>
      <c r="G1675" s="794"/>
      <c r="H1675" s="794"/>
      <c r="I1675" s="794"/>
      <c r="J1675" s="794"/>
      <c r="K1675" s="794"/>
      <c r="L1675" s="794"/>
    </row>
    <row r="1676" spans="1:12" x14ac:dyDescent="0.2">
      <c r="A1676" s="794"/>
      <c r="B1676" s="794"/>
      <c r="C1676" s="794"/>
      <c r="D1676" s="794"/>
      <c r="G1676" s="794"/>
      <c r="H1676" s="794"/>
      <c r="I1676" s="794"/>
      <c r="J1676" s="794"/>
      <c r="K1676" s="794"/>
      <c r="L1676" s="794"/>
    </row>
    <row r="1677" spans="1:12" x14ac:dyDescent="0.2">
      <c r="A1677" s="794"/>
      <c r="B1677" s="794"/>
      <c r="C1677" s="794"/>
      <c r="D1677" s="794"/>
      <c r="G1677" s="794"/>
      <c r="H1677" s="794"/>
      <c r="I1677" s="794"/>
      <c r="J1677" s="794"/>
      <c r="K1677" s="794"/>
      <c r="L1677" s="794"/>
    </row>
    <row r="1678" spans="1:12" x14ac:dyDescent="0.2">
      <c r="A1678" s="794"/>
      <c r="B1678" s="794"/>
      <c r="C1678" s="794"/>
      <c r="D1678" s="794"/>
      <c r="G1678" s="794"/>
      <c r="H1678" s="794"/>
      <c r="I1678" s="794"/>
      <c r="J1678" s="794"/>
      <c r="K1678" s="794"/>
      <c r="L1678" s="794"/>
    </row>
    <row r="1679" spans="1:12" x14ac:dyDescent="0.2">
      <c r="A1679" s="794"/>
      <c r="B1679" s="794"/>
      <c r="C1679" s="794"/>
      <c r="D1679" s="794"/>
      <c r="G1679" s="794"/>
      <c r="H1679" s="794"/>
      <c r="I1679" s="794"/>
      <c r="J1679" s="794"/>
      <c r="K1679" s="794"/>
      <c r="L1679" s="794"/>
    </row>
    <row r="1680" spans="1:12" x14ac:dyDescent="0.2">
      <c r="A1680" s="794"/>
      <c r="B1680" s="794"/>
      <c r="C1680" s="794"/>
      <c r="D1680" s="794"/>
      <c r="G1680" s="794"/>
      <c r="H1680" s="794"/>
      <c r="I1680" s="794"/>
      <c r="J1680" s="794"/>
      <c r="K1680" s="794"/>
      <c r="L1680" s="794"/>
    </row>
    <row r="1681" spans="1:12" x14ac:dyDescent="0.2">
      <c r="A1681" s="794"/>
      <c r="B1681" s="794"/>
      <c r="C1681" s="794"/>
      <c r="D1681" s="794"/>
      <c r="G1681" s="794"/>
      <c r="H1681" s="794"/>
      <c r="I1681" s="794"/>
      <c r="J1681" s="794"/>
      <c r="K1681" s="794"/>
      <c r="L1681" s="794"/>
    </row>
    <row r="1682" spans="1:12" x14ac:dyDescent="0.2">
      <c r="A1682" s="794"/>
      <c r="B1682" s="794"/>
      <c r="C1682" s="794"/>
      <c r="D1682" s="794"/>
      <c r="G1682" s="794"/>
      <c r="H1682" s="794"/>
      <c r="I1682" s="794"/>
      <c r="J1682" s="794"/>
      <c r="K1682" s="794"/>
      <c r="L1682" s="794"/>
    </row>
    <row r="1683" spans="1:12" x14ac:dyDescent="0.2">
      <c r="A1683" s="794"/>
      <c r="B1683" s="794"/>
      <c r="C1683" s="794"/>
      <c r="D1683" s="794"/>
      <c r="G1683" s="794"/>
      <c r="H1683" s="794"/>
      <c r="I1683" s="794"/>
      <c r="J1683" s="794"/>
      <c r="K1683" s="794"/>
      <c r="L1683" s="794"/>
    </row>
    <row r="1684" spans="1:12" x14ac:dyDescent="0.2">
      <c r="A1684" s="794"/>
      <c r="B1684" s="794"/>
      <c r="C1684" s="794"/>
      <c r="D1684" s="794"/>
      <c r="G1684" s="794"/>
      <c r="H1684" s="794"/>
      <c r="I1684" s="794"/>
      <c r="J1684" s="794"/>
      <c r="K1684" s="794"/>
      <c r="L1684" s="794"/>
    </row>
    <row r="1685" spans="1:12" x14ac:dyDescent="0.2">
      <c r="A1685" s="794"/>
      <c r="B1685" s="794"/>
      <c r="C1685" s="794"/>
      <c r="D1685" s="794"/>
      <c r="G1685" s="794"/>
      <c r="H1685" s="794"/>
      <c r="I1685" s="794"/>
      <c r="J1685" s="794"/>
      <c r="K1685" s="794"/>
      <c r="L1685" s="794"/>
    </row>
    <row r="1686" spans="1:12" x14ac:dyDescent="0.2">
      <c r="A1686" s="794"/>
      <c r="B1686" s="794"/>
      <c r="C1686" s="794"/>
      <c r="D1686" s="794"/>
      <c r="G1686" s="794"/>
      <c r="H1686" s="794"/>
      <c r="I1686" s="794"/>
      <c r="J1686" s="794"/>
      <c r="K1686" s="794"/>
      <c r="L1686" s="794"/>
    </row>
    <row r="1687" spans="1:12" x14ac:dyDescent="0.2">
      <c r="A1687" s="794"/>
      <c r="B1687" s="794"/>
      <c r="C1687" s="794"/>
      <c r="D1687" s="794"/>
      <c r="G1687" s="794"/>
      <c r="H1687" s="794"/>
      <c r="I1687" s="794"/>
      <c r="J1687" s="794"/>
      <c r="K1687" s="794"/>
      <c r="L1687" s="794"/>
    </row>
    <row r="1688" spans="1:12" x14ac:dyDescent="0.2">
      <c r="A1688" s="794"/>
      <c r="B1688" s="794"/>
      <c r="C1688" s="794"/>
      <c r="D1688" s="794"/>
      <c r="G1688" s="794"/>
      <c r="H1688" s="794"/>
      <c r="I1688" s="794"/>
      <c r="J1688" s="794"/>
      <c r="K1688" s="794"/>
      <c r="L1688" s="794"/>
    </row>
    <row r="1689" spans="1:12" x14ac:dyDescent="0.2">
      <c r="A1689" s="794"/>
      <c r="B1689" s="794"/>
      <c r="C1689" s="794"/>
      <c r="D1689" s="794"/>
      <c r="G1689" s="794"/>
      <c r="H1689" s="794"/>
      <c r="I1689" s="794"/>
      <c r="J1689" s="794"/>
      <c r="K1689" s="794"/>
      <c r="L1689" s="794"/>
    </row>
    <row r="1690" spans="1:12" x14ac:dyDescent="0.2">
      <c r="A1690" s="794"/>
      <c r="B1690" s="794"/>
      <c r="C1690" s="794"/>
      <c r="D1690" s="794"/>
      <c r="G1690" s="794"/>
      <c r="H1690" s="794"/>
      <c r="I1690" s="794"/>
      <c r="J1690" s="794"/>
      <c r="K1690" s="794"/>
      <c r="L1690" s="794"/>
    </row>
    <row r="1691" spans="1:12" x14ac:dyDescent="0.2">
      <c r="A1691" s="794"/>
      <c r="B1691" s="794"/>
      <c r="C1691" s="794"/>
      <c r="D1691" s="794"/>
      <c r="G1691" s="794"/>
      <c r="H1691" s="794"/>
      <c r="I1691" s="794"/>
      <c r="J1691" s="794"/>
      <c r="K1691" s="794"/>
      <c r="L1691" s="794"/>
    </row>
    <row r="1692" spans="1:12" x14ac:dyDescent="0.2">
      <c r="A1692" s="794"/>
      <c r="B1692" s="794"/>
      <c r="C1692" s="794"/>
      <c r="D1692" s="794"/>
      <c r="G1692" s="794"/>
      <c r="H1692" s="794"/>
      <c r="I1692" s="794"/>
      <c r="J1692" s="794"/>
      <c r="K1692" s="794"/>
      <c r="L1692" s="794"/>
    </row>
    <row r="1693" spans="1:12" x14ac:dyDescent="0.2">
      <c r="A1693" s="794"/>
      <c r="B1693" s="794"/>
      <c r="C1693" s="794"/>
      <c r="D1693" s="794"/>
      <c r="G1693" s="794"/>
      <c r="H1693" s="794"/>
      <c r="I1693" s="794"/>
      <c r="J1693" s="794"/>
      <c r="K1693" s="794"/>
      <c r="L1693" s="794"/>
    </row>
    <row r="1694" spans="1:12" x14ac:dyDescent="0.2">
      <c r="A1694" s="794"/>
      <c r="B1694" s="794"/>
      <c r="C1694" s="794"/>
      <c r="D1694" s="794"/>
      <c r="G1694" s="794"/>
      <c r="H1694" s="794"/>
      <c r="I1694" s="794"/>
      <c r="J1694" s="794"/>
      <c r="K1694" s="794"/>
      <c r="L1694" s="794"/>
    </row>
    <row r="1695" spans="1:12" x14ac:dyDescent="0.2">
      <c r="A1695" s="794"/>
      <c r="B1695" s="794"/>
      <c r="C1695" s="794"/>
      <c r="D1695" s="794"/>
      <c r="G1695" s="794"/>
      <c r="H1695" s="794"/>
      <c r="I1695" s="794"/>
      <c r="J1695" s="794"/>
      <c r="K1695" s="794"/>
      <c r="L1695" s="794"/>
    </row>
    <row r="1696" spans="1:12" x14ac:dyDescent="0.2">
      <c r="A1696" s="794"/>
      <c r="B1696" s="794"/>
      <c r="C1696" s="794"/>
      <c r="D1696" s="794"/>
      <c r="G1696" s="794"/>
      <c r="H1696" s="794"/>
      <c r="I1696" s="794"/>
      <c r="J1696" s="794"/>
      <c r="K1696" s="794"/>
      <c r="L1696" s="794"/>
    </row>
    <row r="1697" spans="1:12" x14ac:dyDescent="0.2">
      <c r="A1697" s="794"/>
      <c r="B1697" s="794"/>
      <c r="C1697" s="794"/>
      <c r="D1697" s="794"/>
      <c r="G1697" s="794"/>
      <c r="H1697" s="794"/>
      <c r="I1697" s="794"/>
      <c r="J1697" s="794"/>
      <c r="K1697" s="794"/>
      <c r="L1697" s="794"/>
    </row>
    <row r="1698" spans="1:12" x14ac:dyDescent="0.2">
      <c r="A1698" s="794"/>
      <c r="B1698" s="794"/>
      <c r="C1698" s="794"/>
      <c r="D1698" s="794"/>
      <c r="G1698" s="794"/>
      <c r="H1698" s="794"/>
      <c r="I1698" s="794"/>
      <c r="J1698" s="794"/>
      <c r="K1698" s="794"/>
      <c r="L1698" s="794"/>
    </row>
    <row r="1699" spans="1:12" x14ac:dyDescent="0.2">
      <c r="A1699" s="794"/>
      <c r="B1699" s="794"/>
      <c r="C1699" s="794"/>
      <c r="D1699" s="794"/>
      <c r="G1699" s="794"/>
      <c r="H1699" s="794"/>
      <c r="I1699" s="794"/>
      <c r="J1699" s="794"/>
      <c r="K1699" s="794"/>
      <c r="L1699" s="794"/>
    </row>
    <row r="1700" spans="1:12" x14ac:dyDescent="0.2">
      <c r="A1700" s="794"/>
      <c r="B1700" s="794"/>
      <c r="C1700" s="794"/>
      <c r="D1700" s="794"/>
      <c r="G1700" s="794"/>
      <c r="H1700" s="794"/>
      <c r="I1700" s="794"/>
      <c r="J1700" s="794"/>
      <c r="K1700" s="794"/>
      <c r="L1700" s="794"/>
    </row>
    <row r="1701" spans="1:12" x14ac:dyDescent="0.2">
      <c r="A1701" s="794"/>
      <c r="B1701" s="794"/>
      <c r="C1701" s="794"/>
      <c r="D1701" s="794"/>
      <c r="G1701" s="794"/>
      <c r="H1701" s="794"/>
      <c r="I1701" s="794"/>
      <c r="J1701" s="794"/>
      <c r="K1701" s="794"/>
      <c r="L1701" s="794"/>
    </row>
    <row r="1702" spans="1:12" x14ac:dyDescent="0.2">
      <c r="A1702" s="794"/>
      <c r="B1702" s="794"/>
      <c r="C1702" s="794"/>
      <c r="D1702" s="794"/>
      <c r="G1702" s="794"/>
      <c r="H1702" s="794"/>
      <c r="I1702" s="794"/>
      <c r="J1702" s="794"/>
      <c r="K1702" s="794"/>
      <c r="L1702" s="794"/>
    </row>
    <row r="1703" spans="1:12" x14ac:dyDescent="0.2">
      <c r="A1703" s="794"/>
      <c r="B1703" s="794"/>
      <c r="C1703" s="794"/>
      <c r="D1703" s="794"/>
      <c r="G1703" s="794"/>
      <c r="H1703" s="794"/>
      <c r="I1703" s="794"/>
      <c r="J1703" s="794"/>
      <c r="K1703" s="794"/>
      <c r="L1703" s="794"/>
    </row>
    <row r="1704" spans="1:12" x14ac:dyDescent="0.2">
      <c r="A1704" s="794"/>
      <c r="B1704" s="794"/>
      <c r="C1704" s="794"/>
      <c r="D1704" s="794"/>
      <c r="G1704" s="794"/>
      <c r="H1704" s="794"/>
      <c r="I1704" s="794"/>
      <c r="J1704" s="794"/>
      <c r="K1704" s="794"/>
      <c r="L1704" s="794"/>
    </row>
    <row r="1705" spans="1:12" x14ac:dyDescent="0.2">
      <c r="A1705" s="794"/>
      <c r="B1705" s="794"/>
      <c r="C1705" s="794"/>
      <c r="D1705" s="794"/>
      <c r="G1705" s="794"/>
      <c r="H1705" s="794"/>
      <c r="I1705" s="794"/>
      <c r="J1705" s="794"/>
      <c r="K1705" s="794"/>
      <c r="L1705" s="794"/>
    </row>
    <row r="1706" spans="1:12" x14ac:dyDescent="0.2">
      <c r="A1706" s="794"/>
      <c r="B1706" s="794"/>
      <c r="C1706" s="794"/>
      <c r="D1706" s="794"/>
      <c r="G1706" s="794"/>
      <c r="H1706" s="794"/>
      <c r="I1706" s="794"/>
      <c r="J1706" s="794"/>
      <c r="K1706" s="794"/>
      <c r="L1706" s="794"/>
    </row>
    <row r="1707" spans="1:12" x14ac:dyDescent="0.2">
      <c r="A1707" s="794"/>
      <c r="B1707" s="794"/>
      <c r="C1707" s="794"/>
      <c r="D1707" s="794"/>
      <c r="G1707" s="794"/>
      <c r="H1707" s="794"/>
      <c r="I1707" s="794"/>
      <c r="J1707" s="794"/>
      <c r="K1707" s="794"/>
      <c r="L1707" s="794"/>
    </row>
    <row r="1708" spans="1:12" x14ac:dyDescent="0.2">
      <c r="A1708" s="794"/>
      <c r="B1708" s="794"/>
      <c r="C1708" s="794"/>
      <c r="D1708" s="794"/>
      <c r="G1708" s="794"/>
      <c r="H1708" s="794"/>
      <c r="I1708" s="794"/>
      <c r="J1708" s="794"/>
      <c r="K1708" s="794"/>
      <c r="L1708" s="794"/>
    </row>
    <row r="1709" spans="1:12" x14ac:dyDescent="0.2">
      <c r="A1709" s="794"/>
      <c r="B1709" s="794"/>
      <c r="C1709" s="794"/>
      <c r="D1709" s="794"/>
      <c r="G1709" s="794"/>
      <c r="H1709" s="794"/>
      <c r="I1709" s="794"/>
      <c r="J1709" s="794"/>
      <c r="K1709" s="794"/>
      <c r="L1709" s="794"/>
    </row>
    <row r="1710" spans="1:12" x14ac:dyDescent="0.2">
      <c r="A1710" s="794"/>
      <c r="B1710" s="794"/>
      <c r="C1710" s="794"/>
      <c r="D1710" s="794"/>
      <c r="G1710" s="794"/>
      <c r="H1710" s="794"/>
      <c r="I1710" s="794"/>
      <c r="J1710" s="794"/>
      <c r="K1710" s="794"/>
      <c r="L1710" s="794"/>
    </row>
    <row r="1711" spans="1:12" x14ac:dyDescent="0.2">
      <c r="A1711" s="794"/>
      <c r="B1711" s="794"/>
      <c r="C1711" s="794"/>
      <c r="D1711" s="794"/>
      <c r="G1711" s="794"/>
      <c r="H1711" s="794"/>
      <c r="I1711" s="794"/>
      <c r="J1711" s="794"/>
      <c r="K1711" s="794"/>
      <c r="L1711" s="794"/>
    </row>
    <row r="1712" spans="1:12" x14ac:dyDescent="0.2">
      <c r="A1712" s="794"/>
      <c r="B1712" s="794"/>
      <c r="C1712" s="794"/>
      <c r="D1712" s="794"/>
      <c r="G1712" s="794"/>
      <c r="H1712" s="794"/>
      <c r="I1712" s="794"/>
      <c r="J1712" s="794"/>
      <c r="K1712" s="794"/>
      <c r="L1712" s="794"/>
    </row>
    <row r="1713" spans="1:12" x14ac:dyDescent="0.2">
      <c r="A1713" s="794"/>
      <c r="B1713" s="794"/>
      <c r="C1713" s="794"/>
      <c r="D1713" s="794"/>
      <c r="G1713" s="794"/>
      <c r="H1713" s="794"/>
      <c r="I1713" s="794"/>
      <c r="J1713" s="794"/>
      <c r="K1713" s="794"/>
      <c r="L1713" s="794"/>
    </row>
    <row r="1714" spans="1:12" x14ac:dyDescent="0.2">
      <c r="A1714" s="794"/>
      <c r="B1714" s="794"/>
      <c r="C1714" s="794"/>
      <c r="D1714" s="794"/>
      <c r="G1714" s="794"/>
      <c r="H1714" s="794"/>
      <c r="I1714" s="794"/>
      <c r="J1714" s="794"/>
      <c r="K1714" s="794"/>
      <c r="L1714" s="794"/>
    </row>
    <row r="1715" spans="1:12" x14ac:dyDescent="0.2">
      <c r="A1715" s="794"/>
      <c r="B1715" s="794"/>
      <c r="C1715" s="794"/>
      <c r="D1715" s="794"/>
      <c r="G1715" s="794"/>
      <c r="H1715" s="794"/>
      <c r="I1715" s="794"/>
      <c r="J1715" s="794"/>
      <c r="K1715" s="794"/>
      <c r="L1715" s="794"/>
    </row>
    <row r="1716" spans="1:12" x14ac:dyDescent="0.2">
      <c r="A1716" s="794"/>
      <c r="B1716" s="794"/>
      <c r="C1716" s="794"/>
      <c r="D1716" s="794"/>
      <c r="G1716" s="794"/>
      <c r="H1716" s="794"/>
      <c r="I1716" s="794"/>
      <c r="J1716" s="794"/>
      <c r="K1716" s="794"/>
      <c r="L1716" s="794"/>
    </row>
    <row r="1717" spans="1:12" x14ac:dyDescent="0.2">
      <c r="A1717" s="794"/>
      <c r="B1717" s="794"/>
      <c r="C1717" s="794"/>
      <c r="D1717" s="794"/>
      <c r="G1717" s="794"/>
      <c r="H1717" s="794"/>
      <c r="I1717" s="794"/>
      <c r="J1717" s="794"/>
      <c r="K1717" s="794"/>
      <c r="L1717" s="794"/>
    </row>
    <row r="1718" spans="1:12" x14ac:dyDescent="0.2">
      <c r="A1718" s="794"/>
      <c r="B1718" s="794"/>
      <c r="C1718" s="794"/>
      <c r="D1718" s="794"/>
      <c r="G1718" s="794"/>
      <c r="H1718" s="794"/>
      <c r="I1718" s="794"/>
      <c r="J1718" s="794"/>
      <c r="K1718" s="794"/>
      <c r="L1718" s="794"/>
    </row>
    <row r="1719" spans="1:12" x14ac:dyDescent="0.2">
      <c r="A1719" s="794"/>
      <c r="B1719" s="794"/>
      <c r="C1719" s="794"/>
      <c r="D1719" s="794"/>
      <c r="G1719" s="794"/>
      <c r="H1719" s="794"/>
      <c r="I1719" s="794"/>
      <c r="J1719" s="794"/>
      <c r="K1719" s="794"/>
      <c r="L1719" s="794"/>
    </row>
    <row r="1720" spans="1:12" x14ac:dyDescent="0.2">
      <c r="A1720" s="794"/>
      <c r="B1720" s="794"/>
      <c r="C1720" s="794"/>
      <c r="D1720" s="794"/>
      <c r="G1720" s="794"/>
      <c r="H1720" s="794"/>
      <c r="I1720" s="794"/>
      <c r="J1720" s="794"/>
      <c r="K1720" s="794"/>
      <c r="L1720" s="794"/>
    </row>
    <row r="1721" spans="1:12" x14ac:dyDescent="0.2">
      <c r="A1721" s="794"/>
      <c r="B1721" s="794"/>
      <c r="C1721" s="794"/>
      <c r="D1721" s="794"/>
      <c r="G1721" s="794"/>
      <c r="H1721" s="794"/>
      <c r="I1721" s="794"/>
      <c r="J1721" s="794"/>
      <c r="K1721" s="794"/>
      <c r="L1721" s="794"/>
    </row>
    <row r="1722" spans="1:12" x14ac:dyDescent="0.2">
      <c r="A1722" s="794"/>
      <c r="B1722" s="794"/>
      <c r="C1722" s="794"/>
      <c r="D1722" s="794"/>
      <c r="G1722" s="794"/>
      <c r="H1722" s="794"/>
      <c r="I1722" s="794"/>
      <c r="J1722" s="794"/>
      <c r="K1722" s="794"/>
      <c r="L1722" s="794"/>
    </row>
    <row r="1723" spans="1:12" x14ac:dyDescent="0.2">
      <c r="A1723" s="794"/>
      <c r="B1723" s="794"/>
      <c r="C1723" s="794"/>
      <c r="D1723" s="794"/>
      <c r="G1723" s="794"/>
      <c r="H1723" s="794"/>
      <c r="I1723" s="794"/>
      <c r="J1723" s="794"/>
      <c r="K1723" s="794"/>
      <c r="L1723" s="794"/>
    </row>
    <row r="1724" spans="1:12" x14ac:dyDescent="0.2">
      <c r="A1724" s="794"/>
      <c r="B1724" s="794"/>
      <c r="C1724" s="794"/>
      <c r="D1724" s="794"/>
      <c r="G1724" s="794"/>
      <c r="H1724" s="794"/>
      <c r="I1724" s="794"/>
      <c r="J1724" s="794"/>
      <c r="K1724" s="794"/>
      <c r="L1724" s="794"/>
    </row>
    <row r="1725" spans="1:12" x14ac:dyDescent="0.2">
      <c r="A1725" s="794"/>
      <c r="B1725" s="794"/>
      <c r="C1725" s="794"/>
      <c r="D1725" s="794"/>
      <c r="G1725" s="794"/>
      <c r="H1725" s="794"/>
      <c r="I1725" s="794"/>
      <c r="J1725" s="794"/>
      <c r="K1725" s="794"/>
      <c r="L1725" s="794"/>
    </row>
    <row r="1726" spans="1:12" x14ac:dyDescent="0.2">
      <c r="A1726" s="794"/>
      <c r="B1726" s="794"/>
      <c r="C1726" s="794"/>
      <c r="D1726" s="794"/>
      <c r="G1726" s="794"/>
      <c r="H1726" s="794"/>
      <c r="I1726" s="794"/>
      <c r="J1726" s="794"/>
      <c r="K1726" s="794"/>
      <c r="L1726" s="794"/>
    </row>
    <row r="1727" spans="1:12" x14ac:dyDescent="0.2">
      <c r="A1727" s="794"/>
      <c r="B1727" s="794"/>
      <c r="C1727" s="794"/>
      <c r="D1727" s="794"/>
      <c r="G1727" s="794"/>
      <c r="H1727" s="794"/>
      <c r="I1727" s="794"/>
      <c r="J1727" s="794"/>
      <c r="K1727" s="794"/>
      <c r="L1727" s="794"/>
    </row>
    <row r="1728" spans="1:12" x14ac:dyDescent="0.2">
      <c r="A1728" s="794"/>
      <c r="B1728" s="794"/>
      <c r="C1728" s="794"/>
      <c r="D1728" s="794"/>
      <c r="G1728" s="794"/>
      <c r="H1728" s="794"/>
      <c r="I1728" s="794"/>
      <c r="J1728" s="794"/>
      <c r="K1728" s="794"/>
      <c r="L1728" s="794"/>
    </row>
    <row r="1729" spans="1:12" x14ac:dyDescent="0.2">
      <c r="A1729" s="794"/>
      <c r="B1729" s="794"/>
      <c r="C1729" s="794"/>
      <c r="D1729" s="794"/>
      <c r="G1729" s="794"/>
      <c r="H1729" s="794"/>
      <c r="I1729" s="794"/>
      <c r="J1729" s="794"/>
      <c r="K1729" s="794"/>
      <c r="L1729" s="794"/>
    </row>
    <row r="1730" spans="1:12" x14ac:dyDescent="0.2">
      <c r="A1730" s="794"/>
      <c r="B1730" s="794"/>
      <c r="C1730" s="794"/>
      <c r="D1730" s="794"/>
      <c r="G1730" s="794"/>
      <c r="H1730" s="794"/>
      <c r="I1730" s="794"/>
      <c r="J1730" s="794"/>
      <c r="K1730" s="794"/>
      <c r="L1730" s="794"/>
    </row>
    <row r="1731" spans="1:12" x14ac:dyDescent="0.2">
      <c r="A1731" s="794"/>
      <c r="B1731" s="794"/>
      <c r="C1731" s="794"/>
      <c r="D1731" s="794"/>
      <c r="G1731" s="794"/>
      <c r="H1731" s="794"/>
      <c r="I1731" s="794"/>
      <c r="J1731" s="794"/>
      <c r="K1731" s="794"/>
      <c r="L1731" s="794"/>
    </row>
    <row r="1732" spans="1:12" x14ac:dyDescent="0.2">
      <c r="A1732" s="794"/>
      <c r="B1732" s="794"/>
      <c r="C1732" s="794"/>
      <c r="D1732" s="794"/>
      <c r="G1732" s="794"/>
      <c r="H1732" s="794"/>
      <c r="I1732" s="794"/>
      <c r="J1732" s="794"/>
      <c r="K1732" s="794"/>
      <c r="L1732" s="794"/>
    </row>
    <row r="1733" spans="1:12" x14ac:dyDescent="0.2">
      <c r="A1733" s="794"/>
      <c r="B1733" s="794"/>
      <c r="C1733" s="794"/>
      <c r="D1733" s="794"/>
      <c r="G1733" s="794"/>
      <c r="H1733" s="794"/>
      <c r="I1733" s="794"/>
      <c r="J1733" s="794"/>
      <c r="K1733" s="794"/>
      <c r="L1733" s="794"/>
    </row>
    <row r="1734" spans="1:12" x14ac:dyDescent="0.2">
      <c r="A1734" s="794"/>
      <c r="B1734" s="794"/>
      <c r="C1734" s="794"/>
      <c r="D1734" s="794"/>
      <c r="G1734" s="794"/>
      <c r="H1734" s="794"/>
      <c r="I1734" s="794"/>
      <c r="J1734" s="794"/>
      <c r="K1734" s="794"/>
      <c r="L1734" s="794"/>
    </row>
    <row r="1735" spans="1:12" x14ac:dyDescent="0.2">
      <c r="A1735" s="794"/>
      <c r="B1735" s="794"/>
      <c r="C1735" s="794"/>
      <c r="D1735" s="794"/>
      <c r="G1735" s="794"/>
      <c r="H1735" s="794"/>
      <c r="I1735" s="794"/>
      <c r="J1735" s="794"/>
      <c r="K1735" s="794"/>
      <c r="L1735" s="794"/>
    </row>
    <row r="1736" spans="1:12" x14ac:dyDescent="0.2">
      <c r="A1736" s="794"/>
      <c r="B1736" s="794"/>
      <c r="C1736" s="794"/>
      <c r="D1736" s="794"/>
      <c r="G1736" s="794"/>
      <c r="H1736" s="794"/>
      <c r="I1736" s="794"/>
      <c r="J1736" s="794"/>
      <c r="K1736" s="794"/>
      <c r="L1736" s="794"/>
    </row>
    <row r="1737" spans="1:12" x14ac:dyDescent="0.2">
      <c r="A1737" s="794"/>
      <c r="B1737" s="794"/>
      <c r="C1737" s="794"/>
      <c r="D1737" s="794"/>
      <c r="G1737" s="794"/>
      <c r="H1737" s="794"/>
      <c r="I1737" s="794"/>
      <c r="J1737" s="794"/>
      <c r="K1737" s="794"/>
      <c r="L1737" s="794"/>
    </row>
    <row r="1738" spans="1:12" x14ac:dyDescent="0.2">
      <c r="A1738" s="794"/>
      <c r="B1738" s="794"/>
      <c r="C1738" s="794"/>
      <c r="D1738" s="794"/>
      <c r="G1738" s="794"/>
      <c r="H1738" s="794"/>
      <c r="I1738" s="794"/>
      <c r="J1738" s="794"/>
      <c r="K1738" s="794"/>
      <c r="L1738" s="794"/>
    </row>
    <row r="1739" spans="1:12" x14ac:dyDescent="0.2">
      <c r="A1739" s="794"/>
      <c r="B1739" s="794"/>
      <c r="C1739" s="794"/>
      <c r="D1739" s="794"/>
      <c r="G1739" s="794"/>
      <c r="H1739" s="794"/>
      <c r="I1739" s="794"/>
      <c r="J1739" s="794"/>
      <c r="K1739" s="794"/>
      <c r="L1739" s="794"/>
    </row>
    <row r="1740" spans="1:12" x14ac:dyDescent="0.2">
      <c r="A1740" s="794"/>
      <c r="B1740" s="794"/>
      <c r="C1740" s="794"/>
      <c r="D1740" s="794"/>
      <c r="G1740" s="794"/>
      <c r="H1740" s="794"/>
      <c r="I1740" s="794"/>
      <c r="J1740" s="794"/>
      <c r="K1740" s="794"/>
      <c r="L1740" s="794"/>
    </row>
    <row r="1741" spans="1:12" x14ac:dyDescent="0.2">
      <c r="A1741" s="794"/>
      <c r="B1741" s="794"/>
      <c r="C1741" s="794"/>
      <c r="D1741" s="794"/>
      <c r="G1741" s="794"/>
      <c r="H1741" s="794"/>
      <c r="I1741" s="794"/>
      <c r="J1741" s="794"/>
      <c r="K1741" s="794"/>
      <c r="L1741" s="794"/>
    </row>
    <row r="1742" spans="1:12" x14ac:dyDescent="0.2">
      <c r="A1742" s="794"/>
      <c r="B1742" s="794"/>
      <c r="C1742" s="794"/>
      <c r="D1742" s="794"/>
      <c r="G1742" s="794"/>
      <c r="H1742" s="794"/>
      <c r="I1742" s="794"/>
      <c r="J1742" s="794"/>
      <c r="K1742" s="794"/>
      <c r="L1742" s="794"/>
    </row>
    <row r="1743" spans="1:12" x14ac:dyDescent="0.2">
      <c r="A1743" s="794"/>
      <c r="B1743" s="794"/>
      <c r="C1743" s="794"/>
      <c r="D1743" s="794"/>
      <c r="G1743" s="794"/>
      <c r="H1743" s="794"/>
      <c r="I1743" s="794"/>
      <c r="J1743" s="794"/>
      <c r="K1743" s="794"/>
      <c r="L1743" s="794"/>
    </row>
    <row r="1744" spans="1:12" x14ac:dyDescent="0.2">
      <c r="A1744" s="794"/>
      <c r="B1744" s="794"/>
      <c r="C1744" s="794"/>
      <c r="D1744" s="794"/>
      <c r="G1744" s="794"/>
      <c r="H1744" s="794"/>
      <c r="I1744" s="794"/>
      <c r="J1744" s="794"/>
      <c r="K1744" s="794"/>
      <c r="L1744" s="794"/>
    </row>
    <row r="1745" spans="1:12" x14ac:dyDescent="0.2">
      <c r="A1745" s="794"/>
      <c r="B1745" s="794"/>
      <c r="C1745" s="794"/>
      <c r="D1745" s="794"/>
      <c r="G1745" s="794"/>
      <c r="H1745" s="794"/>
      <c r="I1745" s="794"/>
      <c r="J1745" s="794"/>
      <c r="K1745" s="794"/>
      <c r="L1745" s="794"/>
    </row>
    <row r="1746" spans="1:12" x14ac:dyDescent="0.2">
      <c r="A1746" s="794"/>
      <c r="B1746" s="794"/>
      <c r="C1746" s="794"/>
      <c r="D1746" s="794"/>
      <c r="G1746" s="794"/>
      <c r="H1746" s="794"/>
      <c r="I1746" s="794"/>
      <c r="J1746" s="794"/>
      <c r="K1746" s="794"/>
      <c r="L1746" s="794"/>
    </row>
    <row r="1747" spans="1:12" x14ac:dyDescent="0.2">
      <c r="A1747" s="794"/>
      <c r="B1747" s="794"/>
      <c r="C1747" s="794"/>
      <c r="D1747" s="794"/>
      <c r="G1747" s="794"/>
      <c r="H1747" s="794"/>
      <c r="I1747" s="794"/>
      <c r="J1747" s="794"/>
      <c r="K1747" s="794"/>
      <c r="L1747" s="794"/>
    </row>
    <row r="1748" spans="1:12" x14ac:dyDescent="0.2">
      <c r="A1748" s="794"/>
      <c r="B1748" s="794"/>
      <c r="C1748" s="794"/>
      <c r="D1748" s="794"/>
      <c r="G1748" s="794"/>
      <c r="H1748" s="794"/>
      <c r="I1748" s="794"/>
      <c r="J1748" s="794"/>
      <c r="K1748" s="794"/>
      <c r="L1748" s="794"/>
    </row>
    <row r="1749" spans="1:12" x14ac:dyDescent="0.2">
      <c r="A1749" s="794"/>
      <c r="B1749" s="794"/>
      <c r="C1749" s="794"/>
      <c r="D1749" s="794"/>
      <c r="G1749" s="794"/>
      <c r="H1749" s="794"/>
      <c r="I1749" s="794"/>
      <c r="J1749" s="794"/>
      <c r="K1749" s="794"/>
      <c r="L1749" s="794"/>
    </row>
    <row r="1750" spans="1:12" x14ac:dyDescent="0.2">
      <c r="A1750" s="794"/>
      <c r="B1750" s="794"/>
      <c r="C1750" s="794"/>
      <c r="D1750" s="794"/>
      <c r="G1750" s="794"/>
      <c r="H1750" s="794"/>
      <c r="I1750" s="794"/>
      <c r="J1750" s="794"/>
      <c r="K1750" s="794"/>
      <c r="L1750" s="794"/>
    </row>
    <row r="1751" spans="1:12" x14ac:dyDescent="0.2">
      <c r="A1751" s="794"/>
      <c r="B1751" s="794"/>
      <c r="C1751" s="794"/>
      <c r="D1751" s="794"/>
      <c r="G1751" s="794"/>
      <c r="H1751" s="794"/>
      <c r="I1751" s="794"/>
      <c r="J1751" s="794"/>
      <c r="K1751" s="794"/>
      <c r="L1751" s="794"/>
    </row>
    <row r="1752" spans="1:12" x14ac:dyDescent="0.2">
      <c r="A1752" s="794"/>
      <c r="B1752" s="794"/>
      <c r="C1752" s="794"/>
      <c r="D1752" s="794"/>
      <c r="G1752" s="794"/>
      <c r="H1752" s="794"/>
      <c r="I1752" s="794"/>
      <c r="J1752" s="794"/>
      <c r="K1752" s="794"/>
      <c r="L1752" s="794"/>
    </row>
    <row r="1753" spans="1:12" x14ac:dyDescent="0.2">
      <c r="A1753" s="794"/>
      <c r="B1753" s="794"/>
      <c r="C1753" s="794"/>
      <c r="D1753" s="794"/>
      <c r="G1753" s="794"/>
      <c r="H1753" s="794"/>
      <c r="I1753" s="794"/>
      <c r="J1753" s="794"/>
      <c r="K1753" s="794"/>
      <c r="L1753" s="794"/>
    </row>
    <row r="1754" spans="1:12" x14ac:dyDescent="0.2">
      <c r="A1754" s="794"/>
      <c r="B1754" s="794"/>
      <c r="C1754" s="794"/>
      <c r="D1754" s="794"/>
      <c r="G1754" s="794"/>
      <c r="H1754" s="794"/>
      <c r="I1754" s="794"/>
      <c r="J1754" s="794"/>
      <c r="K1754" s="794"/>
      <c r="L1754" s="794"/>
    </row>
    <row r="1755" spans="1:12" x14ac:dyDescent="0.2">
      <c r="A1755" s="794"/>
      <c r="B1755" s="794"/>
      <c r="C1755" s="794"/>
      <c r="D1755" s="794"/>
      <c r="G1755" s="794"/>
      <c r="H1755" s="794"/>
      <c r="I1755" s="794"/>
      <c r="J1755" s="794"/>
      <c r="K1755" s="794"/>
      <c r="L1755" s="794"/>
    </row>
    <row r="1756" spans="1:12" x14ac:dyDescent="0.2">
      <c r="A1756" s="794"/>
      <c r="B1756" s="794"/>
      <c r="C1756" s="794"/>
      <c r="D1756" s="794"/>
      <c r="G1756" s="794"/>
      <c r="H1756" s="794"/>
      <c r="I1756" s="794"/>
      <c r="J1756" s="794"/>
      <c r="K1756" s="794"/>
      <c r="L1756" s="794"/>
    </row>
    <row r="1757" spans="1:12" x14ac:dyDescent="0.2">
      <c r="A1757" s="794"/>
      <c r="B1757" s="794"/>
      <c r="C1757" s="794"/>
      <c r="D1757" s="794"/>
      <c r="G1757" s="794"/>
      <c r="H1757" s="794"/>
      <c r="I1757" s="794"/>
      <c r="J1757" s="794"/>
      <c r="K1757" s="794"/>
      <c r="L1757" s="794"/>
    </row>
    <row r="1758" spans="1:12" x14ac:dyDescent="0.2">
      <c r="A1758" s="794"/>
      <c r="B1758" s="794"/>
      <c r="C1758" s="794"/>
      <c r="D1758" s="794"/>
      <c r="G1758" s="794"/>
      <c r="H1758" s="794"/>
      <c r="I1758" s="794"/>
      <c r="J1758" s="794"/>
      <c r="K1758" s="794"/>
      <c r="L1758" s="794"/>
    </row>
    <row r="1759" spans="1:12" x14ac:dyDescent="0.2">
      <c r="A1759" s="794"/>
      <c r="B1759" s="794"/>
      <c r="C1759" s="794"/>
      <c r="D1759" s="794"/>
      <c r="G1759" s="794"/>
      <c r="H1759" s="794"/>
      <c r="I1759" s="794"/>
      <c r="J1759" s="794"/>
      <c r="K1759" s="794"/>
      <c r="L1759" s="794"/>
    </row>
    <row r="1760" spans="1:12" x14ac:dyDescent="0.2">
      <c r="A1760" s="794"/>
      <c r="B1760" s="794"/>
      <c r="C1760" s="794"/>
      <c r="D1760" s="794"/>
      <c r="G1760" s="794"/>
      <c r="H1760" s="794"/>
      <c r="I1760" s="794"/>
      <c r="J1760" s="794"/>
      <c r="K1760" s="794"/>
      <c r="L1760" s="794"/>
    </row>
    <row r="1761" spans="1:12" x14ac:dyDescent="0.2">
      <c r="A1761" s="794"/>
      <c r="B1761" s="794"/>
      <c r="C1761" s="794"/>
      <c r="D1761" s="794"/>
      <c r="G1761" s="794"/>
      <c r="H1761" s="794"/>
      <c r="I1761" s="794"/>
      <c r="J1761" s="794"/>
      <c r="K1761" s="794"/>
      <c r="L1761" s="794"/>
    </row>
    <row r="1762" spans="1:12" x14ac:dyDescent="0.2">
      <c r="A1762" s="794"/>
      <c r="B1762" s="794"/>
      <c r="C1762" s="794"/>
      <c r="D1762" s="794"/>
      <c r="G1762" s="794"/>
      <c r="H1762" s="794"/>
      <c r="I1762" s="794"/>
      <c r="J1762" s="794"/>
      <c r="K1762" s="794"/>
      <c r="L1762" s="794"/>
    </row>
    <row r="1763" spans="1:12" x14ac:dyDescent="0.2">
      <c r="A1763" s="794"/>
      <c r="B1763" s="794"/>
      <c r="C1763" s="794"/>
      <c r="D1763" s="794"/>
      <c r="G1763" s="794"/>
      <c r="H1763" s="794"/>
      <c r="I1763" s="794"/>
      <c r="J1763" s="794"/>
      <c r="K1763" s="794"/>
      <c r="L1763" s="794"/>
    </row>
    <row r="1764" spans="1:12" x14ac:dyDescent="0.2">
      <c r="A1764" s="794"/>
      <c r="B1764" s="794"/>
      <c r="C1764" s="794"/>
      <c r="D1764" s="794"/>
      <c r="G1764" s="794"/>
      <c r="H1764" s="794"/>
      <c r="I1764" s="794"/>
      <c r="J1764" s="794"/>
      <c r="K1764" s="794"/>
      <c r="L1764" s="794"/>
    </row>
    <row r="1765" spans="1:12" x14ac:dyDescent="0.2">
      <c r="A1765" s="794"/>
      <c r="B1765" s="794"/>
      <c r="C1765" s="794"/>
      <c r="D1765" s="794"/>
      <c r="G1765" s="794"/>
      <c r="H1765" s="794"/>
      <c r="I1765" s="794"/>
      <c r="J1765" s="794"/>
      <c r="K1765" s="794"/>
      <c r="L1765" s="794"/>
    </row>
    <row r="1766" spans="1:12" x14ac:dyDescent="0.2">
      <c r="A1766" s="794"/>
      <c r="B1766" s="794"/>
      <c r="C1766" s="794"/>
      <c r="D1766" s="794"/>
      <c r="G1766" s="794"/>
      <c r="H1766" s="794"/>
      <c r="I1766" s="794"/>
      <c r="J1766" s="794"/>
      <c r="K1766" s="794"/>
      <c r="L1766" s="794"/>
    </row>
    <row r="1767" spans="1:12" x14ac:dyDescent="0.2">
      <c r="A1767" s="794"/>
      <c r="B1767" s="794"/>
      <c r="C1767" s="794"/>
      <c r="D1767" s="794"/>
      <c r="G1767" s="794"/>
      <c r="H1767" s="794"/>
      <c r="I1767" s="794"/>
      <c r="J1767" s="794"/>
      <c r="K1767" s="794"/>
      <c r="L1767" s="794"/>
    </row>
    <row r="1768" spans="1:12" x14ac:dyDescent="0.2">
      <c r="A1768" s="794"/>
      <c r="B1768" s="794"/>
      <c r="C1768" s="794"/>
      <c r="D1768" s="794"/>
      <c r="G1768" s="794"/>
      <c r="H1768" s="794"/>
      <c r="I1768" s="794"/>
      <c r="J1768" s="794"/>
      <c r="K1768" s="794"/>
      <c r="L1768" s="794"/>
    </row>
    <row r="1769" spans="1:12" x14ac:dyDescent="0.2">
      <c r="A1769" s="794"/>
      <c r="B1769" s="794"/>
      <c r="C1769" s="794"/>
      <c r="D1769" s="794"/>
      <c r="G1769" s="794"/>
      <c r="H1769" s="794"/>
      <c r="I1769" s="794"/>
      <c r="J1769" s="794"/>
      <c r="K1769" s="794"/>
      <c r="L1769" s="794"/>
    </row>
    <row r="1770" spans="1:12" x14ac:dyDescent="0.2">
      <c r="A1770" s="794"/>
      <c r="B1770" s="794"/>
      <c r="C1770" s="794"/>
      <c r="D1770" s="794"/>
      <c r="G1770" s="794"/>
      <c r="H1770" s="794"/>
      <c r="I1770" s="794"/>
      <c r="J1770" s="794"/>
      <c r="K1770" s="794"/>
      <c r="L1770" s="794"/>
    </row>
    <row r="1771" spans="1:12" x14ac:dyDescent="0.2">
      <c r="A1771" s="794"/>
      <c r="B1771" s="794"/>
      <c r="C1771" s="794"/>
      <c r="D1771" s="794"/>
      <c r="G1771" s="794"/>
      <c r="H1771" s="794"/>
      <c r="I1771" s="794"/>
      <c r="J1771" s="794"/>
      <c r="K1771" s="794"/>
      <c r="L1771" s="794"/>
    </row>
    <row r="1772" spans="1:12" x14ac:dyDescent="0.2">
      <c r="A1772" s="794"/>
      <c r="B1772" s="794"/>
      <c r="C1772" s="794"/>
      <c r="D1772" s="794"/>
      <c r="G1772" s="794"/>
      <c r="H1772" s="794"/>
      <c r="I1772" s="794"/>
      <c r="J1772" s="794"/>
      <c r="K1772" s="794"/>
      <c r="L1772" s="794"/>
    </row>
    <row r="1773" spans="1:12" x14ac:dyDescent="0.2">
      <c r="A1773" s="794"/>
      <c r="B1773" s="794"/>
      <c r="C1773" s="794"/>
      <c r="D1773" s="794"/>
      <c r="G1773" s="794"/>
      <c r="H1773" s="794"/>
      <c r="I1773" s="794"/>
      <c r="J1773" s="794"/>
      <c r="K1773" s="794"/>
      <c r="L1773" s="794"/>
    </row>
    <row r="1774" spans="1:12" x14ac:dyDescent="0.2">
      <c r="A1774" s="794"/>
      <c r="B1774" s="794"/>
      <c r="C1774" s="794"/>
      <c r="D1774" s="794"/>
      <c r="G1774" s="794"/>
      <c r="H1774" s="794"/>
      <c r="I1774" s="794"/>
      <c r="J1774" s="794"/>
      <c r="K1774" s="794"/>
      <c r="L1774" s="794"/>
    </row>
    <row r="1775" spans="1:12" x14ac:dyDescent="0.2">
      <c r="A1775" s="794"/>
      <c r="B1775" s="794"/>
      <c r="C1775" s="794"/>
      <c r="D1775" s="794"/>
      <c r="G1775" s="794"/>
      <c r="H1775" s="794"/>
      <c r="I1775" s="794"/>
      <c r="J1775" s="794"/>
      <c r="K1775" s="794"/>
      <c r="L1775" s="794"/>
    </row>
    <row r="1776" spans="1:12" x14ac:dyDescent="0.2">
      <c r="A1776" s="794"/>
      <c r="B1776" s="794"/>
      <c r="C1776" s="794"/>
      <c r="D1776" s="794"/>
      <c r="G1776" s="794"/>
      <c r="H1776" s="794"/>
      <c r="I1776" s="794"/>
      <c r="J1776" s="794"/>
      <c r="K1776" s="794"/>
      <c r="L1776" s="794"/>
    </row>
    <row r="1777" spans="1:12" x14ac:dyDescent="0.2">
      <c r="A1777" s="794"/>
      <c r="B1777" s="794"/>
      <c r="C1777" s="794"/>
      <c r="D1777" s="794"/>
      <c r="G1777" s="794"/>
      <c r="H1777" s="794"/>
      <c r="I1777" s="794"/>
      <c r="J1777" s="794"/>
      <c r="K1777" s="794"/>
      <c r="L1777" s="794"/>
    </row>
    <row r="1778" spans="1:12" x14ac:dyDescent="0.2">
      <c r="A1778" s="794"/>
      <c r="B1778" s="794"/>
      <c r="C1778" s="794"/>
      <c r="D1778" s="794"/>
      <c r="G1778" s="794"/>
      <c r="H1778" s="794"/>
      <c r="I1778" s="794"/>
      <c r="J1778" s="794"/>
      <c r="K1778" s="794"/>
      <c r="L1778" s="794"/>
    </row>
    <row r="1779" spans="1:12" x14ac:dyDescent="0.2">
      <c r="A1779" s="794"/>
      <c r="B1779" s="794"/>
      <c r="C1779" s="794"/>
      <c r="D1779" s="794"/>
      <c r="G1779" s="794"/>
      <c r="H1779" s="794"/>
      <c r="I1779" s="794"/>
      <c r="J1779" s="794"/>
      <c r="K1779" s="794"/>
      <c r="L1779" s="794"/>
    </row>
    <row r="1780" spans="1:12" x14ac:dyDescent="0.2">
      <c r="A1780" s="794"/>
      <c r="B1780" s="794"/>
      <c r="C1780" s="794"/>
      <c r="D1780" s="794"/>
      <c r="G1780" s="794"/>
      <c r="H1780" s="794"/>
      <c r="I1780" s="794"/>
      <c r="J1780" s="794"/>
      <c r="K1780" s="794"/>
      <c r="L1780" s="794"/>
    </row>
    <row r="1781" spans="1:12" x14ac:dyDescent="0.2">
      <c r="A1781" s="794"/>
      <c r="B1781" s="794"/>
      <c r="C1781" s="794"/>
      <c r="D1781" s="794"/>
      <c r="G1781" s="794"/>
      <c r="H1781" s="794"/>
      <c r="I1781" s="794"/>
      <c r="J1781" s="794"/>
      <c r="K1781" s="794"/>
      <c r="L1781" s="794"/>
    </row>
    <row r="1782" spans="1:12" x14ac:dyDescent="0.2">
      <c r="A1782" s="794"/>
      <c r="B1782" s="794"/>
      <c r="C1782" s="794"/>
      <c r="D1782" s="794"/>
      <c r="G1782" s="794"/>
      <c r="H1782" s="794"/>
      <c r="I1782" s="794"/>
      <c r="J1782" s="794"/>
      <c r="K1782" s="794"/>
      <c r="L1782" s="794"/>
    </row>
    <row r="1783" spans="1:12" x14ac:dyDescent="0.2">
      <c r="A1783" s="794"/>
      <c r="B1783" s="794"/>
      <c r="C1783" s="794"/>
      <c r="D1783" s="794"/>
      <c r="G1783" s="794"/>
      <c r="H1783" s="794"/>
      <c r="I1783" s="794"/>
      <c r="J1783" s="794"/>
      <c r="K1783" s="794"/>
      <c r="L1783" s="794"/>
    </row>
    <row r="1784" spans="1:12" x14ac:dyDescent="0.2">
      <c r="A1784" s="794"/>
      <c r="B1784" s="794"/>
      <c r="C1784" s="794"/>
      <c r="D1784" s="794"/>
      <c r="G1784" s="794"/>
      <c r="H1784" s="794"/>
      <c r="I1784" s="794"/>
      <c r="J1784" s="794"/>
      <c r="K1784" s="794"/>
      <c r="L1784" s="794"/>
    </row>
    <row r="1785" spans="1:12" x14ac:dyDescent="0.2">
      <c r="A1785" s="794"/>
      <c r="B1785" s="794"/>
      <c r="C1785" s="794"/>
      <c r="D1785" s="794"/>
      <c r="G1785" s="794"/>
      <c r="H1785" s="794"/>
      <c r="I1785" s="794"/>
      <c r="J1785" s="794"/>
      <c r="K1785" s="794"/>
      <c r="L1785" s="794"/>
    </row>
    <row r="1786" spans="1:12" x14ac:dyDescent="0.2">
      <c r="A1786" s="794"/>
      <c r="B1786" s="794"/>
      <c r="C1786" s="794"/>
      <c r="D1786" s="794"/>
      <c r="G1786" s="794"/>
      <c r="H1786" s="794"/>
      <c r="I1786" s="794"/>
      <c r="J1786" s="794"/>
      <c r="K1786" s="794"/>
      <c r="L1786" s="794"/>
    </row>
    <row r="1787" spans="1:12" x14ac:dyDescent="0.2">
      <c r="A1787" s="794"/>
      <c r="B1787" s="794"/>
      <c r="C1787" s="794"/>
      <c r="D1787" s="794"/>
      <c r="G1787" s="794"/>
      <c r="H1787" s="794"/>
      <c r="I1787" s="794"/>
      <c r="J1787" s="794"/>
      <c r="K1787" s="794"/>
      <c r="L1787" s="794"/>
    </row>
    <row r="1788" spans="1:12" x14ac:dyDescent="0.2">
      <c r="A1788" s="794"/>
      <c r="B1788" s="794"/>
      <c r="C1788" s="794"/>
      <c r="D1788" s="794"/>
      <c r="G1788" s="794"/>
      <c r="H1788" s="794"/>
      <c r="I1788" s="794"/>
      <c r="J1788" s="794"/>
      <c r="K1788" s="794"/>
      <c r="L1788" s="794"/>
    </row>
    <row r="1789" spans="1:12" x14ac:dyDescent="0.2">
      <c r="A1789" s="794"/>
      <c r="B1789" s="794"/>
      <c r="C1789" s="794"/>
      <c r="D1789" s="794"/>
      <c r="G1789" s="794"/>
      <c r="H1789" s="794"/>
      <c r="I1789" s="794"/>
      <c r="J1789" s="794"/>
      <c r="K1789" s="794"/>
      <c r="L1789" s="794"/>
    </row>
    <row r="1790" spans="1:12" x14ac:dyDescent="0.2">
      <c r="A1790" s="794"/>
      <c r="B1790" s="794"/>
      <c r="C1790" s="794"/>
      <c r="D1790" s="794"/>
      <c r="G1790" s="794"/>
      <c r="H1790" s="794"/>
      <c r="I1790" s="794"/>
      <c r="J1790" s="794"/>
      <c r="K1790" s="794"/>
      <c r="L1790" s="794"/>
    </row>
    <row r="1791" spans="1:12" x14ac:dyDescent="0.2">
      <c r="A1791" s="794"/>
      <c r="B1791" s="794"/>
      <c r="C1791" s="794"/>
      <c r="D1791" s="794"/>
      <c r="G1791" s="794"/>
      <c r="H1791" s="794"/>
      <c r="I1791" s="794"/>
      <c r="J1791" s="794"/>
      <c r="K1791" s="794"/>
      <c r="L1791" s="794"/>
    </row>
    <row r="1792" spans="1:12" x14ac:dyDescent="0.2">
      <c r="A1792" s="794"/>
      <c r="B1792" s="794"/>
      <c r="C1792" s="794"/>
      <c r="D1792" s="794"/>
      <c r="G1792" s="794"/>
      <c r="H1792" s="794"/>
      <c r="I1792" s="794"/>
      <c r="J1792" s="794"/>
      <c r="K1792" s="794"/>
      <c r="L1792" s="794"/>
    </row>
    <row r="1793" spans="1:12" x14ac:dyDescent="0.2">
      <c r="A1793" s="794"/>
      <c r="B1793" s="794"/>
      <c r="C1793" s="794"/>
      <c r="D1793" s="794"/>
      <c r="G1793" s="794"/>
      <c r="H1793" s="794"/>
      <c r="I1793" s="794"/>
      <c r="J1793" s="794"/>
      <c r="K1793" s="794"/>
      <c r="L1793" s="794"/>
    </row>
    <row r="1794" spans="1:12" x14ac:dyDescent="0.2">
      <c r="A1794" s="794"/>
      <c r="B1794" s="794"/>
      <c r="C1794" s="794"/>
      <c r="D1794" s="794"/>
      <c r="G1794" s="794"/>
      <c r="H1794" s="794"/>
      <c r="I1794" s="794"/>
      <c r="J1794" s="794"/>
      <c r="K1794" s="794"/>
      <c r="L1794" s="794"/>
    </row>
    <row r="1795" spans="1:12" x14ac:dyDescent="0.2">
      <c r="A1795" s="794"/>
      <c r="B1795" s="794"/>
      <c r="C1795" s="794"/>
      <c r="D1795" s="794"/>
      <c r="G1795" s="794"/>
      <c r="H1795" s="794"/>
      <c r="I1795" s="794"/>
      <c r="J1795" s="794"/>
      <c r="K1795" s="794"/>
      <c r="L1795" s="794"/>
    </row>
    <row r="1796" spans="1:12" x14ac:dyDescent="0.2">
      <c r="A1796" s="794"/>
      <c r="B1796" s="794"/>
      <c r="C1796" s="794"/>
      <c r="D1796" s="794"/>
      <c r="G1796" s="794"/>
      <c r="H1796" s="794"/>
      <c r="I1796" s="794"/>
      <c r="J1796" s="794"/>
      <c r="K1796" s="794"/>
      <c r="L1796" s="794"/>
    </row>
    <row r="1797" spans="1:12" x14ac:dyDescent="0.2">
      <c r="A1797" s="794"/>
      <c r="B1797" s="794"/>
      <c r="C1797" s="794"/>
      <c r="D1797" s="794"/>
      <c r="G1797" s="794"/>
      <c r="H1797" s="794"/>
      <c r="I1797" s="794"/>
      <c r="J1797" s="794"/>
      <c r="K1797" s="794"/>
      <c r="L1797" s="794"/>
    </row>
    <row r="1798" spans="1:12" x14ac:dyDescent="0.2">
      <c r="A1798" s="794"/>
      <c r="B1798" s="794"/>
      <c r="C1798" s="794"/>
      <c r="D1798" s="794"/>
      <c r="G1798" s="794"/>
      <c r="H1798" s="794"/>
      <c r="I1798" s="794"/>
      <c r="J1798" s="794"/>
      <c r="K1798" s="794"/>
      <c r="L1798" s="794"/>
    </row>
    <row r="1799" spans="1:12" x14ac:dyDescent="0.2">
      <c r="A1799" s="794"/>
      <c r="B1799" s="794"/>
      <c r="C1799" s="794"/>
      <c r="D1799" s="794"/>
      <c r="G1799" s="794"/>
      <c r="H1799" s="794"/>
      <c r="I1799" s="794"/>
      <c r="J1799" s="794"/>
      <c r="K1799" s="794"/>
      <c r="L1799" s="794"/>
    </row>
    <row r="1800" spans="1:12" x14ac:dyDescent="0.2">
      <c r="A1800" s="794"/>
      <c r="B1800" s="794"/>
      <c r="C1800" s="794"/>
      <c r="D1800" s="794"/>
      <c r="G1800" s="794"/>
      <c r="H1800" s="794"/>
      <c r="I1800" s="794"/>
      <c r="J1800" s="794"/>
      <c r="K1800" s="794"/>
      <c r="L1800" s="794"/>
    </row>
    <row r="1801" spans="1:12" x14ac:dyDescent="0.2">
      <c r="A1801" s="794"/>
      <c r="B1801" s="794"/>
      <c r="C1801" s="794"/>
      <c r="D1801" s="794"/>
      <c r="G1801" s="794"/>
      <c r="H1801" s="794"/>
      <c r="I1801" s="794"/>
      <c r="J1801" s="794"/>
      <c r="K1801" s="794"/>
      <c r="L1801" s="794"/>
    </row>
    <row r="1802" spans="1:12" x14ac:dyDescent="0.2">
      <c r="A1802" s="794"/>
      <c r="B1802" s="794"/>
      <c r="C1802" s="794"/>
      <c r="D1802" s="794"/>
      <c r="G1802" s="794"/>
      <c r="H1802" s="794"/>
      <c r="I1802" s="794"/>
      <c r="J1802" s="794"/>
      <c r="K1802" s="794"/>
      <c r="L1802" s="794"/>
    </row>
    <row r="1803" spans="1:12" x14ac:dyDescent="0.2">
      <c r="A1803" s="794"/>
      <c r="B1803" s="794"/>
      <c r="C1803" s="794"/>
      <c r="D1803" s="794"/>
      <c r="G1803" s="794"/>
      <c r="H1803" s="794"/>
      <c r="I1803" s="794"/>
      <c r="J1803" s="794"/>
      <c r="K1803" s="794"/>
      <c r="L1803" s="794"/>
    </row>
    <row r="1804" spans="1:12" x14ac:dyDescent="0.2">
      <c r="A1804" s="794"/>
      <c r="B1804" s="794"/>
      <c r="C1804" s="794"/>
      <c r="D1804" s="794"/>
      <c r="G1804" s="794"/>
      <c r="H1804" s="794"/>
      <c r="I1804" s="794"/>
      <c r="J1804" s="794"/>
      <c r="K1804" s="794"/>
      <c r="L1804" s="794"/>
    </row>
    <row r="1805" spans="1:12" x14ac:dyDescent="0.2">
      <c r="A1805" s="794"/>
      <c r="B1805" s="794"/>
      <c r="C1805" s="794"/>
      <c r="D1805" s="794"/>
      <c r="G1805" s="794"/>
      <c r="H1805" s="794"/>
      <c r="I1805" s="794"/>
      <c r="J1805" s="794"/>
      <c r="K1805" s="794"/>
      <c r="L1805" s="794"/>
    </row>
    <row r="1806" spans="1:12" x14ac:dyDescent="0.2">
      <c r="A1806" s="794"/>
      <c r="B1806" s="794"/>
      <c r="C1806" s="794"/>
      <c r="D1806" s="794"/>
      <c r="G1806" s="794"/>
      <c r="H1806" s="794"/>
      <c r="I1806" s="794"/>
      <c r="J1806" s="794"/>
      <c r="K1806" s="794"/>
      <c r="L1806" s="794"/>
    </row>
    <row r="1807" spans="1:12" x14ac:dyDescent="0.2">
      <c r="A1807" s="794"/>
      <c r="B1807" s="794"/>
      <c r="C1807" s="794"/>
      <c r="D1807" s="794"/>
      <c r="G1807" s="794"/>
      <c r="H1807" s="794"/>
      <c r="I1807" s="794"/>
      <c r="J1807" s="794"/>
      <c r="K1807" s="794"/>
      <c r="L1807" s="794"/>
    </row>
    <row r="1808" spans="1:12" x14ac:dyDescent="0.2">
      <c r="A1808" s="794"/>
      <c r="B1808" s="794"/>
      <c r="C1808" s="794"/>
      <c r="D1808" s="794"/>
      <c r="G1808" s="794"/>
      <c r="H1808" s="794"/>
      <c r="I1808" s="794"/>
      <c r="J1808" s="794"/>
      <c r="K1808" s="794"/>
      <c r="L1808" s="794"/>
    </row>
    <row r="1809" spans="1:12" x14ac:dyDescent="0.2">
      <c r="A1809" s="794"/>
      <c r="B1809" s="794"/>
      <c r="C1809" s="794"/>
      <c r="D1809" s="794"/>
      <c r="G1809" s="794"/>
      <c r="H1809" s="794"/>
      <c r="I1809" s="794"/>
      <c r="J1809" s="794"/>
      <c r="K1809" s="794"/>
      <c r="L1809" s="794"/>
    </row>
    <row r="1810" spans="1:12" x14ac:dyDescent="0.2">
      <c r="A1810" s="794"/>
      <c r="B1810" s="794"/>
      <c r="C1810" s="794"/>
      <c r="D1810" s="794"/>
      <c r="G1810" s="794"/>
      <c r="H1810" s="794"/>
      <c r="I1810" s="794"/>
      <c r="J1810" s="794"/>
      <c r="K1810" s="794"/>
      <c r="L1810" s="794"/>
    </row>
    <row r="1811" spans="1:12" x14ac:dyDescent="0.2">
      <c r="A1811" s="794"/>
      <c r="B1811" s="794"/>
      <c r="C1811" s="794"/>
      <c r="D1811" s="794"/>
      <c r="G1811" s="794"/>
      <c r="H1811" s="794"/>
      <c r="I1811" s="794"/>
      <c r="J1811" s="794"/>
      <c r="K1811" s="794"/>
      <c r="L1811" s="794"/>
    </row>
    <row r="1812" spans="1:12" x14ac:dyDescent="0.2">
      <c r="A1812" s="794"/>
      <c r="B1812" s="794"/>
      <c r="C1812" s="794"/>
      <c r="D1812" s="794"/>
      <c r="G1812" s="794"/>
      <c r="H1812" s="794"/>
      <c r="I1812" s="794"/>
      <c r="J1812" s="794"/>
      <c r="K1812" s="794"/>
      <c r="L1812" s="794"/>
    </row>
    <row r="1813" spans="1:12" x14ac:dyDescent="0.2">
      <c r="A1813" s="794"/>
      <c r="B1813" s="794"/>
      <c r="C1813" s="794"/>
      <c r="D1813" s="794"/>
      <c r="G1813" s="794"/>
      <c r="H1813" s="794"/>
      <c r="I1813" s="794"/>
      <c r="J1813" s="794"/>
      <c r="K1813" s="794"/>
      <c r="L1813" s="794"/>
    </row>
    <row r="1814" spans="1:12" x14ac:dyDescent="0.2">
      <c r="A1814" s="794"/>
      <c r="B1814" s="794"/>
      <c r="C1814" s="794"/>
      <c r="D1814" s="794"/>
      <c r="G1814" s="794"/>
      <c r="H1814" s="794"/>
      <c r="I1814" s="794"/>
      <c r="J1814" s="794"/>
      <c r="K1814" s="794"/>
      <c r="L1814" s="794"/>
    </row>
    <row r="1815" spans="1:12" x14ac:dyDescent="0.2">
      <c r="A1815" s="794"/>
      <c r="B1815" s="794"/>
      <c r="C1815" s="794"/>
      <c r="D1815" s="794"/>
      <c r="G1815" s="794"/>
      <c r="H1815" s="794"/>
      <c r="I1815" s="794"/>
      <c r="J1815" s="794"/>
      <c r="K1815" s="794"/>
      <c r="L1815" s="794"/>
    </row>
    <row r="1816" spans="1:12" x14ac:dyDescent="0.2">
      <c r="A1816" s="794"/>
      <c r="B1816" s="794"/>
      <c r="C1816" s="794"/>
      <c r="D1816" s="794"/>
      <c r="G1816" s="794"/>
      <c r="H1816" s="794"/>
      <c r="I1816" s="794"/>
      <c r="J1816" s="794"/>
      <c r="K1816" s="794"/>
      <c r="L1816" s="794"/>
    </row>
    <row r="1817" spans="1:12" x14ac:dyDescent="0.2">
      <c r="A1817" s="794"/>
      <c r="B1817" s="794"/>
      <c r="C1817" s="794"/>
      <c r="D1817" s="794"/>
      <c r="G1817" s="794"/>
      <c r="H1817" s="794"/>
      <c r="I1817" s="794"/>
      <c r="J1817" s="794"/>
      <c r="K1817" s="794"/>
      <c r="L1817" s="794"/>
    </row>
    <row r="1818" spans="1:12" x14ac:dyDescent="0.2">
      <c r="A1818" s="794"/>
      <c r="B1818" s="794"/>
      <c r="C1818" s="794"/>
      <c r="D1818" s="794"/>
      <c r="G1818" s="794"/>
      <c r="H1818" s="794"/>
      <c r="I1818" s="794"/>
      <c r="J1818" s="794"/>
      <c r="K1818" s="794"/>
      <c r="L1818" s="794"/>
    </row>
    <row r="1819" spans="1:12" x14ac:dyDescent="0.2">
      <c r="A1819" s="794"/>
      <c r="B1819" s="794"/>
      <c r="C1819" s="794"/>
      <c r="D1819" s="794"/>
      <c r="G1819" s="794"/>
      <c r="H1819" s="794"/>
      <c r="I1819" s="794"/>
      <c r="J1819" s="794"/>
      <c r="K1819" s="794"/>
      <c r="L1819" s="794"/>
    </row>
    <row r="1820" spans="1:12" x14ac:dyDescent="0.2">
      <c r="A1820" s="794"/>
      <c r="B1820" s="794"/>
      <c r="C1820" s="794"/>
      <c r="D1820" s="794"/>
      <c r="G1820" s="794"/>
      <c r="H1820" s="794"/>
      <c r="I1820" s="794"/>
      <c r="J1820" s="794"/>
      <c r="K1820" s="794"/>
      <c r="L1820" s="794"/>
    </row>
    <row r="1821" spans="1:12" x14ac:dyDescent="0.2">
      <c r="A1821" s="794"/>
      <c r="B1821" s="794"/>
      <c r="C1821" s="794"/>
      <c r="D1821" s="794"/>
      <c r="G1821" s="794"/>
      <c r="H1821" s="794"/>
      <c r="I1821" s="794"/>
      <c r="J1821" s="794"/>
      <c r="K1821" s="794"/>
      <c r="L1821" s="794"/>
    </row>
    <row r="1822" spans="1:12" x14ac:dyDescent="0.2">
      <c r="A1822" s="794"/>
      <c r="B1822" s="794"/>
      <c r="C1822" s="794"/>
      <c r="D1822" s="794"/>
      <c r="G1822" s="794"/>
      <c r="H1822" s="794"/>
      <c r="I1822" s="794"/>
      <c r="J1822" s="794"/>
      <c r="K1822" s="794"/>
      <c r="L1822" s="794"/>
    </row>
    <row r="1823" spans="1:12" x14ac:dyDescent="0.2">
      <c r="A1823" s="794"/>
      <c r="B1823" s="794"/>
      <c r="C1823" s="794"/>
      <c r="D1823" s="794"/>
      <c r="G1823" s="794"/>
      <c r="H1823" s="794"/>
      <c r="I1823" s="794"/>
      <c r="J1823" s="794"/>
      <c r="K1823" s="794"/>
      <c r="L1823" s="794"/>
    </row>
    <row r="1824" spans="1:12" x14ac:dyDescent="0.2">
      <c r="A1824" s="794"/>
      <c r="B1824" s="794"/>
      <c r="C1824" s="794"/>
      <c r="D1824" s="794"/>
      <c r="G1824" s="794"/>
      <c r="H1824" s="794"/>
      <c r="I1824" s="794"/>
      <c r="J1824" s="794"/>
      <c r="K1824" s="794"/>
      <c r="L1824" s="794"/>
    </row>
    <row r="1825" spans="1:12" x14ac:dyDescent="0.2">
      <c r="A1825" s="794"/>
      <c r="B1825" s="794"/>
      <c r="C1825" s="794"/>
      <c r="D1825" s="794"/>
      <c r="G1825" s="794"/>
      <c r="H1825" s="794"/>
      <c r="I1825" s="794"/>
      <c r="J1825" s="794"/>
      <c r="K1825" s="794"/>
      <c r="L1825" s="794"/>
    </row>
    <row r="1826" spans="1:12" x14ac:dyDescent="0.2">
      <c r="A1826" s="794"/>
      <c r="B1826" s="794"/>
      <c r="C1826" s="794"/>
      <c r="D1826" s="794"/>
      <c r="G1826" s="794"/>
      <c r="H1826" s="794"/>
      <c r="I1826" s="794"/>
      <c r="J1826" s="794"/>
      <c r="K1826" s="794"/>
      <c r="L1826" s="794"/>
    </row>
    <row r="1827" spans="1:12" x14ac:dyDescent="0.2">
      <c r="A1827" s="794"/>
      <c r="B1827" s="794"/>
      <c r="C1827" s="794"/>
      <c r="D1827" s="794"/>
      <c r="G1827" s="794"/>
      <c r="H1827" s="794"/>
      <c r="I1827" s="794"/>
      <c r="J1827" s="794"/>
      <c r="K1827" s="794"/>
      <c r="L1827" s="794"/>
    </row>
    <row r="1828" spans="1:12" x14ac:dyDescent="0.2">
      <c r="A1828" s="794"/>
      <c r="B1828" s="794"/>
      <c r="C1828" s="794"/>
      <c r="D1828" s="794"/>
      <c r="G1828" s="794"/>
      <c r="H1828" s="794"/>
      <c r="I1828" s="794"/>
      <c r="J1828" s="794"/>
      <c r="K1828" s="794"/>
      <c r="L1828" s="794"/>
    </row>
    <row r="1829" spans="1:12" x14ac:dyDescent="0.2">
      <c r="A1829" s="794"/>
      <c r="B1829" s="794"/>
      <c r="C1829" s="794"/>
      <c r="D1829" s="794"/>
      <c r="G1829" s="794"/>
      <c r="H1829" s="794"/>
      <c r="I1829" s="794"/>
      <c r="J1829" s="794"/>
      <c r="K1829" s="794"/>
      <c r="L1829" s="794"/>
    </row>
    <row r="1830" spans="1:12" x14ac:dyDescent="0.2">
      <c r="A1830" s="794"/>
      <c r="B1830" s="794"/>
      <c r="C1830" s="794"/>
      <c r="D1830" s="794"/>
      <c r="G1830" s="794"/>
      <c r="H1830" s="794"/>
      <c r="I1830" s="794"/>
      <c r="J1830" s="794"/>
      <c r="K1830" s="794"/>
      <c r="L1830" s="794"/>
    </row>
    <row r="1831" spans="1:12" x14ac:dyDescent="0.2">
      <c r="A1831" s="794"/>
      <c r="B1831" s="794"/>
      <c r="C1831" s="794"/>
      <c r="D1831" s="794"/>
      <c r="G1831" s="794"/>
      <c r="H1831" s="794"/>
      <c r="I1831" s="794"/>
      <c r="J1831" s="794"/>
      <c r="K1831" s="794"/>
      <c r="L1831" s="794"/>
    </row>
    <row r="1832" spans="1:12" x14ac:dyDescent="0.2">
      <c r="A1832" s="794"/>
      <c r="B1832" s="794"/>
      <c r="C1832" s="794"/>
      <c r="D1832" s="794"/>
      <c r="G1832" s="794"/>
      <c r="H1832" s="794"/>
      <c r="I1832" s="794"/>
      <c r="J1832" s="794"/>
      <c r="K1832" s="794"/>
      <c r="L1832" s="794"/>
    </row>
    <row r="1833" spans="1:12" x14ac:dyDescent="0.2">
      <c r="A1833" s="794"/>
      <c r="B1833" s="794"/>
      <c r="C1833" s="794"/>
      <c r="D1833" s="794"/>
      <c r="G1833" s="794"/>
      <c r="H1833" s="794"/>
      <c r="I1833" s="794"/>
      <c r="J1833" s="794"/>
      <c r="K1833" s="794"/>
      <c r="L1833" s="794"/>
    </row>
    <row r="1834" spans="1:12" x14ac:dyDescent="0.2">
      <c r="A1834" s="794"/>
      <c r="B1834" s="794"/>
      <c r="C1834" s="794"/>
      <c r="D1834" s="794"/>
      <c r="G1834" s="794"/>
      <c r="H1834" s="794"/>
      <c r="I1834" s="794"/>
      <c r="J1834" s="794"/>
      <c r="K1834" s="794"/>
      <c r="L1834" s="794"/>
    </row>
    <row r="1835" spans="1:12" x14ac:dyDescent="0.2">
      <c r="A1835" s="794"/>
      <c r="B1835" s="794"/>
      <c r="C1835" s="794"/>
      <c r="D1835" s="794"/>
      <c r="G1835" s="794"/>
      <c r="H1835" s="794"/>
      <c r="I1835" s="794"/>
      <c r="J1835" s="794"/>
      <c r="K1835" s="794"/>
      <c r="L1835" s="794"/>
    </row>
    <row r="1836" spans="1:12" x14ac:dyDescent="0.2">
      <c r="A1836" s="794"/>
      <c r="B1836" s="794"/>
      <c r="C1836" s="794"/>
      <c r="D1836" s="794"/>
      <c r="G1836" s="794"/>
      <c r="H1836" s="794"/>
      <c r="I1836" s="794"/>
      <c r="J1836" s="794"/>
      <c r="K1836" s="794"/>
      <c r="L1836" s="794"/>
    </row>
    <row r="1837" spans="1:12" x14ac:dyDescent="0.2">
      <c r="A1837" s="794"/>
      <c r="B1837" s="794"/>
      <c r="C1837" s="794"/>
      <c r="D1837" s="794"/>
      <c r="G1837" s="794"/>
      <c r="H1837" s="794"/>
      <c r="I1837" s="794"/>
      <c r="J1837" s="794"/>
      <c r="K1837" s="794"/>
      <c r="L1837" s="794"/>
    </row>
    <row r="1838" spans="1:12" x14ac:dyDescent="0.2">
      <c r="A1838" s="794"/>
      <c r="B1838" s="794"/>
      <c r="C1838" s="794"/>
      <c r="D1838" s="794"/>
      <c r="G1838" s="794"/>
      <c r="H1838" s="794"/>
      <c r="I1838" s="794"/>
      <c r="J1838" s="794"/>
      <c r="K1838" s="794"/>
      <c r="L1838" s="794"/>
    </row>
    <row r="1839" spans="1:12" x14ac:dyDescent="0.2">
      <c r="A1839" s="794"/>
      <c r="B1839" s="794"/>
      <c r="C1839" s="794"/>
      <c r="D1839" s="794"/>
      <c r="G1839" s="794"/>
      <c r="H1839" s="794"/>
      <c r="I1839" s="794"/>
      <c r="J1839" s="794"/>
      <c r="K1839" s="794"/>
      <c r="L1839" s="794"/>
    </row>
    <row r="1840" spans="1:12" x14ac:dyDescent="0.2">
      <c r="A1840" s="794"/>
      <c r="B1840" s="794"/>
      <c r="C1840" s="794"/>
      <c r="D1840" s="794"/>
      <c r="G1840" s="794"/>
      <c r="H1840" s="794"/>
      <c r="I1840" s="794"/>
      <c r="J1840" s="794"/>
      <c r="K1840" s="794"/>
      <c r="L1840" s="794"/>
    </row>
    <row r="1841" spans="1:12" x14ac:dyDescent="0.2">
      <c r="A1841" s="794"/>
      <c r="B1841" s="794"/>
      <c r="C1841" s="794"/>
      <c r="D1841" s="794"/>
      <c r="G1841" s="794"/>
      <c r="H1841" s="794"/>
      <c r="I1841" s="794"/>
      <c r="J1841" s="794"/>
      <c r="K1841" s="794"/>
      <c r="L1841" s="794"/>
    </row>
    <row r="1842" spans="1:12" x14ac:dyDescent="0.2">
      <c r="A1842" s="794"/>
      <c r="B1842" s="794"/>
      <c r="C1842" s="794"/>
      <c r="D1842" s="794"/>
      <c r="G1842" s="794"/>
      <c r="H1842" s="794"/>
      <c r="I1842" s="794"/>
      <c r="J1842" s="794"/>
      <c r="K1842" s="794"/>
      <c r="L1842" s="794"/>
    </row>
    <row r="1843" spans="1:12" x14ac:dyDescent="0.2">
      <c r="A1843" s="794"/>
      <c r="B1843" s="794"/>
      <c r="C1843" s="794"/>
      <c r="D1843" s="794"/>
      <c r="G1843" s="794"/>
      <c r="H1843" s="794"/>
      <c r="I1843" s="794"/>
      <c r="J1843" s="794"/>
      <c r="K1843" s="794"/>
      <c r="L1843" s="794"/>
    </row>
    <row r="1844" spans="1:12" x14ac:dyDescent="0.2">
      <c r="A1844" s="794"/>
      <c r="B1844" s="794"/>
      <c r="C1844" s="794"/>
      <c r="D1844" s="794"/>
      <c r="G1844" s="794"/>
      <c r="H1844" s="794"/>
      <c r="I1844" s="794"/>
      <c r="J1844" s="794"/>
      <c r="K1844" s="794"/>
      <c r="L1844" s="794"/>
    </row>
    <row r="1845" spans="1:12" x14ac:dyDescent="0.2">
      <c r="A1845" s="794"/>
      <c r="B1845" s="794"/>
      <c r="C1845" s="794"/>
      <c r="D1845" s="794"/>
      <c r="G1845" s="794"/>
      <c r="H1845" s="794"/>
      <c r="I1845" s="794"/>
      <c r="J1845" s="794"/>
      <c r="K1845" s="794"/>
      <c r="L1845" s="794"/>
    </row>
    <row r="1846" spans="1:12" x14ac:dyDescent="0.2">
      <c r="A1846" s="794"/>
      <c r="B1846" s="794"/>
      <c r="C1846" s="794"/>
      <c r="D1846" s="794"/>
      <c r="G1846" s="794"/>
      <c r="H1846" s="794"/>
      <c r="I1846" s="794"/>
      <c r="J1846" s="794"/>
      <c r="K1846" s="794"/>
      <c r="L1846" s="794"/>
    </row>
    <row r="1847" spans="1:12" x14ac:dyDescent="0.2">
      <c r="A1847" s="794"/>
      <c r="B1847" s="794"/>
      <c r="C1847" s="794"/>
      <c r="D1847" s="794"/>
      <c r="G1847" s="794"/>
      <c r="H1847" s="794"/>
      <c r="I1847" s="794"/>
      <c r="J1847" s="794"/>
      <c r="K1847" s="794"/>
      <c r="L1847" s="794"/>
    </row>
    <row r="1848" spans="1:12" x14ac:dyDescent="0.2">
      <c r="A1848" s="794"/>
      <c r="B1848" s="794"/>
      <c r="C1848" s="794"/>
      <c r="D1848" s="794"/>
      <c r="G1848" s="794"/>
      <c r="H1848" s="794"/>
      <c r="I1848" s="794"/>
      <c r="J1848" s="794"/>
      <c r="K1848" s="794"/>
      <c r="L1848" s="794"/>
    </row>
    <row r="1849" spans="1:12" x14ac:dyDescent="0.2">
      <c r="A1849" s="794"/>
      <c r="B1849" s="794"/>
      <c r="C1849" s="794"/>
      <c r="D1849" s="794"/>
      <c r="G1849" s="794"/>
      <c r="H1849" s="794"/>
      <c r="I1849" s="794"/>
      <c r="J1849" s="794"/>
      <c r="K1849" s="794"/>
      <c r="L1849" s="794"/>
    </row>
    <row r="1850" spans="1:12" x14ac:dyDescent="0.2">
      <c r="A1850" s="794"/>
      <c r="B1850" s="794"/>
      <c r="C1850" s="794"/>
      <c r="D1850" s="794"/>
      <c r="G1850" s="794"/>
      <c r="H1850" s="794"/>
      <c r="I1850" s="794"/>
      <c r="J1850" s="794"/>
      <c r="K1850" s="794"/>
      <c r="L1850" s="794"/>
    </row>
    <row r="1851" spans="1:12" x14ac:dyDescent="0.2">
      <c r="A1851" s="794"/>
      <c r="B1851" s="794"/>
      <c r="C1851" s="794"/>
      <c r="D1851" s="794"/>
      <c r="G1851" s="794"/>
      <c r="H1851" s="794"/>
      <c r="I1851" s="794"/>
      <c r="J1851" s="794"/>
      <c r="K1851" s="794"/>
      <c r="L1851" s="794"/>
    </row>
    <row r="1852" spans="1:12" x14ac:dyDescent="0.2">
      <c r="A1852" s="794"/>
      <c r="B1852" s="794"/>
      <c r="C1852" s="794"/>
      <c r="D1852" s="794"/>
      <c r="G1852" s="794"/>
      <c r="H1852" s="794"/>
      <c r="I1852" s="794"/>
      <c r="J1852" s="794"/>
      <c r="K1852" s="794"/>
      <c r="L1852" s="794"/>
    </row>
    <row r="1853" spans="1:12" x14ac:dyDescent="0.2">
      <c r="A1853" s="794"/>
      <c r="B1853" s="794"/>
      <c r="C1853" s="794"/>
      <c r="D1853" s="794"/>
      <c r="G1853" s="794"/>
      <c r="H1853" s="794"/>
      <c r="I1853" s="794"/>
      <c r="J1853" s="794"/>
      <c r="K1853" s="794"/>
      <c r="L1853" s="794"/>
    </row>
    <row r="1854" spans="1:12" x14ac:dyDescent="0.2">
      <c r="A1854" s="794"/>
      <c r="B1854" s="794"/>
      <c r="C1854" s="794"/>
      <c r="D1854" s="794"/>
      <c r="G1854" s="794"/>
      <c r="H1854" s="794"/>
      <c r="I1854" s="794"/>
      <c r="J1854" s="794"/>
      <c r="K1854" s="794"/>
      <c r="L1854" s="794"/>
    </row>
    <row r="1855" spans="1:12" x14ac:dyDescent="0.2">
      <c r="A1855" s="794"/>
      <c r="B1855" s="794"/>
      <c r="C1855" s="794"/>
      <c r="D1855" s="794"/>
      <c r="G1855" s="794"/>
      <c r="H1855" s="794"/>
      <c r="I1855" s="794"/>
      <c r="J1855" s="794"/>
      <c r="K1855" s="794"/>
      <c r="L1855" s="794"/>
    </row>
    <row r="1856" spans="1:12" x14ac:dyDescent="0.2">
      <c r="A1856" s="794"/>
      <c r="B1856" s="794"/>
      <c r="C1856" s="794"/>
      <c r="D1856" s="794"/>
      <c r="G1856" s="794"/>
      <c r="H1856" s="794"/>
      <c r="I1856" s="794"/>
      <c r="J1856" s="794"/>
      <c r="K1856" s="794"/>
      <c r="L1856" s="794"/>
    </row>
    <row r="1857" spans="1:12" x14ac:dyDescent="0.2">
      <c r="A1857" s="794"/>
      <c r="B1857" s="794"/>
      <c r="C1857" s="794"/>
      <c r="D1857" s="794"/>
      <c r="G1857" s="794"/>
      <c r="H1857" s="794"/>
      <c r="I1857" s="794"/>
      <c r="J1857" s="794"/>
      <c r="K1857" s="794"/>
      <c r="L1857" s="794"/>
    </row>
    <row r="1858" spans="1:12" x14ac:dyDescent="0.2">
      <c r="A1858" s="794"/>
      <c r="B1858" s="794"/>
      <c r="C1858" s="794"/>
      <c r="D1858" s="794"/>
      <c r="G1858" s="794"/>
      <c r="H1858" s="794"/>
      <c r="I1858" s="794"/>
      <c r="J1858" s="794"/>
      <c r="K1858" s="794"/>
      <c r="L1858" s="794"/>
    </row>
    <row r="1859" spans="1:12" x14ac:dyDescent="0.2">
      <c r="A1859" s="794"/>
      <c r="B1859" s="794"/>
      <c r="C1859" s="794"/>
      <c r="D1859" s="794"/>
      <c r="G1859" s="794"/>
      <c r="H1859" s="794"/>
      <c r="I1859" s="794"/>
      <c r="J1859" s="794"/>
      <c r="K1859" s="794"/>
      <c r="L1859" s="794"/>
    </row>
    <row r="1860" spans="1:12" x14ac:dyDescent="0.2">
      <c r="A1860" s="794"/>
      <c r="B1860" s="794"/>
      <c r="C1860" s="794"/>
      <c r="D1860" s="794"/>
      <c r="G1860" s="794"/>
      <c r="H1860" s="794"/>
      <c r="I1860" s="794"/>
      <c r="J1860" s="794"/>
      <c r="K1860" s="794"/>
      <c r="L1860" s="794"/>
    </row>
    <row r="1861" spans="1:12" x14ac:dyDescent="0.2">
      <c r="A1861" s="794"/>
      <c r="B1861" s="794"/>
      <c r="C1861" s="794"/>
      <c r="D1861" s="794"/>
      <c r="G1861" s="794"/>
      <c r="H1861" s="794"/>
      <c r="I1861" s="794"/>
      <c r="J1861" s="794"/>
      <c r="K1861" s="794"/>
      <c r="L1861" s="794"/>
    </row>
    <row r="1862" spans="1:12" x14ac:dyDescent="0.2">
      <c r="A1862" s="794"/>
      <c r="B1862" s="794"/>
      <c r="C1862" s="794"/>
      <c r="D1862" s="794"/>
      <c r="G1862" s="794"/>
      <c r="H1862" s="794"/>
      <c r="I1862" s="794"/>
      <c r="J1862" s="794"/>
      <c r="K1862" s="794"/>
      <c r="L1862" s="794"/>
    </row>
    <row r="1863" spans="1:12" x14ac:dyDescent="0.2">
      <c r="A1863" s="794"/>
      <c r="B1863" s="794"/>
      <c r="C1863" s="794"/>
      <c r="D1863" s="794"/>
      <c r="G1863" s="794"/>
      <c r="H1863" s="794"/>
      <c r="I1863" s="794"/>
      <c r="J1863" s="794"/>
      <c r="K1863" s="794"/>
      <c r="L1863" s="794"/>
    </row>
    <row r="1864" spans="1:12" x14ac:dyDescent="0.2">
      <c r="A1864" s="794"/>
      <c r="B1864" s="794"/>
      <c r="C1864" s="794"/>
      <c r="D1864" s="794"/>
      <c r="G1864" s="794"/>
      <c r="H1864" s="794"/>
      <c r="I1864" s="794"/>
      <c r="J1864" s="794"/>
      <c r="K1864" s="794"/>
      <c r="L1864" s="794"/>
    </row>
    <row r="1865" spans="1:12" x14ac:dyDescent="0.2">
      <c r="A1865" s="794"/>
      <c r="B1865" s="794"/>
      <c r="C1865" s="794"/>
      <c r="D1865" s="794"/>
      <c r="G1865" s="794"/>
      <c r="H1865" s="794"/>
      <c r="I1865" s="794"/>
      <c r="J1865" s="794"/>
      <c r="K1865" s="794"/>
      <c r="L1865" s="794"/>
    </row>
    <row r="1866" spans="1:12" x14ac:dyDescent="0.2">
      <c r="A1866" s="794"/>
      <c r="B1866" s="794"/>
      <c r="C1866" s="794"/>
      <c r="D1866" s="794"/>
      <c r="G1866" s="794"/>
      <c r="H1866" s="794"/>
      <c r="I1866" s="794"/>
      <c r="J1866" s="794"/>
      <c r="K1866" s="794"/>
      <c r="L1866" s="794"/>
    </row>
    <row r="1867" spans="1:12" x14ac:dyDescent="0.2">
      <c r="A1867" s="794"/>
      <c r="B1867" s="794"/>
      <c r="C1867" s="794"/>
      <c r="D1867" s="794"/>
      <c r="G1867" s="794"/>
      <c r="H1867" s="794"/>
      <c r="I1867" s="794"/>
      <c r="J1867" s="794"/>
      <c r="K1867" s="794"/>
      <c r="L1867" s="794"/>
    </row>
    <row r="1868" spans="1:12" x14ac:dyDescent="0.2">
      <c r="A1868" s="794"/>
      <c r="B1868" s="794"/>
      <c r="C1868" s="794"/>
      <c r="D1868" s="794"/>
      <c r="G1868" s="794"/>
      <c r="H1868" s="794"/>
      <c r="I1868" s="794"/>
      <c r="J1868" s="794"/>
      <c r="K1868" s="794"/>
      <c r="L1868" s="794"/>
    </row>
    <row r="1869" spans="1:12" x14ac:dyDescent="0.2">
      <c r="A1869" s="794"/>
      <c r="B1869" s="794"/>
      <c r="C1869" s="794"/>
      <c r="D1869" s="794"/>
      <c r="G1869" s="794"/>
      <c r="H1869" s="794"/>
      <c r="I1869" s="794"/>
      <c r="J1869" s="794"/>
      <c r="K1869" s="794"/>
      <c r="L1869" s="794"/>
    </row>
    <row r="1870" spans="1:12" x14ac:dyDescent="0.2">
      <c r="A1870" s="794"/>
      <c r="B1870" s="794"/>
      <c r="C1870" s="794"/>
      <c r="D1870" s="794"/>
      <c r="G1870" s="794"/>
      <c r="H1870" s="794"/>
      <c r="I1870" s="794"/>
      <c r="J1870" s="794"/>
      <c r="K1870" s="794"/>
      <c r="L1870" s="794"/>
    </row>
    <row r="1871" spans="1:12" x14ac:dyDescent="0.2">
      <c r="A1871" s="794"/>
      <c r="B1871" s="794"/>
      <c r="C1871" s="794"/>
      <c r="D1871" s="794"/>
      <c r="G1871" s="794"/>
      <c r="H1871" s="794"/>
      <c r="I1871" s="794"/>
      <c r="J1871" s="794"/>
      <c r="K1871" s="794"/>
      <c r="L1871" s="794"/>
    </row>
    <row r="1872" spans="1:12" x14ac:dyDescent="0.2">
      <c r="A1872" s="794"/>
      <c r="B1872" s="794"/>
      <c r="C1872" s="794"/>
      <c r="D1872" s="794"/>
      <c r="G1872" s="794"/>
      <c r="H1872" s="794"/>
      <c r="I1872" s="794"/>
      <c r="J1872" s="794"/>
      <c r="K1872" s="794"/>
      <c r="L1872" s="794"/>
    </row>
    <row r="1873" spans="1:12" x14ac:dyDescent="0.2">
      <c r="A1873" s="794"/>
      <c r="B1873" s="794"/>
      <c r="C1873" s="794"/>
      <c r="D1873" s="794"/>
      <c r="G1873" s="794"/>
      <c r="H1873" s="794"/>
      <c r="I1873" s="794"/>
      <c r="J1873" s="794"/>
      <c r="K1873" s="794"/>
      <c r="L1873" s="794"/>
    </row>
    <row r="1874" spans="1:12" x14ac:dyDescent="0.2">
      <c r="A1874" s="794"/>
      <c r="B1874" s="794"/>
      <c r="C1874" s="794"/>
      <c r="D1874" s="794"/>
      <c r="G1874" s="794"/>
      <c r="H1874" s="794"/>
      <c r="I1874" s="794"/>
      <c r="J1874" s="794"/>
      <c r="K1874" s="794"/>
      <c r="L1874" s="794"/>
    </row>
    <row r="1875" spans="1:12" x14ac:dyDescent="0.2">
      <c r="A1875" s="794"/>
      <c r="B1875" s="794"/>
      <c r="C1875" s="794"/>
      <c r="D1875" s="794"/>
      <c r="G1875" s="794"/>
      <c r="H1875" s="794"/>
      <c r="I1875" s="794"/>
      <c r="J1875" s="794"/>
      <c r="K1875" s="794"/>
      <c r="L1875" s="794"/>
    </row>
    <row r="1876" spans="1:12" x14ac:dyDescent="0.2">
      <c r="A1876" s="794"/>
      <c r="B1876" s="794"/>
      <c r="C1876" s="794"/>
      <c r="D1876" s="794"/>
      <c r="G1876" s="794"/>
      <c r="H1876" s="794"/>
      <c r="I1876" s="794"/>
      <c r="J1876" s="794"/>
      <c r="K1876" s="794"/>
      <c r="L1876" s="794"/>
    </row>
    <row r="1877" spans="1:12" x14ac:dyDescent="0.2">
      <c r="A1877" s="794"/>
      <c r="B1877" s="794"/>
      <c r="C1877" s="794"/>
      <c r="D1877" s="794"/>
      <c r="G1877" s="794"/>
      <c r="H1877" s="794"/>
      <c r="I1877" s="794"/>
      <c r="J1877" s="794"/>
      <c r="K1877" s="794"/>
      <c r="L1877" s="794"/>
    </row>
    <row r="1878" spans="1:12" x14ac:dyDescent="0.2">
      <c r="A1878" s="794"/>
      <c r="B1878" s="794"/>
      <c r="C1878" s="794"/>
      <c r="D1878" s="794"/>
      <c r="G1878" s="794"/>
      <c r="H1878" s="794"/>
      <c r="I1878" s="794"/>
      <c r="J1878" s="794"/>
      <c r="K1878" s="794"/>
      <c r="L1878" s="794"/>
    </row>
    <row r="1879" spans="1:12" x14ac:dyDescent="0.2">
      <c r="A1879" s="794"/>
      <c r="B1879" s="794"/>
      <c r="C1879" s="794"/>
      <c r="D1879" s="794"/>
      <c r="G1879" s="794"/>
      <c r="H1879" s="794"/>
      <c r="I1879" s="794"/>
      <c r="J1879" s="794"/>
      <c r="K1879" s="794"/>
      <c r="L1879" s="794"/>
    </row>
    <row r="1880" spans="1:12" x14ac:dyDescent="0.2">
      <c r="A1880" s="794"/>
      <c r="B1880" s="794"/>
      <c r="C1880" s="794"/>
      <c r="D1880" s="794"/>
      <c r="G1880" s="794"/>
      <c r="H1880" s="794"/>
      <c r="I1880" s="794"/>
      <c r="J1880" s="794"/>
      <c r="K1880" s="794"/>
      <c r="L1880" s="794"/>
    </row>
    <row r="1881" spans="1:12" x14ac:dyDescent="0.2">
      <c r="A1881" s="794"/>
      <c r="B1881" s="794"/>
      <c r="C1881" s="794"/>
      <c r="D1881" s="794"/>
      <c r="G1881" s="794"/>
      <c r="H1881" s="794"/>
      <c r="I1881" s="794"/>
      <c r="J1881" s="794"/>
      <c r="K1881" s="794"/>
      <c r="L1881" s="794"/>
    </row>
    <row r="1882" spans="1:12" x14ac:dyDescent="0.2">
      <c r="A1882" s="794"/>
      <c r="B1882" s="794"/>
      <c r="C1882" s="794"/>
      <c r="D1882" s="794"/>
      <c r="G1882" s="794"/>
      <c r="H1882" s="794"/>
      <c r="I1882" s="794"/>
      <c r="J1882" s="794"/>
      <c r="K1882" s="794"/>
      <c r="L1882" s="794"/>
    </row>
    <row r="1883" spans="1:12" x14ac:dyDescent="0.2">
      <c r="A1883" s="794"/>
      <c r="B1883" s="794"/>
      <c r="C1883" s="794"/>
      <c r="D1883" s="794"/>
      <c r="G1883" s="794"/>
      <c r="H1883" s="794"/>
      <c r="I1883" s="794"/>
      <c r="J1883" s="794"/>
      <c r="K1883" s="794"/>
      <c r="L1883" s="794"/>
    </row>
    <row r="1884" spans="1:12" x14ac:dyDescent="0.2">
      <c r="A1884" s="794"/>
      <c r="B1884" s="794"/>
      <c r="C1884" s="794"/>
      <c r="D1884" s="794"/>
      <c r="G1884" s="794"/>
      <c r="H1884" s="794"/>
      <c r="I1884" s="794"/>
      <c r="J1884" s="794"/>
      <c r="K1884" s="794"/>
      <c r="L1884" s="794"/>
    </row>
    <row r="1885" spans="1:12" x14ac:dyDescent="0.2">
      <c r="A1885" s="794"/>
      <c r="B1885" s="794"/>
      <c r="C1885" s="794"/>
      <c r="D1885" s="794"/>
      <c r="G1885" s="794"/>
      <c r="H1885" s="794"/>
      <c r="I1885" s="794"/>
      <c r="J1885" s="794"/>
      <c r="K1885" s="794"/>
      <c r="L1885" s="794"/>
    </row>
    <row r="1886" spans="1:12" x14ac:dyDescent="0.2">
      <c r="A1886" s="794"/>
      <c r="B1886" s="794"/>
      <c r="C1886" s="794"/>
      <c r="D1886" s="794"/>
      <c r="G1886" s="794"/>
      <c r="H1886" s="794"/>
      <c r="I1886" s="794"/>
      <c r="J1886" s="794"/>
      <c r="K1886" s="794"/>
      <c r="L1886" s="794"/>
    </row>
    <row r="1887" spans="1:12" x14ac:dyDescent="0.2">
      <c r="A1887" s="794"/>
      <c r="B1887" s="794"/>
      <c r="C1887" s="794"/>
      <c r="D1887" s="794"/>
      <c r="G1887" s="794"/>
      <c r="H1887" s="794"/>
      <c r="I1887" s="794"/>
      <c r="J1887" s="794"/>
      <c r="K1887" s="794"/>
      <c r="L1887" s="794"/>
    </row>
    <row r="1888" spans="1:12" x14ac:dyDescent="0.2">
      <c r="A1888" s="794"/>
      <c r="B1888" s="794"/>
      <c r="C1888" s="794"/>
      <c r="D1888" s="794"/>
      <c r="G1888" s="794"/>
      <c r="H1888" s="794"/>
      <c r="I1888" s="794"/>
      <c r="J1888" s="794"/>
      <c r="K1888" s="794"/>
      <c r="L1888" s="794"/>
    </row>
    <row r="1889" spans="1:12" x14ac:dyDescent="0.2">
      <c r="A1889" s="794"/>
      <c r="B1889" s="794"/>
      <c r="C1889" s="794"/>
      <c r="D1889" s="794"/>
      <c r="G1889" s="794"/>
      <c r="H1889" s="794"/>
      <c r="I1889" s="794"/>
      <c r="J1889" s="794"/>
      <c r="K1889" s="794"/>
      <c r="L1889" s="794"/>
    </row>
    <row r="1890" spans="1:12" x14ac:dyDescent="0.2">
      <c r="A1890" s="794"/>
      <c r="B1890" s="794"/>
      <c r="C1890" s="794"/>
      <c r="D1890" s="794"/>
      <c r="G1890" s="794"/>
      <c r="H1890" s="794"/>
      <c r="I1890" s="794"/>
      <c r="J1890" s="794"/>
      <c r="K1890" s="794"/>
      <c r="L1890" s="794"/>
    </row>
    <row r="1891" spans="1:12" x14ac:dyDescent="0.2">
      <c r="A1891" s="794"/>
      <c r="B1891" s="794"/>
      <c r="C1891" s="794"/>
      <c r="D1891" s="794"/>
      <c r="G1891" s="794"/>
      <c r="H1891" s="794"/>
      <c r="I1891" s="794"/>
      <c r="J1891" s="794"/>
      <c r="K1891" s="794"/>
      <c r="L1891" s="794"/>
    </row>
    <row r="1892" spans="1:12" x14ac:dyDescent="0.2">
      <c r="A1892" s="794"/>
      <c r="B1892" s="794"/>
      <c r="C1892" s="794"/>
      <c r="D1892" s="794"/>
      <c r="G1892" s="794"/>
      <c r="H1892" s="794"/>
      <c r="I1892" s="794"/>
      <c r="J1892" s="794"/>
      <c r="K1892" s="794"/>
      <c r="L1892" s="794"/>
    </row>
    <row r="1893" spans="1:12" x14ac:dyDescent="0.2">
      <c r="A1893" s="794"/>
      <c r="B1893" s="794"/>
      <c r="C1893" s="794"/>
      <c r="D1893" s="794"/>
      <c r="G1893" s="794"/>
      <c r="H1893" s="794"/>
      <c r="I1893" s="794"/>
      <c r="J1893" s="794"/>
      <c r="K1893" s="794"/>
      <c r="L1893" s="794"/>
    </row>
    <row r="1894" spans="1:12" x14ac:dyDescent="0.2">
      <c r="A1894" s="794"/>
      <c r="B1894" s="794"/>
      <c r="C1894" s="794"/>
      <c r="D1894" s="794"/>
      <c r="G1894" s="794"/>
      <c r="H1894" s="794"/>
      <c r="I1894" s="794"/>
      <c r="J1894" s="794"/>
      <c r="K1894" s="794"/>
      <c r="L1894" s="794"/>
    </row>
    <row r="1895" spans="1:12" x14ac:dyDescent="0.2">
      <c r="A1895" s="794"/>
      <c r="B1895" s="794"/>
      <c r="C1895" s="794"/>
      <c r="D1895" s="794"/>
      <c r="G1895" s="794"/>
      <c r="H1895" s="794"/>
      <c r="I1895" s="794"/>
      <c r="J1895" s="794"/>
      <c r="K1895" s="794"/>
      <c r="L1895" s="794"/>
    </row>
    <row r="1896" spans="1:12" x14ac:dyDescent="0.2">
      <c r="A1896" s="794"/>
      <c r="B1896" s="794"/>
      <c r="C1896" s="794"/>
      <c r="D1896" s="794"/>
      <c r="G1896" s="794"/>
      <c r="H1896" s="794"/>
      <c r="I1896" s="794"/>
      <c r="J1896" s="794"/>
      <c r="K1896" s="794"/>
      <c r="L1896" s="794"/>
    </row>
    <row r="1897" spans="1:12" x14ac:dyDescent="0.2">
      <c r="A1897" s="794"/>
      <c r="B1897" s="794"/>
      <c r="C1897" s="794"/>
      <c r="D1897" s="794"/>
      <c r="G1897" s="794"/>
      <c r="H1897" s="794"/>
      <c r="I1897" s="794"/>
      <c r="J1897" s="794"/>
      <c r="K1897" s="794"/>
      <c r="L1897" s="794"/>
    </row>
    <row r="1898" spans="1:12" x14ac:dyDescent="0.2">
      <c r="A1898" s="794"/>
      <c r="B1898" s="794"/>
      <c r="C1898" s="794"/>
      <c r="D1898" s="794"/>
      <c r="G1898" s="794"/>
      <c r="H1898" s="794"/>
      <c r="I1898" s="794"/>
      <c r="J1898" s="794"/>
      <c r="K1898" s="794"/>
      <c r="L1898" s="794"/>
    </row>
    <row r="1899" spans="1:12" x14ac:dyDescent="0.2">
      <c r="A1899" s="794"/>
      <c r="B1899" s="794"/>
      <c r="C1899" s="794"/>
      <c r="D1899" s="794"/>
      <c r="G1899" s="794"/>
      <c r="H1899" s="794"/>
      <c r="I1899" s="794"/>
      <c r="J1899" s="794"/>
      <c r="K1899" s="794"/>
      <c r="L1899" s="794"/>
    </row>
    <row r="1900" spans="1:12" x14ac:dyDescent="0.2">
      <c r="A1900" s="794"/>
      <c r="B1900" s="794"/>
      <c r="C1900" s="794"/>
      <c r="D1900" s="794"/>
      <c r="G1900" s="794"/>
      <c r="H1900" s="794"/>
      <c r="I1900" s="794"/>
      <c r="J1900" s="794"/>
      <c r="K1900" s="794"/>
      <c r="L1900" s="794"/>
    </row>
    <row r="1901" spans="1:12" x14ac:dyDescent="0.2">
      <c r="A1901" s="794"/>
      <c r="B1901" s="794"/>
      <c r="C1901" s="794"/>
      <c r="D1901" s="794"/>
      <c r="G1901" s="794"/>
      <c r="H1901" s="794"/>
      <c r="I1901" s="794"/>
      <c r="J1901" s="794"/>
      <c r="K1901" s="794"/>
      <c r="L1901" s="794"/>
    </row>
    <row r="1902" spans="1:12" x14ac:dyDescent="0.2">
      <c r="A1902" s="794"/>
      <c r="B1902" s="794"/>
      <c r="C1902" s="794"/>
      <c r="D1902" s="794"/>
      <c r="G1902" s="794"/>
      <c r="H1902" s="794"/>
      <c r="I1902" s="794"/>
      <c r="J1902" s="794"/>
      <c r="K1902" s="794"/>
      <c r="L1902" s="794"/>
    </row>
    <row r="1903" spans="1:12" x14ac:dyDescent="0.2">
      <c r="A1903" s="794"/>
      <c r="B1903" s="794"/>
      <c r="C1903" s="794"/>
      <c r="D1903" s="794"/>
      <c r="G1903" s="794"/>
      <c r="H1903" s="794"/>
      <c r="I1903" s="794"/>
      <c r="J1903" s="794"/>
      <c r="K1903" s="794"/>
      <c r="L1903" s="794"/>
    </row>
    <row r="1904" spans="1:12" x14ac:dyDescent="0.2">
      <c r="A1904" s="794"/>
      <c r="B1904" s="794"/>
      <c r="C1904" s="794"/>
      <c r="D1904" s="794"/>
      <c r="G1904" s="794"/>
      <c r="H1904" s="794"/>
      <c r="I1904" s="794"/>
      <c r="J1904" s="794"/>
      <c r="K1904" s="794"/>
      <c r="L1904" s="794"/>
    </row>
    <row r="1905" spans="1:12" x14ac:dyDescent="0.2">
      <c r="A1905" s="794"/>
      <c r="B1905" s="794"/>
      <c r="C1905" s="794"/>
      <c r="D1905" s="794"/>
      <c r="G1905" s="794"/>
      <c r="H1905" s="794"/>
      <c r="I1905" s="794"/>
      <c r="J1905" s="794"/>
      <c r="K1905" s="794"/>
      <c r="L1905" s="794"/>
    </row>
    <row r="1906" spans="1:12" x14ac:dyDescent="0.2">
      <c r="A1906" s="794"/>
      <c r="B1906" s="794"/>
      <c r="C1906" s="794"/>
      <c r="D1906" s="794"/>
      <c r="G1906" s="794"/>
      <c r="H1906" s="794"/>
      <c r="I1906" s="794"/>
      <c r="J1906" s="794"/>
      <c r="K1906" s="794"/>
      <c r="L1906" s="794"/>
    </row>
    <row r="1907" spans="1:12" x14ac:dyDescent="0.2">
      <c r="A1907" s="794"/>
      <c r="B1907" s="794"/>
      <c r="C1907" s="794"/>
      <c r="D1907" s="794"/>
      <c r="G1907" s="794"/>
      <c r="H1907" s="794"/>
      <c r="I1907" s="794"/>
      <c r="J1907" s="794"/>
      <c r="K1907" s="794"/>
      <c r="L1907" s="794"/>
    </row>
    <row r="1908" spans="1:12" x14ac:dyDescent="0.2">
      <c r="A1908" s="794"/>
      <c r="B1908" s="794"/>
      <c r="C1908" s="794"/>
      <c r="D1908" s="794"/>
      <c r="G1908" s="794"/>
      <c r="H1908" s="794"/>
      <c r="I1908" s="794"/>
      <c r="J1908" s="794"/>
      <c r="K1908" s="794"/>
      <c r="L1908" s="794"/>
    </row>
    <row r="1909" spans="1:12" x14ac:dyDescent="0.2">
      <c r="A1909" s="794"/>
      <c r="B1909" s="794"/>
      <c r="C1909" s="794"/>
      <c r="D1909" s="794"/>
      <c r="G1909" s="794"/>
      <c r="H1909" s="794"/>
      <c r="I1909" s="794"/>
      <c r="J1909" s="794"/>
      <c r="K1909" s="794"/>
      <c r="L1909" s="794"/>
    </row>
    <row r="1910" spans="1:12" x14ac:dyDescent="0.2">
      <c r="A1910" s="794"/>
      <c r="B1910" s="794"/>
      <c r="C1910" s="794"/>
      <c r="D1910" s="794"/>
      <c r="G1910" s="794"/>
      <c r="H1910" s="794"/>
      <c r="I1910" s="794"/>
      <c r="J1910" s="794"/>
      <c r="K1910" s="794"/>
      <c r="L1910" s="794"/>
    </row>
    <row r="1911" spans="1:12" x14ac:dyDescent="0.2">
      <c r="A1911" s="794"/>
      <c r="B1911" s="794"/>
      <c r="C1911" s="794"/>
      <c r="D1911" s="794"/>
      <c r="G1911" s="794"/>
      <c r="H1911" s="794"/>
      <c r="I1911" s="794"/>
      <c r="J1911" s="794"/>
      <c r="K1911" s="794"/>
      <c r="L1911" s="794"/>
    </row>
    <row r="1912" spans="1:12" x14ac:dyDescent="0.2">
      <c r="A1912" s="794"/>
      <c r="B1912" s="794"/>
      <c r="C1912" s="794"/>
      <c r="D1912" s="794"/>
      <c r="G1912" s="794"/>
      <c r="H1912" s="794"/>
      <c r="I1912" s="794"/>
      <c r="J1912" s="794"/>
      <c r="K1912" s="794"/>
      <c r="L1912" s="794"/>
    </row>
    <row r="1913" spans="1:12" x14ac:dyDescent="0.2">
      <c r="A1913" s="794"/>
      <c r="B1913" s="794"/>
      <c r="C1913" s="794"/>
      <c r="D1913" s="794"/>
      <c r="G1913" s="794"/>
      <c r="H1913" s="794"/>
      <c r="I1913" s="794"/>
      <c r="J1913" s="794"/>
      <c r="K1913" s="794"/>
      <c r="L1913" s="794"/>
    </row>
    <row r="1914" spans="1:12" x14ac:dyDescent="0.2">
      <c r="A1914" s="794"/>
      <c r="B1914" s="794"/>
      <c r="C1914" s="794"/>
      <c r="D1914" s="794"/>
      <c r="G1914" s="794"/>
      <c r="H1914" s="794"/>
      <c r="I1914" s="794"/>
      <c r="J1914" s="794"/>
      <c r="K1914" s="794"/>
      <c r="L1914" s="794"/>
    </row>
    <row r="1915" spans="1:12" x14ac:dyDescent="0.2">
      <c r="A1915" s="794"/>
      <c r="B1915" s="794"/>
      <c r="C1915" s="794"/>
      <c r="D1915" s="794"/>
      <c r="G1915" s="794"/>
      <c r="H1915" s="794"/>
      <c r="I1915" s="794"/>
      <c r="J1915" s="794"/>
      <c r="K1915" s="794"/>
      <c r="L1915" s="794"/>
    </row>
    <row r="1916" spans="1:12" x14ac:dyDescent="0.2">
      <c r="A1916" s="794"/>
      <c r="B1916" s="794"/>
      <c r="C1916" s="794"/>
      <c r="D1916" s="794"/>
      <c r="G1916" s="794"/>
      <c r="H1916" s="794"/>
      <c r="I1916" s="794"/>
      <c r="J1916" s="794"/>
      <c r="K1916" s="794"/>
      <c r="L1916" s="794"/>
    </row>
    <row r="1917" spans="1:12" x14ac:dyDescent="0.2">
      <c r="A1917" s="794"/>
      <c r="B1917" s="794"/>
      <c r="C1917" s="794"/>
      <c r="D1917" s="794"/>
      <c r="G1917" s="794"/>
      <c r="H1917" s="794"/>
      <c r="I1917" s="794"/>
      <c r="J1917" s="794"/>
      <c r="K1917" s="794"/>
      <c r="L1917" s="794"/>
    </row>
    <row r="1918" spans="1:12" x14ac:dyDescent="0.2">
      <c r="A1918" s="794"/>
      <c r="B1918" s="794"/>
      <c r="C1918" s="794"/>
      <c r="D1918" s="794"/>
      <c r="G1918" s="794"/>
      <c r="H1918" s="794"/>
      <c r="I1918" s="794"/>
      <c r="J1918" s="794"/>
      <c r="K1918" s="794"/>
      <c r="L1918" s="794"/>
    </row>
    <row r="1919" spans="1:12" x14ac:dyDescent="0.2">
      <c r="A1919" s="794"/>
      <c r="B1919" s="794"/>
      <c r="C1919" s="794"/>
      <c r="D1919" s="794"/>
      <c r="G1919" s="794"/>
      <c r="H1919" s="794"/>
      <c r="I1919" s="794"/>
      <c r="J1919" s="794"/>
      <c r="K1919" s="794"/>
      <c r="L1919" s="794"/>
    </row>
    <row r="1920" spans="1:12" x14ac:dyDescent="0.2">
      <c r="A1920" s="794"/>
      <c r="B1920" s="794"/>
      <c r="C1920" s="794"/>
      <c r="D1920" s="794"/>
      <c r="G1920" s="794"/>
      <c r="H1920" s="794"/>
      <c r="I1920" s="794"/>
      <c r="J1920" s="794"/>
      <c r="K1920" s="794"/>
      <c r="L1920" s="794"/>
    </row>
    <row r="1921" spans="1:12" x14ac:dyDescent="0.2">
      <c r="A1921" s="794"/>
      <c r="B1921" s="794"/>
      <c r="C1921" s="794"/>
      <c r="D1921" s="794"/>
      <c r="G1921" s="794"/>
      <c r="H1921" s="794"/>
      <c r="I1921" s="794"/>
      <c r="J1921" s="794"/>
      <c r="K1921" s="794"/>
      <c r="L1921" s="794"/>
    </row>
    <row r="1922" spans="1:12" x14ac:dyDescent="0.2">
      <c r="A1922" s="794"/>
      <c r="B1922" s="794"/>
      <c r="C1922" s="794"/>
      <c r="D1922" s="794"/>
      <c r="G1922" s="794"/>
      <c r="H1922" s="794"/>
      <c r="I1922" s="794"/>
      <c r="J1922" s="794"/>
      <c r="K1922" s="794"/>
      <c r="L1922" s="794"/>
    </row>
    <row r="1923" spans="1:12" x14ac:dyDescent="0.2">
      <c r="A1923" s="794"/>
      <c r="B1923" s="794"/>
      <c r="C1923" s="794"/>
      <c r="D1923" s="794"/>
      <c r="G1923" s="794"/>
      <c r="H1923" s="794"/>
      <c r="I1923" s="794"/>
      <c r="J1923" s="794"/>
      <c r="K1923" s="794"/>
      <c r="L1923" s="794"/>
    </row>
    <row r="1924" spans="1:12" x14ac:dyDescent="0.2">
      <c r="A1924" s="794"/>
      <c r="B1924" s="794"/>
      <c r="C1924" s="794"/>
      <c r="D1924" s="794"/>
      <c r="G1924" s="794"/>
      <c r="H1924" s="794"/>
      <c r="I1924" s="794"/>
      <c r="J1924" s="794"/>
      <c r="K1924" s="794"/>
      <c r="L1924" s="794"/>
    </row>
    <row r="1925" spans="1:12" x14ac:dyDescent="0.2">
      <c r="A1925" s="794"/>
      <c r="B1925" s="794"/>
      <c r="C1925" s="794"/>
      <c r="D1925" s="794"/>
      <c r="G1925" s="794"/>
      <c r="H1925" s="794"/>
      <c r="I1925" s="794"/>
      <c r="J1925" s="794"/>
      <c r="K1925" s="794"/>
      <c r="L1925" s="794"/>
    </row>
    <row r="1926" spans="1:12" x14ac:dyDescent="0.2">
      <c r="A1926" s="794"/>
      <c r="B1926" s="794"/>
      <c r="C1926" s="794"/>
      <c r="D1926" s="794"/>
      <c r="G1926" s="794"/>
      <c r="H1926" s="794"/>
      <c r="I1926" s="794"/>
      <c r="J1926" s="794"/>
      <c r="K1926" s="794"/>
      <c r="L1926" s="794"/>
    </row>
    <row r="1927" spans="1:12" x14ac:dyDescent="0.2">
      <c r="A1927" s="794"/>
      <c r="B1927" s="794"/>
      <c r="C1927" s="794"/>
      <c r="D1927" s="794"/>
      <c r="G1927" s="794"/>
      <c r="H1927" s="794"/>
      <c r="I1927" s="794"/>
      <c r="J1927" s="794"/>
      <c r="K1927" s="794"/>
      <c r="L1927" s="794"/>
    </row>
    <row r="1928" spans="1:12" x14ac:dyDescent="0.2">
      <c r="A1928" s="794"/>
      <c r="B1928" s="794"/>
      <c r="C1928" s="794"/>
      <c r="D1928" s="794"/>
      <c r="G1928" s="794"/>
      <c r="H1928" s="794"/>
      <c r="I1928" s="794"/>
      <c r="J1928" s="794"/>
      <c r="K1928" s="794"/>
      <c r="L1928" s="794"/>
    </row>
    <row r="1929" spans="1:12" x14ac:dyDescent="0.2">
      <c r="A1929" s="794"/>
      <c r="B1929" s="794"/>
      <c r="C1929" s="794"/>
      <c r="D1929" s="794"/>
      <c r="G1929" s="794"/>
      <c r="H1929" s="794"/>
      <c r="I1929" s="794"/>
      <c r="J1929" s="794"/>
      <c r="K1929" s="794"/>
      <c r="L1929" s="794"/>
    </row>
    <row r="1930" spans="1:12" x14ac:dyDescent="0.2">
      <c r="A1930" s="794"/>
      <c r="B1930" s="794"/>
      <c r="C1930" s="794"/>
      <c r="D1930" s="794"/>
      <c r="G1930" s="794"/>
      <c r="H1930" s="794"/>
      <c r="I1930" s="794"/>
      <c r="J1930" s="794"/>
      <c r="K1930" s="794"/>
      <c r="L1930" s="794"/>
    </row>
    <row r="1931" spans="1:12" x14ac:dyDescent="0.2">
      <c r="A1931" s="794"/>
      <c r="B1931" s="794"/>
      <c r="C1931" s="794"/>
      <c r="D1931" s="794"/>
      <c r="G1931" s="794"/>
      <c r="H1931" s="794"/>
      <c r="I1931" s="794"/>
      <c r="J1931" s="794"/>
      <c r="K1931" s="794"/>
      <c r="L1931" s="794"/>
    </row>
    <row r="1932" spans="1:12" x14ac:dyDescent="0.2">
      <c r="A1932" s="794"/>
      <c r="B1932" s="794"/>
      <c r="C1932" s="794"/>
      <c r="D1932" s="794"/>
      <c r="G1932" s="794"/>
      <c r="H1932" s="794"/>
      <c r="I1932" s="794"/>
      <c r="J1932" s="794"/>
      <c r="K1932" s="794"/>
      <c r="L1932" s="794"/>
    </row>
    <row r="1933" spans="1:12" x14ac:dyDescent="0.2">
      <c r="A1933" s="794"/>
      <c r="B1933" s="794"/>
      <c r="C1933" s="794"/>
      <c r="D1933" s="794"/>
      <c r="G1933" s="794"/>
      <c r="H1933" s="794"/>
      <c r="I1933" s="794"/>
      <c r="J1933" s="794"/>
      <c r="K1933" s="794"/>
      <c r="L1933" s="794"/>
    </row>
    <row r="1934" spans="1:12" x14ac:dyDescent="0.2">
      <c r="A1934" s="794"/>
      <c r="B1934" s="794"/>
      <c r="C1934" s="794"/>
      <c r="D1934" s="794"/>
      <c r="G1934" s="794"/>
      <c r="H1934" s="794"/>
      <c r="I1934" s="794"/>
      <c r="J1934" s="794"/>
      <c r="K1934" s="794"/>
      <c r="L1934" s="794"/>
    </row>
    <row r="1935" spans="1:12" x14ac:dyDescent="0.2">
      <c r="A1935" s="794"/>
      <c r="B1935" s="794"/>
      <c r="C1935" s="794"/>
      <c r="D1935" s="794"/>
      <c r="G1935" s="794"/>
      <c r="H1935" s="794"/>
      <c r="I1935" s="794"/>
      <c r="J1935" s="794"/>
      <c r="K1935" s="794"/>
      <c r="L1935" s="794"/>
    </row>
    <row r="1936" spans="1:12" x14ac:dyDescent="0.2">
      <c r="A1936" s="794"/>
      <c r="B1936" s="794"/>
      <c r="C1936" s="794"/>
      <c r="D1936" s="794"/>
      <c r="G1936" s="794"/>
      <c r="H1936" s="794"/>
      <c r="I1936" s="794"/>
      <c r="J1936" s="794"/>
      <c r="K1936" s="794"/>
      <c r="L1936" s="794"/>
    </row>
    <row r="1937" spans="1:12" x14ac:dyDescent="0.2">
      <c r="A1937" s="794"/>
      <c r="B1937" s="794"/>
      <c r="C1937" s="794"/>
      <c r="D1937" s="794"/>
      <c r="G1937" s="794"/>
      <c r="H1937" s="794"/>
      <c r="I1937" s="794"/>
      <c r="J1937" s="794"/>
      <c r="K1937" s="794"/>
      <c r="L1937" s="794"/>
    </row>
    <row r="1938" spans="1:12" x14ac:dyDescent="0.2">
      <c r="A1938" s="794"/>
      <c r="B1938" s="794"/>
      <c r="C1938" s="794"/>
      <c r="D1938" s="794"/>
      <c r="G1938" s="794"/>
      <c r="H1938" s="794"/>
      <c r="I1938" s="794"/>
      <c r="J1938" s="794"/>
      <c r="K1938" s="794"/>
      <c r="L1938" s="794"/>
    </row>
    <row r="1939" spans="1:12" x14ac:dyDescent="0.2">
      <c r="A1939" s="794"/>
      <c r="B1939" s="794"/>
      <c r="C1939" s="794"/>
      <c r="D1939" s="794"/>
      <c r="G1939" s="794"/>
      <c r="H1939" s="794"/>
      <c r="I1939" s="794"/>
      <c r="J1939" s="794"/>
      <c r="K1939" s="794"/>
      <c r="L1939" s="794"/>
    </row>
    <row r="1940" spans="1:12" x14ac:dyDescent="0.2">
      <c r="A1940" s="794"/>
      <c r="B1940" s="794"/>
      <c r="C1940" s="794"/>
      <c r="D1940" s="794"/>
      <c r="G1940" s="794"/>
      <c r="H1940" s="794"/>
      <c r="I1940" s="794"/>
      <c r="J1940" s="794"/>
      <c r="K1940" s="794"/>
      <c r="L1940" s="794"/>
    </row>
    <row r="1941" spans="1:12" x14ac:dyDescent="0.2">
      <c r="A1941" s="794"/>
      <c r="B1941" s="794"/>
      <c r="C1941" s="794"/>
      <c r="D1941" s="794"/>
      <c r="G1941" s="794"/>
      <c r="H1941" s="794"/>
      <c r="I1941" s="794"/>
      <c r="J1941" s="794"/>
      <c r="K1941" s="794"/>
      <c r="L1941" s="794"/>
    </row>
    <row r="1942" spans="1:12" x14ac:dyDescent="0.2">
      <c r="A1942" s="794"/>
      <c r="B1942" s="794"/>
      <c r="C1942" s="794"/>
      <c r="D1942" s="794"/>
      <c r="G1942" s="794"/>
      <c r="H1942" s="794"/>
      <c r="I1942" s="794"/>
      <c r="J1942" s="794"/>
      <c r="K1942" s="794"/>
      <c r="L1942" s="794"/>
    </row>
    <row r="1943" spans="1:12" x14ac:dyDescent="0.2">
      <c r="A1943" s="794"/>
      <c r="B1943" s="794"/>
      <c r="C1943" s="794"/>
      <c r="D1943" s="794"/>
      <c r="G1943" s="794"/>
      <c r="H1943" s="794"/>
      <c r="I1943" s="794"/>
      <c r="J1943" s="794"/>
      <c r="K1943" s="794"/>
      <c r="L1943" s="794"/>
    </row>
    <row r="1944" spans="1:12" x14ac:dyDescent="0.2">
      <c r="A1944" s="794"/>
      <c r="B1944" s="794"/>
      <c r="C1944" s="794"/>
      <c r="D1944" s="794"/>
      <c r="G1944" s="794"/>
      <c r="H1944" s="794"/>
      <c r="I1944" s="794"/>
      <c r="J1944" s="794"/>
      <c r="K1944" s="794"/>
      <c r="L1944" s="794"/>
    </row>
    <row r="1945" spans="1:12" x14ac:dyDescent="0.2">
      <c r="A1945" s="794"/>
      <c r="B1945" s="794"/>
      <c r="C1945" s="794"/>
      <c r="D1945" s="794"/>
      <c r="G1945" s="794"/>
      <c r="H1945" s="794"/>
      <c r="I1945" s="794"/>
      <c r="J1945" s="794"/>
      <c r="K1945" s="794"/>
      <c r="L1945" s="794"/>
    </row>
    <row r="1946" spans="1:12" x14ac:dyDescent="0.2">
      <c r="A1946" s="794"/>
      <c r="B1946" s="794"/>
      <c r="C1946" s="794"/>
      <c r="D1946" s="794"/>
      <c r="G1946" s="794"/>
      <c r="H1946" s="794"/>
      <c r="I1946" s="794"/>
      <c r="J1946" s="794"/>
      <c r="K1946" s="794"/>
      <c r="L1946" s="794"/>
    </row>
    <row r="1947" spans="1:12" x14ac:dyDescent="0.2">
      <c r="A1947" s="794"/>
      <c r="B1947" s="794"/>
      <c r="C1947" s="794"/>
      <c r="D1947" s="794"/>
      <c r="G1947" s="794"/>
      <c r="H1947" s="794"/>
      <c r="I1947" s="794"/>
      <c r="J1947" s="794"/>
      <c r="K1947" s="794"/>
      <c r="L1947" s="794"/>
    </row>
    <row r="1948" spans="1:12" x14ac:dyDescent="0.2">
      <c r="A1948" s="794"/>
      <c r="B1948" s="794"/>
      <c r="C1948" s="794"/>
      <c r="D1948" s="794"/>
      <c r="G1948" s="794"/>
      <c r="H1948" s="794"/>
      <c r="I1948" s="794"/>
      <c r="J1948" s="794"/>
      <c r="K1948" s="794"/>
      <c r="L1948" s="794"/>
    </row>
    <row r="1949" spans="1:12" x14ac:dyDescent="0.2">
      <c r="A1949" s="794"/>
      <c r="B1949" s="794"/>
      <c r="C1949" s="794"/>
      <c r="D1949" s="794"/>
      <c r="G1949" s="794"/>
      <c r="H1949" s="794"/>
      <c r="I1949" s="794"/>
      <c r="J1949" s="794"/>
      <c r="K1949" s="794"/>
      <c r="L1949" s="794"/>
    </row>
    <row r="1950" spans="1:12" x14ac:dyDescent="0.2">
      <c r="A1950" s="794"/>
      <c r="B1950" s="794"/>
      <c r="C1950" s="794"/>
      <c r="D1950" s="794"/>
      <c r="G1950" s="794"/>
      <c r="H1950" s="794"/>
      <c r="I1950" s="794"/>
      <c r="J1950" s="794"/>
      <c r="K1950" s="794"/>
      <c r="L1950" s="794"/>
    </row>
    <row r="1951" spans="1:12" x14ac:dyDescent="0.2">
      <c r="A1951" s="794"/>
      <c r="B1951" s="794"/>
      <c r="C1951" s="794"/>
      <c r="D1951" s="794"/>
      <c r="G1951" s="794"/>
      <c r="H1951" s="794"/>
      <c r="I1951" s="794"/>
      <c r="J1951" s="794"/>
      <c r="K1951" s="794"/>
      <c r="L1951" s="794"/>
    </row>
    <row r="1952" spans="1:12" x14ac:dyDescent="0.2">
      <c r="A1952" s="794"/>
      <c r="B1952" s="794"/>
      <c r="C1952" s="794"/>
      <c r="D1952" s="794"/>
      <c r="G1952" s="794"/>
      <c r="H1952" s="794"/>
      <c r="I1952" s="794"/>
      <c r="J1952" s="794"/>
      <c r="K1952" s="794"/>
      <c r="L1952" s="794"/>
    </row>
    <row r="1953" spans="1:12" x14ac:dyDescent="0.2">
      <c r="A1953" s="794"/>
      <c r="B1953" s="794"/>
      <c r="C1953" s="794"/>
      <c r="D1953" s="794"/>
      <c r="G1953" s="794"/>
      <c r="H1953" s="794"/>
      <c r="I1953" s="794"/>
      <c r="J1953" s="794"/>
      <c r="K1953" s="794"/>
      <c r="L1953" s="794"/>
    </row>
    <row r="1954" spans="1:12" x14ac:dyDescent="0.2">
      <c r="A1954" s="794"/>
      <c r="B1954" s="794"/>
      <c r="C1954" s="794"/>
      <c r="D1954" s="794"/>
      <c r="G1954" s="794"/>
      <c r="H1954" s="794"/>
      <c r="I1954" s="794"/>
      <c r="J1954" s="794"/>
      <c r="K1954" s="794"/>
      <c r="L1954" s="794"/>
    </row>
    <row r="1955" spans="1:12" x14ac:dyDescent="0.2">
      <c r="A1955" s="794"/>
      <c r="B1955" s="794"/>
      <c r="C1955" s="794"/>
      <c r="D1955" s="794"/>
      <c r="G1955" s="794"/>
      <c r="H1955" s="794"/>
      <c r="I1955" s="794"/>
      <c r="J1955" s="794"/>
      <c r="K1955" s="794"/>
      <c r="L1955" s="794"/>
    </row>
    <row r="1956" spans="1:12" x14ac:dyDescent="0.2">
      <c r="A1956" s="794"/>
      <c r="B1956" s="794"/>
      <c r="C1956" s="794"/>
      <c r="D1956" s="794"/>
      <c r="G1956" s="794"/>
      <c r="H1956" s="794"/>
      <c r="I1956" s="794"/>
      <c r="J1956" s="794"/>
      <c r="K1956" s="794"/>
      <c r="L1956" s="794"/>
    </row>
    <row r="1957" spans="1:12" x14ac:dyDescent="0.2">
      <c r="A1957" s="794"/>
      <c r="B1957" s="794"/>
      <c r="C1957" s="794"/>
      <c r="D1957" s="794"/>
      <c r="G1957" s="794"/>
      <c r="H1957" s="794"/>
      <c r="I1957" s="794"/>
      <c r="J1957" s="794"/>
      <c r="K1957" s="794"/>
      <c r="L1957" s="794"/>
    </row>
    <row r="1958" spans="1:12" x14ac:dyDescent="0.2">
      <c r="A1958" s="794"/>
      <c r="B1958" s="794"/>
      <c r="C1958" s="794"/>
      <c r="D1958" s="794"/>
      <c r="G1958" s="794"/>
      <c r="H1958" s="794"/>
      <c r="I1958" s="794"/>
      <c r="J1958" s="794"/>
      <c r="K1958" s="794"/>
      <c r="L1958" s="794"/>
    </row>
    <row r="1959" spans="1:12" x14ac:dyDescent="0.2">
      <c r="A1959" s="794"/>
      <c r="B1959" s="794"/>
      <c r="C1959" s="794"/>
      <c r="D1959" s="794"/>
      <c r="G1959" s="794"/>
      <c r="H1959" s="794"/>
      <c r="I1959" s="794"/>
      <c r="J1959" s="794"/>
      <c r="K1959" s="794"/>
      <c r="L1959" s="794"/>
    </row>
    <row r="1960" spans="1:12" x14ac:dyDescent="0.2">
      <c r="A1960" s="794"/>
      <c r="B1960" s="794"/>
      <c r="C1960" s="794"/>
      <c r="D1960" s="794"/>
      <c r="G1960" s="794"/>
      <c r="H1960" s="794"/>
      <c r="I1960" s="794"/>
      <c r="J1960" s="794"/>
      <c r="K1960" s="794"/>
      <c r="L1960" s="794"/>
    </row>
    <row r="1961" spans="1:12" x14ac:dyDescent="0.2">
      <c r="A1961" s="794"/>
      <c r="B1961" s="794"/>
      <c r="C1961" s="794"/>
      <c r="D1961" s="794"/>
      <c r="G1961" s="794"/>
      <c r="H1961" s="794"/>
      <c r="I1961" s="794"/>
      <c r="J1961" s="794"/>
      <c r="K1961" s="794"/>
      <c r="L1961" s="794"/>
    </row>
    <row r="1962" spans="1:12" x14ac:dyDescent="0.2">
      <c r="A1962" s="794"/>
      <c r="B1962" s="794"/>
      <c r="C1962" s="794"/>
      <c r="D1962" s="794"/>
      <c r="G1962" s="794"/>
      <c r="H1962" s="794"/>
      <c r="I1962" s="794"/>
      <c r="J1962" s="794"/>
      <c r="K1962" s="794"/>
      <c r="L1962" s="794"/>
    </row>
    <row r="1963" spans="1:12" x14ac:dyDescent="0.2">
      <c r="A1963" s="794"/>
      <c r="B1963" s="794"/>
      <c r="C1963" s="794"/>
      <c r="D1963" s="794"/>
      <c r="G1963" s="794"/>
      <c r="H1963" s="794"/>
      <c r="I1963" s="794"/>
      <c r="J1963" s="794"/>
      <c r="K1963" s="794"/>
      <c r="L1963" s="794"/>
    </row>
    <row r="1964" spans="1:12" x14ac:dyDescent="0.2">
      <c r="A1964" s="794"/>
      <c r="B1964" s="794"/>
      <c r="C1964" s="794"/>
      <c r="D1964" s="794"/>
      <c r="G1964" s="794"/>
      <c r="H1964" s="794"/>
      <c r="I1964" s="794"/>
      <c r="J1964" s="794"/>
      <c r="K1964" s="794"/>
      <c r="L1964" s="794"/>
    </row>
    <row r="1965" spans="1:12" x14ac:dyDescent="0.2">
      <c r="A1965" s="794"/>
      <c r="B1965" s="794"/>
      <c r="C1965" s="794"/>
      <c r="D1965" s="794"/>
      <c r="G1965" s="794"/>
      <c r="H1965" s="794"/>
      <c r="I1965" s="794"/>
      <c r="J1965" s="794"/>
      <c r="K1965" s="794"/>
      <c r="L1965" s="794"/>
    </row>
    <row r="1966" spans="1:12" x14ac:dyDescent="0.2">
      <c r="A1966" s="794"/>
      <c r="B1966" s="794"/>
      <c r="C1966" s="794"/>
      <c r="D1966" s="794"/>
      <c r="G1966" s="794"/>
      <c r="H1966" s="794"/>
      <c r="I1966" s="794"/>
      <c r="J1966" s="794"/>
      <c r="K1966" s="794"/>
      <c r="L1966" s="794"/>
    </row>
    <row r="1967" spans="1:12" x14ac:dyDescent="0.2">
      <c r="A1967" s="794"/>
      <c r="B1967" s="794"/>
      <c r="C1967" s="794"/>
      <c r="D1967" s="794"/>
      <c r="G1967" s="794"/>
      <c r="H1967" s="794"/>
      <c r="I1967" s="794"/>
      <c r="J1967" s="794"/>
      <c r="K1967" s="794"/>
      <c r="L1967" s="794"/>
    </row>
    <row r="1968" spans="1:12" x14ac:dyDescent="0.2">
      <c r="A1968" s="794"/>
      <c r="B1968" s="794"/>
      <c r="C1968" s="794"/>
      <c r="D1968" s="794"/>
      <c r="G1968" s="794"/>
      <c r="H1968" s="794"/>
      <c r="I1968" s="794"/>
      <c r="J1968" s="794"/>
      <c r="K1968" s="794"/>
      <c r="L1968" s="794"/>
    </row>
    <row r="1969" spans="1:12" x14ac:dyDescent="0.2">
      <c r="A1969" s="794"/>
      <c r="B1969" s="794"/>
      <c r="C1969" s="794"/>
      <c r="D1969" s="794"/>
      <c r="G1969" s="794"/>
      <c r="H1969" s="794"/>
      <c r="I1969" s="794"/>
      <c r="J1969" s="794"/>
      <c r="K1969" s="794"/>
      <c r="L1969" s="794"/>
    </row>
    <row r="1970" spans="1:12" x14ac:dyDescent="0.2">
      <c r="A1970" s="794"/>
      <c r="B1970" s="794"/>
      <c r="C1970" s="794"/>
      <c r="D1970" s="794"/>
      <c r="G1970" s="794"/>
      <c r="H1970" s="794"/>
      <c r="I1970" s="794"/>
      <c r="J1970" s="794"/>
      <c r="K1970" s="794"/>
      <c r="L1970" s="794"/>
    </row>
    <row r="1971" spans="1:12" x14ac:dyDescent="0.2">
      <c r="A1971" s="794"/>
      <c r="B1971" s="794"/>
      <c r="C1971" s="794"/>
      <c r="D1971" s="794"/>
      <c r="G1971" s="794"/>
      <c r="H1971" s="794"/>
      <c r="I1971" s="794"/>
      <c r="J1971" s="794"/>
      <c r="K1971" s="794"/>
      <c r="L1971" s="794"/>
    </row>
    <row r="1972" spans="1:12" x14ac:dyDescent="0.2">
      <c r="A1972" s="794"/>
      <c r="B1972" s="794"/>
      <c r="C1972" s="794"/>
      <c r="D1972" s="794"/>
      <c r="G1972" s="794"/>
      <c r="H1972" s="794"/>
      <c r="I1972" s="794"/>
      <c r="J1972" s="794"/>
      <c r="K1972" s="794"/>
      <c r="L1972" s="794"/>
    </row>
    <row r="1973" spans="1:12" x14ac:dyDescent="0.2">
      <c r="A1973" s="794"/>
      <c r="B1973" s="794"/>
      <c r="C1973" s="794"/>
      <c r="D1973" s="794"/>
      <c r="G1973" s="794"/>
      <c r="H1973" s="794"/>
      <c r="I1973" s="794"/>
      <c r="J1973" s="794"/>
      <c r="K1973" s="794"/>
      <c r="L1973" s="794"/>
    </row>
    <row r="1974" spans="1:12" x14ac:dyDescent="0.2">
      <c r="A1974" s="794"/>
      <c r="B1974" s="794"/>
      <c r="C1974" s="794"/>
      <c r="D1974" s="794"/>
      <c r="G1974" s="794"/>
      <c r="H1974" s="794"/>
      <c r="I1974" s="794"/>
      <c r="J1974" s="794"/>
      <c r="K1974" s="794"/>
      <c r="L1974" s="794"/>
    </row>
    <row r="1975" spans="1:12" x14ac:dyDescent="0.2">
      <c r="A1975" s="794"/>
      <c r="B1975" s="794"/>
      <c r="C1975" s="794"/>
      <c r="D1975" s="794"/>
      <c r="G1975" s="794"/>
      <c r="H1975" s="794"/>
      <c r="I1975" s="794"/>
      <c r="J1975" s="794"/>
      <c r="K1975" s="794"/>
      <c r="L1975" s="794"/>
    </row>
    <row r="1976" spans="1:12" x14ac:dyDescent="0.2">
      <c r="A1976" s="794"/>
      <c r="B1976" s="794"/>
      <c r="C1976" s="794"/>
      <c r="D1976" s="794"/>
      <c r="G1976" s="794"/>
      <c r="H1976" s="794"/>
      <c r="I1976" s="794"/>
      <c r="J1976" s="794"/>
      <c r="K1976" s="794"/>
      <c r="L1976" s="794"/>
    </row>
    <row r="1977" spans="1:12" x14ac:dyDescent="0.2">
      <c r="A1977" s="794"/>
      <c r="B1977" s="794"/>
      <c r="C1977" s="794"/>
      <c r="D1977" s="794"/>
      <c r="G1977" s="794"/>
      <c r="H1977" s="794"/>
      <c r="I1977" s="794"/>
      <c r="J1977" s="794"/>
      <c r="K1977" s="794"/>
      <c r="L1977" s="794"/>
    </row>
    <row r="1978" spans="1:12" x14ac:dyDescent="0.2">
      <c r="A1978" s="794"/>
      <c r="B1978" s="794"/>
      <c r="C1978" s="794"/>
      <c r="D1978" s="794"/>
      <c r="G1978" s="794"/>
      <c r="H1978" s="794"/>
      <c r="I1978" s="794"/>
      <c r="J1978" s="794"/>
      <c r="K1978" s="794"/>
      <c r="L1978" s="794"/>
    </row>
    <row r="1979" spans="1:12" x14ac:dyDescent="0.2">
      <c r="A1979" s="794"/>
      <c r="B1979" s="794"/>
      <c r="C1979" s="794"/>
      <c r="D1979" s="794"/>
      <c r="G1979" s="794"/>
      <c r="H1979" s="794"/>
      <c r="I1979" s="794"/>
      <c r="J1979" s="794"/>
      <c r="K1979" s="794"/>
      <c r="L1979" s="794"/>
    </row>
    <row r="1980" spans="1:12" x14ac:dyDescent="0.2">
      <c r="A1980" s="794"/>
      <c r="B1980" s="794"/>
      <c r="C1980" s="794"/>
      <c r="D1980" s="794"/>
      <c r="G1980" s="794"/>
      <c r="H1980" s="794"/>
      <c r="I1980" s="794"/>
      <c r="J1980" s="794"/>
      <c r="K1980" s="794"/>
      <c r="L1980" s="794"/>
    </row>
    <row r="1981" spans="1:12" x14ac:dyDescent="0.2">
      <c r="A1981" s="794"/>
      <c r="B1981" s="794"/>
      <c r="C1981" s="794"/>
      <c r="D1981" s="794"/>
      <c r="G1981" s="794"/>
      <c r="H1981" s="794"/>
      <c r="I1981" s="794"/>
      <c r="J1981" s="794"/>
      <c r="K1981" s="794"/>
      <c r="L1981" s="794"/>
    </row>
    <row r="1982" spans="1:12" x14ac:dyDescent="0.2">
      <c r="A1982" s="794"/>
      <c r="B1982" s="794"/>
      <c r="C1982" s="794"/>
      <c r="D1982" s="794"/>
      <c r="G1982" s="794"/>
      <c r="H1982" s="794"/>
      <c r="I1982" s="794"/>
      <c r="J1982" s="794"/>
      <c r="K1982" s="794"/>
      <c r="L1982" s="794"/>
    </row>
    <row r="1983" spans="1:12" x14ac:dyDescent="0.2">
      <c r="A1983" s="794"/>
      <c r="B1983" s="794"/>
      <c r="C1983" s="794"/>
      <c r="D1983" s="794"/>
      <c r="G1983" s="794"/>
      <c r="H1983" s="794"/>
      <c r="I1983" s="794"/>
      <c r="J1983" s="794"/>
      <c r="K1983" s="794"/>
      <c r="L1983" s="794"/>
    </row>
    <row r="1984" spans="1:12" x14ac:dyDescent="0.2">
      <c r="A1984" s="794"/>
      <c r="B1984" s="794"/>
      <c r="C1984" s="794"/>
      <c r="D1984" s="794"/>
      <c r="G1984" s="794"/>
      <c r="H1984" s="794"/>
      <c r="I1984" s="794"/>
      <c r="J1984" s="794"/>
      <c r="K1984" s="794"/>
      <c r="L1984" s="794"/>
    </row>
    <row r="1985" spans="1:12" x14ac:dyDescent="0.2">
      <c r="A1985" s="794"/>
      <c r="B1985" s="794"/>
      <c r="C1985" s="794"/>
      <c r="D1985" s="794"/>
      <c r="G1985" s="794"/>
      <c r="H1985" s="794"/>
      <c r="I1985" s="794"/>
      <c r="J1985" s="794"/>
      <c r="K1985" s="794"/>
      <c r="L1985" s="794"/>
    </row>
    <row r="1986" spans="1:12" x14ac:dyDescent="0.2">
      <c r="A1986" s="794"/>
      <c r="B1986" s="794"/>
      <c r="C1986" s="794"/>
      <c r="D1986" s="794"/>
      <c r="G1986" s="794"/>
      <c r="H1986" s="794"/>
      <c r="I1986" s="794"/>
      <c r="J1986" s="794"/>
      <c r="K1986" s="794"/>
      <c r="L1986" s="794"/>
    </row>
    <row r="1987" spans="1:12" x14ac:dyDescent="0.2">
      <c r="A1987" s="794"/>
      <c r="B1987" s="794"/>
      <c r="C1987" s="794"/>
      <c r="D1987" s="794"/>
      <c r="G1987" s="794"/>
      <c r="H1987" s="794"/>
      <c r="I1987" s="794"/>
      <c r="J1987" s="794"/>
      <c r="K1987" s="794"/>
      <c r="L1987" s="794"/>
    </row>
    <row r="1988" spans="1:12" x14ac:dyDescent="0.2">
      <c r="A1988" s="794"/>
      <c r="B1988" s="794"/>
      <c r="C1988" s="794"/>
      <c r="D1988" s="794"/>
      <c r="G1988" s="794"/>
      <c r="H1988" s="794"/>
      <c r="I1988" s="794"/>
      <c r="J1988" s="794"/>
      <c r="K1988" s="794"/>
      <c r="L1988" s="794"/>
    </row>
    <row r="1989" spans="1:12" x14ac:dyDescent="0.2">
      <c r="A1989" s="794"/>
      <c r="B1989" s="794"/>
      <c r="C1989" s="794"/>
      <c r="D1989" s="794"/>
      <c r="G1989" s="794"/>
      <c r="H1989" s="794"/>
      <c r="I1989" s="794"/>
      <c r="J1989" s="794"/>
      <c r="K1989" s="794"/>
      <c r="L1989" s="794"/>
    </row>
    <row r="1990" spans="1:12" x14ac:dyDescent="0.2">
      <c r="A1990" s="794"/>
      <c r="B1990" s="794"/>
      <c r="C1990" s="794"/>
      <c r="D1990" s="794"/>
      <c r="G1990" s="794"/>
      <c r="H1990" s="794"/>
      <c r="I1990" s="794"/>
      <c r="J1990" s="794"/>
      <c r="K1990" s="794"/>
      <c r="L1990" s="794"/>
    </row>
    <row r="1991" spans="1:12" x14ac:dyDescent="0.2">
      <c r="A1991" s="794"/>
      <c r="B1991" s="794"/>
      <c r="C1991" s="794"/>
      <c r="D1991" s="794"/>
      <c r="G1991" s="794"/>
      <c r="H1991" s="794"/>
      <c r="I1991" s="794"/>
      <c r="J1991" s="794"/>
      <c r="K1991" s="794"/>
      <c r="L1991" s="794"/>
    </row>
    <row r="1992" spans="1:12" x14ac:dyDescent="0.2">
      <c r="A1992" s="794"/>
      <c r="B1992" s="794"/>
      <c r="C1992" s="794"/>
      <c r="D1992" s="794"/>
      <c r="G1992" s="794"/>
      <c r="H1992" s="794"/>
      <c r="I1992" s="794"/>
      <c r="J1992" s="794"/>
      <c r="K1992" s="794"/>
      <c r="L1992" s="794"/>
    </row>
    <row r="1993" spans="1:12" x14ac:dyDescent="0.2">
      <c r="A1993" s="794"/>
      <c r="B1993" s="794"/>
      <c r="C1993" s="794"/>
      <c r="D1993" s="794"/>
      <c r="G1993" s="794"/>
      <c r="H1993" s="794"/>
      <c r="I1993" s="794"/>
      <c r="J1993" s="794"/>
      <c r="K1993" s="794"/>
      <c r="L1993" s="794"/>
    </row>
    <row r="1994" spans="1:12" x14ac:dyDescent="0.2">
      <c r="A1994" s="794"/>
      <c r="B1994" s="794"/>
      <c r="C1994" s="794"/>
      <c r="D1994" s="794"/>
      <c r="G1994" s="794"/>
      <c r="H1994" s="794"/>
      <c r="I1994" s="794"/>
      <c r="J1994" s="794"/>
      <c r="K1994" s="794"/>
      <c r="L1994" s="794"/>
    </row>
    <row r="1995" spans="1:12" x14ac:dyDescent="0.2">
      <c r="A1995" s="794"/>
      <c r="B1995" s="794"/>
      <c r="C1995" s="794"/>
      <c r="D1995" s="794"/>
      <c r="G1995" s="794"/>
      <c r="H1995" s="794"/>
      <c r="I1995" s="794"/>
      <c r="J1995" s="794"/>
      <c r="K1995" s="794"/>
      <c r="L1995" s="794"/>
    </row>
    <row r="1996" spans="1:12" x14ac:dyDescent="0.2">
      <c r="A1996" s="794"/>
      <c r="B1996" s="794"/>
      <c r="C1996" s="794"/>
      <c r="D1996" s="794"/>
      <c r="G1996" s="794"/>
      <c r="H1996" s="794"/>
      <c r="I1996" s="794"/>
      <c r="J1996" s="794"/>
      <c r="K1996" s="794"/>
      <c r="L1996" s="794"/>
    </row>
    <row r="1997" spans="1:12" x14ac:dyDescent="0.2">
      <c r="A1997" s="794"/>
      <c r="B1997" s="794"/>
      <c r="C1997" s="794"/>
      <c r="D1997" s="794"/>
      <c r="G1997" s="794"/>
      <c r="H1997" s="794"/>
      <c r="I1997" s="794"/>
      <c r="J1997" s="794"/>
      <c r="K1997" s="794"/>
      <c r="L1997" s="794"/>
    </row>
    <row r="1998" spans="1:12" x14ac:dyDescent="0.2">
      <c r="A1998" s="794"/>
      <c r="B1998" s="794"/>
      <c r="C1998" s="794"/>
      <c r="D1998" s="794"/>
      <c r="G1998" s="794"/>
      <c r="H1998" s="794"/>
      <c r="I1998" s="794"/>
      <c r="J1998" s="794"/>
      <c r="K1998" s="794"/>
      <c r="L1998" s="794"/>
    </row>
    <row r="1999" spans="1:12" x14ac:dyDescent="0.2">
      <c r="A1999" s="794"/>
      <c r="B1999" s="794"/>
      <c r="C1999" s="794"/>
      <c r="D1999" s="794"/>
      <c r="G1999" s="794"/>
      <c r="H1999" s="794"/>
      <c r="I1999" s="794"/>
      <c r="J1999" s="794"/>
      <c r="K1999" s="794"/>
      <c r="L1999" s="794"/>
    </row>
    <row r="2000" spans="1:12" x14ac:dyDescent="0.2">
      <c r="A2000" s="794"/>
      <c r="B2000" s="794"/>
      <c r="C2000" s="794"/>
      <c r="D2000" s="794"/>
      <c r="G2000" s="794"/>
      <c r="H2000" s="794"/>
      <c r="I2000" s="794"/>
      <c r="J2000" s="794"/>
      <c r="K2000" s="794"/>
      <c r="L2000" s="794"/>
    </row>
    <row r="2001" spans="1:12" x14ac:dyDescent="0.2">
      <c r="A2001" s="794"/>
      <c r="B2001" s="794"/>
      <c r="C2001" s="794"/>
      <c r="D2001" s="794"/>
      <c r="G2001" s="794"/>
      <c r="H2001" s="794"/>
      <c r="I2001" s="794"/>
      <c r="J2001" s="794"/>
      <c r="K2001" s="794"/>
      <c r="L2001" s="794"/>
    </row>
    <row r="2002" spans="1:12" x14ac:dyDescent="0.2">
      <c r="A2002" s="794"/>
      <c r="B2002" s="794"/>
      <c r="C2002" s="794"/>
      <c r="D2002" s="794"/>
      <c r="G2002" s="794"/>
      <c r="H2002" s="794"/>
      <c r="I2002" s="794"/>
      <c r="J2002" s="794"/>
      <c r="K2002" s="794"/>
      <c r="L2002" s="794"/>
    </row>
    <row r="2003" spans="1:12" x14ac:dyDescent="0.2">
      <c r="A2003" s="794"/>
      <c r="B2003" s="794"/>
      <c r="C2003" s="794"/>
      <c r="D2003" s="794"/>
      <c r="G2003" s="794"/>
      <c r="H2003" s="794"/>
      <c r="I2003" s="794"/>
      <c r="J2003" s="794"/>
      <c r="K2003" s="794"/>
      <c r="L2003" s="794"/>
    </row>
    <row r="2004" spans="1:12" x14ac:dyDescent="0.2">
      <c r="A2004" s="794"/>
      <c r="B2004" s="794"/>
      <c r="C2004" s="794"/>
      <c r="D2004" s="794"/>
      <c r="G2004" s="794"/>
      <c r="H2004" s="794"/>
      <c r="I2004" s="794"/>
      <c r="J2004" s="794"/>
      <c r="K2004" s="794"/>
      <c r="L2004" s="794"/>
    </row>
    <row r="2005" spans="1:12" x14ac:dyDescent="0.2">
      <c r="A2005" s="794"/>
      <c r="B2005" s="794"/>
      <c r="C2005" s="794"/>
      <c r="D2005" s="794"/>
      <c r="G2005" s="794"/>
      <c r="H2005" s="794"/>
      <c r="I2005" s="794"/>
      <c r="J2005" s="794"/>
      <c r="K2005" s="794"/>
      <c r="L2005" s="794"/>
    </row>
    <row r="2006" spans="1:12" x14ac:dyDescent="0.2">
      <c r="A2006" s="794"/>
      <c r="B2006" s="794"/>
      <c r="C2006" s="794"/>
      <c r="D2006" s="794"/>
      <c r="G2006" s="794"/>
      <c r="H2006" s="794"/>
      <c r="I2006" s="794"/>
      <c r="J2006" s="794"/>
      <c r="K2006" s="794"/>
      <c r="L2006" s="794"/>
    </row>
    <row r="2007" spans="1:12" x14ac:dyDescent="0.2">
      <c r="A2007" s="794"/>
      <c r="B2007" s="794"/>
      <c r="C2007" s="794"/>
      <c r="D2007" s="794"/>
      <c r="G2007" s="794"/>
      <c r="H2007" s="794"/>
      <c r="I2007" s="794"/>
      <c r="J2007" s="794"/>
      <c r="K2007" s="794"/>
      <c r="L2007" s="794"/>
    </row>
    <row r="2008" spans="1:12" x14ac:dyDescent="0.2">
      <c r="A2008" s="794"/>
      <c r="B2008" s="794"/>
      <c r="C2008" s="794"/>
      <c r="D2008" s="794"/>
      <c r="G2008" s="794"/>
      <c r="H2008" s="794"/>
      <c r="I2008" s="794"/>
      <c r="J2008" s="794"/>
      <c r="K2008" s="794"/>
      <c r="L2008" s="794"/>
    </row>
    <row r="2009" spans="1:12" x14ac:dyDescent="0.2">
      <c r="A2009" s="794"/>
      <c r="B2009" s="794"/>
      <c r="C2009" s="794"/>
      <c r="D2009" s="794"/>
      <c r="G2009" s="794"/>
      <c r="H2009" s="794"/>
      <c r="I2009" s="794"/>
      <c r="J2009" s="794"/>
      <c r="K2009" s="794"/>
      <c r="L2009" s="794"/>
    </row>
    <row r="2010" spans="1:12" x14ac:dyDescent="0.2">
      <c r="A2010" s="794"/>
      <c r="B2010" s="794"/>
      <c r="C2010" s="794"/>
      <c r="D2010" s="794"/>
      <c r="G2010" s="794"/>
      <c r="H2010" s="794"/>
      <c r="I2010" s="794"/>
      <c r="J2010" s="794"/>
      <c r="K2010" s="794"/>
      <c r="L2010" s="794"/>
    </row>
    <row r="2011" spans="1:12" x14ac:dyDescent="0.2">
      <c r="A2011" s="794"/>
      <c r="B2011" s="794"/>
      <c r="C2011" s="794"/>
      <c r="D2011" s="794"/>
      <c r="G2011" s="794"/>
      <c r="H2011" s="794"/>
      <c r="I2011" s="794"/>
      <c r="J2011" s="794"/>
      <c r="K2011" s="794"/>
      <c r="L2011" s="794"/>
    </row>
    <row r="2012" spans="1:12" x14ac:dyDescent="0.2">
      <c r="A2012" s="794"/>
      <c r="B2012" s="794"/>
      <c r="C2012" s="794"/>
      <c r="D2012" s="794"/>
      <c r="G2012" s="794"/>
      <c r="H2012" s="794"/>
      <c r="I2012" s="794"/>
      <c r="J2012" s="794"/>
      <c r="K2012" s="794"/>
      <c r="L2012" s="794"/>
    </row>
    <row r="2013" spans="1:12" x14ac:dyDescent="0.2">
      <c r="A2013" s="794"/>
      <c r="B2013" s="794"/>
      <c r="C2013" s="794"/>
      <c r="D2013" s="794"/>
      <c r="G2013" s="794"/>
      <c r="H2013" s="794"/>
      <c r="I2013" s="794"/>
      <c r="J2013" s="794"/>
      <c r="K2013" s="794"/>
      <c r="L2013" s="794"/>
    </row>
    <row r="2014" spans="1:12" x14ac:dyDescent="0.2">
      <c r="A2014" s="794"/>
      <c r="B2014" s="794"/>
      <c r="C2014" s="794"/>
      <c r="D2014" s="794"/>
      <c r="G2014" s="794"/>
      <c r="H2014" s="794"/>
      <c r="I2014" s="794"/>
      <c r="J2014" s="794"/>
      <c r="K2014" s="794"/>
      <c r="L2014" s="794"/>
    </row>
    <row r="2015" spans="1:12" x14ac:dyDescent="0.2">
      <c r="A2015" s="794"/>
      <c r="B2015" s="794"/>
      <c r="C2015" s="794"/>
      <c r="D2015" s="794"/>
      <c r="G2015" s="794"/>
      <c r="H2015" s="794"/>
      <c r="I2015" s="794"/>
      <c r="J2015" s="794"/>
      <c r="K2015" s="794"/>
      <c r="L2015" s="794"/>
    </row>
    <row r="2016" spans="1:12" x14ac:dyDescent="0.2">
      <c r="A2016" s="794"/>
      <c r="B2016" s="794"/>
      <c r="C2016" s="794"/>
      <c r="D2016" s="794"/>
      <c r="G2016" s="794"/>
      <c r="H2016" s="794"/>
      <c r="I2016" s="794"/>
      <c r="J2016" s="794"/>
      <c r="K2016" s="794"/>
      <c r="L2016" s="794"/>
    </row>
    <row r="2017" spans="1:12" x14ac:dyDescent="0.2">
      <c r="A2017" s="794"/>
      <c r="B2017" s="794"/>
      <c r="C2017" s="794"/>
      <c r="D2017" s="794"/>
      <c r="G2017" s="794"/>
      <c r="H2017" s="794"/>
      <c r="I2017" s="794"/>
      <c r="J2017" s="794"/>
      <c r="K2017" s="794"/>
      <c r="L2017" s="794"/>
    </row>
    <row r="2018" spans="1:12" x14ac:dyDescent="0.2">
      <c r="A2018" s="794"/>
      <c r="B2018" s="794"/>
      <c r="C2018" s="794"/>
      <c r="D2018" s="794"/>
      <c r="G2018" s="794"/>
      <c r="H2018" s="794"/>
      <c r="I2018" s="794"/>
      <c r="J2018" s="794"/>
      <c r="K2018" s="794"/>
      <c r="L2018" s="794"/>
    </row>
    <row r="2019" spans="1:12" x14ac:dyDescent="0.2">
      <c r="A2019" s="794"/>
      <c r="B2019" s="794"/>
      <c r="C2019" s="794"/>
      <c r="D2019" s="794"/>
      <c r="G2019" s="794"/>
      <c r="H2019" s="794"/>
      <c r="I2019" s="794"/>
      <c r="J2019" s="794"/>
      <c r="K2019" s="794"/>
      <c r="L2019" s="794"/>
    </row>
    <row r="2020" spans="1:12" x14ac:dyDescent="0.2">
      <c r="A2020" s="794"/>
      <c r="B2020" s="794"/>
      <c r="C2020" s="794"/>
      <c r="D2020" s="794"/>
      <c r="G2020" s="794"/>
      <c r="H2020" s="794"/>
      <c r="I2020" s="794"/>
      <c r="J2020" s="794"/>
      <c r="K2020" s="794"/>
      <c r="L2020" s="794"/>
    </row>
    <row r="2021" spans="1:12" x14ac:dyDescent="0.2">
      <c r="A2021" s="794"/>
      <c r="B2021" s="794"/>
      <c r="C2021" s="794"/>
      <c r="D2021" s="794"/>
      <c r="G2021" s="794"/>
      <c r="H2021" s="794"/>
      <c r="I2021" s="794"/>
      <c r="J2021" s="794"/>
      <c r="K2021" s="794"/>
      <c r="L2021" s="794"/>
    </row>
    <row r="2022" spans="1:12" x14ac:dyDescent="0.2">
      <c r="A2022" s="794"/>
      <c r="B2022" s="794"/>
      <c r="C2022" s="794"/>
      <c r="D2022" s="794"/>
      <c r="G2022" s="794"/>
      <c r="H2022" s="794"/>
      <c r="I2022" s="794"/>
      <c r="J2022" s="794"/>
      <c r="K2022" s="794"/>
      <c r="L2022" s="794"/>
    </row>
    <row r="2023" spans="1:12" x14ac:dyDescent="0.2">
      <c r="A2023" s="794"/>
      <c r="B2023" s="794"/>
      <c r="C2023" s="794"/>
      <c r="D2023" s="794"/>
      <c r="G2023" s="794"/>
      <c r="H2023" s="794"/>
      <c r="I2023" s="794"/>
      <c r="J2023" s="794"/>
      <c r="K2023" s="794"/>
      <c r="L2023" s="794"/>
    </row>
    <row r="2024" spans="1:12" x14ac:dyDescent="0.2">
      <c r="A2024" s="794"/>
      <c r="B2024" s="794"/>
      <c r="C2024" s="794"/>
      <c r="D2024" s="794"/>
      <c r="G2024" s="794"/>
      <c r="H2024" s="794"/>
      <c r="I2024" s="794"/>
      <c r="J2024" s="794"/>
      <c r="K2024" s="794"/>
      <c r="L2024" s="794"/>
    </row>
    <row r="2025" spans="1:12" x14ac:dyDescent="0.2">
      <c r="A2025" s="794"/>
      <c r="B2025" s="794"/>
      <c r="C2025" s="794"/>
      <c r="D2025" s="794"/>
      <c r="G2025" s="794"/>
      <c r="H2025" s="794"/>
      <c r="I2025" s="794"/>
      <c r="J2025" s="794"/>
      <c r="K2025" s="794"/>
      <c r="L2025" s="794"/>
    </row>
    <row r="2026" spans="1:12" x14ac:dyDescent="0.2">
      <c r="A2026" s="794"/>
      <c r="B2026" s="794"/>
      <c r="C2026" s="794"/>
      <c r="D2026" s="794"/>
      <c r="G2026" s="794"/>
      <c r="H2026" s="794"/>
      <c r="I2026" s="794"/>
      <c r="J2026" s="794"/>
      <c r="K2026" s="794"/>
      <c r="L2026" s="794"/>
    </row>
    <row r="2027" spans="1:12" x14ac:dyDescent="0.2">
      <c r="A2027" s="794"/>
      <c r="B2027" s="794"/>
      <c r="C2027" s="794"/>
      <c r="D2027" s="794"/>
      <c r="G2027" s="794"/>
      <c r="H2027" s="794"/>
      <c r="I2027" s="794"/>
      <c r="J2027" s="794"/>
      <c r="K2027" s="794"/>
      <c r="L2027" s="794"/>
    </row>
    <row r="2028" spans="1:12" x14ac:dyDescent="0.2">
      <c r="A2028" s="794"/>
      <c r="B2028" s="794"/>
      <c r="C2028" s="794"/>
      <c r="D2028" s="794"/>
      <c r="G2028" s="794"/>
      <c r="H2028" s="794"/>
      <c r="I2028" s="794"/>
      <c r="J2028" s="794"/>
      <c r="K2028" s="794"/>
      <c r="L2028" s="794"/>
    </row>
    <row r="2029" spans="1:12" x14ac:dyDescent="0.2">
      <c r="A2029" s="794"/>
      <c r="B2029" s="794"/>
      <c r="C2029" s="794"/>
      <c r="D2029" s="794"/>
      <c r="G2029" s="794"/>
      <c r="H2029" s="794"/>
      <c r="I2029" s="794"/>
      <c r="J2029" s="794"/>
      <c r="K2029" s="794"/>
      <c r="L2029" s="794"/>
    </row>
    <row r="2030" spans="1:12" x14ac:dyDescent="0.2">
      <c r="A2030" s="794"/>
      <c r="B2030" s="794"/>
      <c r="C2030" s="794"/>
      <c r="D2030" s="794"/>
      <c r="G2030" s="794"/>
      <c r="H2030" s="794"/>
      <c r="I2030" s="794"/>
      <c r="J2030" s="794"/>
      <c r="K2030" s="794"/>
      <c r="L2030" s="794"/>
    </row>
    <row r="2031" spans="1:12" x14ac:dyDescent="0.2">
      <c r="A2031" s="794"/>
      <c r="B2031" s="794"/>
      <c r="C2031" s="794"/>
      <c r="D2031" s="794"/>
      <c r="G2031" s="794"/>
      <c r="H2031" s="794"/>
      <c r="I2031" s="794"/>
      <c r="J2031" s="794"/>
      <c r="K2031" s="794"/>
      <c r="L2031" s="794"/>
    </row>
    <row r="2032" spans="1:12" x14ac:dyDescent="0.2">
      <c r="A2032" s="794"/>
      <c r="B2032" s="794"/>
      <c r="C2032" s="794"/>
      <c r="D2032" s="794"/>
      <c r="G2032" s="794"/>
      <c r="H2032" s="794"/>
      <c r="I2032" s="794"/>
      <c r="J2032" s="794"/>
      <c r="K2032" s="794"/>
      <c r="L2032" s="794"/>
    </row>
    <row r="2033" spans="1:12" x14ac:dyDescent="0.2">
      <c r="A2033" s="794"/>
      <c r="B2033" s="794"/>
      <c r="C2033" s="794"/>
      <c r="D2033" s="794"/>
      <c r="G2033" s="794"/>
      <c r="H2033" s="794"/>
      <c r="I2033" s="794"/>
      <c r="J2033" s="794"/>
      <c r="K2033" s="794"/>
      <c r="L2033" s="794"/>
    </row>
    <row r="2034" spans="1:12" x14ac:dyDescent="0.2">
      <c r="A2034" s="794"/>
      <c r="B2034" s="794"/>
      <c r="C2034" s="794"/>
      <c r="D2034" s="794"/>
      <c r="G2034" s="794"/>
      <c r="H2034" s="794"/>
      <c r="I2034" s="794"/>
      <c r="J2034" s="794"/>
      <c r="K2034" s="794"/>
      <c r="L2034" s="794"/>
    </row>
    <row r="2035" spans="1:12" x14ac:dyDescent="0.2">
      <c r="A2035" s="794"/>
      <c r="B2035" s="794"/>
      <c r="C2035" s="794"/>
      <c r="D2035" s="794"/>
      <c r="G2035" s="794"/>
      <c r="H2035" s="794"/>
      <c r="I2035" s="794"/>
      <c r="J2035" s="794"/>
      <c r="K2035" s="794"/>
      <c r="L2035" s="794"/>
    </row>
    <row r="2036" spans="1:12" x14ac:dyDescent="0.2">
      <c r="A2036" s="794"/>
      <c r="B2036" s="794"/>
      <c r="C2036" s="794"/>
      <c r="D2036" s="794"/>
      <c r="G2036" s="794"/>
      <c r="H2036" s="794"/>
      <c r="I2036" s="794"/>
      <c r="J2036" s="794"/>
      <c r="K2036" s="794"/>
      <c r="L2036" s="794"/>
    </row>
    <row r="2037" spans="1:12" x14ac:dyDescent="0.2">
      <c r="A2037" s="794"/>
      <c r="B2037" s="794"/>
      <c r="C2037" s="794"/>
      <c r="D2037" s="794"/>
      <c r="G2037" s="794"/>
      <c r="H2037" s="794"/>
      <c r="I2037" s="794"/>
      <c r="J2037" s="794"/>
      <c r="K2037" s="794"/>
      <c r="L2037" s="794"/>
    </row>
    <row r="2038" spans="1:12" x14ac:dyDescent="0.2">
      <c r="A2038" s="794"/>
      <c r="B2038" s="794"/>
      <c r="C2038" s="794"/>
      <c r="D2038" s="794"/>
      <c r="G2038" s="794"/>
      <c r="H2038" s="794"/>
      <c r="I2038" s="794"/>
      <c r="J2038" s="794"/>
      <c r="K2038" s="794"/>
      <c r="L2038" s="794"/>
    </row>
    <row r="2039" spans="1:12" x14ac:dyDescent="0.2">
      <c r="A2039" s="794"/>
      <c r="B2039" s="794"/>
      <c r="C2039" s="794"/>
      <c r="D2039" s="794"/>
      <c r="G2039" s="794"/>
      <c r="H2039" s="794"/>
      <c r="I2039" s="794"/>
      <c r="J2039" s="794"/>
      <c r="K2039" s="794"/>
      <c r="L2039" s="794"/>
    </row>
    <row r="2040" spans="1:12" x14ac:dyDescent="0.2">
      <c r="A2040" s="794"/>
      <c r="B2040" s="794"/>
      <c r="C2040" s="794"/>
      <c r="D2040" s="794"/>
      <c r="G2040" s="794"/>
      <c r="H2040" s="794"/>
      <c r="I2040" s="794"/>
      <c r="J2040" s="794"/>
      <c r="K2040" s="794"/>
      <c r="L2040" s="794"/>
    </row>
    <row r="2041" spans="1:12" x14ac:dyDescent="0.2">
      <c r="A2041" s="794"/>
      <c r="B2041" s="794"/>
      <c r="C2041" s="794"/>
      <c r="D2041" s="794"/>
      <c r="G2041" s="794"/>
      <c r="H2041" s="794"/>
      <c r="I2041" s="794"/>
      <c r="J2041" s="794"/>
      <c r="K2041" s="794"/>
      <c r="L2041" s="794"/>
    </row>
    <row r="2042" spans="1:12" x14ac:dyDescent="0.2">
      <c r="A2042" s="794"/>
      <c r="B2042" s="794"/>
      <c r="C2042" s="794"/>
      <c r="D2042" s="794"/>
      <c r="G2042" s="794"/>
      <c r="H2042" s="794"/>
      <c r="I2042" s="794"/>
      <c r="J2042" s="794"/>
      <c r="K2042" s="794"/>
      <c r="L2042" s="794"/>
    </row>
    <row r="2043" spans="1:12" x14ac:dyDescent="0.2">
      <c r="A2043" s="794"/>
      <c r="B2043" s="794"/>
      <c r="C2043" s="794"/>
      <c r="D2043" s="794"/>
      <c r="G2043" s="794"/>
      <c r="H2043" s="794"/>
      <c r="I2043" s="794"/>
      <c r="J2043" s="794"/>
      <c r="K2043" s="794"/>
      <c r="L2043" s="794"/>
    </row>
    <row r="2044" spans="1:12" x14ac:dyDescent="0.2">
      <c r="A2044" s="794"/>
      <c r="B2044" s="794"/>
      <c r="C2044" s="794"/>
      <c r="D2044" s="794"/>
      <c r="G2044" s="794"/>
      <c r="H2044" s="794"/>
      <c r="I2044" s="794"/>
      <c r="J2044" s="794"/>
      <c r="K2044" s="794"/>
      <c r="L2044" s="794"/>
    </row>
    <row r="2045" spans="1:12" x14ac:dyDescent="0.2">
      <c r="A2045" s="794"/>
      <c r="B2045" s="794"/>
      <c r="C2045" s="794"/>
      <c r="D2045" s="794"/>
      <c r="G2045" s="794"/>
      <c r="H2045" s="794"/>
      <c r="I2045" s="794"/>
      <c r="J2045" s="794"/>
      <c r="K2045" s="794"/>
      <c r="L2045" s="794"/>
    </row>
    <row r="2046" spans="1:12" x14ac:dyDescent="0.2">
      <c r="A2046" s="794"/>
      <c r="B2046" s="794"/>
      <c r="C2046" s="794"/>
      <c r="D2046" s="794"/>
      <c r="G2046" s="794"/>
      <c r="H2046" s="794"/>
      <c r="I2046" s="794"/>
      <c r="J2046" s="794"/>
      <c r="K2046" s="794"/>
      <c r="L2046" s="794"/>
    </row>
    <row r="2047" spans="1:12" x14ac:dyDescent="0.2">
      <c r="A2047" s="794"/>
      <c r="B2047" s="794"/>
      <c r="C2047" s="794"/>
      <c r="D2047" s="794"/>
      <c r="G2047" s="794"/>
      <c r="H2047" s="794"/>
      <c r="I2047" s="794"/>
      <c r="J2047" s="794"/>
      <c r="K2047" s="794"/>
      <c r="L2047" s="794"/>
    </row>
    <row r="2048" spans="1:12" x14ac:dyDescent="0.2">
      <c r="A2048" s="794"/>
      <c r="B2048" s="794"/>
      <c r="C2048" s="794"/>
      <c r="D2048" s="794"/>
      <c r="G2048" s="794"/>
      <c r="H2048" s="794"/>
      <c r="I2048" s="794"/>
      <c r="J2048" s="794"/>
      <c r="K2048" s="794"/>
      <c r="L2048" s="794"/>
    </row>
    <row r="2049" spans="1:12" x14ac:dyDescent="0.2">
      <c r="A2049" s="794"/>
      <c r="B2049" s="794"/>
      <c r="C2049" s="794"/>
      <c r="D2049" s="794"/>
      <c r="G2049" s="794"/>
      <c r="H2049" s="794"/>
      <c r="I2049" s="794"/>
      <c r="J2049" s="794"/>
      <c r="K2049" s="794"/>
      <c r="L2049" s="794"/>
    </row>
    <row r="2050" spans="1:12" x14ac:dyDescent="0.2">
      <c r="A2050" s="794"/>
      <c r="B2050" s="794"/>
      <c r="C2050" s="794"/>
      <c r="D2050" s="794"/>
      <c r="G2050" s="794"/>
      <c r="H2050" s="794"/>
      <c r="I2050" s="794"/>
      <c r="J2050" s="794"/>
      <c r="K2050" s="794"/>
      <c r="L2050" s="794"/>
    </row>
    <row r="2051" spans="1:12" x14ac:dyDescent="0.2">
      <c r="A2051" s="794"/>
      <c r="B2051" s="794"/>
      <c r="C2051" s="794"/>
      <c r="D2051" s="794"/>
      <c r="G2051" s="794"/>
      <c r="H2051" s="794"/>
      <c r="I2051" s="794"/>
      <c r="J2051" s="794"/>
      <c r="K2051" s="794"/>
      <c r="L2051" s="794"/>
    </row>
    <row r="2052" spans="1:12" x14ac:dyDescent="0.2">
      <c r="A2052" s="794"/>
      <c r="B2052" s="794"/>
      <c r="C2052" s="794"/>
      <c r="D2052" s="794"/>
      <c r="G2052" s="794"/>
      <c r="H2052" s="794"/>
      <c r="I2052" s="794"/>
      <c r="J2052" s="794"/>
      <c r="K2052" s="794"/>
      <c r="L2052" s="794"/>
    </row>
    <row r="2053" spans="1:12" x14ac:dyDescent="0.2">
      <c r="A2053" s="794"/>
      <c r="B2053" s="794"/>
      <c r="C2053" s="794"/>
      <c r="D2053" s="794"/>
      <c r="G2053" s="794"/>
      <c r="H2053" s="794"/>
      <c r="I2053" s="794"/>
      <c r="J2053" s="794"/>
      <c r="K2053" s="794"/>
      <c r="L2053" s="794"/>
    </row>
    <row r="2054" spans="1:12" x14ac:dyDescent="0.2">
      <c r="A2054" s="794"/>
      <c r="B2054" s="794"/>
      <c r="C2054" s="794"/>
      <c r="D2054" s="794"/>
      <c r="G2054" s="794"/>
      <c r="H2054" s="794"/>
      <c r="I2054" s="794"/>
      <c r="J2054" s="794"/>
      <c r="K2054" s="794"/>
      <c r="L2054" s="794"/>
    </row>
    <row r="2055" spans="1:12" x14ac:dyDescent="0.2">
      <c r="A2055" s="794"/>
      <c r="B2055" s="794"/>
      <c r="C2055" s="794"/>
      <c r="D2055" s="794"/>
      <c r="G2055" s="794"/>
      <c r="H2055" s="794"/>
      <c r="I2055" s="794"/>
      <c r="J2055" s="794"/>
      <c r="K2055" s="794"/>
      <c r="L2055" s="794"/>
    </row>
    <row r="2056" spans="1:12" x14ac:dyDescent="0.2">
      <c r="A2056" s="794"/>
      <c r="B2056" s="794"/>
      <c r="C2056" s="794"/>
      <c r="D2056" s="794"/>
      <c r="G2056" s="794"/>
      <c r="H2056" s="794"/>
      <c r="I2056" s="794"/>
      <c r="J2056" s="794"/>
      <c r="K2056" s="794"/>
      <c r="L2056" s="794"/>
    </row>
    <row r="2057" spans="1:12" x14ac:dyDescent="0.2">
      <c r="A2057" s="794"/>
      <c r="B2057" s="794"/>
      <c r="C2057" s="794"/>
      <c r="D2057" s="794"/>
      <c r="G2057" s="794"/>
      <c r="H2057" s="794"/>
      <c r="I2057" s="794"/>
      <c r="J2057" s="794"/>
      <c r="K2057" s="794"/>
      <c r="L2057" s="794"/>
    </row>
    <row r="2058" spans="1:12" x14ac:dyDescent="0.2">
      <c r="A2058" s="794"/>
      <c r="B2058" s="794"/>
      <c r="C2058" s="794"/>
      <c r="D2058" s="794"/>
      <c r="G2058" s="794"/>
      <c r="H2058" s="794"/>
      <c r="I2058" s="794"/>
      <c r="J2058" s="794"/>
      <c r="K2058" s="794"/>
      <c r="L2058" s="794"/>
    </row>
    <row r="2059" spans="1:12" x14ac:dyDescent="0.2">
      <c r="A2059" s="794"/>
      <c r="B2059" s="794"/>
      <c r="C2059" s="794"/>
      <c r="D2059" s="794"/>
      <c r="G2059" s="794"/>
      <c r="H2059" s="794"/>
      <c r="I2059" s="794"/>
      <c r="J2059" s="794"/>
      <c r="K2059" s="794"/>
      <c r="L2059" s="794"/>
    </row>
    <row r="2060" spans="1:12" x14ac:dyDescent="0.2">
      <c r="A2060" s="794"/>
      <c r="B2060" s="794"/>
      <c r="C2060" s="794"/>
      <c r="D2060" s="794"/>
      <c r="G2060" s="794"/>
      <c r="H2060" s="794"/>
      <c r="I2060" s="794"/>
      <c r="J2060" s="794"/>
      <c r="K2060" s="794"/>
      <c r="L2060" s="794"/>
    </row>
    <row r="2061" spans="1:12" x14ac:dyDescent="0.2">
      <c r="A2061" s="794"/>
      <c r="B2061" s="794"/>
      <c r="C2061" s="794"/>
      <c r="D2061" s="794"/>
      <c r="G2061" s="794"/>
      <c r="H2061" s="794"/>
      <c r="I2061" s="794"/>
      <c r="J2061" s="794"/>
      <c r="K2061" s="794"/>
      <c r="L2061" s="794"/>
    </row>
    <row r="2062" spans="1:12" x14ac:dyDescent="0.2">
      <c r="A2062" s="794"/>
      <c r="B2062" s="794"/>
      <c r="C2062" s="794"/>
      <c r="D2062" s="794"/>
      <c r="G2062" s="794"/>
      <c r="H2062" s="794"/>
      <c r="I2062" s="794"/>
      <c r="J2062" s="794"/>
      <c r="K2062" s="794"/>
      <c r="L2062" s="794"/>
    </row>
    <row r="2063" spans="1:12" x14ac:dyDescent="0.2">
      <c r="A2063" s="794"/>
      <c r="B2063" s="794"/>
      <c r="C2063" s="794"/>
      <c r="D2063" s="794"/>
      <c r="G2063" s="794"/>
      <c r="H2063" s="794"/>
      <c r="I2063" s="794"/>
      <c r="J2063" s="794"/>
      <c r="K2063" s="794"/>
      <c r="L2063" s="794"/>
    </row>
    <row r="2064" spans="1:12" x14ac:dyDescent="0.2">
      <c r="A2064" s="794"/>
      <c r="B2064" s="794"/>
      <c r="C2064" s="794"/>
      <c r="D2064" s="794"/>
      <c r="G2064" s="794"/>
      <c r="H2064" s="794"/>
      <c r="I2064" s="794"/>
      <c r="J2064" s="794"/>
      <c r="K2064" s="794"/>
      <c r="L2064" s="794"/>
    </row>
    <row r="2065" spans="1:12" x14ac:dyDescent="0.2">
      <c r="A2065" s="794"/>
      <c r="B2065" s="794"/>
      <c r="C2065" s="794"/>
      <c r="D2065" s="794"/>
      <c r="G2065" s="794"/>
      <c r="H2065" s="794"/>
      <c r="I2065" s="794"/>
      <c r="J2065" s="794"/>
      <c r="K2065" s="794"/>
      <c r="L2065" s="794"/>
    </row>
    <row r="2066" spans="1:12" x14ac:dyDescent="0.2">
      <c r="A2066" s="794"/>
      <c r="B2066" s="794"/>
      <c r="C2066" s="794"/>
      <c r="D2066" s="794"/>
      <c r="G2066" s="794"/>
      <c r="H2066" s="794"/>
      <c r="I2066" s="794"/>
      <c r="J2066" s="794"/>
      <c r="K2066" s="794"/>
      <c r="L2066" s="794"/>
    </row>
    <row r="2067" spans="1:12" x14ac:dyDescent="0.2">
      <c r="A2067" s="794"/>
      <c r="B2067" s="794"/>
      <c r="C2067" s="794"/>
      <c r="D2067" s="794"/>
      <c r="G2067" s="794"/>
      <c r="H2067" s="794"/>
      <c r="I2067" s="794"/>
      <c r="J2067" s="794"/>
      <c r="K2067" s="794"/>
      <c r="L2067" s="794"/>
    </row>
    <row r="2068" spans="1:12" x14ac:dyDescent="0.2">
      <c r="A2068" s="794"/>
      <c r="B2068" s="794"/>
      <c r="C2068" s="794"/>
      <c r="D2068" s="794"/>
      <c r="G2068" s="794"/>
      <c r="H2068" s="794"/>
      <c r="I2068" s="794"/>
      <c r="J2068" s="794"/>
      <c r="K2068" s="794"/>
      <c r="L2068" s="794"/>
    </row>
    <row r="2069" spans="1:12" x14ac:dyDescent="0.2">
      <c r="A2069" s="794"/>
      <c r="B2069" s="794"/>
      <c r="C2069" s="794"/>
      <c r="D2069" s="794"/>
      <c r="G2069" s="794"/>
      <c r="H2069" s="794"/>
      <c r="I2069" s="794"/>
      <c r="J2069" s="794"/>
      <c r="K2069" s="794"/>
      <c r="L2069" s="794"/>
    </row>
    <row r="2070" spans="1:12" x14ac:dyDescent="0.2">
      <c r="A2070" s="794"/>
      <c r="B2070" s="794"/>
      <c r="C2070" s="794"/>
      <c r="D2070" s="794"/>
      <c r="G2070" s="794"/>
      <c r="H2070" s="794"/>
      <c r="I2070" s="794"/>
      <c r="J2070" s="794"/>
      <c r="K2070" s="794"/>
      <c r="L2070" s="794"/>
    </row>
    <row r="2071" spans="1:12" x14ac:dyDescent="0.2">
      <c r="A2071" s="794"/>
      <c r="B2071" s="794"/>
      <c r="C2071" s="794"/>
      <c r="D2071" s="794"/>
      <c r="G2071" s="794"/>
      <c r="H2071" s="794"/>
      <c r="I2071" s="794"/>
      <c r="J2071" s="794"/>
      <c r="K2071" s="794"/>
      <c r="L2071" s="794"/>
    </row>
    <row r="2072" spans="1:12" x14ac:dyDescent="0.2">
      <c r="A2072" s="794"/>
      <c r="B2072" s="794"/>
      <c r="C2072" s="794"/>
      <c r="D2072" s="794"/>
      <c r="G2072" s="794"/>
      <c r="H2072" s="794"/>
      <c r="I2072" s="794"/>
      <c r="J2072" s="794"/>
      <c r="K2072" s="794"/>
      <c r="L2072" s="794"/>
    </row>
    <row r="2073" spans="1:12" x14ac:dyDescent="0.2">
      <c r="A2073" s="794"/>
      <c r="B2073" s="794"/>
      <c r="C2073" s="794"/>
      <c r="D2073" s="794"/>
      <c r="G2073" s="794"/>
      <c r="H2073" s="794"/>
      <c r="I2073" s="794"/>
      <c r="J2073" s="794"/>
      <c r="K2073" s="794"/>
      <c r="L2073" s="794"/>
    </row>
    <row r="2074" spans="1:12" x14ac:dyDescent="0.2">
      <c r="A2074" s="794"/>
      <c r="B2074" s="794"/>
      <c r="C2074" s="794"/>
      <c r="D2074" s="794"/>
      <c r="G2074" s="794"/>
      <c r="H2074" s="794"/>
      <c r="I2074" s="794"/>
      <c r="J2074" s="794"/>
      <c r="K2074" s="794"/>
      <c r="L2074" s="794"/>
    </row>
    <row r="2075" spans="1:12" x14ac:dyDescent="0.2">
      <c r="A2075" s="794"/>
      <c r="B2075" s="794"/>
      <c r="C2075" s="794"/>
      <c r="D2075" s="794"/>
      <c r="G2075" s="794"/>
      <c r="H2075" s="794"/>
      <c r="I2075" s="794"/>
      <c r="J2075" s="794"/>
      <c r="K2075" s="794"/>
      <c r="L2075" s="794"/>
    </row>
    <row r="2076" spans="1:12" x14ac:dyDescent="0.2">
      <c r="A2076" s="794"/>
      <c r="B2076" s="794"/>
      <c r="C2076" s="794"/>
      <c r="D2076" s="794"/>
      <c r="G2076" s="794"/>
      <c r="H2076" s="794"/>
      <c r="I2076" s="794"/>
      <c r="J2076" s="794"/>
      <c r="K2076" s="794"/>
      <c r="L2076" s="794"/>
    </row>
    <row r="2077" spans="1:12" x14ac:dyDescent="0.2">
      <c r="A2077" s="794"/>
      <c r="B2077" s="794"/>
      <c r="C2077" s="794"/>
      <c r="D2077" s="794"/>
      <c r="G2077" s="794"/>
      <c r="H2077" s="794"/>
      <c r="I2077" s="794"/>
      <c r="J2077" s="794"/>
      <c r="K2077" s="794"/>
      <c r="L2077" s="794"/>
    </row>
    <row r="2078" spans="1:12" x14ac:dyDescent="0.2">
      <c r="A2078" s="794"/>
      <c r="B2078" s="794"/>
      <c r="C2078" s="794"/>
      <c r="D2078" s="794"/>
      <c r="G2078" s="794"/>
      <c r="H2078" s="794"/>
      <c r="I2078" s="794"/>
      <c r="J2078" s="794"/>
      <c r="K2078" s="794"/>
      <c r="L2078" s="794"/>
    </row>
    <row r="2079" spans="1:12" x14ac:dyDescent="0.2">
      <c r="A2079" s="794"/>
      <c r="B2079" s="794"/>
      <c r="C2079" s="794"/>
      <c r="D2079" s="794"/>
      <c r="G2079" s="794"/>
      <c r="H2079" s="794"/>
      <c r="I2079" s="794"/>
      <c r="J2079" s="794"/>
      <c r="K2079" s="794"/>
      <c r="L2079" s="794"/>
    </row>
    <row r="2080" spans="1:12" x14ac:dyDescent="0.2">
      <c r="A2080" s="794"/>
      <c r="B2080" s="794"/>
      <c r="C2080" s="794"/>
      <c r="D2080" s="794"/>
      <c r="G2080" s="794"/>
      <c r="H2080" s="794"/>
      <c r="I2080" s="794"/>
      <c r="J2080" s="794"/>
      <c r="K2080" s="794"/>
      <c r="L2080" s="794"/>
    </row>
    <row r="2081" spans="1:12" x14ac:dyDescent="0.2">
      <c r="A2081" s="794"/>
      <c r="B2081" s="794"/>
      <c r="C2081" s="794"/>
      <c r="D2081" s="794"/>
      <c r="G2081" s="794"/>
      <c r="H2081" s="794"/>
      <c r="I2081" s="794"/>
      <c r="J2081" s="794"/>
      <c r="K2081" s="794"/>
      <c r="L2081" s="794"/>
    </row>
    <row r="2082" spans="1:12" x14ac:dyDescent="0.2">
      <c r="A2082" s="794"/>
      <c r="B2082" s="794"/>
      <c r="C2082" s="794"/>
      <c r="D2082" s="794"/>
      <c r="G2082" s="794"/>
      <c r="H2082" s="794"/>
      <c r="I2082" s="794"/>
      <c r="J2082" s="794"/>
      <c r="K2082" s="794"/>
      <c r="L2082" s="794"/>
    </row>
    <row r="2083" spans="1:12" x14ac:dyDescent="0.2">
      <c r="A2083" s="794"/>
      <c r="B2083" s="794"/>
      <c r="C2083" s="794"/>
      <c r="D2083" s="794"/>
      <c r="G2083" s="794"/>
      <c r="H2083" s="794"/>
      <c r="I2083" s="794"/>
      <c r="J2083" s="794"/>
      <c r="K2083" s="794"/>
      <c r="L2083" s="794"/>
    </row>
    <row r="2084" spans="1:12" x14ac:dyDescent="0.2">
      <c r="A2084" s="794"/>
      <c r="B2084" s="794"/>
      <c r="C2084" s="794"/>
      <c r="D2084" s="794"/>
      <c r="G2084" s="794"/>
      <c r="H2084" s="794"/>
      <c r="I2084" s="794"/>
      <c r="J2084" s="794"/>
      <c r="K2084" s="794"/>
      <c r="L2084" s="794"/>
    </row>
    <row r="2085" spans="1:12" x14ac:dyDescent="0.2">
      <c r="A2085" s="794"/>
      <c r="B2085" s="794"/>
      <c r="C2085" s="794"/>
      <c r="D2085" s="794"/>
      <c r="G2085" s="794"/>
      <c r="H2085" s="794"/>
      <c r="I2085" s="794"/>
      <c r="J2085" s="794"/>
      <c r="K2085" s="794"/>
      <c r="L2085" s="794"/>
    </row>
    <row r="2086" spans="1:12" x14ac:dyDescent="0.2">
      <c r="A2086" s="794"/>
      <c r="B2086" s="794"/>
      <c r="C2086" s="794"/>
      <c r="D2086" s="794"/>
      <c r="G2086" s="794"/>
      <c r="H2086" s="794"/>
      <c r="I2086" s="794"/>
      <c r="J2086" s="794"/>
      <c r="K2086" s="794"/>
      <c r="L2086" s="794"/>
    </row>
    <row r="2087" spans="1:12" x14ac:dyDescent="0.2">
      <c r="A2087" s="794"/>
      <c r="B2087" s="794"/>
      <c r="C2087" s="794"/>
      <c r="D2087" s="794"/>
      <c r="G2087" s="794"/>
      <c r="H2087" s="794"/>
      <c r="I2087" s="794"/>
      <c r="J2087" s="794"/>
      <c r="K2087" s="794"/>
      <c r="L2087" s="794"/>
    </row>
    <row r="2088" spans="1:12" x14ac:dyDescent="0.2">
      <c r="A2088" s="794"/>
      <c r="B2088" s="794"/>
      <c r="C2088" s="794"/>
      <c r="D2088" s="794"/>
      <c r="G2088" s="794"/>
      <c r="H2088" s="794"/>
      <c r="I2088" s="794"/>
      <c r="J2088" s="794"/>
      <c r="K2088" s="794"/>
      <c r="L2088" s="794"/>
    </row>
    <row r="2089" spans="1:12" x14ac:dyDescent="0.2">
      <c r="A2089" s="794"/>
      <c r="B2089" s="794"/>
      <c r="C2089" s="794"/>
      <c r="D2089" s="794"/>
      <c r="G2089" s="794"/>
      <c r="H2089" s="794"/>
      <c r="I2089" s="794"/>
      <c r="J2089" s="794"/>
      <c r="K2089" s="794"/>
      <c r="L2089" s="794"/>
    </row>
    <row r="2090" spans="1:12" x14ac:dyDescent="0.2">
      <c r="A2090" s="794"/>
      <c r="B2090" s="794"/>
      <c r="C2090" s="794"/>
      <c r="D2090" s="794"/>
      <c r="G2090" s="794"/>
      <c r="H2090" s="794"/>
      <c r="I2090" s="794"/>
      <c r="J2090" s="794"/>
      <c r="K2090" s="794"/>
      <c r="L2090" s="794"/>
    </row>
    <row r="2091" spans="1:12" x14ac:dyDescent="0.2">
      <c r="A2091" s="794"/>
      <c r="B2091" s="794"/>
      <c r="C2091" s="794"/>
      <c r="D2091" s="794"/>
      <c r="G2091" s="794"/>
      <c r="H2091" s="794"/>
      <c r="I2091" s="794"/>
      <c r="J2091" s="794"/>
      <c r="K2091" s="794"/>
      <c r="L2091" s="794"/>
    </row>
    <row r="2092" spans="1:12" x14ac:dyDescent="0.2">
      <c r="A2092" s="794"/>
      <c r="B2092" s="794"/>
      <c r="C2092" s="794"/>
      <c r="D2092" s="794"/>
      <c r="G2092" s="794"/>
      <c r="H2092" s="794"/>
      <c r="I2092" s="794"/>
      <c r="J2092" s="794"/>
      <c r="K2092" s="794"/>
      <c r="L2092" s="794"/>
    </row>
    <row r="2093" spans="1:12" x14ac:dyDescent="0.2">
      <c r="A2093" s="794"/>
      <c r="B2093" s="794"/>
      <c r="C2093" s="794"/>
      <c r="D2093" s="794"/>
      <c r="G2093" s="794"/>
      <c r="H2093" s="794"/>
      <c r="I2093" s="794"/>
      <c r="J2093" s="794"/>
      <c r="K2093" s="794"/>
      <c r="L2093" s="794"/>
    </row>
    <row r="2094" spans="1:12" x14ac:dyDescent="0.2">
      <c r="A2094" s="794"/>
      <c r="B2094" s="794"/>
      <c r="C2094" s="794"/>
      <c r="D2094" s="794"/>
      <c r="G2094" s="794"/>
      <c r="H2094" s="794"/>
      <c r="I2094" s="794"/>
      <c r="J2094" s="794"/>
      <c r="K2094" s="794"/>
      <c r="L2094" s="794"/>
    </row>
    <row r="2095" spans="1:12" x14ac:dyDescent="0.2">
      <c r="A2095" s="794"/>
      <c r="B2095" s="794"/>
      <c r="C2095" s="794"/>
      <c r="D2095" s="794"/>
      <c r="G2095" s="794"/>
      <c r="H2095" s="794"/>
      <c r="I2095" s="794"/>
      <c r="J2095" s="794"/>
      <c r="K2095" s="794"/>
      <c r="L2095" s="794"/>
    </row>
    <row r="2096" spans="1:12" x14ac:dyDescent="0.2">
      <c r="A2096" s="794"/>
      <c r="B2096" s="794"/>
      <c r="C2096" s="794"/>
      <c r="D2096" s="794"/>
      <c r="G2096" s="794"/>
      <c r="H2096" s="794"/>
      <c r="I2096" s="794"/>
      <c r="J2096" s="794"/>
      <c r="K2096" s="794"/>
      <c r="L2096" s="794"/>
    </row>
    <row r="2097" spans="1:12" x14ac:dyDescent="0.2">
      <c r="A2097" s="794"/>
      <c r="B2097" s="794"/>
      <c r="C2097" s="794"/>
      <c r="D2097" s="794"/>
      <c r="G2097" s="794"/>
      <c r="H2097" s="794"/>
      <c r="I2097" s="794"/>
      <c r="J2097" s="794"/>
      <c r="K2097" s="794"/>
      <c r="L2097" s="794"/>
    </row>
    <row r="2098" spans="1:12" x14ac:dyDescent="0.2">
      <c r="A2098" s="794"/>
      <c r="B2098" s="794"/>
      <c r="C2098" s="794"/>
      <c r="D2098" s="794"/>
      <c r="G2098" s="794"/>
      <c r="H2098" s="794"/>
      <c r="I2098" s="794"/>
      <c r="J2098" s="794"/>
      <c r="K2098" s="794"/>
      <c r="L2098" s="794"/>
    </row>
    <row r="2099" spans="1:12" x14ac:dyDescent="0.2">
      <c r="A2099" s="794"/>
      <c r="B2099" s="794"/>
      <c r="C2099" s="794"/>
      <c r="D2099" s="794"/>
      <c r="G2099" s="794"/>
      <c r="H2099" s="794"/>
      <c r="I2099" s="794"/>
      <c r="J2099" s="794"/>
      <c r="K2099" s="794"/>
      <c r="L2099" s="794"/>
    </row>
    <row r="2100" spans="1:12" x14ac:dyDescent="0.2">
      <c r="A2100" s="794"/>
      <c r="B2100" s="794"/>
      <c r="C2100" s="794"/>
      <c r="D2100" s="794"/>
      <c r="G2100" s="794"/>
      <c r="H2100" s="794"/>
      <c r="I2100" s="794"/>
      <c r="J2100" s="794"/>
      <c r="K2100" s="794"/>
      <c r="L2100" s="794"/>
    </row>
    <row r="2101" spans="1:12" x14ac:dyDescent="0.2">
      <c r="A2101" s="794"/>
      <c r="B2101" s="794"/>
      <c r="C2101" s="794"/>
      <c r="D2101" s="794"/>
      <c r="G2101" s="794"/>
      <c r="H2101" s="794"/>
      <c r="I2101" s="794"/>
      <c r="J2101" s="794"/>
      <c r="K2101" s="794"/>
      <c r="L2101" s="794"/>
    </row>
    <row r="2102" spans="1:12" x14ac:dyDescent="0.2">
      <c r="A2102" s="794"/>
      <c r="B2102" s="794"/>
      <c r="C2102" s="794"/>
      <c r="D2102" s="794"/>
      <c r="G2102" s="794"/>
      <c r="H2102" s="794"/>
      <c r="I2102" s="794"/>
      <c r="J2102" s="794"/>
      <c r="K2102" s="794"/>
      <c r="L2102" s="794"/>
    </row>
    <row r="2103" spans="1:12" x14ac:dyDescent="0.2">
      <c r="A2103" s="794"/>
      <c r="B2103" s="794"/>
      <c r="C2103" s="794"/>
      <c r="D2103" s="794"/>
      <c r="G2103" s="794"/>
      <c r="H2103" s="794"/>
      <c r="I2103" s="794"/>
      <c r="J2103" s="794"/>
      <c r="K2103" s="794"/>
      <c r="L2103" s="794"/>
    </row>
    <row r="2104" spans="1:12" x14ac:dyDescent="0.2">
      <c r="A2104" s="794"/>
      <c r="B2104" s="794"/>
      <c r="C2104" s="794"/>
      <c r="D2104" s="794"/>
      <c r="G2104" s="794"/>
      <c r="H2104" s="794"/>
      <c r="I2104" s="794"/>
      <c r="J2104" s="794"/>
      <c r="K2104" s="794"/>
      <c r="L2104" s="794"/>
    </row>
    <row r="2105" spans="1:12" x14ac:dyDescent="0.2">
      <c r="A2105" s="794"/>
      <c r="B2105" s="794"/>
      <c r="C2105" s="794"/>
      <c r="D2105" s="794"/>
      <c r="G2105" s="794"/>
      <c r="H2105" s="794"/>
      <c r="I2105" s="794"/>
      <c r="J2105" s="794"/>
      <c r="K2105" s="794"/>
      <c r="L2105" s="794"/>
    </row>
    <row r="2106" spans="1:12" x14ac:dyDescent="0.2">
      <c r="A2106" s="794"/>
      <c r="B2106" s="794"/>
      <c r="C2106" s="794"/>
      <c r="D2106" s="794"/>
      <c r="G2106" s="794"/>
      <c r="H2106" s="794"/>
      <c r="I2106" s="794"/>
      <c r="J2106" s="794"/>
      <c r="K2106" s="794"/>
      <c r="L2106" s="794"/>
    </row>
    <row r="2107" spans="1:12" x14ac:dyDescent="0.2">
      <c r="A2107" s="794"/>
      <c r="B2107" s="794"/>
      <c r="C2107" s="794"/>
      <c r="D2107" s="794"/>
      <c r="G2107" s="794"/>
      <c r="H2107" s="794"/>
      <c r="I2107" s="794"/>
      <c r="J2107" s="794"/>
      <c r="K2107" s="794"/>
      <c r="L2107" s="794"/>
    </row>
    <row r="2108" spans="1:12" x14ac:dyDescent="0.2">
      <c r="A2108" s="794"/>
      <c r="B2108" s="794"/>
      <c r="C2108" s="794"/>
      <c r="D2108" s="794"/>
      <c r="G2108" s="794"/>
      <c r="H2108" s="794"/>
      <c r="I2108" s="794"/>
      <c r="J2108" s="794"/>
      <c r="K2108" s="794"/>
      <c r="L2108" s="794"/>
    </row>
    <row r="2109" spans="1:12" x14ac:dyDescent="0.2">
      <c r="A2109" s="794"/>
      <c r="B2109" s="794"/>
      <c r="C2109" s="794"/>
      <c r="D2109" s="794"/>
      <c r="G2109" s="794"/>
      <c r="H2109" s="794"/>
      <c r="I2109" s="794"/>
      <c r="J2109" s="794"/>
      <c r="K2109" s="794"/>
      <c r="L2109" s="794"/>
    </row>
    <row r="2110" spans="1:12" x14ac:dyDescent="0.2">
      <c r="A2110" s="794"/>
      <c r="B2110" s="794"/>
      <c r="C2110" s="794"/>
      <c r="D2110" s="794"/>
      <c r="G2110" s="794"/>
      <c r="H2110" s="794"/>
      <c r="I2110" s="794"/>
      <c r="J2110" s="794"/>
      <c r="K2110" s="794"/>
      <c r="L2110" s="794"/>
    </row>
    <row r="2111" spans="1:12" x14ac:dyDescent="0.2">
      <c r="A2111" s="794"/>
      <c r="B2111" s="794"/>
      <c r="C2111" s="794"/>
      <c r="D2111" s="794"/>
      <c r="G2111" s="794"/>
      <c r="H2111" s="794"/>
      <c r="I2111" s="794"/>
      <c r="J2111" s="794"/>
      <c r="K2111" s="794"/>
      <c r="L2111" s="794"/>
    </row>
    <row r="2112" spans="1:12" x14ac:dyDescent="0.2">
      <c r="A2112" s="794"/>
      <c r="B2112" s="794"/>
      <c r="C2112" s="794"/>
      <c r="D2112" s="794"/>
      <c r="G2112" s="794"/>
      <c r="H2112" s="794"/>
      <c r="I2112" s="794"/>
      <c r="J2112" s="794"/>
      <c r="K2112" s="794"/>
      <c r="L2112" s="794"/>
    </row>
    <row r="2113" spans="1:12" x14ac:dyDescent="0.2">
      <c r="A2113" s="794"/>
      <c r="B2113" s="794"/>
      <c r="C2113" s="794"/>
      <c r="D2113" s="794"/>
      <c r="G2113" s="794"/>
      <c r="H2113" s="794"/>
      <c r="I2113" s="794"/>
      <c r="J2113" s="794"/>
      <c r="K2113" s="794"/>
      <c r="L2113" s="794"/>
    </row>
    <row r="2114" spans="1:12" x14ac:dyDescent="0.2">
      <c r="A2114" s="794"/>
      <c r="B2114" s="794"/>
      <c r="C2114" s="794"/>
      <c r="D2114" s="794"/>
      <c r="G2114" s="794"/>
      <c r="H2114" s="794"/>
      <c r="I2114" s="794"/>
      <c r="J2114" s="794"/>
      <c r="K2114" s="794"/>
      <c r="L2114" s="794"/>
    </row>
    <row r="2115" spans="1:12" x14ac:dyDescent="0.2">
      <c r="A2115" s="794"/>
      <c r="B2115" s="794"/>
      <c r="C2115" s="794"/>
      <c r="D2115" s="794"/>
      <c r="G2115" s="794"/>
      <c r="H2115" s="794"/>
      <c r="I2115" s="794"/>
      <c r="J2115" s="794"/>
      <c r="K2115" s="794"/>
      <c r="L2115" s="794"/>
    </row>
    <row r="2116" spans="1:12" x14ac:dyDescent="0.2">
      <c r="A2116" s="794"/>
      <c r="B2116" s="794"/>
      <c r="C2116" s="794"/>
      <c r="D2116" s="794"/>
      <c r="G2116" s="794"/>
      <c r="H2116" s="794"/>
      <c r="I2116" s="794"/>
      <c r="J2116" s="794"/>
      <c r="K2116" s="794"/>
      <c r="L2116" s="794"/>
    </row>
    <row r="2117" spans="1:12" x14ac:dyDescent="0.2">
      <c r="A2117" s="794"/>
      <c r="B2117" s="794"/>
      <c r="C2117" s="794"/>
      <c r="D2117" s="794"/>
      <c r="G2117" s="794"/>
      <c r="H2117" s="794"/>
      <c r="I2117" s="794"/>
      <c r="J2117" s="794"/>
      <c r="K2117" s="794"/>
      <c r="L2117" s="794"/>
    </row>
    <row r="2118" spans="1:12" x14ac:dyDescent="0.2">
      <c r="A2118" s="794"/>
      <c r="B2118" s="794"/>
      <c r="C2118" s="794"/>
      <c r="D2118" s="794"/>
      <c r="G2118" s="794"/>
      <c r="H2118" s="794"/>
      <c r="I2118" s="794"/>
      <c r="J2118" s="794"/>
      <c r="K2118" s="794"/>
      <c r="L2118" s="794"/>
    </row>
    <row r="2119" spans="1:12" x14ac:dyDescent="0.2">
      <c r="A2119" s="794"/>
      <c r="B2119" s="794"/>
      <c r="C2119" s="794"/>
      <c r="D2119" s="794"/>
      <c r="G2119" s="794"/>
      <c r="H2119" s="794"/>
      <c r="I2119" s="794"/>
      <c r="J2119" s="794"/>
      <c r="K2119" s="794"/>
      <c r="L2119" s="794"/>
    </row>
    <row r="2120" spans="1:12" x14ac:dyDescent="0.2">
      <c r="A2120" s="794"/>
      <c r="B2120" s="794"/>
      <c r="C2120" s="794"/>
      <c r="D2120" s="794"/>
      <c r="G2120" s="794"/>
      <c r="H2120" s="794"/>
      <c r="I2120" s="794"/>
      <c r="J2120" s="794"/>
      <c r="K2120" s="794"/>
      <c r="L2120" s="794"/>
    </row>
    <row r="2121" spans="1:12" x14ac:dyDescent="0.2">
      <c r="A2121" s="794"/>
      <c r="B2121" s="794"/>
      <c r="C2121" s="794"/>
      <c r="D2121" s="794"/>
      <c r="G2121" s="794"/>
      <c r="H2121" s="794"/>
      <c r="I2121" s="794"/>
      <c r="J2121" s="794"/>
      <c r="K2121" s="794"/>
      <c r="L2121" s="794"/>
    </row>
    <row r="2122" spans="1:12" x14ac:dyDescent="0.2">
      <c r="A2122" s="794"/>
      <c r="B2122" s="794"/>
      <c r="C2122" s="794"/>
      <c r="D2122" s="794"/>
      <c r="G2122" s="794"/>
      <c r="H2122" s="794"/>
      <c r="I2122" s="794"/>
      <c r="J2122" s="794"/>
      <c r="K2122" s="794"/>
      <c r="L2122" s="794"/>
    </row>
    <row r="2123" spans="1:12" x14ac:dyDescent="0.2">
      <c r="A2123" s="794"/>
      <c r="B2123" s="794"/>
      <c r="C2123" s="794"/>
      <c r="D2123" s="794"/>
      <c r="G2123" s="794"/>
      <c r="H2123" s="794"/>
      <c r="I2123" s="794"/>
      <c r="J2123" s="794"/>
      <c r="K2123" s="794"/>
      <c r="L2123" s="794"/>
    </row>
    <row r="2124" spans="1:12" x14ac:dyDescent="0.2">
      <c r="A2124" s="794"/>
      <c r="B2124" s="794"/>
      <c r="C2124" s="794"/>
      <c r="D2124" s="794"/>
      <c r="G2124" s="794"/>
      <c r="H2124" s="794"/>
      <c r="I2124" s="794"/>
      <c r="J2124" s="794"/>
      <c r="K2124" s="794"/>
      <c r="L2124" s="794"/>
    </row>
    <row r="2125" spans="1:12" x14ac:dyDescent="0.2">
      <c r="A2125" s="794"/>
      <c r="B2125" s="794"/>
      <c r="C2125" s="794"/>
      <c r="D2125" s="794"/>
      <c r="G2125" s="794"/>
      <c r="H2125" s="794"/>
      <c r="I2125" s="794"/>
      <c r="J2125" s="794"/>
      <c r="K2125" s="794"/>
      <c r="L2125" s="794"/>
    </row>
    <row r="2126" spans="1:12" x14ac:dyDescent="0.2">
      <c r="A2126" s="794"/>
      <c r="B2126" s="794"/>
      <c r="C2126" s="794"/>
      <c r="D2126" s="794"/>
      <c r="G2126" s="794"/>
      <c r="H2126" s="794"/>
      <c r="I2126" s="794"/>
      <c r="J2126" s="794"/>
      <c r="K2126" s="794"/>
      <c r="L2126" s="794"/>
    </row>
    <row r="2127" spans="1:12" x14ac:dyDescent="0.2">
      <c r="A2127" s="794"/>
      <c r="B2127" s="794"/>
      <c r="C2127" s="794"/>
      <c r="D2127" s="794"/>
      <c r="G2127" s="794"/>
      <c r="H2127" s="794"/>
      <c r="I2127" s="794"/>
      <c r="J2127" s="794"/>
      <c r="K2127" s="794"/>
      <c r="L2127" s="794"/>
    </row>
    <row r="2128" spans="1:12" x14ac:dyDescent="0.2">
      <c r="A2128" s="794"/>
      <c r="B2128" s="794"/>
      <c r="C2128" s="794"/>
      <c r="D2128" s="794"/>
      <c r="G2128" s="794"/>
      <c r="H2128" s="794"/>
      <c r="I2128" s="794"/>
      <c r="J2128" s="794"/>
      <c r="K2128" s="794"/>
      <c r="L2128" s="794"/>
    </row>
    <row r="2129" spans="1:12" x14ac:dyDescent="0.2">
      <c r="A2129" s="794"/>
      <c r="B2129" s="794"/>
      <c r="C2129" s="794"/>
      <c r="D2129" s="794"/>
      <c r="G2129" s="794"/>
      <c r="H2129" s="794"/>
      <c r="I2129" s="794"/>
      <c r="J2129" s="794"/>
      <c r="K2129" s="794"/>
      <c r="L2129" s="794"/>
    </row>
    <row r="2130" spans="1:12" x14ac:dyDescent="0.2">
      <c r="A2130" s="794"/>
      <c r="B2130" s="794"/>
      <c r="C2130" s="794"/>
      <c r="D2130" s="794"/>
      <c r="G2130" s="794"/>
      <c r="H2130" s="794"/>
      <c r="I2130" s="794"/>
      <c r="J2130" s="794"/>
      <c r="K2130" s="794"/>
      <c r="L2130" s="794"/>
    </row>
    <row r="2131" spans="1:12" x14ac:dyDescent="0.2">
      <c r="A2131" s="794"/>
      <c r="B2131" s="794"/>
      <c r="C2131" s="794"/>
      <c r="D2131" s="794"/>
      <c r="G2131" s="794"/>
      <c r="H2131" s="794"/>
      <c r="I2131" s="794"/>
      <c r="J2131" s="794"/>
      <c r="K2131" s="794"/>
      <c r="L2131" s="794"/>
    </row>
    <row r="2132" spans="1:12" x14ac:dyDescent="0.2">
      <c r="A2132" s="794"/>
      <c r="B2132" s="794"/>
      <c r="C2132" s="794"/>
      <c r="D2132" s="794"/>
      <c r="G2132" s="794"/>
      <c r="H2132" s="794"/>
      <c r="I2132" s="794"/>
      <c r="J2132" s="794"/>
      <c r="K2132" s="794"/>
      <c r="L2132" s="794"/>
    </row>
    <row r="2133" spans="1:12" x14ac:dyDescent="0.2">
      <c r="A2133" s="794"/>
      <c r="B2133" s="794"/>
      <c r="C2133" s="794"/>
      <c r="D2133" s="794"/>
      <c r="G2133" s="794"/>
      <c r="H2133" s="794"/>
      <c r="I2133" s="794"/>
      <c r="J2133" s="794"/>
      <c r="K2133" s="794"/>
      <c r="L2133" s="794"/>
    </row>
    <row r="2134" spans="1:12" x14ac:dyDescent="0.2">
      <c r="A2134" s="794"/>
      <c r="B2134" s="794"/>
      <c r="C2134" s="794"/>
      <c r="D2134" s="794"/>
      <c r="G2134" s="794"/>
      <c r="H2134" s="794"/>
      <c r="I2134" s="794"/>
      <c r="J2134" s="794"/>
      <c r="K2134" s="794"/>
      <c r="L2134" s="794"/>
    </row>
    <row r="2135" spans="1:12" x14ac:dyDescent="0.2">
      <c r="A2135" s="794"/>
      <c r="B2135" s="794"/>
      <c r="C2135" s="794"/>
      <c r="D2135" s="794"/>
      <c r="G2135" s="794"/>
      <c r="H2135" s="794"/>
      <c r="I2135" s="794"/>
      <c r="J2135" s="794"/>
      <c r="K2135" s="794"/>
      <c r="L2135" s="794"/>
    </row>
    <row r="2136" spans="1:12" x14ac:dyDescent="0.2">
      <c r="A2136" s="794"/>
      <c r="B2136" s="794"/>
      <c r="C2136" s="794"/>
      <c r="D2136" s="794"/>
      <c r="G2136" s="794"/>
      <c r="H2136" s="794"/>
      <c r="I2136" s="794"/>
      <c r="J2136" s="794"/>
      <c r="K2136" s="794"/>
      <c r="L2136" s="794"/>
    </row>
    <row r="2137" spans="1:12" x14ac:dyDescent="0.2">
      <c r="A2137" s="794"/>
      <c r="B2137" s="794"/>
      <c r="C2137" s="794"/>
      <c r="D2137" s="794"/>
      <c r="G2137" s="794"/>
      <c r="H2137" s="794"/>
      <c r="I2137" s="794"/>
      <c r="J2137" s="794"/>
      <c r="K2137" s="794"/>
      <c r="L2137" s="794"/>
    </row>
    <row r="2138" spans="1:12" x14ac:dyDescent="0.2">
      <c r="A2138" s="794"/>
      <c r="B2138" s="794"/>
      <c r="C2138" s="794"/>
      <c r="D2138" s="794"/>
      <c r="G2138" s="794"/>
      <c r="H2138" s="794"/>
      <c r="I2138" s="794"/>
      <c r="J2138" s="794"/>
      <c r="K2138" s="794"/>
      <c r="L2138" s="794"/>
    </row>
    <row r="2139" spans="1:12" x14ac:dyDescent="0.2">
      <c r="A2139" s="794"/>
      <c r="B2139" s="794"/>
      <c r="C2139" s="794"/>
      <c r="D2139" s="794"/>
      <c r="G2139" s="794"/>
      <c r="H2139" s="794"/>
      <c r="I2139" s="794"/>
      <c r="J2139" s="794"/>
      <c r="K2139" s="794"/>
      <c r="L2139" s="794"/>
    </row>
    <row r="2140" spans="1:12" x14ac:dyDescent="0.2">
      <c r="A2140" s="794"/>
      <c r="B2140" s="794"/>
      <c r="C2140" s="794"/>
      <c r="D2140" s="794"/>
      <c r="G2140" s="794"/>
      <c r="H2140" s="794"/>
      <c r="I2140" s="794"/>
      <c r="J2140" s="794"/>
      <c r="K2140" s="794"/>
      <c r="L2140" s="794"/>
    </row>
    <row r="2141" spans="1:12" x14ac:dyDescent="0.2">
      <c r="A2141" s="794"/>
      <c r="B2141" s="794"/>
      <c r="C2141" s="794"/>
      <c r="D2141" s="794"/>
      <c r="G2141" s="794"/>
      <c r="H2141" s="794"/>
      <c r="I2141" s="794"/>
      <c r="J2141" s="794"/>
      <c r="K2141" s="794"/>
      <c r="L2141" s="794"/>
    </row>
    <row r="2142" spans="1:12" x14ac:dyDescent="0.2">
      <c r="A2142" s="794"/>
      <c r="B2142" s="794"/>
      <c r="C2142" s="794"/>
      <c r="D2142" s="794"/>
      <c r="G2142" s="794"/>
      <c r="H2142" s="794"/>
      <c r="I2142" s="794"/>
      <c r="J2142" s="794"/>
      <c r="K2142" s="794"/>
      <c r="L2142" s="794"/>
    </row>
    <row r="2143" spans="1:12" x14ac:dyDescent="0.2">
      <c r="A2143" s="794"/>
      <c r="B2143" s="794"/>
      <c r="C2143" s="794"/>
      <c r="D2143" s="794"/>
      <c r="G2143" s="794"/>
      <c r="H2143" s="794"/>
      <c r="I2143" s="794"/>
      <c r="J2143" s="794"/>
      <c r="K2143" s="794"/>
      <c r="L2143" s="794"/>
    </row>
    <row r="2144" spans="1:12" x14ac:dyDescent="0.2">
      <c r="A2144" s="794"/>
      <c r="B2144" s="794"/>
      <c r="C2144" s="794"/>
      <c r="D2144" s="794"/>
      <c r="G2144" s="794"/>
      <c r="H2144" s="794"/>
      <c r="I2144" s="794"/>
      <c r="J2144" s="794"/>
      <c r="K2144" s="794"/>
      <c r="L2144" s="794"/>
    </row>
    <row r="2145" spans="1:12" x14ac:dyDescent="0.2">
      <c r="A2145" s="794"/>
      <c r="B2145" s="794"/>
      <c r="C2145" s="794"/>
      <c r="D2145" s="794"/>
      <c r="G2145" s="794"/>
      <c r="H2145" s="794"/>
      <c r="I2145" s="794"/>
      <c r="J2145" s="794"/>
      <c r="K2145" s="794"/>
      <c r="L2145" s="794"/>
    </row>
    <row r="2146" spans="1:12" x14ac:dyDescent="0.2">
      <c r="A2146" s="794"/>
      <c r="B2146" s="794"/>
      <c r="C2146" s="794"/>
      <c r="D2146" s="794"/>
      <c r="G2146" s="794"/>
      <c r="H2146" s="794"/>
      <c r="I2146" s="794"/>
      <c r="J2146" s="794"/>
      <c r="K2146" s="794"/>
      <c r="L2146" s="794"/>
    </row>
    <row r="2147" spans="1:12" x14ac:dyDescent="0.2">
      <c r="A2147" s="794"/>
      <c r="B2147" s="794"/>
      <c r="C2147" s="794"/>
      <c r="D2147" s="794"/>
      <c r="G2147" s="794"/>
      <c r="H2147" s="794"/>
      <c r="I2147" s="794"/>
      <c r="J2147" s="794"/>
      <c r="K2147" s="794"/>
      <c r="L2147" s="794"/>
    </row>
    <row r="2148" spans="1:12" x14ac:dyDescent="0.2">
      <c r="A2148" s="794"/>
      <c r="B2148" s="794"/>
      <c r="C2148" s="794"/>
      <c r="D2148" s="794"/>
      <c r="G2148" s="794"/>
      <c r="H2148" s="794"/>
      <c r="I2148" s="794"/>
      <c r="J2148" s="794"/>
      <c r="K2148" s="794"/>
      <c r="L2148" s="794"/>
    </row>
    <row r="2149" spans="1:12" x14ac:dyDescent="0.2">
      <c r="A2149" s="794"/>
      <c r="B2149" s="794"/>
      <c r="C2149" s="794"/>
      <c r="D2149" s="794"/>
      <c r="G2149" s="794"/>
      <c r="H2149" s="794"/>
      <c r="I2149" s="794"/>
      <c r="J2149" s="794"/>
      <c r="K2149" s="794"/>
      <c r="L2149" s="794"/>
    </row>
    <row r="2150" spans="1:12" x14ac:dyDescent="0.2">
      <c r="A2150" s="794"/>
      <c r="B2150" s="794"/>
      <c r="C2150" s="794"/>
      <c r="D2150" s="794"/>
      <c r="G2150" s="794"/>
      <c r="H2150" s="794"/>
      <c r="I2150" s="794"/>
      <c r="J2150" s="794"/>
      <c r="K2150" s="794"/>
      <c r="L2150" s="794"/>
    </row>
    <row r="2151" spans="1:12" x14ac:dyDescent="0.2">
      <c r="A2151" s="794"/>
      <c r="B2151" s="794"/>
      <c r="C2151" s="794"/>
      <c r="D2151" s="794"/>
      <c r="G2151" s="794"/>
      <c r="H2151" s="794"/>
      <c r="I2151" s="794"/>
      <c r="J2151" s="794"/>
      <c r="K2151" s="794"/>
      <c r="L2151" s="794"/>
    </row>
    <row r="2152" spans="1:12" x14ac:dyDescent="0.2">
      <c r="A2152" s="794"/>
      <c r="B2152" s="794"/>
      <c r="C2152" s="794"/>
      <c r="D2152" s="794"/>
      <c r="G2152" s="794"/>
      <c r="H2152" s="794"/>
      <c r="I2152" s="794"/>
      <c r="J2152" s="794"/>
      <c r="K2152" s="794"/>
      <c r="L2152" s="794"/>
    </row>
    <row r="2153" spans="1:12" x14ac:dyDescent="0.2">
      <c r="A2153" s="794"/>
      <c r="B2153" s="794"/>
      <c r="C2153" s="794"/>
      <c r="D2153" s="794"/>
      <c r="G2153" s="794"/>
      <c r="H2153" s="794"/>
      <c r="I2153" s="794"/>
      <c r="J2153" s="794"/>
      <c r="K2153" s="794"/>
      <c r="L2153" s="794"/>
    </row>
    <row r="2154" spans="1:12" x14ac:dyDescent="0.2">
      <c r="A2154" s="794"/>
      <c r="B2154" s="794"/>
      <c r="C2154" s="794"/>
      <c r="D2154" s="794"/>
      <c r="G2154" s="794"/>
      <c r="H2154" s="794"/>
      <c r="I2154" s="794"/>
      <c r="J2154" s="794"/>
      <c r="K2154" s="794"/>
      <c r="L2154" s="794"/>
    </row>
    <row r="2155" spans="1:12" x14ac:dyDescent="0.2">
      <c r="A2155" s="794"/>
      <c r="B2155" s="794"/>
      <c r="C2155" s="794"/>
      <c r="D2155" s="794"/>
      <c r="G2155" s="794"/>
      <c r="H2155" s="794"/>
      <c r="I2155" s="794"/>
      <c r="J2155" s="794"/>
      <c r="K2155" s="794"/>
      <c r="L2155" s="794"/>
    </row>
    <row r="2156" spans="1:12" x14ac:dyDescent="0.2">
      <c r="A2156" s="794"/>
      <c r="B2156" s="794"/>
      <c r="C2156" s="794"/>
      <c r="D2156" s="794"/>
      <c r="G2156" s="794"/>
      <c r="H2156" s="794"/>
      <c r="I2156" s="794"/>
      <c r="J2156" s="794"/>
      <c r="K2156" s="794"/>
      <c r="L2156" s="794"/>
    </row>
    <row r="2157" spans="1:12" x14ac:dyDescent="0.2">
      <c r="A2157" s="794"/>
      <c r="B2157" s="794"/>
      <c r="C2157" s="794"/>
      <c r="D2157" s="794"/>
      <c r="G2157" s="794"/>
      <c r="H2157" s="794"/>
      <c r="I2157" s="794"/>
      <c r="J2157" s="794"/>
      <c r="K2157" s="794"/>
      <c r="L2157" s="794"/>
    </row>
    <row r="2158" spans="1:12" x14ac:dyDescent="0.2">
      <c r="A2158" s="794"/>
      <c r="B2158" s="794"/>
      <c r="C2158" s="794"/>
      <c r="D2158" s="794"/>
      <c r="G2158" s="794"/>
      <c r="H2158" s="794"/>
      <c r="I2158" s="794"/>
      <c r="J2158" s="794"/>
      <c r="K2158" s="794"/>
      <c r="L2158" s="794"/>
    </row>
    <row r="2159" spans="1:12" x14ac:dyDescent="0.2">
      <c r="A2159" s="794"/>
      <c r="B2159" s="794"/>
      <c r="C2159" s="794"/>
      <c r="D2159" s="794"/>
      <c r="G2159" s="794"/>
      <c r="H2159" s="794"/>
      <c r="I2159" s="794"/>
      <c r="J2159" s="794"/>
      <c r="K2159" s="794"/>
      <c r="L2159" s="794"/>
    </row>
    <row r="2160" spans="1:12" x14ac:dyDescent="0.2">
      <c r="A2160" s="794"/>
      <c r="B2160" s="794"/>
      <c r="C2160" s="794"/>
      <c r="D2160" s="794"/>
      <c r="G2160" s="794"/>
      <c r="H2160" s="794"/>
      <c r="I2160" s="794"/>
      <c r="J2160" s="794"/>
      <c r="K2160" s="794"/>
      <c r="L2160" s="794"/>
    </row>
    <row r="2161" spans="1:12" x14ac:dyDescent="0.2">
      <c r="A2161" s="794"/>
      <c r="B2161" s="794"/>
      <c r="C2161" s="794"/>
      <c r="D2161" s="794"/>
      <c r="G2161" s="794"/>
      <c r="H2161" s="794"/>
      <c r="I2161" s="794"/>
      <c r="J2161" s="794"/>
      <c r="K2161" s="794"/>
      <c r="L2161" s="794"/>
    </row>
    <row r="2162" spans="1:12" x14ac:dyDescent="0.2">
      <c r="A2162" s="794"/>
      <c r="B2162" s="794"/>
      <c r="C2162" s="794"/>
      <c r="D2162" s="794"/>
      <c r="G2162" s="794"/>
      <c r="H2162" s="794"/>
      <c r="I2162" s="794"/>
      <c r="J2162" s="794"/>
      <c r="K2162" s="794"/>
      <c r="L2162" s="794"/>
    </row>
    <row r="2163" spans="1:12" x14ac:dyDescent="0.2">
      <c r="A2163" s="794"/>
      <c r="B2163" s="794"/>
      <c r="C2163" s="794"/>
      <c r="D2163" s="794"/>
      <c r="G2163" s="794"/>
      <c r="H2163" s="794"/>
      <c r="I2163" s="794"/>
      <c r="J2163" s="794"/>
      <c r="K2163" s="794"/>
      <c r="L2163" s="794"/>
    </row>
    <row r="2164" spans="1:12" x14ac:dyDescent="0.2">
      <c r="A2164" s="794"/>
      <c r="B2164" s="794"/>
      <c r="C2164" s="794"/>
      <c r="D2164" s="794"/>
      <c r="G2164" s="794"/>
      <c r="H2164" s="794"/>
      <c r="I2164" s="794"/>
      <c r="J2164" s="794"/>
      <c r="K2164" s="794"/>
      <c r="L2164" s="794"/>
    </row>
    <row r="2165" spans="1:12" x14ac:dyDescent="0.2">
      <c r="A2165" s="794"/>
      <c r="B2165" s="794"/>
      <c r="C2165" s="794"/>
      <c r="D2165" s="794"/>
      <c r="G2165" s="794"/>
      <c r="H2165" s="794"/>
      <c r="I2165" s="794"/>
      <c r="J2165" s="794"/>
      <c r="K2165" s="794"/>
      <c r="L2165" s="794"/>
    </row>
    <row r="2166" spans="1:12" x14ac:dyDescent="0.2">
      <c r="A2166" s="794"/>
      <c r="B2166" s="794"/>
      <c r="C2166" s="794"/>
      <c r="D2166" s="794"/>
      <c r="G2166" s="794"/>
      <c r="H2166" s="794"/>
      <c r="I2166" s="794"/>
      <c r="J2166" s="794"/>
      <c r="K2166" s="794"/>
      <c r="L2166" s="794"/>
    </row>
    <row r="2167" spans="1:12" x14ac:dyDescent="0.2">
      <c r="A2167" s="794"/>
      <c r="B2167" s="794"/>
      <c r="C2167" s="794"/>
      <c r="D2167" s="794"/>
      <c r="G2167" s="794"/>
      <c r="H2167" s="794"/>
      <c r="I2167" s="794"/>
      <c r="J2167" s="794"/>
      <c r="K2167" s="794"/>
      <c r="L2167" s="794"/>
    </row>
    <row r="2168" spans="1:12" x14ac:dyDescent="0.2">
      <c r="A2168" s="794"/>
      <c r="B2168" s="794"/>
      <c r="C2168" s="794"/>
      <c r="D2168" s="794"/>
      <c r="G2168" s="794"/>
      <c r="H2168" s="794"/>
      <c r="I2168" s="794"/>
      <c r="J2168" s="794"/>
      <c r="K2168" s="794"/>
      <c r="L2168" s="794"/>
    </row>
    <row r="2169" spans="1:12" x14ac:dyDescent="0.2">
      <c r="A2169" s="794"/>
      <c r="B2169" s="794"/>
      <c r="C2169" s="794"/>
      <c r="D2169" s="794"/>
      <c r="G2169" s="794"/>
      <c r="H2169" s="794"/>
      <c r="I2169" s="794"/>
      <c r="J2169" s="794"/>
      <c r="K2169" s="794"/>
      <c r="L2169" s="794"/>
    </row>
    <row r="2170" spans="1:12" x14ac:dyDescent="0.2">
      <c r="A2170" s="794"/>
      <c r="B2170" s="794"/>
      <c r="C2170" s="794"/>
      <c r="D2170" s="794"/>
      <c r="G2170" s="794"/>
      <c r="H2170" s="794"/>
      <c r="I2170" s="794"/>
      <c r="J2170" s="794"/>
      <c r="K2170" s="794"/>
      <c r="L2170" s="794"/>
    </row>
    <row r="2171" spans="1:12" x14ac:dyDescent="0.2">
      <c r="A2171" s="794"/>
      <c r="B2171" s="794"/>
      <c r="C2171" s="794"/>
      <c r="D2171" s="794"/>
      <c r="G2171" s="794"/>
      <c r="H2171" s="794"/>
      <c r="I2171" s="794"/>
      <c r="J2171" s="794"/>
      <c r="K2171" s="794"/>
      <c r="L2171" s="794"/>
    </row>
    <row r="2172" spans="1:12" x14ac:dyDescent="0.2">
      <c r="A2172" s="794"/>
      <c r="B2172" s="794"/>
      <c r="C2172" s="794"/>
      <c r="D2172" s="794"/>
      <c r="G2172" s="794"/>
      <c r="H2172" s="794"/>
      <c r="I2172" s="794"/>
      <c r="J2172" s="794"/>
      <c r="K2172" s="794"/>
      <c r="L2172" s="794"/>
    </row>
    <row r="2173" spans="1:12" x14ac:dyDescent="0.2">
      <c r="A2173" s="794"/>
      <c r="B2173" s="794"/>
      <c r="C2173" s="794"/>
      <c r="D2173" s="794"/>
      <c r="G2173" s="794"/>
      <c r="H2173" s="794"/>
      <c r="I2173" s="794"/>
      <c r="J2173" s="794"/>
      <c r="K2173" s="794"/>
      <c r="L2173" s="794"/>
    </row>
    <row r="2174" spans="1:12" x14ac:dyDescent="0.2">
      <c r="A2174" s="794"/>
      <c r="B2174" s="794"/>
      <c r="C2174" s="794"/>
      <c r="D2174" s="794"/>
      <c r="G2174" s="794"/>
      <c r="H2174" s="794"/>
      <c r="I2174" s="794"/>
      <c r="J2174" s="794"/>
      <c r="K2174" s="794"/>
      <c r="L2174" s="794"/>
    </row>
    <row r="2175" spans="1:12" x14ac:dyDescent="0.2">
      <c r="A2175" s="794"/>
      <c r="B2175" s="794"/>
      <c r="C2175" s="794"/>
      <c r="D2175" s="794"/>
      <c r="G2175" s="794"/>
      <c r="H2175" s="794"/>
      <c r="I2175" s="794"/>
      <c r="J2175" s="794"/>
      <c r="K2175" s="794"/>
      <c r="L2175" s="794"/>
    </row>
    <row r="2176" spans="1:12" x14ac:dyDescent="0.2">
      <c r="A2176" s="794"/>
      <c r="B2176" s="794"/>
      <c r="C2176" s="794"/>
      <c r="D2176" s="794"/>
      <c r="G2176" s="794"/>
      <c r="H2176" s="794"/>
      <c r="I2176" s="794"/>
      <c r="J2176" s="794"/>
      <c r="K2176" s="794"/>
      <c r="L2176" s="794"/>
    </row>
    <row r="2177" spans="1:12" x14ac:dyDescent="0.2">
      <c r="A2177" s="794"/>
      <c r="B2177" s="794"/>
      <c r="C2177" s="794"/>
      <c r="D2177" s="794"/>
      <c r="G2177" s="794"/>
      <c r="H2177" s="794"/>
      <c r="I2177" s="794"/>
      <c r="J2177" s="794"/>
      <c r="K2177" s="794"/>
      <c r="L2177" s="794"/>
    </row>
    <row r="2178" spans="1:12" x14ac:dyDescent="0.2">
      <c r="A2178" s="794"/>
      <c r="B2178" s="794"/>
      <c r="C2178" s="794"/>
      <c r="D2178" s="794"/>
      <c r="G2178" s="794"/>
      <c r="H2178" s="794"/>
      <c r="I2178" s="794"/>
      <c r="J2178" s="794"/>
      <c r="K2178" s="794"/>
      <c r="L2178" s="794"/>
    </row>
    <row r="2179" spans="1:12" x14ac:dyDescent="0.2">
      <c r="A2179" s="794"/>
      <c r="B2179" s="794"/>
      <c r="C2179" s="794"/>
      <c r="D2179" s="794"/>
      <c r="G2179" s="794"/>
      <c r="H2179" s="794"/>
      <c r="I2179" s="794"/>
      <c r="J2179" s="794"/>
      <c r="K2179" s="794"/>
      <c r="L2179" s="794"/>
    </row>
    <row r="2180" spans="1:12" x14ac:dyDescent="0.2">
      <c r="A2180" s="794"/>
      <c r="B2180" s="794"/>
      <c r="C2180" s="794"/>
      <c r="D2180" s="794"/>
      <c r="G2180" s="794"/>
      <c r="H2180" s="794"/>
      <c r="I2180" s="794"/>
      <c r="J2180" s="794"/>
      <c r="K2180" s="794"/>
      <c r="L2180" s="794"/>
    </row>
    <row r="2181" spans="1:12" x14ac:dyDescent="0.2">
      <c r="A2181" s="794"/>
      <c r="B2181" s="794"/>
      <c r="C2181" s="794"/>
      <c r="D2181" s="794"/>
      <c r="G2181" s="794"/>
      <c r="H2181" s="794"/>
      <c r="I2181" s="794"/>
      <c r="J2181" s="794"/>
      <c r="K2181" s="794"/>
      <c r="L2181" s="794"/>
    </row>
    <row r="2182" spans="1:12" x14ac:dyDescent="0.2">
      <c r="A2182" s="794"/>
      <c r="B2182" s="794"/>
      <c r="C2182" s="794"/>
      <c r="D2182" s="794"/>
      <c r="G2182" s="794"/>
      <c r="H2182" s="794"/>
      <c r="I2182" s="794"/>
      <c r="J2182" s="794"/>
      <c r="K2182" s="794"/>
      <c r="L2182" s="794"/>
    </row>
    <row r="2183" spans="1:12" x14ac:dyDescent="0.2">
      <c r="A2183" s="794"/>
      <c r="B2183" s="794"/>
      <c r="C2183" s="794"/>
      <c r="D2183" s="794"/>
      <c r="G2183" s="794"/>
      <c r="H2183" s="794"/>
      <c r="I2183" s="794"/>
      <c r="J2183" s="794"/>
      <c r="K2183" s="794"/>
      <c r="L2183" s="794"/>
    </row>
    <row r="2184" spans="1:12" x14ac:dyDescent="0.2">
      <c r="A2184" s="794"/>
      <c r="B2184" s="794"/>
      <c r="C2184" s="794"/>
      <c r="D2184" s="794"/>
      <c r="G2184" s="794"/>
      <c r="H2184" s="794"/>
      <c r="I2184" s="794"/>
      <c r="J2184" s="794"/>
      <c r="K2184" s="794"/>
      <c r="L2184" s="794"/>
    </row>
    <row r="2185" spans="1:12" x14ac:dyDescent="0.2">
      <c r="A2185" s="794"/>
      <c r="B2185" s="794"/>
      <c r="C2185" s="794"/>
      <c r="D2185" s="794"/>
      <c r="G2185" s="794"/>
      <c r="H2185" s="794"/>
      <c r="I2185" s="794"/>
      <c r="J2185" s="794"/>
      <c r="K2185" s="794"/>
      <c r="L2185" s="794"/>
    </row>
    <row r="2186" spans="1:12" x14ac:dyDescent="0.2">
      <c r="A2186" s="794"/>
      <c r="B2186" s="794"/>
      <c r="C2186" s="794"/>
      <c r="D2186" s="794"/>
      <c r="G2186" s="794"/>
      <c r="H2186" s="794"/>
      <c r="I2186" s="794"/>
      <c r="J2186" s="794"/>
      <c r="K2186" s="794"/>
      <c r="L2186" s="794"/>
    </row>
    <row r="2187" spans="1:12" x14ac:dyDescent="0.2">
      <c r="A2187" s="794"/>
      <c r="B2187" s="794"/>
      <c r="C2187" s="794"/>
      <c r="D2187" s="794"/>
      <c r="G2187" s="794"/>
      <c r="H2187" s="794"/>
      <c r="I2187" s="794"/>
      <c r="J2187" s="794"/>
      <c r="K2187" s="794"/>
      <c r="L2187" s="794"/>
    </row>
    <row r="2188" spans="1:12" x14ac:dyDescent="0.2">
      <c r="A2188" s="794"/>
      <c r="B2188" s="794"/>
      <c r="C2188" s="794"/>
      <c r="D2188" s="794"/>
      <c r="G2188" s="794"/>
      <c r="H2188" s="794"/>
      <c r="I2188" s="794"/>
      <c r="J2188" s="794"/>
      <c r="K2188" s="794"/>
      <c r="L2188" s="794"/>
    </row>
    <row r="2189" spans="1:12" x14ac:dyDescent="0.2">
      <c r="A2189" s="794"/>
      <c r="B2189" s="794"/>
      <c r="C2189" s="794"/>
      <c r="D2189" s="794"/>
      <c r="G2189" s="794"/>
      <c r="H2189" s="794"/>
      <c r="I2189" s="794"/>
      <c r="J2189" s="794"/>
      <c r="K2189" s="794"/>
      <c r="L2189" s="794"/>
    </row>
    <row r="2190" spans="1:12" x14ac:dyDescent="0.2">
      <c r="A2190" s="794"/>
      <c r="B2190" s="794"/>
      <c r="C2190" s="794"/>
      <c r="D2190" s="794"/>
      <c r="G2190" s="794"/>
      <c r="H2190" s="794"/>
      <c r="I2190" s="794"/>
      <c r="J2190" s="794"/>
      <c r="K2190" s="794"/>
      <c r="L2190" s="794"/>
    </row>
    <row r="2191" spans="1:12" x14ac:dyDescent="0.2">
      <c r="A2191" s="794"/>
      <c r="B2191" s="794"/>
      <c r="C2191" s="794"/>
      <c r="D2191" s="794"/>
      <c r="G2191" s="794"/>
      <c r="H2191" s="794"/>
      <c r="I2191" s="794"/>
      <c r="J2191" s="794"/>
      <c r="K2191" s="794"/>
      <c r="L2191" s="794"/>
    </row>
    <row r="2192" spans="1:12" x14ac:dyDescent="0.2">
      <c r="A2192" s="794"/>
      <c r="B2192" s="794"/>
      <c r="C2192" s="794"/>
      <c r="D2192" s="794"/>
      <c r="G2192" s="794"/>
      <c r="H2192" s="794"/>
      <c r="I2192" s="794"/>
      <c r="J2192" s="794"/>
      <c r="K2192" s="794"/>
      <c r="L2192" s="794"/>
    </row>
    <row r="2193" spans="1:12" x14ac:dyDescent="0.2">
      <c r="A2193" s="794"/>
      <c r="B2193" s="794"/>
      <c r="C2193" s="794"/>
      <c r="D2193" s="794"/>
      <c r="G2193" s="794"/>
      <c r="H2193" s="794"/>
      <c r="I2193" s="794"/>
      <c r="J2193" s="794"/>
      <c r="K2193" s="794"/>
      <c r="L2193" s="794"/>
    </row>
    <row r="2194" spans="1:12" x14ac:dyDescent="0.2">
      <c r="A2194" s="794"/>
      <c r="B2194" s="794"/>
      <c r="C2194" s="794"/>
      <c r="D2194" s="794"/>
      <c r="G2194" s="794"/>
      <c r="H2194" s="794"/>
      <c r="I2194" s="794"/>
      <c r="J2194" s="794"/>
      <c r="K2194" s="794"/>
      <c r="L2194" s="794"/>
    </row>
    <row r="2195" spans="1:12" x14ac:dyDescent="0.2">
      <c r="A2195" s="794"/>
      <c r="B2195" s="794"/>
      <c r="C2195" s="794"/>
      <c r="D2195" s="794"/>
      <c r="G2195" s="794"/>
      <c r="H2195" s="794"/>
      <c r="I2195" s="794"/>
      <c r="J2195" s="794"/>
      <c r="K2195" s="794"/>
      <c r="L2195" s="794"/>
    </row>
    <row r="2196" spans="1:12" x14ac:dyDescent="0.2">
      <c r="A2196" s="794"/>
      <c r="B2196" s="794"/>
      <c r="C2196" s="794"/>
      <c r="D2196" s="794"/>
      <c r="G2196" s="794"/>
      <c r="H2196" s="794"/>
      <c r="I2196" s="794"/>
      <c r="J2196" s="794"/>
      <c r="K2196" s="794"/>
      <c r="L2196" s="794"/>
    </row>
    <row r="2197" spans="1:12" x14ac:dyDescent="0.2">
      <c r="A2197" s="794"/>
      <c r="B2197" s="794"/>
      <c r="C2197" s="794"/>
      <c r="D2197" s="794"/>
      <c r="G2197" s="794"/>
      <c r="H2197" s="794"/>
      <c r="I2197" s="794"/>
      <c r="J2197" s="794"/>
      <c r="K2197" s="794"/>
      <c r="L2197" s="794"/>
    </row>
    <row r="2198" spans="1:12" x14ac:dyDescent="0.2">
      <c r="A2198" s="794"/>
      <c r="B2198" s="794"/>
      <c r="C2198" s="794"/>
      <c r="D2198" s="794"/>
      <c r="G2198" s="794"/>
      <c r="H2198" s="794"/>
      <c r="I2198" s="794"/>
      <c r="J2198" s="794"/>
      <c r="K2198" s="794"/>
      <c r="L2198" s="794"/>
    </row>
    <row r="2199" spans="1:12" x14ac:dyDescent="0.2">
      <c r="A2199" s="794"/>
      <c r="B2199" s="794"/>
      <c r="C2199" s="794"/>
      <c r="D2199" s="794"/>
      <c r="G2199" s="794"/>
      <c r="H2199" s="794"/>
      <c r="I2199" s="794"/>
      <c r="J2199" s="794"/>
      <c r="K2199" s="794"/>
      <c r="L2199" s="794"/>
    </row>
    <row r="2200" spans="1:12" x14ac:dyDescent="0.2">
      <c r="A2200" s="794"/>
      <c r="B2200" s="794"/>
      <c r="C2200" s="794"/>
      <c r="D2200" s="794"/>
      <c r="G2200" s="794"/>
      <c r="H2200" s="794"/>
      <c r="I2200" s="794"/>
      <c r="J2200" s="794"/>
      <c r="K2200" s="794"/>
      <c r="L2200" s="794"/>
    </row>
    <row r="2201" spans="1:12" x14ac:dyDescent="0.2">
      <c r="A2201" s="794"/>
      <c r="B2201" s="794"/>
      <c r="C2201" s="794"/>
      <c r="D2201" s="794"/>
      <c r="G2201" s="794"/>
      <c r="H2201" s="794"/>
      <c r="I2201" s="794"/>
      <c r="J2201" s="794"/>
      <c r="K2201" s="794"/>
      <c r="L2201" s="794"/>
    </row>
    <row r="2202" spans="1:12" x14ac:dyDescent="0.2">
      <c r="A2202" s="794"/>
      <c r="B2202" s="794"/>
      <c r="C2202" s="794"/>
      <c r="D2202" s="794"/>
      <c r="G2202" s="794"/>
      <c r="H2202" s="794"/>
      <c r="I2202" s="794"/>
      <c r="J2202" s="794"/>
      <c r="K2202" s="794"/>
      <c r="L2202" s="794"/>
    </row>
    <row r="2203" spans="1:12" x14ac:dyDescent="0.2">
      <c r="A2203" s="794"/>
      <c r="B2203" s="794"/>
      <c r="C2203" s="794"/>
      <c r="D2203" s="794"/>
      <c r="G2203" s="794"/>
      <c r="H2203" s="794"/>
      <c r="I2203" s="794"/>
      <c r="J2203" s="794"/>
      <c r="K2203" s="794"/>
      <c r="L2203" s="794"/>
    </row>
    <row r="2204" spans="1:12" x14ac:dyDescent="0.2">
      <c r="A2204" s="794"/>
      <c r="B2204" s="794"/>
      <c r="C2204" s="794"/>
      <c r="D2204" s="794"/>
      <c r="G2204" s="794"/>
      <c r="H2204" s="794"/>
      <c r="I2204" s="794"/>
      <c r="J2204" s="794"/>
      <c r="K2204" s="794"/>
      <c r="L2204" s="794"/>
    </row>
    <row r="2205" spans="1:12" x14ac:dyDescent="0.2">
      <c r="A2205" s="794"/>
      <c r="B2205" s="794"/>
      <c r="C2205" s="794"/>
      <c r="D2205" s="794"/>
      <c r="G2205" s="794"/>
      <c r="H2205" s="794"/>
      <c r="I2205" s="794"/>
      <c r="J2205" s="794"/>
      <c r="K2205" s="794"/>
      <c r="L2205" s="794"/>
    </row>
    <row r="2206" spans="1:12" x14ac:dyDescent="0.2">
      <c r="A2206" s="794"/>
      <c r="B2206" s="794"/>
      <c r="C2206" s="794"/>
      <c r="D2206" s="794"/>
      <c r="G2206" s="794"/>
      <c r="H2206" s="794"/>
      <c r="I2206" s="794"/>
      <c r="J2206" s="794"/>
      <c r="K2206" s="794"/>
      <c r="L2206" s="794"/>
    </row>
    <row r="2207" spans="1:12" x14ac:dyDescent="0.2">
      <c r="A2207" s="794"/>
      <c r="B2207" s="794"/>
      <c r="C2207" s="794"/>
      <c r="D2207" s="794"/>
      <c r="G2207" s="794"/>
      <c r="H2207" s="794"/>
      <c r="I2207" s="794"/>
      <c r="J2207" s="794"/>
      <c r="K2207" s="794"/>
      <c r="L2207" s="794"/>
    </row>
    <row r="2208" spans="1:12" x14ac:dyDescent="0.2">
      <c r="A2208" s="794"/>
      <c r="B2208" s="794"/>
      <c r="C2208" s="794"/>
      <c r="D2208" s="794"/>
      <c r="G2208" s="794"/>
      <c r="H2208" s="794"/>
      <c r="I2208" s="794"/>
      <c r="J2208" s="794"/>
      <c r="K2208" s="794"/>
      <c r="L2208" s="794"/>
    </row>
    <row r="2209" spans="1:12" x14ac:dyDescent="0.2">
      <c r="A2209" s="794"/>
      <c r="B2209" s="794"/>
      <c r="C2209" s="794"/>
      <c r="D2209" s="794"/>
      <c r="G2209" s="794"/>
      <c r="H2209" s="794"/>
      <c r="I2209" s="794"/>
      <c r="J2209" s="794"/>
      <c r="K2209" s="794"/>
      <c r="L2209" s="794"/>
    </row>
    <row r="2210" spans="1:12" x14ac:dyDescent="0.2">
      <c r="A2210" s="794"/>
      <c r="B2210" s="794"/>
      <c r="C2210" s="794"/>
      <c r="D2210" s="794"/>
      <c r="G2210" s="794"/>
      <c r="H2210" s="794"/>
      <c r="I2210" s="794"/>
      <c r="J2210" s="794"/>
      <c r="K2210" s="794"/>
      <c r="L2210" s="794"/>
    </row>
    <row r="2211" spans="1:12" x14ac:dyDescent="0.2">
      <c r="A2211" s="794"/>
      <c r="B2211" s="794"/>
      <c r="C2211" s="794"/>
      <c r="D2211" s="794"/>
      <c r="G2211" s="794"/>
      <c r="H2211" s="794"/>
      <c r="I2211" s="794"/>
      <c r="J2211" s="794"/>
      <c r="K2211" s="794"/>
      <c r="L2211" s="794"/>
    </row>
    <row r="2212" spans="1:12" x14ac:dyDescent="0.2">
      <c r="A2212" s="794"/>
      <c r="B2212" s="794"/>
      <c r="C2212" s="794"/>
      <c r="D2212" s="794"/>
      <c r="G2212" s="794"/>
      <c r="H2212" s="794"/>
      <c r="I2212" s="794"/>
      <c r="J2212" s="794"/>
      <c r="K2212" s="794"/>
      <c r="L2212" s="794"/>
    </row>
    <row r="2213" spans="1:12" x14ac:dyDescent="0.2">
      <c r="A2213" s="794"/>
      <c r="B2213" s="794"/>
      <c r="C2213" s="794"/>
      <c r="D2213" s="794"/>
      <c r="G2213" s="794"/>
      <c r="H2213" s="794"/>
      <c r="I2213" s="794"/>
      <c r="J2213" s="794"/>
      <c r="K2213" s="794"/>
      <c r="L2213" s="794"/>
    </row>
    <row r="2214" spans="1:12" x14ac:dyDescent="0.2">
      <c r="A2214" s="794"/>
      <c r="B2214" s="794"/>
      <c r="C2214" s="794"/>
      <c r="D2214" s="794"/>
      <c r="G2214" s="794"/>
      <c r="H2214" s="794"/>
      <c r="I2214" s="794"/>
      <c r="J2214" s="794"/>
      <c r="K2214" s="794"/>
      <c r="L2214" s="794"/>
    </row>
    <row r="2215" spans="1:12" x14ac:dyDescent="0.2">
      <c r="A2215" s="794"/>
      <c r="B2215" s="794"/>
      <c r="C2215" s="794"/>
      <c r="D2215" s="794"/>
      <c r="G2215" s="794"/>
      <c r="H2215" s="794"/>
      <c r="I2215" s="794"/>
      <c r="J2215" s="794"/>
      <c r="K2215" s="794"/>
      <c r="L2215" s="794"/>
    </row>
    <row r="2216" spans="1:12" x14ac:dyDescent="0.2">
      <c r="A2216" s="794"/>
      <c r="B2216" s="794"/>
      <c r="C2216" s="794"/>
      <c r="D2216" s="794"/>
      <c r="G2216" s="794"/>
      <c r="H2216" s="794"/>
      <c r="I2216" s="794"/>
      <c r="J2216" s="794"/>
      <c r="K2216" s="794"/>
      <c r="L2216" s="794"/>
    </row>
    <row r="2217" spans="1:12" x14ac:dyDescent="0.2">
      <c r="A2217" s="794"/>
      <c r="B2217" s="794"/>
      <c r="C2217" s="794"/>
      <c r="D2217" s="794"/>
      <c r="G2217" s="794"/>
      <c r="H2217" s="794"/>
      <c r="I2217" s="794"/>
      <c r="J2217" s="794"/>
      <c r="K2217" s="794"/>
      <c r="L2217" s="794"/>
    </row>
    <row r="2218" spans="1:12" x14ac:dyDescent="0.2">
      <c r="A2218" s="794"/>
      <c r="B2218" s="794"/>
      <c r="C2218" s="794"/>
      <c r="D2218" s="794"/>
      <c r="G2218" s="794"/>
      <c r="H2218" s="794"/>
      <c r="I2218" s="794"/>
      <c r="J2218" s="794"/>
      <c r="K2218" s="794"/>
      <c r="L2218" s="794"/>
    </row>
    <row r="2219" spans="1:12" x14ac:dyDescent="0.2">
      <c r="A2219" s="794"/>
      <c r="B2219" s="794"/>
      <c r="C2219" s="794"/>
      <c r="D2219" s="794"/>
      <c r="G2219" s="794"/>
      <c r="H2219" s="794"/>
      <c r="I2219" s="794"/>
      <c r="J2219" s="794"/>
      <c r="K2219" s="794"/>
      <c r="L2219" s="794"/>
    </row>
    <row r="2220" spans="1:12" x14ac:dyDescent="0.2">
      <c r="A2220" s="794"/>
      <c r="B2220" s="794"/>
      <c r="C2220" s="794"/>
      <c r="D2220" s="794"/>
      <c r="G2220" s="794"/>
      <c r="H2220" s="794"/>
      <c r="I2220" s="794"/>
      <c r="J2220" s="794"/>
      <c r="K2220" s="794"/>
      <c r="L2220" s="794"/>
    </row>
    <row r="2221" spans="1:12" x14ac:dyDescent="0.2">
      <c r="A2221" s="794"/>
      <c r="B2221" s="794"/>
      <c r="C2221" s="794"/>
      <c r="D2221" s="794"/>
      <c r="G2221" s="794"/>
      <c r="H2221" s="794"/>
      <c r="I2221" s="794"/>
      <c r="J2221" s="794"/>
      <c r="K2221" s="794"/>
      <c r="L2221" s="794"/>
    </row>
    <row r="2222" spans="1:12" x14ac:dyDescent="0.2">
      <c r="A2222" s="794"/>
      <c r="B2222" s="794"/>
      <c r="C2222" s="794"/>
      <c r="D2222" s="794"/>
      <c r="G2222" s="794"/>
      <c r="H2222" s="794"/>
      <c r="I2222" s="794"/>
      <c r="J2222" s="794"/>
      <c r="K2222" s="794"/>
      <c r="L2222" s="794"/>
    </row>
    <row r="2223" spans="1:12" x14ac:dyDescent="0.2">
      <c r="A2223" s="794"/>
      <c r="B2223" s="794"/>
      <c r="C2223" s="794"/>
      <c r="D2223" s="794"/>
      <c r="G2223" s="794"/>
      <c r="H2223" s="794"/>
      <c r="I2223" s="794"/>
      <c r="J2223" s="794"/>
      <c r="K2223" s="794"/>
      <c r="L2223" s="794"/>
    </row>
    <row r="2224" spans="1:12" x14ac:dyDescent="0.2">
      <c r="A2224" s="794"/>
      <c r="B2224" s="794"/>
      <c r="C2224" s="794"/>
      <c r="D2224" s="794"/>
      <c r="G2224" s="794"/>
      <c r="H2224" s="794"/>
      <c r="I2224" s="794"/>
      <c r="J2224" s="794"/>
      <c r="K2224" s="794"/>
      <c r="L2224" s="794"/>
    </row>
    <row r="2225" spans="1:12" x14ac:dyDescent="0.2">
      <c r="A2225" s="794"/>
      <c r="B2225" s="794"/>
      <c r="C2225" s="794"/>
      <c r="D2225" s="794"/>
      <c r="G2225" s="794"/>
      <c r="H2225" s="794"/>
      <c r="I2225" s="794"/>
      <c r="J2225" s="794"/>
      <c r="K2225" s="794"/>
      <c r="L2225" s="794"/>
    </row>
    <row r="2226" spans="1:12" x14ac:dyDescent="0.2">
      <c r="A2226" s="794"/>
      <c r="B2226" s="794"/>
      <c r="C2226" s="794"/>
      <c r="D2226" s="794"/>
      <c r="G2226" s="794"/>
      <c r="H2226" s="794"/>
      <c r="I2226" s="794"/>
      <c r="J2226" s="794"/>
      <c r="K2226" s="794"/>
      <c r="L2226" s="794"/>
    </row>
    <row r="2227" spans="1:12" x14ac:dyDescent="0.2">
      <c r="A2227" s="794"/>
      <c r="B2227" s="794"/>
      <c r="C2227" s="794"/>
      <c r="D2227" s="794"/>
      <c r="G2227" s="794"/>
      <c r="H2227" s="794"/>
      <c r="I2227" s="794"/>
      <c r="J2227" s="794"/>
      <c r="K2227" s="794"/>
      <c r="L2227" s="794"/>
    </row>
    <row r="2228" spans="1:12" x14ac:dyDescent="0.2">
      <c r="A2228" s="794"/>
      <c r="B2228" s="794"/>
      <c r="C2228" s="794"/>
      <c r="D2228" s="794"/>
      <c r="G2228" s="794"/>
      <c r="H2228" s="794"/>
      <c r="I2228" s="794"/>
      <c r="J2228" s="794"/>
      <c r="K2228" s="794"/>
      <c r="L2228" s="794"/>
    </row>
    <row r="2229" spans="1:12" x14ac:dyDescent="0.2">
      <c r="A2229" s="794"/>
      <c r="B2229" s="794"/>
      <c r="C2229" s="794"/>
      <c r="D2229" s="794"/>
      <c r="G2229" s="794"/>
      <c r="H2229" s="794"/>
      <c r="I2229" s="794"/>
      <c r="J2229" s="794"/>
      <c r="K2229" s="794"/>
      <c r="L2229" s="794"/>
    </row>
    <row r="2230" spans="1:12" x14ac:dyDescent="0.2">
      <c r="A2230" s="794"/>
      <c r="B2230" s="794"/>
      <c r="C2230" s="794"/>
      <c r="D2230" s="794"/>
      <c r="G2230" s="794"/>
      <c r="H2230" s="794"/>
      <c r="I2230" s="794"/>
      <c r="J2230" s="794"/>
      <c r="K2230" s="794"/>
      <c r="L2230" s="794"/>
    </row>
    <row r="2231" spans="1:12" x14ac:dyDescent="0.2">
      <c r="A2231" s="794"/>
      <c r="B2231" s="794"/>
      <c r="C2231" s="794"/>
      <c r="D2231" s="794"/>
      <c r="G2231" s="794"/>
      <c r="H2231" s="794"/>
      <c r="I2231" s="794"/>
      <c r="J2231" s="794"/>
      <c r="K2231" s="794"/>
      <c r="L2231" s="794"/>
    </row>
    <row r="2232" spans="1:12" x14ac:dyDescent="0.2">
      <c r="A2232" s="794"/>
      <c r="B2232" s="794"/>
      <c r="C2232" s="794"/>
      <c r="D2232" s="794"/>
      <c r="G2232" s="794"/>
      <c r="H2232" s="794"/>
      <c r="I2232" s="794"/>
      <c r="J2232" s="794"/>
      <c r="K2232" s="794"/>
      <c r="L2232" s="794"/>
    </row>
    <row r="2233" spans="1:12" x14ac:dyDescent="0.2">
      <c r="A2233" s="794"/>
      <c r="B2233" s="794"/>
      <c r="C2233" s="794"/>
      <c r="D2233" s="794"/>
      <c r="G2233" s="794"/>
      <c r="H2233" s="794"/>
      <c r="I2233" s="794"/>
      <c r="J2233" s="794"/>
      <c r="K2233" s="794"/>
      <c r="L2233" s="794"/>
    </row>
    <row r="2234" spans="1:12" x14ac:dyDescent="0.2">
      <c r="A2234" s="794"/>
      <c r="B2234" s="794"/>
      <c r="C2234" s="794"/>
      <c r="D2234" s="794"/>
      <c r="G2234" s="794"/>
      <c r="H2234" s="794"/>
      <c r="I2234" s="794"/>
      <c r="J2234" s="794"/>
      <c r="K2234" s="794"/>
      <c r="L2234" s="794"/>
    </row>
    <row r="2235" spans="1:12" x14ac:dyDescent="0.2">
      <c r="A2235" s="794"/>
      <c r="B2235" s="794"/>
      <c r="C2235" s="794"/>
      <c r="D2235" s="794"/>
      <c r="G2235" s="794"/>
      <c r="H2235" s="794"/>
      <c r="I2235" s="794"/>
      <c r="J2235" s="794"/>
      <c r="K2235" s="794"/>
      <c r="L2235" s="794"/>
    </row>
    <row r="2236" spans="1:12" x14ac:dyDescent="0.2">
      <c r="A2236" s="794"/>
      <c r="B2236" s="794"/>
      <c r="C2236" s="794"/>
      <c r="D2236" s="794"/>
      <c r="G2236" s="794"/>
      <c r="H2236" s="794"/>
      <c r="I2236" s="794"/>
      <c r="J2236" s="794"/>
      <c r="K2236" s="794"/>
      <c r="L2236" s="794"/>
    </row>
    <row r="2237" spans="1:12" x14ac:dyDescent="0.2">
      <c r="A2237" s="794"/>
      <c r="B2237" s="794"/>
      <c r="C2237" s="794"/>
      <c r="D2237" s="794"/>
      <c r="G2237" s="794"/>
      <c r="H2237" s="794"/>
      <c r="I2237" s="794"/>
      <c r="J2237" s="794"/>
      <c r="K2237" s="794"/>
      <c r="L2237" s="794"/>
    </row>
    <row r="2238" spans="1:12" x14ac:dyDescent="0.2">
      <c r="A2238" s="794"/>
      <c r="B2238" s="794"/>
      <c r="C2238" s="794"/>
      <c r="D2238" s="794"/>
      <c r="G2238" s="794"/>
      <c r="H2238" s="794"/>
      <c r="I2238" s="794"/>
      <c r="J2238" s="794"/>
      <c r="K2238" s="794"/>
      <c r="L2238" s="794"/>
    </row>
    <row r="2239" spans="1:12" x14ac:dyDescent="0.2">
      <c r="A2239" s="794"/>
      <c r="B2239" s="794"/>
      <c r="C2239" s="794"/>
      <c r="D2239" s="794"/>
      <c r="G2239" s="794"/>
      <c r="H2239" s="794"/>
      <c r="I2239" s="794"/>
      <c r="J2239" s="794"/>
      <c r="K2239" s="794"/>
      <c r="L2239" s="794"/>
    </row>
    <row r="2240" spans="1:12" x14ac:dyDescent="0.2">
      <c r="A2240" s="794"/>
      <c r="B2240" s="794"/>
      <c r="C2240" s="794"/>
      <c r="D2240" s="794"/>
      <c r="G2240" s="794"/>
      <c r="H2240" s="794"/>
      <c r="I2240" s="794"/>
      <c r="J2240" s="794"/>
      <c r="K2240" s="794"/>
      <c r="L2240" s="794"/>
    </row>
    <row r="2241" spans="1:12" x14ac:dyDescent="0.2">
      <c r="A2241" s="794"/>
      <c r="B2241" s="794"/>
      <c r="C2241" s="794"/>
      <c r="D2241" s="794"/>
      <c r="G2241" s="794"/>
      <c r="H2241" s="794"/>
      <c r="I2241" s="794"/>
      <c r="J2241" s="794"/>
      <c r="K2241" s="794"/>
      <c r="L2241" s="794"/>
    </row>
    <row r="2242" spans="1:12" x14ac:dyDescent="0.2">
      <c r="A2242" s="794"/>
      <c r="B2242" s="794"/>
      <c r="C2242" s="794"/>
      <c r="D2242" s="794"/>
      <c r="G2242" s="794"/>
      <c r="H2242" s="794"/>
      <c r="I2242" s="794"/>
      <c r="J2242" s="794"/>
      <c r="K2242" s="794"/>
      <c r="L2242" s="794"/>
    </row>
    <row r="2243" spans="1:12" x14ac:dyDescent="0.2">
      <c r="A2243" s="794"/>
      <c r="B2243" s="794"/>
      <c r="C2243" s="794"/>
      <c r="D2243" s="794"/>
      <c r="G2243" s="794"/>
      <c r="H2243" s="794"/>
      <c r="I2243" s="794"/>
      <c r="J2243" s="794"/>
      <c r="K2243" s="794"/>
      <c r="L2243" s="794"/>
    </row>
    <row r="2244" spans="1:12" x14ac:dyDescent="0.2">
      <c r="A2244" s="794"/>
      <c r="B2244" s="794"/>
      <c r="C2244" s="794"/>
      <c r="D2244" s="794"/>
      <c r="G2244" s="794"/>
      <c r="H2244" s="794"/>
      <c r="I2244" s="794"/>
      <c r="J2244" s="794"/>
      <c r="K2244" s="794"/>
      <c r="L2244" s="794"/>
    </row>
    <row r="2245" spans="1:12" x14ac:dyDescent="0.2">
      <c r="A2245" s="794"/>
      <c r="B2245" s="794"/>
      <c r="C2245" s="794"/>
      <c r="D2245" s="794"/>
      <c r="G2245" s="794"/>
      <c r="H2245" s="794"/>
      <c r="I2245" s="794"/>
      <c r="J2245" s="794"/>
      <c r="K2245" s="794"/>
      <c r="L2245" s="794"/>
    </row>
    <row r="2246" spans="1:12" x14ac:dyDescent="0.2">
      <c r="A2246" s="794"/>
      <c r="B2246" s="794"/>
      <c r="C2246" s="794"/>
      <c r="D2246" s="794"/>
      <c r="G2246" s="794"/>
      <c r="H2246" s="794"/>
      <c r="I2246" s="794"/>
      <c r="J2246" s="794"/>
      <c r="K2246" s="794"/>
      <c r="L2246" s="794"/>
    </row>
    <row r="2247" spans="1:12" x14ac:dyDescent="0.2">
      <c r="A2247" s="794"/>
      <c r="B2247" s="794"/>
      <c r="C2247" s="794"/>
      <c r="D2247" s="794"/>
      <c r="G2247" s="794"/>
      <c r="H2247" s="794"/>
      <c r="I2247" s="794"/>
      <c r="J2247" s="794"/>
      <c r="K2247" s="794"/>
      <c r="L2247" s="794"/>
    </row>
    <row r="2248" spans="1:12" x14ac:dyDescent="0.2">
      <c r="A2248" s="794"/>
      <c r="B2248" s="794"/>
      <c r="C2248" s="794"/>
      <c r="D2248" s="794"/>
      <c r="G2248" s="794"/>
      <c r="H2248" s="794"/>
      <c r="I2248" s="794"/>
      <c r="J2248" s="794"/>
      <c r="K2248" s="794"/>
      <c r="L2248" s="794"/>
    </row>
    <row r="2249" spans="1:12" x14ac:dyDescent="0.2">
      <c r="A2249" s="794"/>
      <c r="B2249" s="794"/>
      <c r="C2249" s="794"/>
      <c r="D2249" s="794"/>
      <c r="G2249" s="794"/>
      <c r="H2249" s="794"/>
      <c r="I2249" s="794"/>
      <c r="J2249" s="794"/>
      <c r="K2249" s="794"/>
      <c r="L2249" s="794"/>
    </row>
    <row r="2250" spans="1:12" x14ac:dyDescent="0.2">
      <c r="A2250" s="794"/>
      <c r="B2250" s="794"/>
      <c r="C2250" s="794"/>
      <c r="D2250" s="794"/>
      <c r="G2250" s="794"/>
      <c r="H2250" s="794"/>
      <c r="I2250" s="794"/>
      <c r="J2250" s="794"/>
      <c r="K2250" s="794"/>
      <c r="L2250" s="794"/>
    </row>
    <row r="2251" spans="1:12" x14ac:dyDescent="0.2">
      <c r="A2251" s="794"/>
      <c r="B2251" s="794"/>
      <c r="C2251" s="794"/>
      <c r="D2251" s="794"/>
      <c r="G2251" s="794"/>
      <c r="H2251" s="794"/>
      <c r="I2251" s="794"/>
      <c r="J2251" s="794"/>
      <c r="K2251" s="794"/>
      <c r="L2251" s="794"/>
    </row>
    <row r="2252" spans="1:12" x14ac:dyDescent="0.2">
      <c r="A2252" s="794"/>
      <c r="B2252" s="794"/>
      <c r="C2252" s="794"/>
      <c r="D2252" s="794"/>
      <c r="G2252" s="794"/>
      <c r="H2252" s="794"/>
      <c r="I2252" s="794"/>
      <c r="J2252" s="794"/>
      <c r="K2252" s="794"/>
      <c r="L2252" s="794"/>
    </row>
    <row r="2253" spans="1:12" x14ac:dyDescent="0.2">
      <c r="A2253" s="794"/>
      <c r="B2253" s="794"/>
      <c r="C2253" s="794"/>
      <c r="D2253" s="794"/>
      <c r="G2253" s="794"/>
      <c r="H2253" s="794"/>
      <c r="I2253" s="794"/>
      <c r="J2253" s="794"/>
      <c r="K2253" s="794"/>
      <c r="L2253" s="794"/>
    </row>
    <row r="2254" spans="1:12" x14ac:dyDescent="0.2">
      <c r="A2254" s="794"/>
      <c r="B2254" s="794"/>
      <c r="C2254" s="794"/>
      <c r="D2254" s="794"/>
      <c r="G2254" s="794"/>
      <c r="H2254" s="794"/>
      <c r="I2254" s="794"/>
      <c r="J2254" s="794"/>
      <c r="K2254" s="794"/>
      <c r="L2254" s="794"/>
    </row>
    <row r="2255" spans="1:12" x14ac:dyDescent="0.2">
      <c r="A2255" s="794"/>
      <c r="B2255" s="794"/>
      <c r="C2255" s="794"/>
      <c r="D2255" s="794"/>
      <c r="G2255" s="794"/>
      <c r="H2255" s="794"/>
      <c r="I2255" s="794"/>
      <c r="J2255" s="794"/>
      <c r="K2255" s="794"/>
      <c r="L2255" s="794"/>
    </row>
    <row r="2256" spans="1:12" x14ac:dyDescent="0.2">
      <c r="A2256" s="794"/>
      <c r="B2256" s="794"/>
      <c r="C2256" s="794"/>
      <c r="D2256" s="794"/>
      <c r="G2256" s="794"/>
      <c r="H2256" s="794"/>
      <c r="I2256" s="794"/>
      <c r="J2256" s="794"/>
      <c r="K2256" s="794"/>
      <c r="L2256" s="794"/>
    </row>
    <row r="2257" spans="1:12" x14ac:dyDescent="0.2">
      <c r="A2257" s="794"/>
      <c r="B2257" s="794"/>
      <c r="C2257" s="794"/>
      <c r="D2257" s="794"/>
      <c r="G2257" s="794"/>
      <c r="H2257" s="794"/>
      <c r="I2257" s="794"/>
      <c r="J2257" s="794"/>
      <c r="K2257" s="794"/>
      <c r="L2257" s="794"/>
    </row>
    <row r="2258" spans="1:12" x14ac:dyDescent="0.2">
      <c r="A2258" s="794"/>
      <c r="B2258" s="794"/>
      <c r="C2258" s="794"/>
      <c r="D2258" s="794"/>
      <c r="G2258" s="794"/>
      <c r="H2258" s="794"/>
      <c r="I2258" s="794"/>
      <c r="J2258" s="794"/>
      <c r="K2258" s="794"/>
      <c r="L2258" s="794"/>
    </row>
    <row r="2259" spans="1:12" x14ac:dyDescent="0.2">
      <c r="A2259" s="794"/>
      <c r="B2259" s="794"/>
      <c r="C2259" s="794"/>
      <c r="D2259" s="794"/>
      <c r="G2259" s="794"/>
      <c r="H2259" s="794"/>
      <c r="I2259" s="794"/>
      <c r="J2259" s="794"/>
      <c r="K2259" s="794"/>
      <c r="L2259" s="794"/>
    </row>
    <row r="2260" spans="1:12" x14ac:dyDescent="0.2">
      <c r="A2260" s="794"/>
      <c r="B2260" s="794"/>
      <c r="C2260" s="794"/>
      <c r="D2260" s="794"/>
      <c r="G2260" s="794"/>
      <c r="H2260" s="794"/>
      <c r="I2260" s="794"/>
      <c r="J2260" s="794"/>
      <c r="K2260" s="794"/>
      <c r="L2260" s="794"/>
    </row>
    <row r="2261" spans="1:12" x14ac:dyDescent="0.2">
      <c r="A2261" s="794"/>
      <c r="B2261" s="794"/>
      <c r="C2261" s="794"/>
      <c r="D2261" s="794"/>
      <c r="G2261" s="794"/>
      <c r="H2261" s="794"/>
      <c r="I2261" s="794"/>
      <c r="J2261" s="794"/>
      <c r="K2261" s="794"/>
      <c r="L2261" s="794"/>
    </row>
    <row r="2262" spans="1:12" x14ac:dyDescent="0.2">
      <c r="A2262" s="794"/>
      <c r="B2262" s="794"/>
      <c r="C2262" s="794"/>
      <c r="D2262" s="794"/>
      <c r="G2262" s="794"/>
      <c r="H2262" s="794"/>
      <c r="I2262" s="794"/>
      <c r="J2262" s="794"/>
      <c r="K2262" s="794"/>
      <c r="L2262" s="794"/>
    </row>
    <row r="2263" spans="1:12" x14ac:dyDescent="0.2">
      <c r="A2263" s="794"/>
      <c r="B2263" s="794"/>
      <c r="C2263" s="794"/>
      <c r="D2263" s="794"/>
      <c r="G2263" s="794"/>
      <c r="H2263" s="794"/>
      <c r="I2263" s="794"/>
      <c r="J2263" s="794"/>
      <c r="K2263" s="794"/>
      <c r="L2263" s="794"/>
    </row>
    <row r="2264" spans="1:12" x14ac:dyDescent="0.2">
      <c r="A2264" s="794"/>
      <c r="B2264" s="794"/>
      <c r="C2264" s="794"/>
      <c r="D2264" s="794"/>
      <c r="G2264" s="794"/>
      <c r="H2264" s="794"/>
      <c r="I2264" s="794"/>
      <c r="J2264" s="794"/>
      <c r="K2264" s="794"/>
      <c r="L2264" s="794"/>
    </row>
    <row r="2265" spans="1:12" x14ac:dyDescent="0.2">
      <c r="A2265" s="794"/>
      <c r="B2265" s="794"/>
      <c r="C2265" s="794"/>
      <c r="D2265" s="794"/>
      <c r="G2265" s="794"/>
      <c r="H2265" s="794"/>
      <c r="I2265" s="794"/>
      <c r="J2265" s="794"/>
      <c r="K2265" s="794"/>
      <c r="L2265" s="794"/>
    </row>
    <row r="2266" spans="1:12" x14ac:dyDescent="0.2">
      <c r="A2266" s="794"/>
      <c r="B2266" s="794"/>
      <c r="C2266" s="794"/>
      <c r="D2266" s="794"/>
      <c r="G2266" s="794"/>
      <c r="H2266" s="794"/>
      <c r="I2266" s="794"/>
      <c r="J2266" s="794"/>
      <c r="K2266" s="794"/>
      <c r="L2266" s="794"/>
    </row>
    <row r="2267" spans="1:12" x14ac:dyDescent="0.2">
      <c r="A2267" s="794"/>
      <c r="B2267" s="794"/>
      <c r="C2267" s="794"/>
      <c r="D2267" s="794"/>
      <c r="G2267" s="794"/>
      <c r="H2267" s="794"/>
      <c r="I2267" s="794"/>
      <c r="J2267" s="794"/>
      <c r="K2267" s="794"/>
      <c r="L2267" s="794"/>
    </row>
    <row r="2268" spans="1:12" x14ac:dyDescent="0.2">
      <c r="A2268" s="794"/>
      <c r="B2268" s="794"/>
      <c r="C2268" s="794"/>
      <c r="D2268" s="794"/>
      <c r="G2268" s="794"/>
      <c r="H2268" s="794"/>
      <c r="I2268" s="794"/>
      <c r="J2268" s="794"/>
      <c r="K2268" s="794"/>
      <c r="L2268" s="794"/>
    </row>
    <row r="2269" spans="1:12" x14ac:dyDescent="0.2">
      <c r="A2269" s="794"/>
      <c r="B2269" s="794"/>
      <c r="C2269" s="794"/>
      <c r="D2269" s="794"/>
      <c r="G2269" s="794"/>
      <c r="H2269" s="794"/>
      <c r="I2269" s="794"/>
      <c r="J2269" s="794"/>
      <c r="K2269" s="794"/>
      <c r="L2269" s="794"/>
    </row>
    <row r="2270" spans="1:12" x14ac:dyDescent="0.2">
      <c r="A2270" s="794"/>
      <c r="B2270" s="794"/>
      <c r="C2270" s="794"/>
      <c r="D2270" s="794"/>
      <c r="G2270" s="794"/>
      <c r="H2270" s="794"/>
      <c r="I2270" s="794"/>
      <c r="J2270" s="794"/>
      <c r="K2270" s="794"/>
      <c r="L2270" s="794"/>
    </row>
    <row r="2271" spans="1:12" x14ac:dyDescent="0.2">
      <c r="A2271" s="794"/>
      <c r="B2271" s="794"/>
      <c r="C2271" s="794"/>
      <c r="D2271" s="794"/>
      <c r="G2271" s="794"/>
      <c r="H2271" s="794"/>
      <c r="I2271" s="794"/>
      <c r="J2271" s="794"/>
      <c r="K2271" s="794"/>
      <c r="L2271" s="794"/>
    </row>
    <row r="2272" spans="1:12" x14ac:dyDescent="0.2">
      <c r="A2272" s="794"/>
      <c r="B2272" s="794"/>
      <c r="C2272" s="794"/>
      <c r="D2272" s="794"/>
      <c r="G2272" s="794"/>
      <c r="H2272" s="794"/>
      <c r="I2272" s="794"/>
      <c r="J2272" s="794"/>
      <c r="K2272" s="794"/>
      <c r="L2272" s="794"/>
    </row>
    <row r="2273" spans="1:12" x14ac:dyDescent="0.2">
      <c r="A2273" s="794"/>
      <c r="B2273" s="794"/>
      <c r="C2273" s="794"/>
      <c r="D2273" s="794"/>
      <c r="G2273" s="794"/>
      <c r="H2273" s="794"/>
      <c r="I2273" s="794"/>
      <c r="J2273" s="794"/>
      <c r="K2273" s="794"/>
      <c r="L2273" s="794"/>
    </row>
    <row r="2274" spans="1:12" x14ac:dyDescent="0.2">
      <c r="A2274" s="794"/>
      <c r="B2274" s="794"/>
      <c r="C2274" s="794"/>
      <c r="D2274" s="794"/>
      <c r="G2274" s="794"/>
      <c r="H2274" s="794"/>
      <c r="I2274" s="794"/>
      <c r="J2274" s="794"/>
      <c r="K2274" s="794"/>
      <c r="L2274" s="794"/>
    </row>
    <row r="2275" spans="1:12" x14ac:dyDescent="0.2">
      <c r="A2275" s="794"/>
      <c r="B2275" s="794"/>
      <c r="C2275" s="794"/>
      <c r="D2275" s="794"/>
      <c r="G2275" s="794"/>
      <c r="H2275" s="794"/>
      <c r="I2275" s="794"/>
      <c r="J2275" s="794"/>
      <c r="K2275" s="794"/>
      <c r="L2275" s="794"/>
    </row>
    <row r="2276" spans="1:12" x14ac:dyDescent="0.2">
      <c r="A2276" s="794"/>
      <c r="B2276" s="794"/>
      <c r="C2276" s="794"/>
      <c r="D2276" s="794"/>
      <c r="G2276" s="794"/>
      <c r="H2276" s="794"/>
      <c r="I2276" s="794"/>
      <c r="J2276" s="794"/>
      <c r="K2276" s="794"/>
      <c r="L2276" s="794"/>
    </row>
    <row r="2277" spans="1:12" x14ac:dyDescent="0.2">
      <c r="A2277" s="794"/>
      <c r="B2277" s="794"/>
      <c r="C2277" s="794"/>
      <c r="D2277" s="794"/>
      <c r="G2277" s="794"/>
      <c r="H2277" s="794"/>
      <c r="I2277" s="794"/>
      <c r="J2277" s="794"/>
      <c r="K2277" s="794"/>
      <c r="L2277" s="794"/>
    </row>
    <row r="2278" spans="1:12" x14ac:dyDescent="0.2">
      <c r="A2278" s="794"/>
      <c r="B2278" s="794"/>
      <c r="C2278" s="794"/>
      <c r="D2278" s="794"/>
      <c r="G2278" s="794"/>
      <c r="H2278" s="794"/>
      <c r="I2278" s="794"/>
      <c r="J2278" s="794"/>
      <c r="K2278" s="794"/>
      <c r="L2278" s="794"/>
    </row>
    <row r="2279" spans="1:12" x14ac:dyDescent="0.2">
      <c r="A2279" s="794"/>
      <c r="B2279" s="794"/>
      <c r="C2279" s="794"/>
      <c r="D2279" s="794"/>
      <c r="G2279" s="794"/>
      <c r="H2279" s="794"/>
      <c r="I2279" s="794"/>
      <c r="J2279" s="794"/>
      <c r="K2279" s="794"/>
      <c r="L2279" s="794"/>
    </row>
    <row r="2280" spans="1:12" x14ac:dyDescent="0.2">
      <c r="A2280" s="794"/>
      <c r="B2280" s="794"/>
      <c r="C2280" s="794"/>
      <c r="D2280" s="794"/>
      <c r="G2280" s="794"/>
      <c r="H2280" s="794"/>
      <c r="I2280" s="794"/>
      <c r="J2280" s="794"/>
      <c r="K2280" s="794"/>
      <c r="L2280" s="794"/>
    </row>
    <row r="2281" spans="1:12" x14ac:dyDescent="0.2">
      <c r="A2281" s="794"/>
      <c r="B2281" s="794"/>
      <c r="C2281" s="794"/>
      <c r="D2281" s="794"/>
      <c r="G2281" s="794"/>
      <c r="H2281" s="794"/>
      <c r="I2281" s="794"/>
      <c r="J2281" s="794"/>
      <c r="K2281" s="794"/>
      <c r="L2281" s="794"/>
    </row>
    <row r="2282" spans="1:12" x14ac:dyDescent="0.2">
      <c r="A2282" s="794"/>
      <c r="B2282" s="794"/>
      <c r="C2282" s="794"/>
      <c r="D2282" s="794"/>
      <c r="G2282" s="794"/>
      <c r="H2282" s="794"/>
      <c r="I2282" s="794"/>
      <c r="J2282" s="794"/>
      <c r="K2282" s="794"/>
      <c r="L2282" s="794"/>
    </row>
    <row r="2283" spans="1:12" x14ac:dyDescent="0.2">
      <c r="A2283" s="794"/>
      <c r="B2283" s="794"/>
      <c r="C2283" s="794"/>
      <c r="D2283" s="794"/>
      <c r="G2283" s="794"/>
      <c r="H2283" s="794"/>
      <c r="I2283" s="794"/>
      <c r="J2283" s="794"/>
      <c r="K2283" s="794"/>
      <c r="L2283" s="794"/>
    </row>
    <row r="2284" spans="1:12" x14ac:dyDescent="0.2">
      <c r="A2284" s="794"/>
      <c r="B2284" s="794"/>
      <c r="C2284" s="794"/>
      <c r="D2284" s="794"/>
      <c r="G2284" s="794"/>
      <c r="H2284" s="794"/>
      <c r="I2284" s="794"/>
      <c r="J2284" s="794"/>
      <c r="K2284" s="794"/>
      <c r="L2284" s="794"/>
    </row>
    <row r="2285" spans="1:12" x14ac:dyDescent="0.2">
      <c r="A2285" s="794"/>
      <c r="B2285" s="794"/>
      <c r="C2285" s="794"/>
      <c r="D2285" s="794"/>
      <c r="G2285" s="794"/>
      <c r="H2285" s="794"/>
      <c r="I2285" s="794"/>
      <c r="J2285" s="794"/>
      <c r="K2285" s="794"/>
      <c r="L2285" s="794"/>
    </row>
    <row r="2286" spans="1:12" x14ac:dyDescent="0.2">
      <c r="A2286" s="794"/>
      <c r="B2286" s="794"/>
      <c r="C2286" s="794"/>
      <c r="D2286" s="794"/>
      <c r="G2286" s="794"/>
      <c r="H2286" s="794"/>
      <c r="I2286" s="794"/>
      <c r="J2286" s="794"/>
      <c r="K2286" s="794"/>
      <c r="L2286" s="794"/>
    </row>
    <row r="2287" spans="1:12" x14ac:dyDescent="0.2">
      <c r="A2287" s="794"/>
      <c r="B2287" s="794"/>
      <c r="C2287" s="794"/>
      <c r="D2287" s="794"/>
      <c r="G2287" s="794"/>
      <c r="H2287" s="794"/>
      <c r="I2287" s="794"/>
      <c r="J2287" s="794"/>
      <c r="K2287" s="794"/>
      <c r="L2287" s="794"/>
    </row>
    <row r="2288" spans="1:12" x14ac:dyDescent="0.2">
      <c r="A2288" s="794"/>
      <c r="B2288" s="794"/>
      <c r="C2288" s="794"/>
      <c r="D2288" s="794"/>
      <c r="G2288" s="794"/>
      <c r="H2288" s="794"/>
      <c r="I2288" s="794"/>
      <c r="J2288" s="794"/>
      <c r="K2288" s="794"/>
      <c r="L2288" s="794"/>
    </row>
    <row r="2289" spans="1:12" x14ac:dyDescent="0.2">
      <c r="A2289" s="794"/>
      <c r="B2289" s="794"/>
      <c r="C2289" s="794"/>
      <c r="D2289" s="794"/>
      <c r="G2289" s="794"/>
      <c r="H2289" s="794"/>
      <c r="I2289" s="794"/>
      <c r="J2289" s="794"/>
      <c r="K2289" s="794"/>
      <c r="L2289" s="794"/>
    </row>
    <row r="2290" spans="1:12" x14ac:dyDescent="0.2">
      <c r="A2290" s="794"/>
      <c r="B2290" s="794"/>
      <c r="C2290" s="794"/>
      <c r="D2290" s="794"/>
      <c r="G2290" s="794"/>
      <c r="H2290" s="794"/>
      <c r="I2290" s="794"/>
      <c r="J2290" s="794"/>
      <c r="K2290" s="794"/>
      <c r="L2290" s="794"/>
    </row>
    <row r="2291" spans="1:12" x14ac:dyDescent="0.2">
      <c r="A2291" s="794"/>
      <c r="B2291" s="794"/>
      <c r="C2291" s="794"/>
      <c r="D2291" s="794"/>
      <c r="G2291" s="794"/>
      <c r="H2291" s="794"/>
      <c r="I2291" s="794"/>
      <c r="J2291" s="794"/>
      <c r="K2291" s="794"/>
      <c r="L2291" s="794"/>
    </row>
    <row r="2292" spans="1:12" x14ac:dyDescent="0.2">
      <c r="A2292" s="794"/>
      <c r="B2292" s="794"/>
      <c r="C2292" s="794"/>
      <c r="D2292" s="794"/>
      <c r="G2292" s="794"/>
      <c r="H2292" s="794"/>
      <c r="I2292" s="794"/>
      <c r="J2292" s="794"/>
      <c r="K2292" s="794"/>
      <c r="L2292" s="794"/>
    </row>
    <row r="2293" spans="1:12" x14ac:dyDescent="0.2">
      <c r="A2293" s="794"/>
      <c r="B2293" s="794"/>
      <c r="C2293" s="794"/>
      <c r="D2293" s="794"/>
      <c r="G2293" s="794"/>
      <c r="H2293" s="794"/>
      <c r="I2293" s="794"/>
      <c r="J2293" s="794"/>
      <c r="K2293" s="794"/>
      <c r="L2293" s="794"/>
    </row>
    <row r="2294" spans="1:12" x14ac:dyDescent="0.2">
      <c r="A2294" s="794"/>
      <c r="B2294" s="794"/>
      <c r="C2294" s="794"/>
      <c r="D2294" s="794"/>
      <c r="G2294" s="794"/>
      <c r="H2294" s="794"/>
      <c r="I2294" s="794"/>
      <c r="J2294" s="794"/>
      <c r="K2294" s="794"/>
      <c r="L2294" s="794"/>
    </row>
    <row r="2295" spans="1:12" x14ac:dyDescent="0.2">
      <c r="A2295" s="794"/>
      <c r="B2295" s="794"/>
      <c r="C2295" s="794"/>
      <c r="D2295" s="794"/>
      <c r="G2295" s="794"/>
      <c r="H2295" s="794"/>
      <c r="I2295" s="794"/>
      <c r="J2295" s="794"/>
      <c r="K2295" s="794"/>
      <c r="L2295" s="794"/>
    </row>
    <row r="2296" spans="1:12" x14ac:dyDescent="0.2">
      <c r="A2296" s="794"/>
      <c r="B2296" s="794"/>
      <c r="C2296" s="794"/>
      <c r="D2296" s="794"/>
      <c r="G2296" s="794"/>
      <c r="H2296" s="794"/>
      <c r="I2296" s="794"/>
      <c r="J2296" s="794"/>
      <c r="K2296" s="794"/>
      <c r="L2296" s="794"/>
    </row>
    <row r="2297" spans="1:12" x14ac:dyDescent="0.2">
      <c r="A2297" s="794"/>
      <c r="B2297" s="794"/>
      <c r="C2297" s="794"/>
      <c r="D2297" s="794"/>
      <c r="G2297" s="794"/>
      <c r="H2297" s="794"/>
      <c r="I2297" s="794"/>
      <c r="J2297" s="794"/>
      <c r="K2297" s="794"/>
      <c r="L2297" s="794"/>
    </row>
    <row r="2298" spans="1:12" x14ac:dyDescent="0.2">
      <c r="A2298" s="794"/>
      <c r="B2298" s="794"/>
      <c r="C2298" s="794"/>
      <c r="D2298" s="794"/>
      <c r="G2298" s="794"/>
      <c r="H2298" s="794"/>
      <c r="I2298" s="794"/>
      <c r="J2298" s="794"/>
      <c r="K2298" s="794"/>
      <c r="L2298" s="794"/>
    </row>
    <row r="2299" spans="1:12" x14ac:dyDescent="0.2">
      <c r="A2299" s="794"/>
      <c r="B2299" s="794"/>
      <c r="C2299" s="794"/>
      <c r="D2299" s="794"/>
      <c r="G2299" s="794"/>
      <c r="H2299" s="794"/>
      <c r="I2299" s="794"/>
      <c r="J2299" s="794"/>
      <c r="K2299" s="794"/>
      <c r="L2299" s="794"/>
    </row>
    <row r="2300" spans="1:12" x14ac:dyDescent="0.2">
      <c r="A2300" s="794"/>
      <c r="B2300" s="794"/>
      <c r="C2300" s="794"/>
      <c r="D2300" s="794"/>
      <c r="G2300" s="794"/>
      <c r="H2300" s="794"/>
      <c r="I2300" s="794"/>
      <c r="J2300" s="794"/>
      <c r="K2300" s="794"/>
      <c r="L2300" s="794"/>
    </row>
    <row r="2301" spans="1:12" x14ac:dyDescent="0.2">
      <c r="A2301" s="794"/>
      <c r="B2301" s="794"/>
      <c r="C2301" s="794"/>
      <c r="D2301" s="794"/>
      <c r="G2301" s="794"/>
      <c r="H2301" s="794"/>
      <c r="I2301" s="794"/>
      <c r="J2301" s="794"/>
      <c r="K2301" s="794"/>
      <c r="L2301" s="794"/>
    </row>
    <row r="2302" spans="1:12" x14ac:dyDescent="0.2">
      <c r="A2302" s="794"/>
      <c r="B2302" s="794"/>
      <c r="C2302" s="794"/>
      <c r="D2302" s="794"/>
      <c r="G2302" s="794"/>
      <c r="H2302" s="794"/>
      <c r="I2302" s="794"/>
      <c r="J2302" s="794"/>
      <c r="K2302" s="794"/>
      <c r="L2302" s="794"/>
    </row>
    <row r="2303" spans="1:12" x14ac:dyDescent="0.2">
      <c r="A2303" s="794"/>
      <c r="B2303" s="794"/>
      <c r="C2303" s="794"/>
      <c r="D2303" s="794"/>
      <c r="G2303" s="794"/>
      <c r="H2303" s="794"/>
      <c r="I2303" s="794"/>
      <c r="J2303" s="794"/>
      <c r="K2303" s="794"/>
      <c r="L2303" s="794"/>
    </row>
    <row r="2304" spans="1:12" x14ac:dyDescent="0.2">
      <c r="A2304" s="794"/>
      <c r="B2304" s="794"/>
      <c r="C2304" s="794"/>
      <c r="D2304" s="794"/>
      <c r="G2304" s="794"/>
      <c r="H2304" s="794"/>
      <c r="I2304" s="794"/>
      <c r="J2304" s="794"/>
      <c r="K2304" s="794"/>
      <c r="L2304" s="794"/>
    </row>
    <row r="2305" spans="1:12" x14ac:dyDescent="0.2">
      <c r="A2305" s="794"/>
      <c r="B2305" s="794"/>
      <c r="C2305" s="794"/>
      <c r="D2305" s="794"/>
      <c r="G2305" s="794"/>
      <c r="H2305" s="794"/>
      <c r="I2305" s="794"/>
      <c r="J2305" s="794"/>
      <c r="K2305" s="794"/>
      <c r="L2305" s="794"/>
    </row>
    <row r="2306" spans="1:12" x14ac:dyDescent="0.2">
      <c r="A2306" s="794"/>
      <c r="B2306" s="794"/>
      <c r="C2306" s="794"/>
      <c r="D2306" s="794"/>
      <c r="G2306" s="794"/>
      <c r="H2306" s="794"/>
      <c r="I2306" s="794"/>
      <c r="J2306" s="794"/>
      <c r="K2306" s="794"/>
      <c r="L2306" s="794"/>
    </row>
    <row r="2307" spans="1:12" x14ac:dyDescent="0.2">
      <c r="A2307" s="794"/>
      <c r="B2307" s="794"/>
      <c r="C2307" s="794"/>
      <c r="D2307" s="794"/>
      <c r="G2307" s="794"/>
      <c r="H2307" s="794"/>
      <c r="I2307" s="794"/>
      <c r="J2307" s="794"/>
      <c r="K2307" s="794"/>
      <c r="L2307" s="794"/>
    </row>
    <row r="2308" spans="1:12" x14ac:dyDescent="0.2">
      <c r="A2308" s="794"/>
      <c r="B2308" s="794"/>
      <c r="C2308" s="794"/>
      <c r="D2308" s="794"/>
      <c r="G2308" s="794"/>
      <c r="H2308" s="794"/>
      <c r="I2308" s="794"/>
      <c r="J2308" s="794"/>
      <c r="K2308" s="794"/>
      <c r="L2308" s="794"/>
    </row>
    <row r="2309" spans="1:12" x14ac:dyDescent="0.2">
      <c r="A2309" s="794"/>
      <c r="B2309" s="794"/>
      <c r="C2309" s="794"/>
      <c r="D2309" s="794"/>
      <c r="G2309" s="794"/>
      <c r="H2309" s="794"/>
      <c r="I2309" s="794"/>
      <c r="J2309" s="794"/>
      <c r="K2309" s="794"/>
      <c r="L2309" s="794"/>
    </row>
    <row r="2310" spans="1:12" x14ac:dyDescent="0.2">
      <c r="A2310" s="794"/>
      <c r="B2310" s="794"/>
      <c r="C2310" s="794"/>
      <c r="D2310" s="794"/>
      <c r="G2310" s="794"/>
      <c r="H2310" s="794"/>
      <c r="I2310" s="794"/>
      <c r="J2310" s="794"/>
      <c r="K2310" s="794"/>
      <c r="L2310" s="794"/>
    </row>
    <row r="2311" spans="1:12" x14ac:dyDescent="0.2">
      <c r="A2311" s="794"/>
      <c r="B2311" s="794"/>
      <c r="C2311" s="794"/>
      <c r="D2311" s="794"/>
      <c r="G2311" s="794"/>
      <c r="H2311" s="794"/>
      <c r="I2311" s="794"/>
      <c r="J2311" s="794"/>
      <c r="K2311" s="794"/>
      <c r="L2311" s="794"/>
    </row>
    <row r="2312" spans="1:12" x14ac:dyDescent="0.2">
      <c r="A2312" s="794"/>
      <c r="B2312" s="794"/>
      <c r="C2312" s="794"/>
      <c r="D2312" s="794"/>
      <c r="G2312" s="794"/>
      <c r="H2312" s="794"/>
      <c r="I2312" s="794"/>
      <c r="J2312" s="794"/>
      <c r="K2312" s="794"/>
      <c r="L2312" s="794"/>
    </row>
    <row r="2313" spans="1:12" x14ac:dyDescent="0.2">
      <c r="A2313" s="794"/>
      <c r="B2313" s="794"/>
      <c r="C2313" s="794"/>
      <c r="D2313" s="794"/>
      <c r="G2313" s="794"/>
      <c r="H2313" s="794"/>
      <c r="I2313" s="794"/>
      <c r="J2313" s="794"/>
      <c r="K2313" s="794"/>
      <c r="L2313" s="794"/>
    </row>
    <row r="2314" spans="1:12" x14ac:dyDescent="0.2">
      <c r="A2314" s="794"/>
      <c r="B2314" s="794"/>
      <c r="C2314" s="794"/>
      <c r="D2314" s="794"/>
      <c r="G2314" s="794"/>
      <c r="H2314" s="794"/>
      <c r="I2314" s="794"/>
      <c r="J2314" s="794"/>
      <c r="K2314" s="794"/>
      <c r="L2314" s="794"/>
    </row>
    <row r="2315" spans="1:12" x14ac:dyDescent="0.2">
      <c r="A2315" s="794"/>
      <c r="B2315" s="794"/>
      <c r="C2315" s="794"/>
      <c r="D2315" s="794"/>
      <c r="G2315" s="794"/>
      <c r="H2315" s="794"/>
      <c r="I2315" s="794"/>
      <c r="J2315" s="794"/>
      <c r="K2315" s="794"/>
      <c r="L2315" s="794"/>
    </row>
    <row r="2316" spans="1:12" x14ac:dyDescent="0.2">
      <c r="A2316" s="794"/>
      <c r="B2316" s="794"/>
      <c r="C2316" s="794"/>
      <c r="D2316" s="794"/>
      <c r="G2316" s="794"/>
      <c r="H2316" s="794"/>
      <c r="I2316" s="794"/>
      <c r="J2316" s="794"/>
      <c r="K2316" s="794"/>
      <c r="L2316" s="794"/>
    </row>
    <row r="2317" spans="1:12" x14ac:dyDescent="0.2">
      <c r="A2317" s="794"/>
      <c r="B2317" s="794"/>
      <c r="C2317" s="794"/>
      <c r="D2317" s="794"/>
      <c r="G2317" s="794"/>
      <c r="H2317" s="794"/>
      <c r="I2317" s="794"/>
      <c r="J2317" s="794"/>
      <c r="K2317" s="794"/>
      <c r="L2317" s="794"/>
    </row>
    <row r="2318" spans="1:12" x14ac:dyDescent="0.2">
      <c r="A2318" s="794"/>
      <c r="B2318" s="794"/>
      <c r="C2318" s="794"/>
      <c r="D2318" s="794"/>
      <c r="G2318" s="794"/>
      <c r="H2318" s="794"/>
      <c r="I2318" s="794"/>
      <c r="J2318" s="794"/>
      <c r="K2318" s="794"/>
      <c r="L2318" s="794"/>
    </row>
    <row r="2319" spans="1:12" x14ac:dyDescent="0.2">
      <c r="A2319" s="794"/>
      <c r="B2319" s="794"/>
      <c r="C2319" s="794"/>
      <c r="D2319" s="794"/>
      <c r="G2319" s="794"/>
      <c r="H2319" s="794"/>
      <c r="I2319" s="794"/>
      <c r="J2319" s="794"/>
      <c r="K2319" s="794"/>
      <c r="L2319" s="794"/>
    </row>
    <row r="2320" spans="1:12" x14ac:dyDescent="0.2">
      <c r="A2320" s="794"/>
      <c r="B2320" s="794"/>
      <c r="C2320" s="794"/>
      <c r="D2320" s="794"/>
      <c r="G2320" s="794"/>
      <c r="H2320" s="794"/>
      <c r="I2320" s="794"/>
      <c r="J2320" s="794"/>
      <c r="K2320" s="794"/>
      <c r="L2320" s="794"/>
    </row>
    <row r="2321" spans="1:12" x14ac:dyDescent="0.2">
      <c r="A2321" s="794"/>
      <c r="B2321" s="794"/>
      <c r="C2321" s="794"/>
      <c r="D2321" s="794"/>
      <c r="G2321" s="794"/>
      <c r="H2321" s="794"/>
      <c r="I2321" s="794"/>
      <c r="J2321" s="794"/>
      <c r="K2321" s="794"/>
      <c r="L2321" s="794"/>
    </row>
    <row r="2322" spans="1:12" x14ac:dyDescent="0.2">
      <c r="A2322" s="794"/>
      <c r="B2322" s="794"/>
      <c r="C2322" s="794"/>
      <c r="D2322" s="794"/>
      <c r="G2322" s="794"/>
      <c r="H2322" s="794"/>
      <c r="I2322" s="794"/>
      <c r="J2322" s="794"/>
      <c r="K2322" s="794"/>
      <c r="L2322" s="794"/>
    </row>
    <row r="2323" spans="1:12" x14ac:dyDescent="0.2">
      <c r="A2323" s="794"/>
      <c r="B2323" s="794"/>
      <c r="C2323" s="794"/>
      <c r="D2323" s="794"/>
      <c r="G2323" s="794"/>
      <c r="H2323" s="794"/>
      <c r="I2323" s="794"/>
      <c r="J2323" s="794"/>
      <c r="K2323" s="794"/>
      <c r="L2323" s="794"/>
    </row>
    <row r="2324" spans="1:12" x14ac:dyDescent="0.2">
      <c r="A2324" s="794"/>
      <c r="B2324" s="794"/>
      <c r="C2324" s="794"/>
      <c r="D2324" s="794"/>
      <c r="G2324" s="794"/>
      <c r="H2324" s="794"/>
      <c r="I2324" s="794"/>
      <c r="J2324" s="794"/>
      <c r="K2324" s="794"/>
      <c r="L2324" s="794"/>
    </row>
    <row r="2325" spans="1:12" x14ac:dyDescent="0.2">
      <c r="A2325" s="794"/>
      <c r="B2325" s="794"/>
      <c r="C2325" s="794"/>
      <c r="D2325" s="794"/>
      <c r="G2325" s="794"/>
      <c r="H2325" s="794"/>
      <c r="I2325" s="794"/>
      <c r="J2325" s="794"/>
      <c r="K2325" s="794"/>
      <c r="L2325" s="794"/>
    </row>
    <row r="2326" spans="1:12" x14ac:dyDescent="0.2">
      <c r="A2326" s="794"/>
      <c r="B2326" s="794"/>
      <c r="C2326" s="794"/>
      <c r="D2326" s="794"/>
      <c r="G2326" s="794"/>
      <c r="H2326" s="794"/>
      <c r="I2326" s="794"/>
      <c r="J2326" s="794"/>
      <c r="K2326" s="794"/>
      <c r="L2326" s="794"/>
    </row>
    <row r="2327" spans="1:12" x14ac:dyDescent="0.2">
      <c r="A2327" s="794"/>
      <c r="B2327" s="794"/>
      <c r="C2327" s="794"/>
      <c r="D2327" s="794"/>
      <c r="G2327" s="794"/>
      <c r="H2327" s="794"/>
      <c r="I2327" s="794"/>
      <c r="J2327" s="794"/>
      <c r="K2327" s="794"/>
      <c r="L2327" s="794"/>
    </row>
    <row r="2328" spans="1:12" x14ac:dyDescent="0.2">
      <c r="A2328" s="794"/>
      <c r="B2328" s="794"/>
      <c r="C2328" s="794"/>
      <c r="D2328" s="794"/>
      <c r="G2328" s="794"/>
      <c r="H2328" s="794"/>
      <c r="I2328" s="794"/>
      <c r="J2328" s="794"/>
      <c r="K2328" s="794"/>
      <c r="L2328" s="794"/>
    </row>
    <row r="2329" spans="1:12" x14ac:dyDescent="0.2">
      <c r="A2329" s="794"/>
      <c r="B2329" s="794"/>
      <c r="C2329" s="794"/>
      <c r="D2329" s="794"/>
      <c r="G2329" s="794"/>
      <c r="H2329" s="794"/>
      <c r="I2329" s="794"/>
      <c r="J2329" s="794"/>
      <c r="K2329" s="794"/>
      <c r="L2329" s="794"/>
    </row>
    <row r="2330" spans="1:12" x14ac:dyDescent="0.2">
      <c r="A2330" s="794"/>
      <c r="B2330" s="794"/>
      <c r="C2330" s="794"/>
      <c r="D2330" s="794"/>
      <c r="G2330" s="794"/>
      <c r="H2330" s="794"/>
      <c r="I2330" s="794"/>
      <c r="J2330" s="794"/>
      <c r="K2330" s="794"/>
      <c r="L2330" s="794"/>
    </row>
    <row r="2331" spans="1:12" x14ac:dyDescent="0.2">
      <c r="A2331" s="794"/>
      <c r="B2331" s="794"/>
      <c r="C2331" s="794"/>
      <c r="D2331" s="794"/>
      <c r="G2331" s="794"/>
      <c r="H2331" s="794"/>
      <c r="I2331" s="794"/>
      <c r="J2331" s="794"/>
      <c r="K2331" s="794"/>
      <c r="L2331" s="794"/>
    </row>
    <row r="2332" spans="1:12" x14ac:dyDescent="0.2">
      <c r="A2332" s="794"/>
      <c r="B2332" s="794"/>
      <c r="C2332" s="794"/>
      <c r="D2332" s="794"/>
      <c r="G2332" s="794"/>
      <c r="H2332" s="794"/>
      <c r="I2332" s="794"/>
      <c r="J2332" s="794"/>
      <c r="K2332" s="794"/>
      <c r="L2332" s="794"/>
    </row>
    <row r="2333" spans="1:12" x14ac:dyDescent="0.2">
      <c r="A2333" s="794"/>
      <c r="B2333" s="794"/>
      <c r="C2333" s="794"/>
      <c r="D2333" s="794"/>
      <c r="G2333" s="794"/>
      <c r="H2333" s="794"/>
      <c r="I2333" s="794"/>
      <c r="J2333" s="794"/>
      <c r="K2333" s="794"/>
      <c r="L2333" s="794"/>
    </row>
    <row r="2334" spans="1:12" x14ac:dyDescent="0.2">
      <c r="A2334" s="794"/>
      <c r="B2334" s="794"/>
      <c r="C2334" s="794"/>
      <c r="D2334" s="794"/>
      <c r="G2334" s="794"/>
      <c r="H2334" s="794"/>
      <c r="I2334" s="794"/>
      <c r="J2334" s="794"/>
      <c r="K2334" s="794"/>
      <c r="L2334" s="794"/>
    </row>
    <row r="2335" spans="1:12" x14ac:dyDescent="0.2">
      <c r="A2335" s="794"/>
      <c r="B2335" s="794"/>
      <c r="C2335" s="794"/>
      <c r="D2335" s="794"/>
      <c r="G2335" s="794"/>
      <c r="H2335" s="794"/>
      <c r="I2335" s="794"/>
      <c r="J2335" s="794"/>
      <c r="K2335" s="794"/>
      <c r="L2335" s="794"/>
    </row>
    <row r="2336" spans="1:12" x14ac:dyDescent="0.2">
      <c r="A2336" s="794"/>
      <c r="B2336" s="794"/>
      <c r="C2336" s="794"/>
      <c r="D2336" s="794"/>
      <c r="G2336" s="794"/>
      <c r="H2336" s="794"/>
      <c r="I2336" s="794"/>
      <c r="J2336" s="794"/>
      <c r="K2336" s="794"/>
      <c r="L2336" s="794"/>
    </row>
    <row r="2337" spans="1:12" x14ac:dyDescent="0.2">
      <c r="A2337" s="794"/>
      <c r="B2337" s="794"/>
      <c r="C2337" s="794"/>
      <c r="D2337" s="794"/>
      <c r="G2337" s="794"/>
      <c r="H2337" s="794"/>
      <c r="I2337" s="794"/>
      <c r="J2337" s="794"/>
      <c r="K2337" s="794"/>
      <c r="L2337" s="794"/>
    </row>
    <row r="2338" spans="1:12" x14ac:dyDescent="0.2">
      <c r="A2338" s="794"/>
      <c r="B2338" s="794"/>
      <c r="C2338" s="794"/>
      <c r="D2338" s="794"/>
      <c r="G2338" s="794"/>
      <c r="H2338" s="794"/>
      <c r="I2338" s="794"/>
      <c r="J2338" s="794"/>
      <c r="K2338" s="794"/>
      <c r="L2338" s="794"/>
    </row>
    <row r="2339" spans="1:12" x14ac:dyDescent="0.2">
      <c r="A2339" s="794"/>
      <c r="B2339" s="794"/>
      <c r="C2339" s="794"/>
      <c r="D2339" s="794"/>
      <c r="G2339" s="794"/>
      <c r="H2339" s="794"/>
      <c r="I2339" s="794"/>
      <c r="J2339" s="794"/>
      <c r="K2339" s="794"/>
      <c r="L2339" s="794"/>
    </row>
    <row r="2340" spans="1:12" x14ac:dyDescent="0.2">
      <c r="A2340" s="794"/>
      <c r="B2340" s="794"/>
      <c r="C2340" s="794"/>
      <c r="D2340" s="794"/>
      <c r="G2340" s="794"/>
      <c r="H2340" s="794"/>
      <c r="I2340" s="794"/>
      <c r="J2340" s="794"/>
      <c r="K2340" s="794"/>
      <c r="L2340" s="794"/>
    </row>
    <row r="2341" spans="1:12" x14ac:dyDescent="0.2">
      <c r="A2341" s="794"/>
      <c r="B2341" s="794"/>
      <c r="C2341" s="794"/>
      <c r="D2341" s="794"/>
      <c r="G2341" s="794"/>
      <c r="H2341" s="794"/>
      <c r="I2341" s="794"/>
      <c r="J2341" s="794"/>
      <c r="K2341" s="794"/>
      <c r="L2341" s="794"/>
    </row>
    <row r="2342" spans="1:12" x14ac:dyDescent="0.2">
      <c r="A2342" s="794"/>
      <c r="B2342" s="794"/>
      <c r="C2342" s="794"/>
      <c r="D2342" s="794"/>
      <c r="G2342" s="794"/>
      <c r="H2342" s="794"/>
      <c r="I2342" s="794"/>
      <c r="J2342" s="794"/>
      <c r="K2342" s="794"/>
      <c r="L2342" s="794"/>
    </row>
    <row r="2343" spans="1:12" x14ac:dyDescent="0.2">
      <c r="A2343" s="794"/>
      <c r="B2343" s="794"/>
      <c r="C2343" s="794"/>
      <c r="D2343" s="794"/>
      <c r="G2343" s="794"/>
      <c r="H2343" s="794"/>
      <c r="I2343" s="794"/>
      <c r="J2343" s="794"/>
      <c r="K2343" s="794"/>
      <c r="L2343" s="794"/>
    </row>
    <row r="2344" spans="1:12" x14ac:dyDescent="0.2">
      <c r="A2344" s="794"/>
      <c r="B2344" s="794"/>
      <c r="C2344" s="794"/>
      <c r="D2344" s="794"/>
      <c r="G2344" s="794"/>
      <c r="H2344" s="794"/>
      <c r="I2344" s="794"/>
      <c r="J2344" s="794"/>
      <c r="K2344" s="794"/>
      <c r="L2344" s="794"/>
    </row>
    <row r="2345" spans="1:12" x14ac:dyDescent="0.2">
      <c r="A2345" s="794"/>
      <c r="B2345" s="794"/>
      <c r="C2345" s="794"/>
      <c r="D2345" s="794"/>
      <c r="G2345" s="794"/>
      <c r="H2345" s="794"/>
      <c r="I2345" s="794"/>
      <c r="J2345" s="794"/>
      <c r="K2345" s="794"/>
      <c r="L2345" s="794"/>
    </row>
    <row r="2346" spans="1:12" x14ac:dyDescent="0.2">
      <c r="A2346" s="794"/>
      <c r="B2346" s="794"/>
      <c r="C2346" s="794"/>
      <c r="D2346" s="794"/>
      <c r="G2346" s="794"/>
      <c r="H2346" s="794"/>
      <c r="I2346" s="794"/>
      <c r="J2346" s="794"/>
      <c r="K2346" s="794"/>
      <c r="L2346" s="794"/>
    </row>
    <row r="2347" spans="1:12" x14ac:dyDescent="0.2">
      <c r="A2347" s="794"/>
      <c r="B2347" s="794"/>
      <c r="C2347" s="794"/>
      <c r="D2347" s="794"/>
      <c r="G2347" s="794"/>
      <c r="H2347" s="794"/>
      <c r="I2347" s="794"/>
      <c r="J2347" s="794"/>
      <c r="K2347" s="794"/>
      <c r="L2347" s="794"/>
    </row>
    <row r="2348" spans="1:12" x14ac:dyDescent="0.2">
      <c r="A2348" s="794"/>
      <c r="B2348" s="794"/>
      <c r="C2348" s="794"/>
      <c r="D2348" s="794"/>
      <c r="G2348" s="794"/>
      <c r="H2348" s="794"/>
      <c r="I2348" s="794"/>
      <c r="J2348" s="794"/>
      <c r="K2348" s="794"/>
      <c r="L2348" s="794"/>
    </row>
    <row r="2349" spans="1:12" x14ac:dyDescent="0.2">
      <c r="A2349" s="794"/>
      <c r="B2349" s="794"/>
      <c r="C2349" s="794"/>
      <c r="D2349" s="794"/>
      <c r="G2349" s="794"/>
      <c r="H2349" s="794"/>
      <c r="I2349" s="794"/>
      <c r="J2349" s="794"/>
      <c r="K2349" s="794"/>
      <c r="L2349" s="794"/>
    </row>
    <row r="2350" spans="1:12" x14ac:dyDescent="0.2">
      <c r="A2350" s="794"/>
      <c r="B2350" s="794"/>
      <c r="C2350" s="794"/>
      <c r="D2350" s="794"/>
      <c r="G2350" s="794"/>
      <c r="H2350" s="794"/>
      <c r="I2350" s="794"/>
      <c r="J2350" s="794"/>
      <c r="K2350" s="794"/>
      <c r="L2350" s="794"/>
    </row>
    <row r="2351" spans="1:12" x14ac:dyDescent="0.2">
      <c r="A2351" s="794"/>
      <c r="B2351" s="794"/>
      <c r="C2351" s="794"/>
      <c r="D2351" s="794"/>
      <c r="G2351" s="794"/>
      <c r="H2351" s="794"/>
      <c r="I2351" s="794"/>
      <c r="J2351" s="794"/>
      <c r="K2351" s="794"/>
      <c r="L2351" s="794"/>
    </row>
    <row r="2352" spans="1:12" x14ac:dyDescent="0.2">
      <c r="A2352" s="794"/>
      <c r="B2352" s="794"/>
      <c r="C2352" s="794"/>
      <c r="D2352" s="794"/>
      <c r="G2352" s="794"/>
      <c r="H2352" s="794"/>
      <c r="I2352" s="794"/>
      <c r="J2352" s="794"/>
      <c r="K2352" s="794"/>
      <c r="L2352" s="794"/>
    </row>
    <row r="2353" spans="1:12" x14ac:dyDescent="0.2">
      <c r="A2353" s="794"/>
      <c r="B2353" s="794"/>
      <c r="C2353" s="794"/>
      <c r="D2353" s="794"/>
      <c r="G2353" s="794"/>
      <c r="H2353" s="794"/>
      <c r="I2353" s="794"/>
      <c r="J2353" s="794"/>
      <c r="K2353" s="794"/>
      <c r="L2353" s="794"/>
    </row>
    <row r="2354" spans="1:12" x14ac:dyDescent="0.2">
      <c r="A2354" s="794"/>
      <c r="B2354" s="794"/>
      <c r="C2354" s="794"/>
      <c r="D2354" s="794"/>
      <c r="G2354" s="794"/>
      <c r="H2354" s="794"/>
      <c r="I2354" s="794"/>
      <c r="J2354" s="794"/>
      <c r="K2354" s="794"/>
      <c r="L2354" s="794"/>
    </row>
    <row r="2355" spans="1:12" x14ac:dyDescent="0.2">
      <c r="A2355" s="794"/>
      <c r="B2355" s="794"/>
      <c r="C2355" s="794"/>
      <c r="D2355" s="794"/>
      <c r="G2355" s="794"/>
      <c r="H2355" s="794"/>
      <c r="I2355" s="794"/>
      <c r="J2355" s="794"/>
      <c r="K2355" s="794"/>
      <c r="L2355" s="794"/>
    </row>
    <row r="2356" spans="1:12" x14ac:dyDescent="0.2">
      <c r="A2356" s="794"/>
      <c r="B2356" s="794"/>
      <c r="C2356" s="794"/>
      <c r="D2356" s="794"/>
      <c r="G2356" s="794"/>
      <c r="H2356" s="794"/>
      <c r="I2356" s="794"/>
      <c r="J2356" s="794"/>
      <c r="K2356" s="794"/>
      <c r="L2356" s="794"/>
    </row>
    <row r="2357" spans="1:12" x14ac:dyDescent="0.2">
      <c r="A2357" s="794"/>
      <c r="B2357" s="794"/>
      <c r="C2357" s="794"/>
      <c r="D2357" s="794"/>
      <c r="G2357" s="794"/>
      <c r="H2357" s="794"/>
      <c r="I2357" s="794"/>
      <c r="J2357" s="794"/>
      <c r="K2357" s="794"/>
      <c r="L2357" s="794"/>
    </row>
    <row r="2358" spans="1:12" x14ac:dyDescent="0.2">
      <c r="A2358" s="794"/>
      <c r="B2358" s="794"/>
      <c r="C2358" s="794"/>
      <c r="D2358" s="794"/>
      <c r="G2358" s="794"/>
      <c r="H2358" s="794"/>
      <c r="I2358" s="794"/>
      <c r="J2358" s="794"/>
      <c r="K2358" s="794"/>
      <c r="L2358" s="794"/>
    </row>
    <row r="2359" spans="1:12" x14ac:dyDescent="0.2">
      <c r="A2359" s="794"/>
      <c r="B2359" s="794"/>
      <c r="C2359" s="794"/>
      <c r="D2359" s="794"/>
      <c r="G2359" s="794"/>
      <c r="H2359" s="794"/>
      <c r="I2359" s="794"/>
      <c r="J2359" s="794"/>
      <c r="K2359" s="794"/>
      <c r="L2359" s="794"/>
    </row>
    <row r="2360" spans="1:12" x14ac:dyDescent="0.2">
      <c r="A2360" s="794"/>
      <c r="B2360" s="794"/>
      <c r="C2360" s="794"/>
      <c r="D2360" s="794"/>
      <c r="G2360" s="794"/>
      <c r="H2360" s="794"/>
      <c r="I2360" s="794"/>
      <c r="J2360" s="794"/>
      <c r="K2360" s="794"/>
      <c r="L2360" s="794"/>
    </row>
    <row r="2361" spans="1:12" x14ac:dyDescent="0.2">
      <c r="A2361" s="794"/>
      <c r="B2361" s="794"/>
      <c r="C2361" s="794"/>
      <c r="D2361" s="794"/>
      <c r="G2361" s="794"/>
      <c r="H2361" s="794"/>
      <c r="I2361" s="794"/>
      <c r="J2361" s="794"/>
      <c r="K2361" s="794"/>
      <c r="L2361" s="794"/>
    </row>
    <row r="2362" spans="1:12" x14ac:dyDescent="0.2">
      <c r="A2362" s="794"/>
      <c r="B2362" s="794"/>
      <c r="C2362" s="794"/>
      <c r="D2362" s="794"/>
      <c r="G2362" s="794"/>
      <c r="H2362" s="794"/>
      <c r="I2362" s="794"/>
      <c r="J2362" s="794"/>
      <c r="K2362" s="794"/>
      <c r="L2362" s="794"/>
    </row>
    <row r="2363" spans="1:12" x14ac:dyDescent="0.2">
      <c r="A2363" s="794"/>
      <c r="B2363" s="794"/>
      <c r="C2363" s="794"/>
      <c r="D2363" s="794"/>
      <c r="G2363" s="794"/>
      <c r="H2363" s="794"/>
      <c r="I2363" s="794"/>
      <c r="J2363" s="794"/>
      <c r="K2363" s="794"/>
      <c r="L2363" s="794"/>
    </row>
    <row r="2364" spans="1:12" x14ac:dyDescent="0.2">
      <c r="A2364" s="794"/>
      <c r="B2364" s="794"/>
      <c r="C2364" s="794"/>
      <c r="D2364" s="794"/>
      <c r="G2364" s="794"/>
      <c r="H2364" s="794"/>
      <c r="I2364" s="794"/>
      <c r="J2364" s="794"/>
      <c r="K2364" s="794"/>
      <c r="L2364" s="794"/>
    </row>
    <row r="2365" spans="1:12" x14ac:dyDescent="0.2">
      <c r="A2365" s="794"/>
      <c r="B2365" s="794"/>
      <c r="C2365" s="794"/>
      <c r="D2365" s="794"/>
      <c r="G2365" s="794"/>
      <c r="H2365" s="794"/>
      <c r="I2365" s="794"/>
      <c r="J2365" s="794"/>
      <c r="K2365" s="794"/>
      <c r="L2365" s="794"/>
    </row>
    <row r="2366" spans="1:12" x14ac:dyDescent="0.2">
      <c r="A2366" s="794"/>
      <c r="B2366" s="794"/>
      <c r="C2366" s="794"/>
      <c r="D2366" s="794"/>
      <c r="G2366" s="794"/>
      <c r="H2366" s="794"/>
      <c r="I2366" s="794"/>
      <c r="J2366" s="794"/>
      <c r="K2366" s="794"/>
      <c r="L2366" s="794"/>
    </row>
    <row r="2367" spans="1:12" x14ac:dyDescent="0.2">
      <c r="A2367" s="794"/>
      <c r="B2367" s="794"/>
      <c r="C2367" s="794"/>
      <c r="D2367" s="794"/>
      <c r="G2367" s="794"/>
      <c r="H2367" s="794"/>
      <c r="I2367" s="794"/>
      <c r="J2367" s="794"/>
      <c r="K2367" s="794"/>
      <c r="L2367" s="794"/>
    </row>
    <row r="2368" spans="1:12" x14ac:dyDescent="0.2">
      <c r="A2368" s="794"/>
      <c r="B2368" s="794"/>
      <c r="C2368" s="794"/>
      <c r="D2368" s="794"/>
      <c r="G2368" s="794"/>
      <c r="H2368" s="794"/>
      <c r="I2368" s="794"/>
      <c r="J2368" s="794"/>
      <c r="K2368" s="794"/>
      <c r="L2368" s="794"/>
    </row>
    <row r="2369" spans="1:12" x14ac:dyDescent="0.2">
      <c r="A2369" s="794"/>
      <c r="B2369" s="794"/>
      <c r="C2369" s="794"/>
      <c r="D2369" s="794"/>
      <c r="G2369" s="794"/>
      <c r="H2369" s="794"/>
      <c r="I2369" s="794"/>
      <c r="J2369" s="794"/>
      <c r="K2369" s="794"/>
      <c r="L2369" s="794"/>
    </row>
    <row r="2370" spans="1:12" x14ac:dyDescent="0.2">
      <c r="A2370" s="794"/>
      <c r="B2370" s="794"/>
      <c r="C2370" s="794"/>
      <c r="D2370" s="794"/>
      <c r="G2370" s="794"/>
      <c r="H2370" s="794"/>
      <c r="I2370" s="794"/>
      <c r="J2370" s="794"/>
      <c r="K2370" s="794"/>
      <c r="L2370" s="794"/>
    </row>
    <row r="2371" spans="1:12" x14ac:dyDescent="0.2">
      <c r="A2371" s="794"/>
      <c r="B2371" s="794"/>
      <c r="C2371" s="794"/>
      <c r="D2371" s="794"/>
      <c r="G2371" s="794"/>
      <c r="H2371" s="794"/>
      <c r="I2371" s="794"/>
      <c r="J2371" s="794"/>
      <c r="K2371" s="794"/>
      <c r="L2371" s="794"/>
    </row>
    <row r="2372" spans="1:12" x14ac:dyDescent="0.2">
      <c r="A2372" s="794"/>
      <c r="B2372" s="794"/>
      <c r="C2372" s="794"/>
      <c r="D2372" s="794"/>
      <c r="G2372" s="794"/>
      <c r="H2372" s="794"/>
      <c r="I2372" s="794"/>
      <c r="J2372" s="794"/>
      <c r="K2372" s="794"/>
      <c r="L2372" s="794"/>
    </row>
    <row r="2373" spans="1:12" x14ac:dyDescent="0.2">
      <c r="A2373" s="794"/>
      <c r="B2373" s="794"/>
      <c r="C2373" s="794"/>
      <c r="D2373" s="794"/>
      <c r="G2373" s="794"/>
      <c r="H2373" s="794"/>
      <c r="I2373" s="794"/>
      <c r="J2373" s="794"/>
      <c r="K2373" s="794"/>
      <c r="L2373" s="794"/>
    </row>
    <row r="2374" spans="1:12" x14ac:dyDescent="0.2">
      <c r="A2374" s="794"/>
      <c r="B2374" s="794"/>
      <c r="C2374" s="794"/>
      <c r="D2374" s="794"/>
      <c r="G2374" s="794"/>
      <c r="H2374" s="794"/>
      <c r="I2374" s="794"/>
      <c r="J2374" s="794"/>
      <c r="K2374" s="794"/>
      <c r="L2374" s="794"/>
    </row>
    <row r="2375" spans="1:12" x14ac:dyDescent="0.2">
      <c r="A2375" s="794"/>
      <c r="B2375" s="794"/>
      <c r="C2375" s="794"/>
      <c r="D2375" s="794"/>
      <c r="G2375" s="794"/>
      <c r="H2375" s="794"/>
      <c r="I2375" s="794"/>
      <c r="J2375" s="794"/>
      <c r="K2375" s="794"/>
      <c r="L2375" s="794"/>
    </row>
    <row r="2376" spans="1:12" x14ac:dyDescent="0.2">
      <c r="A2376" s="794"/>
      <c r="B2376" s="794"/>
      <c r="C2376" s="794"/>
      <c r="D2376" s="794"/>
      <c r="G2376" s="794"/>
      <c r="H2376" s="794"/>
      <c r="I2376" s="794"/>
      <c r="J2376" s="794"/>
      <c r="K2376" s="794"/>
      <c r="L2376" s="794"/>
    </row>
    <row r="2377" spans="1:12" x14ac:dyDescent="0.2">
      <c r="A2377" s="794"/>
      <c r="B2377" s="794"/>
      <c r="C2377" s="794"/>
      <c r="D2377" s="794"/>
      <c r="G2377" s="794"/>
      <c r="H2377" s="794"/>
      <c r="I2377" s="794"/>
      <c r="J2377" s="794"/>
      <c r="K2377" s="794"/>
      <c r="L2377" s="794"/>
    </row>
    <row r="2378" spans="1:12" x14ac:dyDescent="0.2">
      <c r="A2378" s="794"/>
      <c r="B2378" s="794"/>
      <c r="C2378" s="794"/>
      <c r="D2378" s="794"/>
      <c r="G2378" s="794"/>
      <c r="H2378" s="794"/>
      <c r="I2378" s="794"/>
      <c r="J2378" s="794"/>
      <c r="K2378" s="794"/>
      <c r="L2378" s="794"/>
    </row>
    <row r="2379" spans="1:12" x14ac:dyDescent="0.2">
      <c r="A2379" s="794"/>
      <c r="B2379" s="794"/>
      <c r="C2379" s="794"/>
      <c r="D2379" s="794"/>
      <c r="G2379" s="794"/>
      <c r="H2379" s="794"/>
      <c r="I2379" s="794"/>
      <c r="J2379" s="794"/>
      <c r="K2379" s="794"/>
      <c r="L2379" s="794"/>
    </row>
    <row r="2380" spans="1:12" x14ac:dyDescent="0.2">
      <c r="A2380" s="794"/>
      <c r="B2380" s="794"/>
      <c r="C2380" s="794"/>
      <c r="D2380" s="794"/>
      <c r="G2380" s="794"/>
      <c r="H2380" s="794"/>
      <c r="I2380" s="794"/>
      <c r="J2380" s="794"/>
      <c r="K2380" s="794"/>
      <c r="L2380" s="794"/>
    </row>
    <row r="2381" spans="1:12" x14ac:dyDescent="0.2">
      <c r="A2381" s="794"/>
      <c r="B2381" s="794"/>
      <c r="C2381" s="794"/>
      <c r="D2381" s="794"/>
      <c r="G2381" s="794"/>
      <c r="H2381" s="794"/>
      <c r="I2381" s="794"/>
      <c r="J2381" s="794"/>
      <c r="K2381" s="794"/>
      <c r="L2381" s="794"/>
    </row>
    <row r="2382" spans="1:12" x14ac:dyDescent="0.2">
      <c r="A2382" s="794"/>
      <c r="B2382" s="794"/>
      <c r="C2382" s="794"/>
      <c r="D2382" s="794"/>
      <c r="G2382" s="794"/>
      <c r="H2382" s="794"/>
      <c r="I2382" s="794"/>
      <c r="J2382" s="794"/>
      <c r="K2382" s="794"/>
      <c r="L2382" s="794"/>
    </row>
    <row r="2383" spans="1:12" x14ac:dyDescent="0.2">
      <c r="A2383" s="794"/>
      <c r="B2383" s="794"/>
      <c r="C2383" s="794"/>
      <c r="D2383" s="794"/>
      <c r="G2383" s="794"/>
      <c r="H2383" s="794"/>
      <c r="I2383" s="794"/>
      <c r="J2383" s="794"/>
      <c r="K2383" s="794"/>
      <c r="L2383" s="794"/>
    </row>
    <row r="2384" spans="1:12" x14ac:dyDescent="0.2">
      <c r="A2384" s="794"/>
      <c r="B2384" s="794"/>
      <c r="C2384" s="794"/>
      <c r="D2384" s="794"/>
      <c r="G2384" s="794"/>
      <c r="H2384" s="794"/>
      <c r="I2384" s="794"/>
      <c r="J2384" s="794"/>
      <c r="K2384" s="794"/>
      <c r="L2384" s="794"/>
    </row>
    <row r="2385" spans="1:12" x14ac:dyDescent="0.2">
      <c r="A2385" s="794"/>
      <c r="B2385" s="794"/>
      <c r="C2385" s="794"/>
      <c r="D2385" s="794"/>
      <c r="G2385" s="794"/>
      <c r="H2385" s="794"/>
      <c r="I2385" s="794"/>
      <c r="J2385" s="794"/>
      <c r="K2385" s="794"/>
      <c r="L2385" s="794"/>
    </row>
    <row r="2386" spans="1:12" x14ac:dyDescent="0.2">
      <c r="A2386" s="794"/>
      <c r="B2386" s="794"/>
      <c r="C2386" s="794"/>
      <c r="D2386" s="794"/>
      <c r="G2386" s="794"/>
      <c r="H2386" s="794"/>
      <c r="I2386" s="794"/>
      <c r="J2386" s="794"/>
      <c r="K2386" s="794"/>
      <c r="L2386" s="794"/>
    </row>
    <row r="2387" spans="1:12" x14ac:dyDescent="0.2">
      <c r="A2387" s="794"/>
      <c r="B2387" s="794"/>
      <c r="C2387" s="794"/>
      <c r="D2387" s="794"/>
      <c r="G2387" s="794"/>
      <c r="H2387" s="794"/>
      <c r="I2387" s="794"/>
      <c r="J2387" s="794"/>
      <c r="K2387" s="794"/>
      <c r="L2387" s="794"/>
    </row>
    <row r="2388" spans="1:12" x14ac:dyDescent="0.2">
      <c r="A2388" s="794"/>
      <c r="B2388" s="794"/>
      <c r="C2388" s="794"/>
      <c r="D2388" s="794"/>
      <c r="G2388" s="794"/>
      <c r="H2388" s="794"/>
      <c r="I2388" s="794"/>
      <c r="J2388" s="794"/>
      <c r="K2388" s="794"/>
      <c r="L2388" s="794"/>
    </row>
    <row r="2389" spans="1:12" x14ac:dyDescent="0.2">
      <c r="A2389" s="794"/>
      <c r="B2389" s="794"/>
      <c r="C2389" s="794"/>
      <c r="D2389" s="794"/>
      <c r="G2389" s="794"/>
      <c r="H2389" s="794"/>
      <c r="I2389" s="794"/>
      <c r="J2389" s="794"/>
      <c r="K2389" s="794"/>
      <c r="L2389" s="794"/>
    </row>
    <row r="2390" spans="1:12" x14ac:dyDescent="0.2">
      <c r="A2390" s="794"/>
      <c r="B2390" s="794"/>
      <c r="C2390" s="794"/>
      <c r="D2390" s="794"/>
      <c r="G2390" s="794"/>
      <c r="H2390" s="794"/>
      <c r="I2390" s="794"/>
      <c r="J2390" s="794"/>
      <c r="K2390" s="794"/>
      <c r="L2390" s="794"/>
    </row>
    <row r="2391" spans="1:12" x14ac:dyDescent="0.2">
      <c r="A2391" s="794"/>
      <c r="B2391" s="794"/>
      <c r="C2391" s="794"/>
      <c r="D2391" s="794"/>
      <c r="G2391" s="794"/>
      <c r="H2391" s="794"/>
      <c r="I2391" s="794"/>
      <c r="J2391" s="794"/>
      <c r="K2391" s="794"/>
      <c r="L2391" s="794"/>
    </row>
    <row r="2392" spans="1:12" x14ac:dyDescent="0.2">
      <c r="A2392" s="794"/>
      <c r="B2392" s="794"/>
      <c r="C2392" s="794"/>
      <c r="D2392" s="794"/>
      <c r="G2392" s="794"/>
      <c r="H2392" s="794"/>
      <c r="I2392" s="794"/>
      <c r="J2392" s="794"/>
      <c r="K2392" s="794"/>
      <c r="L2392" s="794"/>
    </row>
    <row r="2393" spans="1:12" x14ac:dyDescent="0.2">
      <c r="A2393" s="794"/>
      <c r="B2393" s="794"/>
      <c r="C2393" s="794"/>
      <c r="D2393" s="794"/>
      <c r="G2393" s="794"/>
      <c r="H2393" s="794"/>
      <c r="I2393" s="794"/>
      <c r="J2393" s="794"/>
      <c r="K2393" s="794"/>
      <c r="L2393" s="794"/>
    </row>
    <row r="2394" spans="1:12" x14ac:dyDescent="0.2">
      <c r="A2394" s="794"/>
      <c r="B2394" s="794"/>
      <c r="C2394" s="794"/>
      <c r="D2394" s="794"/>
      <c r="G2394" s="794"/>
      <c r="H2394" s="794"/>
      <c r="I2394" s="794"/>
      <c r="J2394" s="794"/>
      <c r="K2394" s="794"/>
      <c r="L2394" s="794"/>
    </row>
    <row r="2395" spans="1:12" x14ac:dyDescent="0.2">
      <c r="A2395" s="794"/>
      <c r="B2395" s="794"/>
      <c r="C2395" s="794"/>
      <c r="D2395" s="794"/>
      <c r="G2395" s="794"/>
      <c r="H2395" s="794"/>
      <c r="I2395" s="794"/>
      <c r="J2395" s="794"/>
      <c r="K2395" s="794"/>
      <c r="L2395" s="794"/>
    </row>
    <row r="2396" spans="1:12" x14ac:dyDescent="0.2">
      <c r="A2396" s="794"/>
      <c r="B2396" s="794"/>
      <c r="C2396" s="794"/>
      <c r="D2396" s="794"/>
      <c r="G2396" s="794"/>
      <c r="H2396" s="794"/>
      <c r="I2396" s="794"/>
      <c r="J2396" s="794"/>
      <c r="K2396" s="794"/>
      <c r="L2396" s="794"/>
    </row>
    <row r="2397" spans="1:12" x14ac:dyDescent="0.2">
      <c r="A2397" s="794"/>
      <c r="B2397" s="794"/>
      <c r="C2397" s="794"/>
      <c r="D2397" s="794"/>
      <c r="G2397" s="794"/>
      <c r="H2397" s="794"/>
      <c r="I2397" s="794"/>
      <c r="J2397" s="794"/>
      <c r="K2397" s="794"/>
      <c r="L2397" s="794"/>
    </row>
    <row r="2398" spans="1:12" x14ac:dyDescent="0.2">
      <c r="A2398" s="794"/>
      <c r="B2398" s="794"/>
      <c r="C2398" s="794"/>
      <c r="D2398" s="794"/>
      <c r="G2398" s="794"/>
      <c r="H2398" s="794"/>
      <c r="I2398" s="794"/>
      <c r="J2398" s="794"/>
      <c r="K2398" s="794"/>
      <c r="L2398" s="794"/>
    </row>
    <row r="2399" spans="1:12" x14ac:dyDescent="0.2">
      <c r="A2399" s="794"/>
      <c r="B2399" s="794"/>
      <c r="C2399" s="794"/>
      <c r="D2399" s="794"/>
      <c r="G2399" s="794"/>
      <c r="H2399" s="794"/>
      <c r="I2399" s="794"/>
      <c r="J2399" s="794"/>
      <c r="K2399" s="794"/>
      <c r="L2399" s="794"/>
    </row>
    <row r="2400" spans="1:12" x14ac:dyDescent="0.2">
      <c r="A2400" s="794"/>
      <c r="B2400" s="794"/>
      <c r="C2400" s="794"/>
      <c r="D2400" s="794"/>
      <c r="G2400" s="794"/>
      <c r="H2400" s="794"/>
      <c r="I2400" s="794"/>
      <c r="J2400" s="794"/>
      <c r="K2400" s="794"/>
      <c r="L2400" s="794"/>
    </row>
    <row r="2401" spans="1:12" x14ac:dyDescent="0.2">
      <c r="A2401" s="794"/>
      <c r="B2401" s="794"/>
      <c r="C2401" s="794"/>
      <c r="D2401" s="794"/>
      <c r="G2401" s="794"/>
      <c r="H2401" s="794"/>
      <c r="I2401" s="794"/>
      <c r="J2401" s="794"/>
      <c r="K2401" s="794"/>
      <c r="L2401" s="794"/>
    </row>
    <row r="2402" spans="1:12" x14ac:dyDescent="0.2">
      <c r="A2402" s="794"/>
      <c r="B2402" s="794"/>
      <c r="C2402" s="794"/>
      <c r="D2402" s="794"/>
      <c r="G2402" s="794"/>
      <c r="H2402" s="794"/>
      <c r="I2402" s="794"/>
      <c r="J2402" s="794"/>
      <c r="K2402" s="794"/>
      <c r="L2402" s="794"/>
    </row>
    <row r="2403" spans="1:12" x14ac:dyDescent="0.2">
      <c r="A2403" s="794"/>
      <c r="B2403" s="794"/>
      <c r="C2403" s="794"/>
      <c r="D2403" s="794"/>
      <c r="G2403" s="794"/>
      <c r="H2403" s="794"/>
      <c r="I2403" s="794"/>
      <c r="J2403" s="794"/>
      <c r="K2403" s="794"/>
      <c r="L2403" s="794"/>
    </row>
    <row r="2404" spans="1:12" x14ac:dyDescent="0.2">
      <c r="A2404" s="794"/>
      <c r="B2404" s="794"/>
      <c r="C2404" s="794"/>
      <c r="D2404" s="794"/>
      <c r="G2404" s="794"/>
      <c r="H2404" s="794"/>
      <c r="I2404" s="794"/>
      <c r="J2404" s="794"/>
      <c r="K2404" s="794"/>
      <c r="L2404" s="794"/>
    </row>
    <row r="2405" spans="1:12" x14ac:dyDescent="0.2">
      <c r="A2405" s="794"/>
      <c r="B2405" s="794"/>
      <c r="C2405" s="794"/>
      <c r="D2405" s="794"/>
      <c r="G2405" s="794"/>
      <c r="H2405" s="794"/>
      <c r="I2405" s="794"/>
      <c r="J2405" s="794"/>
      <c r="K2405" s="794"/>
      <c r="L2405" s="794"/>
    </row>
    <row r="2406" spans="1:12" x14ac:dyDescent="0.2">
      <c r="A2406" s="794"/>
      <c r="B2406" s="794"/>
      <c r="C2406" s="794"/>
      <c r="D2406" s="794"/>
      <c r="G2406" s="794"/>
      <c r="H2406" s="794"/>
      <c r="I2406" s="794"/>
      <c r="J2406" s="794"/>
      <c r="K2406" s="794"/>
      <c r="L2406" s="794"/>
    </row>
    <row r="2407" spans="1:12" x14ac:dyDescent="0.2">
      <c r="A2407" s="794"/>
      <c r="B2407" s="794"/>
      <c r="C2407" s="794"/>
      <c r="D2407" s="794"/>
      <c r="G2407" s="794"/>
      <c r="H2407" s="794"/>
      <c r="I2407" s="794"/>
      <c r="J2407" s="794"/>
      <c r="K2407" s="794"/>
      <c r="L2407" s="794"/>
    </row>
    <row r="2408" spans="1:12" x14ac:dyDescent="0.2">
      <c r="A2408" s="794"/>
      <c r="B2408" s="794"/>
      <c r="C2408" s="794"/>
      <c r="D2408" s="794"/>
      <c r="G2408" s="794"/>
      <c r="H2408" s="794"/>
      <c r="I2408" s="794"/>
      <c r="J2408" s="794"/>
      <c r="K2408" s="794"/>
      <c r="L2408" s="794"/>
    </row>
    <row r="2409" spans="1:12" x14ac:dyDescent="0.2">
      <c r="A2409" s="794"/>
      <c r="B2409" s="794"/>
      <c r="C2409" s="794"/>
      <c r="D2409" s="794"/>
      <c r="G2409" s="794"/>
      <c r="H2409" s="794"/>
      <c r="I2409" s="794"/>
      <c r="J2409" s="794"/>
      <c r="K2409" s="794"/>
      <c r="L2409" s="794"/>
    </row>
    <row r="2410" spans="1:12" x14ac:dyDescent="0.2">
      <c r="A2410" s="794"/>
      <c r="B2410" s="794"/>
      <c r="C2410" s="794"/>
      <c r="D2410" s="794"/>
      <c r="G2410" s="794"/>
      <c r="H2410" s="794"/>
      <c r="I2410" s="794"/>
      <c r="J2410" s="794"/>
      <c r="K2410" s="794"/>
      <c r="L2410" s="794"/>
    </row>
    <row r="2411" spans="1:12" x14ac:dyDescent="0.2">
      <c r="A2411" s="794"/>
      <c r="B2411" s="794"/>
      <c r="C2411" s="794"/>
      <c r="D2411" s="794"/>
      <c r="G2411" s="794"/>
      <c r="H2411" s="794"/>
      <c r="I2411" s="794"/>
      <c r="J2411" s="794"/>
      <c r="K2411" s="794"/>
      <c r="L2411" s="794"/>
    </row>
    <row r="2412" spans="1:12" x14ac:dyDescent="0.2">
      <c r="A2412" s="794"/>
      <c r="B2412" s="794"/>
      <c r="C2412" s="794"/>
      <c r="D2412" s="794"/>
      <c r="G2412" s="794"/>
      <c r="H2412" s="794"/>
      <c r="I2412" s="794"/>
      <c r="J2412" s="794"/>
      <c r="K2412" s="794"/>
      <c r="L2412" s="794"/>
    </row>
    <row r="2413" spans="1:12" x14ac:dyDescent="0.2">
      <c r="A2413" s="794"/>
      <c r="B2413" s="794"/>
      <c r="C2413" s="794"/>
      <c r="D2413" s="794"/>
      <c r="G2413" s="794"/>
      <c r="H2413" s="794"/>
      <c r="I2413" s="794"/>
      <c r="J2413" s="794"/>
      <c r="K2413" s="794"/>
      <c r="L2413" s="794"/>
    </row>
    <row r="2414" spans="1:12" x14ac:dyDescent="0.2">
      <c r="A2414" s="794"/>
      <c r="B2414" s="794"/>
      <c r="C2414" s="794"/>
      <c r="D2414" s="794"/>
      <c r="G2414" s="794"/>
      <c r="H2414" s="794"/>
      <c r="I2414" s="794"/>
      <c r="J2414" s="794"/>
      <c r="K2414" s="794"/>
      <c r="L2414" s="794"/>
    </row>
    <row r="2415" spans="1:12" x14ac:dyDescent="0.2">
      <c r="A2415" s="794"/>
      <c r="B2415" s="794"/>
      <c r="C2415" s="794"/>
      <c r="D2415" s="794"/>
      <c r="G2415" s="794"/>
      <c r="H2415" s="794"/>
      <c r="I2415" s="794"/>
      <c r="J2415" s="794"/>
      <c r="K2415" s="794"/>
      <c r="L2415" s="794"/>
    </row>
    <row r="2416" spans="1:12" x14ac:dyDescent="0.2">
      <c r="A2416" s="794"/>
      <c r="B2416" s="794"/>
      <c r="C2416" s="794"/>
      <c r="D2416" s="794"/>
      <c r="G2416" s="794"/>
      <c r="H2416" s="794"/>
      <c r="I2416" s="794"/>
      <c r="J2416" s="794"/>
      <c r="K2416" s="794"/>
      <c r="L2416" s="794"/>
    </row>
    <row r="2417" spans="1:12" x14ac:dyDescent="0.2">
      <c r="A2417" s="794"/>
      <c r="B2417" s="794"/>
      <c r="C2417" s="794"/>
      <c r="D2417" s="794"/>
      <c r="G2417" s="794"/>
      <c r="H2417" s="794"/>
      <c r="I2417" s="794"/>
      <c r="J2417" s="794"/>
      <c r="K2417" s="794"/>
      <c r="L2417" s="794"/>
    </row>
    <row r="2418" spans="1:12" x14ac:dyDescent="0.2">
      <c r="A2418" s="794"/>
      <c r="B2418" s="794"/>
      <c r="C2418" s="794"/>
      <c r="D2418" s="794"/>
      <c r="G2418" s="794"/>
      <c r="H2418" s="794"/>
      <c r="I2418" s="794"/>
      <c r="J2418" s="794"/>
      <c r="K2418" s="794"/>
      <c r="L2418" s="794"/>
    </row>
    <row r="2419" spans="1:12" x14ac:dyDescent="0.2">
      <c r="A2419" s="794"/>
      <c r="B2419" s="794"/>
      <c r="C2419" s="794"/>
      <c r="D2419" s="794"/>
      <c r="G2419" s="794"/>
      <c r="H2419" s="794"/>
      <c r="I2419" s="794"/>
      <c r="J2419" s="794"/>
      <c r="K2419" s="794"/>
      <c r="L2419" s="794"/>
    </row>
    <row r="2420" spans="1:12" x14ac:dyDescent="0.2">
      <c r="A2420" s="794"/>
      <c r="B2420" s="794"/>
      <c r="C2420" s="794"/>
      <c r="D2420" s="794"/>
      <c r="G2420" s="794"/>
      <c r="H2420" s="794"/>
      <c r="I2420" s="794"/>
      <c r="J2420" s="794"/>
      <c r="K2420" s="794"/>
      <c r="L2420" s="794"/>
    </row>
    <row r="2421" spans="1:12" x14ac:dyDescent="0.2">
      <c r="A2421" s="794"/>
      <c r="B2421" s="794"/>
      <c r="C2421" s="794"/>
      <c r="D2421" s="794"/>
      <c r="G2421" s="794"/>
      <c r="H2421" s="794"/>
      <c r="I2421" s="794"/>
      <c r="J2421" s="794"/>
      <c r="K2421" s="794"/>
      <c r="L2421" s="794"/>
    </row>
    <row r="2422" spans="1:12" x14ac:dyDescent="0.2">
      <c r="A2422" s="794"/>
      <c r="B2422" s="794"/>
      <c r="C2422" s="794"/>
      <c r="D2422" s="794"/>
      <c r="G2422" s="794"/>
      <c r="H2422" s="794"/>
      <c r="I2422" s="794"/>
      <c r="J2422" s="794"/>
      <c r="K2422" s="794"/>
      <c r="L2422" s="794"/>
    </row>
    <row r="2423" spans="1:12" x14ac:dyDescent="0.2">
      <c r="A2423" s="794"/>
      <c r="B2423" s="794"/>
      <c r="C2423" s="794"/>
      <c r="D2423" s="794"/>
      <c r="G2423" s="794"/>
      <c r="H2423" s="794"/>
      <c r="I2423" s="794"/>
      <c r="J2423" s="794"/>
      <c r="K2423" s="794"/>
      <c r="L2423" s="794"/>
    </row>
    <row r="2424" spans="1:12" x14ac:dyDescent="0.2">
      <c r="A2424" s="794"/>
      <c r="B2424" s="794"/>
      <c r="C2424" s="794"/>
      <c r="D2424" s="794"/>
      <c r="G2424" s="794"/>
      <c r="H2424" s="794"/>
      <c r="I2424" s="794"/>
      <c r="J2424" s="794"/>
      <c r="K2424" s="794"/>
      <c r="L2424" s="794"/>
    </row>
    <row r="2425" spans="1:12" x14ac:dyDescent="0.2">
      <c r="A2425" s="794"/>
      <c r="B2425" s="794"/>
      <c r="C2425" s="794"/>
      <c r="D2425" s="794"/>
      <c r="G2425" s="794"/>
      <c r="H2425" s="794"/>
      <c r="I2425" s="794"/>
      <c r="J2425" s="794"/>
      <c r="K2425" s="794"/>
      <c r="L2425" s="794"/>
    </row>
    <row r="2426" spans="1:12" x14ac:dyDescent="0.2">
      <c r="A2426" s="794"/>
      <c r="B2426" s="794"/>
      <c r="C2426" s="794"/>
      <c r="D2426" s="794"/>
      <c r="G2426" s="794"/>
      <c r="H2426" s="794"/>
      <c r="I2426" s="794"/>
      <c r="J2426" s="794"/>
      <c r="K2426" s="794"/>
      <c r="L2426" s="794"/>
    </row>
    <row r="2427" spans="1:12" x14ac:dyDescent="0.2">
      <c r="A2427" s="794"/>
      <c r="B2427" s="794"/>
      <c r="C2427" s="794"/>
      <c r="D2427" s="794"/>
      <c r="G2427" s="794"/>
      <c r="H2427" s="794"/>
      <c r="I2427" s="794"/>
      <c r="J2427" s="794"/>
      <c r="K2427" s="794"/>
      <c r="L2427" s="794"/>
    </row>
    <row r="2428" spans="1:12" x14ac:dyDescent="0.2">
      <c r="A2428" s="794"/>
      <c r="B2428" s="794"/>
      <c r="C2428" s="794"/>
      <c r="D2428" s="794"/>
      <c r="G2428" s="794"/>
      <c r="H2428" s="794"/>
      <c r="I2428" s="794"/>
      <c r="J2428" s="794"/>
      <c r="K2428" s="794"/>
      <c r="L2428" s="794"/>
    </row>
    <row r="2429" spans="1:12" x14ac:dyDescent="0.2">
      <c r="A2429" s="794"/>
      <c r="B2429" s="794"/>
      <c r="C2429" s="794"/>
      <c r="D2429" s="794"/>
      <c r="G2429" s="794"/>
      <c r="H2429" s="794"/>
      <c r="I2429" s="794"/>
      <c r="J2429" s="794"/>
      <c r="K2429" s="794"/>
      <c r="L2429" s="794"/>
    </row>
    <row r="2430" spans="1:12" x14ac:dyDescent="0.2">
      <c r="A2430" s="794"/>
      <c r="B2430" s="794"/>
      <c r="C2430" s="794"/>
      <c r="D2430" s="794"/>
      <c r="G2430" s="794"/>
      <c r="H2430" s="794"/>
      <c r="I2430" s="794"/>
      <c r="J2430" s="794"/>
      <c r="K2430" s="794"/>
      <c r="L2430" s="794"/>
    </row>
    <row r="2431" spans="1:12" x14ac:dyDescent="0.2">
      <c r="A2431" s="794"/>
      <c r="B2431" s="794"/>
      <c r="C2431" s="794"/>
      <c r="D2431" s="794"/>
      <c r="G2431" s="794"/>
      <c r="H2431" s="794"/>
      <c r="I2431" s="794"/>
      <c r="J2431" s="794"/>
      <c r="K2431" s="794"/>
      <c r="L2431" s="794"/>
    </row>
    <row r="2432" spans="1:12" x14ac:dyDescent="0.2">
      <c r="A2432" s="794"/>
      <c r="B2432" s="794"/>
      <c r="C2432" s="794"/>
      <c r="D2432" s="794"/>
      <c r="G2432" s="794"/>
      <c r="H2432" s="794"/>
      <c r="I2432" s="794"/>
      <c r="J2432" s="794"/>
      <c r="K2432" s="794"/>
      <c r="L2432" s="794"/>
    </row>
    <row r="2433" spans="1:12" x14ac:dyDescent="0.2">
      <c r="A2433" s="794"/>
      <c r="B2433" s="794"/>
      <c r="C2433" s="794"/>
      <c r="D2433" s="794"/>
      <c r="G2433" s="794"/>
      <c r="H2433" s="794"/>
      <c r="I2433" s="794"/>
      <c r="J2433" s="794"/>
      <c r="K2433" s="794"/>
      <c r="L2433" s="794"/>
    </row>
    <row r="2434" spans="1:12" x14ac:dyDescent="0.2">
      <c r="A2434" s="794"/>
      <c r="B2434" s="794"/>
      <c r="C2434" s="794"/>
      <c r="D2434" s="794"/>
      <c r="G2434" s="794"/>
      <c r="H2434" s="794"/>
      <c r="I2434" s="794"/>
      <c r="J2434" s="794"/>
      <c r="K2434" s="794"/>
      <c r="L2434" s="794"/>
    </row>
    <row r="2435" spans="1:12" x14ac:dyDescent="0.2">
      <c r="A2435" s="794"/>
      <c r="B2435" s="794"/>
      <c r="C2435" s="794"/>
      <c r="D2435" s="794"/>
      <c r="G2435" s="794"/>
      <c r="H2435" s="794"/>
      <c r="I2435" s="794"/>
      <c r="J2435" s="794"/>
      <c r="K2435" s="794"/>
      <c r="L2435" s="794"/>
    </row>
    <row r="2436" spans="1:12" x14ac:dyDescent="0.2">
      <c r="A2436" s="794"/>
      <c r="B2436" s="794"/>
      <c r="C2436" s="794"/>
      <c r="D2436" s="794"/>
      <c r="G2436" s="794"/>
      <c r="H2436" s="794"/>
      <c r="I2436" s="794"/>
      <c r="J2436" s="794"/>
      <c r="K2436" s="794"/>
      <c r="L2436" s="794"/>
    </row>
    <row r="2437" spans="1:12" x14ac:dyDescent="0.2">
      <c r="A2437" s="794"/>
      <c r="B2437" s="794"/>
      <c r="C2437" s="794"/>
      <c r="D2437" s="794"/>
      <c r="G2437" s="794"/>
      <c r="H2437" s="794"/>
      <c r="I2437" s="794"/>
      <c r="J2437" s="794"/>
      <c r="K2437" s="794"/>
      <c r="L2437" s="794"/>
    </row>
    <row r="2438" spans="1:12" x14ac:dyDescent="0.2">
      <c r="A2438" s="794"/>
      <c r="B2438" s="794"/>
      <c r="C2438" s="794"/>
      <c r="D2438" s="794"/>
      <c r="G2438" s="794"/>
      <c r="H2438" s="794"/>
      <c r="I2438" s="794"/>
      <c r="J2438" s="794"/>
      <c r="K2438" s="794"/>
      <c r="L2438" s="794"/>
    </row>
    <row r="2439" spans="1:12" x14ac:dyDescent="0.2">
      <c r="A2439" s="794"/>
      <c r="B2439" s="794"/>
      <c r="C2439" s="794"/>
      <c r="D2439" s="794"/>
      <c r="G2439" s="794"/>
      <c r="H2439" s="794"/>
      <c r="I2439" s="794"/>
      <c r="J2439" s="794"/>
      <c r="K2439" s="794"/>
      <c r="L2439" s="794"/>
    </row>
    <row r="2440" spans="1:12" x14ac:dyDescent="0.2">
      <c r="A2440" s="794"/>
      <c r="B2440" s="794"/>
      <c r="C2440" s="794"/>
      <c r="D2440" s="794"/>
      <c r="G2440" s="794"/>
      <c r="H2440" s="794"/>
      <c r="I2440" s="794"/>
      <c r="J2440" s="794"/>
      <c r="K2440" s="794"/>
      <c r="L2440" s="794"/>
    </row>
    <row r="2441" spans="1:12" x14ac:dyDescent="0.2">
      <c r="A2441" s="794"/>
      <c r="B2441" s="794"/>
      <c r="C2441" s="794"/>
      <c r="D2441" s="794"/>
      <c r="G2441" s="794"/>
      <c r="H2441" s="794"/>
      <c r="I2441" s="794"/>
      <c r="J2441" s="794"/>
      <c r="K2441" s="794"/>
      <c r="L2441" s="794"/>
    </row>
    <row r="2442" spans="1:12" x14ac:dyDescent="0.2">
      <c r="A2442" s="794"/>
      <c r="B2442" s="794"/>
      <c r="C2442" s="794"/>
      <c r="D2442" s="794"/>
      <c r="G2442" s="794"/>
      <c r="H2442" s="794"/>
      <c r="I2442" s="794"/>
      <c r="J2442" s="794"/>
      <c r="K2442" s="794"/>
      <c r="L2442" s="794"/>
    </row>
    <row r="2443" spans="1:12" x14ac:dyDescent="0.2">
      <c r="A2443" s="794"/>
      <c r="B2443" s="794"/>
      <c r="C2443" s="794"/>
      <c r="D2443" s="794"/>
      <c r="G2443" s="794"/>
      <c r="H2443" s="794"/>
      <c r="I2443" s="794"/>
      <c r="J2443" s="794"/>
      <c r="K2443" s="794"/>
      <c r="L2443" s="794"/>
    </row>
    <row r="2444" spans="1:12" x14ac:dyDescent="0.2">
      <c r="A2444" s="794"/>
      <c r="B2444" s="794"/>
      <c r="C2444" s="794"/>
      <c r="D2444" s="794"/>
      <c r="G2444" s="794"/>
      <c r="H2444" s="794"/>
      <c r="I2444" s="794"/>
      <c r="J2444" s="794"/>
      <c r="K2444" s="794"/>
      <c r="L2444" s="794"/>
    </row>
    <row r="2445" spans="1:12" x14ac:dyDescent="0.2">
      <c r="A2445" s="794"/>
      <c r="B2445" s="794"/>
      <c r="C2445" s="794"/>
      <c r="D2445" s="794"/>
      <c r="G2445" s="794"/>
      <c r="H2445" s="794"/>
      <c r="I2445" s="794"/>
      <c r="J2445" s="794"/>
      <c r="K2445" s="794"/>
      <c r="L2445" s="794"/>
    </row>
    <row r="2446" spans="1:12" x14ac:dyDescent="0.2">
      <c r="A2446" s="794"/>
      <c r="B2446" s="794"/>
      <c r="C2446" s="794"/>
      <c r="D2446" s="794"/>
      <c r="G2446" s="794"/>
      <c r="H2446" s="794"/>
      <c r="I2446" s="794"/>
      <c r="J2446" s="794"/>
      <c r="K2446" s="794"/>
      <c r="L2446" s="794"/>
    </row>
    <row r="2447" spans="1:12" x14ac:dyDescent="0.2">
      <c r="A2447" s="794"/>
      <c r="B2447" s="794"/>
      <c r="C2447" s="794"/>
      <c r="D2447" s="794"/>
      <c r="G2447" s="794"/>
      <c r="H2447" s="794"/>
      <c r="I2447" s="794"/>
      <c r="J2447" s="794"/>
      <c r="K2447" s="794"/>
      <c r="L2447" s="794"/>
    </row>
    <row r="2448" spans="1:12" x14ac:dyDescent="0.2">
      <c r="A2448" s="794"/>
      <c r="B2448" s="794"/>
      <c r="C2448" s="794"/>
      <c r="D2448" s="794"/>
      <c r="G2448" s="794"/>
      <c r="H2448" s="794"/>
      <c r="I2448" s="794"/>
      <c r="J2448" s="794"/>
      <c r="K2448" s="794"/>
      <c r="L2448" s="794"/>
    </row>
    <row r="2449" spans="1:12" x14ac:dyDescent="0.2">
      <c r="A2449" s="794"/>
      <c r="B2449" s="794"/>
      <c r="C2449" s="794"/>
      <c r="D2449" s="794"/>
      <c r="G2449" s="794"/>
      <c r="H2449" s="794"/>
      <c r="I2449" s="794"/>
      <c r="J2449" s="794"/>
      <c r="K2449" s="794"/>
      <c r="L2449" s="794"/>
    </row>
    <row r="2450" spans="1:12" x14ac:dyDescent="0.2">
      <c r="A2450" s="794"/>
      <c r="B2450" s="794"/>
      <c r="C2450" s="794"/>
      <c r="D2450" s="794"/>
      <c r="G2450" s="794"/>
      <c r="H2450" s="794"/>
      <c r="I2450" s="794"/>
      <c r="J2450" s="794"/>
      <c r="K2450" s="794"/>
      <c r="L2450" s="794"/>
    </row>
    <row r="2451" spans="1:12" x14ac:dyDescent="0.2">
      <c r="A2451" s="794"/>
      <c r="B2451" s="794"/>
      <c r="C2451" s="794"/>
      <c r="D2451" s="794"/>
      <c r="G2451" s="794"/>
      <c r="H2451" s="794"/>
      <c r="I2451" s="794"/>
      <c r="J2451" s="794"/>
      <c r="K2451" s="794"/>
      <c r="L2451" s="794"/>
    </row>
    <row r="2452" spans="1:12" x14ac:dyDescent="0.2">
      <c r="A2452" s="794"/>
      <c r="B2452" s="794"/>
      <c r="C2452" s="794"/>
      <c r="D2452" s="794"/>
      <c r="G2452" s="794"/>
      <c r="H2452" s="794"/>
      <c r="I2452" s="794"/>
      <c r="J2452" s="794"/>
      <c r="K2452" s="794"/>
      <c r="L2452" s="794"/>
    </row>
    <row r="2453" spans="1:12" x14ac:dyDescent="0.2">
      <c r="A2453" s="794"/>
      <c r="B2453" s="794"/>
      <c r="C2453" s="794"/>
      <c r="D2453" s="794"/>
      <c r="G2453" s="794"/>
      <c r="H2453" s="794"/>
      <c r="I2453" s="794"/>
      <c r="J2453" s="794"/>
      <c r="K2453" s="794"/>
      <c r="L2453" s="794"/>
    </row>
    <row r="2454" spans="1:12" x14ac:dyDescent="0.2">
      <c r="A2454" s="794"/>
      <c r="B2454" s="794"/>
      <c r="C2454" s="794"/>
      <c r="D2454" s="794"/>
      <c r="G2454" s="794"/>
      <c r="H2454" s="794"/>
      <c r="I2454" s="794"/>
      <c r="J2454" s="794"/>
      <c r="K2454" s="794"/>
      <c r="L2454" s="794"/>
    </row>
    <row r="2455" spans="1:12" x14ac:dyDescent="0.2">
      <c r="A2455" s="794"/>
      <c r="B2455" s="794"/>
      <c r="C2455" s="794"/>
      <c r="D2455" s="794"/>
      <c r="G2455" s="794"/>
      <c r="H2455" s="794"/>
      <c r="I2455" s="794"/>
      <c r="J2455" s="794"/>
      <c r="K2455" s="794"/>
      <c r="L2455" s="794"/>
    </row>
    <row r="2456" spans="1:12" x14ac:dyDescent="0.2">
      <c r="A2456" s="794"/>
      <c r="B2456" s="794"/>
      <c r="C2456" s="794"/>
      <c r="D2456" s="794"/>
      <c r="G2456" s="794"/>
      <c r="H2456" s="794"/>
      <c r="I2456" s="794"/>
      <c r="J2456" s="794"/>
      <c r="K2456" s="794"/>
      <c r="L2456" s="794"/>
    </row>
    <row r="2457" spans="1:12" x14ac:dyDescent="0.2">
      <c r="A2457" s="794"/>
      <c r="B2457" s="794"/>
      <c r="C2457" s="794"/>
      <c r="D2457" s="794"/>
      <c r="G2457" s="794"/>
      <c r="H2457" s="794"/>
      <c r="I2457" s="794"/>
      <c r="J2457" s="794"/>
      <c r="K2457" s="794"/>
      <c r="L2457" s="794"/>
    </row>
    <row r="2458" spans="1:12" x14ac:dyDescent="0.2">
      <c r="A2458" s="794"/>
      <c r="B2458" s="794"/>
      <c r="C2458" s="794"/>
      <c r="D2458" s="794"/>
      <c r="G2458" s="794"/>
      <c r="H2458" s="794"/>
      <c r="I2458" s="794"/>
      <c r="J2458" s="794"/>
      <c r="K2458" s="794"/>
      <c r="L2458" s="794"/>
    </row>
    <row r="2459" spans="1:12" x14ac:dyDescent="0.2">
      <c r="A2459" s="794"/>
      <c r="B2459" s="794"/>
      <c r="C2459" s="794"/>
      <c r="D2459" s="794"/>
      <c r="G2459" s="794"/>
      <c r="H2459" s="794"/>
      <c r="I2459" s="794"/>
      <c r="J2459" s="794"/>
      <c r="K2459" s="794"/>
      <c r="L2459" s="794"/>
    </row>
    <row r="2460" spans="1:12" x14ac:dyDescent="0.2">
      <c r="A2460" s="794"/>
      <c r="B2460" s="794"/>
      <c r="C2460" s="794"/>
      <c r="D2460" s="794"/>
      <c r="G2460" s="794"/>
      <c r="H2460" s="794"/>
      <c r="I2460" s="794"/>
      <c r="J2460" s="794"/>
      <c r="K2460" s="794"/>
      <c r="L2460" s="794"/>
    </row>
    <row r="2461" spans="1:12" x14ac:dyDescent="0.2">
      <c r="A2461" s="794"/>
      <c r="B2461" s="794"/>
      <c r="C2461" s="794"/>
      <c r="D2461" s="794"/>
      <c r="G2461" s="794"/>
      <c r="H2461" s="794"/>
      <c r="I2461" s="794"/>
      <c r="J2461" s="794"/>
      <c r="K2461" s="794"/>
      <c r="L2461" s="794"/>
    </row>
    <row r="2462" spans="1:12" x14ac:dyDescent="0.2">
      <c r="A2462" s="794"/>
      <c r="B2462" s="794"/>
      <c r="C2462" s="794"/>
      <c r="D2462" s="794"/>
      <c r="G2462" s="794"/>
      <c r="H2462" s="794"/>
      <c r="I2462" s="794"/>
      <c r="J2462" s="794"/>
      <c r="K2462" s="794"/>
      <c r="L2462" s="794"/>
    </row>
    <row r="2463" spans="1:12" x14ac:dyDescent="0.2">
      <c r="A2463" s="794"/>
      <c r="B2463" s="794"/>
      <c r="C2463" s="794"/>
      <c r="D2463" s="794"/>
      <c r="G2463" s="794"/>
      <c r="H2463" s="794"/>
      <c r="I2463" s="794"/>
      <c r="J2463" s="794"/>
      <c r="K2463" s="794"/>
      <c r="L2463" s="794"/>
    </row>
    <row r="2464" spans="1:12" x14ac:dyDescent="0.2">
      <c r="A2464" s="794"/>
      <c r="B2464" s="794"/>
      <c r="C2464" s="794"/>
      <c r="D2464" s="794"/>
      <c r="G2464" s="794"/>
      <c r="H2464" s="794"/>
      <c r="I2464" s="794"/>
      <c r="J2464" s="794"/>
      <c r="K2464" s="794"/>
      <c r="L2464" s="794"/>
    </row>
    <row r="2465" spans="1:12" x14ac:dyDescent="0.2">
      <c r="A2465" s="794"/>
      <c r="B2465" s="794"/>
      <c r="C2465" s="794"/>
      <c r="D2465" s="794"/>
      <c r="G2465" s="794"/>
      <c r="H2465" s="794"/>
      <c r="I2465" s="794"/>
      <c r="J2465" s="794"/>
      <c r="K2465" s="794"/>
      <c r="L2465" s="794"/>
    </row>
    <row r="2466" spans="1:12" x14ac:dyDescent="0.2">
      <c r="A2466" s="794"/>
      <c r="B2466" s="794"/>
      <c r="C2466" s="794"/>
      <c r="D2466" s="794"/>
      <c r="G2466" s="794"/>
      <c r="H2466" s="794"/>
      <c r="I2466" s="794"/>
      <c r="J2466" s="794"/>
      <c r="K2466" s="794"/>
      <c r="L2466" s="794"/>
    </row>
    <row r="2467" spans="1:12" x14ac:dyDescent="0.2">
      <c r="A2467" s="794"/>
      <c r="B2467" s="794"/>
      <c r="C2467" s="794"/>
      <c r="D2467" s="794"/>
      <c r="G2467" s="794"/>
      <c r="H2467" s="794"/>
      <c r="I2467" s="794"/>
      <c r="J2467" s="794"/>
      <c r="K2467" s="794"/>
      <c r="L2467" s="794"/>
    </row>
    <row r="2468" spans="1:12" x14ac:dyDescent="0.2">
      <c r="A2468" s="794"/>
      <c r="B2468" s="794"/>
      <c r="C2468" s="794"/>
      <c r="D2468" s="794"/>
      <c r="G2468" s="794"/>
      <c r="H2468" s="794"/>
      <c r="I2468" s="794"/>
      <c r="J2468" s="794"/>
      <c r="K2468" s="794"/>
      <c r="L2468" s="794"/>
    </row>
    <row r="2469" spans="1:12" x14ac:dyDescent="0.2">
      <c r="A2469" s="794"/>
      <c r="B2469" s="794"/>
      <c r="C2469" s="794"/>
      <c r="D2469" s="794"/>
      <c r="G2469" s="794"/>
      <c r="H2469" s="794"/>
      <c r="I2469" s="794"/>
      <c r="J2469" s="794"/>
      <c r="K2469" s="794"/>
      <c r="L2469" s="794"/>
    </row>
    <row r="2470" spans="1:12" x14ac:dyDescent="0.2">
      <c r="A2470" s="794"/>
      <c r="B2470" s="794"/>
      <c r="C2470" s="794"/>
      <c r="D2470" s="794"/>
      <c r="G2470" s="794"/>
      <c r="H2470" s="794"/>
      <c r="I2470" s="794"/>
      <c r="J2470" s="794"/>
      <c r="K2470" s="794"/>
      <c r="L2470" s="794"/>
    </row>
    <row r="2471" spans="1:12" x14ac:dyDescent="0.2">
      <c r="A2471" s="794"/>
      <c r="B2471" s="794"/>
      <c r="C2471" s="794"/>
      <c r="D2471" s="794"/>
      <c r="G2471" s="794"/>
      <c r="H2471" s="794"/>
      <c r="I2471" s="794"/>
      <c r="J2471" s="794"/>
      <c r="K2471" s="794"/>
      <c r="L2471" s="794"/>
    </row>
    <row r="2472" spans="1:12" x14ac:dyDescent="0.2">
      <c r="A2472" s="794"/>
      <c r="B2472" s="794"/>
      <c r="C2472" s="794"/>
      <c r="D2472" s="794"/>
      <c r="G2472" s="794"/>
      <c r="H2472" s="794"/>
      <c r="I2472" s="794"/>
      <c r="J2472" s="794"/>
      <c r="K2472" s="794"/>
      <c r="L2472" s="794"/>
    </row>
    <row r="2473" spans="1:12" x14ac:dyDescent="0.2">
      <c r="A2473" s="794"/>
      <c r="B2473" s="794"/>
      <c r="C2473" s="794"/>
      <c r="D2473" s="794"/>
      <c r="G2473" s="794"/>
      <c r="H2473" s="794"/>
      <c r="I2473" s="794"/>
      <c r="J2473" s="794"/>
      <c r="K2473" s="794"/>
      <c r="L2473" s="794"/>
    </row>
    <row r="2474" spans="1:12" x14ac:dyDescent="0.2">
      <c r="A2474" s="794"/>
      <c r="B2474" s="794"/>
      <c r="C2474" s="794"/>
      <c r="D2474" s="794"/>
      <c r="G2474" s="794"/>
      <c r="H2474" s="794"/>
      <c r="I2474" s="794"/>
      <c r="J2474" s="794"/>
      <c r="K2474" s="794"/>
      <c r="L2474" s="794"/>
    </row>
    <row r="2475" spans="1:12" x14ac:dyDescent="0.2">
      <c r="A2475" s="794"/>
      <c r="B2475" s="794"/>
      <c r="C2475" s="794"/>
      <c r="D2475" s="794"/>
      <c r="G2475" s="794"/>
      <c r="H2475" s="794"/>
      <c r="I2475" s="794"/>
      <c r="J2475" s="794"/>
      <c r="K2475" s="794"/>
      <c r="L2475" s="794"/>
    </row>
    <row r="2476" spans="1:12" x14ac:dyDescent="0.2">
      <c r="A2476" s="794"/>
      <c r="B2476" s="794"/>
      <c r="C2476" s="794"/>
      <c r="D2476" s="794"/>
      <c r="G2476" s="794"/>
      <c r="H2476" s="794"/>
      <c r="I2476" s="794"/>
      <c r="J2476" s="794"/>
      <c r="K2476" s="794"/>
      <c r="L2476" s="794"/>
    </row>
    <row r="2477" spans="1:12" x14ac:dyDescent="0.2">
      <c r="A2477" s="794"/>
      <c r="B2477" s="794"/>
      <c r="C2477" s="794"/>
      <c r="D2477" s="794"/>
      <c r="G2477" s="794"/>
      <c r="H2477" s="794"/>
      <c r="I2477" s="794"/>
      <c r="J2477" s="794"/>
      <c r="K2477" s="794"/>
      <c r="L2477" s="794"/>
    </row>
    <row r="2478" spans="1:12" x14ac:dyDescent="0.2">
      <c r="A2478" s="794"/>
      <c r="B2478" s="794"/>
      <c r="C2478" s="794"/>
      <c r="D2478" s="794"/>
      <c r="G2478" s="794"/>
      <c r="H2478" s="794"/>
      <c r="I2478" s="794"/>
      <c r="J2478" s="794"/>
      <c r="K2478" s="794"/>
      <c r="L2478" s="794"/>
    </row>
    <row r="2479" spans="1:12" x14ac:dyDescent="0.2">
      <c r="A2479" s="794"/>
      <c r="B2479" s="794"/>
      <c r="C2479" s="794"/>
      <c r="D2479" s="794"/>
      <c r="G2479" s="794"/>
      <c r="H2479" s="794"/>
      <c r="I2479" s="794"/>
      <c r="J2479" s="794"/>
      <c r="K2479" s="794"/>
      <c r="L2479" s="794"/>
    </row>
    <row r="2480" spans="1:12" x14ac:dyDescent="0.2">
      <c r="A2480" s="794"/>
      <c r="B2480" s="794"/>
      <c r="C2480" s="794"/>
      <c r="D2480" s="794"/>
      <c r="G2480" s="794"/>
      <c r="H2480" s="794"/>
      <c r="I2480" s="794"/>
      <c r="J2480" s="794"/>
      <c r="K2480" s="794"/>
      <c r="L2480" s="794"/>
    </row>
    <row r="2481" spans="1:12" x14ac:dyDescent="0.2">
      <c r="A2481" s="794"/>
      <c r="B2481" s="794"/>
      <c r="C2481" s="794"/>
      <c r="D2481" s="794"/>
      <c r="G2481" s="794"/>
      <c r="H2481" s="794"/>
      <c r="I2481" s="794"/>
      <c r="J2481" s="794"/>
      <c r="K2481" s="794"/>
      <c r="L2481" s="794"/>
    </row>
    <row r="2482" spans="1:12" x14ac:dyDescent="0.2">
      <c r="A2482" s="794"/>
      <c r="B2482" s="794"/>
      <c r="C2482" s="794"/>
      <c r="D2482" s="794"/>
      <c r="G2482" s="794"/>
      <c r="H2482" s="794"/>
      <c r="I2482" s="794"/>
      <c r="J2482" s="794"/>
      <c r="K2482" s="794"/>
      <c r="L2482" s="794"/>
    </row>
    <row r="2483" spans="1:12" x14ac:dyDescent="0.2">
      <c r="A2483" s="794"/>
      <c r="B2483" s="794"/>
      <c r="C2483" s="794"/>
      <c r="D2483" s="794"/>
      <c r="G2483" s="794"/>
      <c r="H2483" s="794"/>
      <c r="I2483" s="794"/>
      <c r="J2483" s="794"/>
      <c r="K2483" s="794"/>
      <c r="L2483" s="794"/>
    </row>
    <row r="2484" spans="1:12" x14ac:dyDescent="0.2">
      <c r="A2484" s="794"/>
      <c r="B2484" s="794"/>
      <c r="C2484" s="794"/>
      <c r="D2484" s="794"/>
      <c r="G2484" s="794"/>
      <c r="H2484" s="794"/>
      <c r="I2484" s="794"/>
      <c r="J2484" s="794"/>
      <c r="K2484" s="794"/>
      <c r="L2484" s="794"/>
    </row>
    <row r="2485" spans="1:12" x14ac:dyDescent="0.2">
      <c r="A2485" s="794"/>
      <c r="B2485" s="794"/>
      <c r="C2485" s="794"/>
      <c r="D2485" s="794"/>
      <c r="G2485" s="794"/>
      <c r="H2485" s="794"/>
      <c r="I2485" s="794"/>
      <c r="J2485" s="794"/>
      <c r="K2485" s="794"/>
      <c r="L2485" s="794"/>
    </row>
    <row r="2486" spans="1:12" x14ac:dyDescent="0.2">
      <c r="A2486" s="794"/>
      <c r="B2486" s="794"/>
      <c r="C2486" s="794"/>
      <c r="D2486" s="794"/>
      <c r="G2486" s="794"/>
      <c r="H2486" s="794"/>
      <c r="I2486" s="794"/>
      <c r="J2486" s="794"/>
      <c r="K2486" s="794"/>
      <c r="L2486" s="794"/>
    </row>
    <row r="2487" spans="1:12" x14ac:dyDescent="0.2">
      <c r="A2487" s="794"/>
      <c r="B2487" s="794"/>
      <c r="C2487" s="794"/>
      <c r="D2487" s="794"/>
      <c r="G2487" s="794"/>
      <c r="H2487" s="794"/>
      <c r="I2487" s="794"/>
      <c r="J2487" s="794"/>
      <c r="K2487" s="794"/>
      <c r="L2487" s="794"/>
    </row>
    <row r="2488" spans="1:12" x14ac:dyDescent="0.2">
      <c r="A2488" s="794"/>
      <c r="B2488" s="794"/>
      <c r="C2488" s="794"/>
      <c r="D2488" s="794"/>
      <c r="G2488" s="794"/>
      <c r="H2488" s="794"/>
      <c r="I2488" s="794"/>
      <c r="J2488" s="794"/>
      <c r="K2488" s="794"/>
      <c r="L2488" s="794"/>
    </row>
    <row r="2489" spans="1:12" x14ac:dyDescent="0.2">
      <c r="A2489" s="794"/>
      <c r="B2489" s="794"/>
      <c r="C2489" s="794"/>
      <c r="D2489" s="794"/>
      <c r="G2489" s="794"/>
      <c r="H2489" s="794"/>
      <c r="I2489" s="794"/>
      <c r="J2489" s="794"/>
      <c r="K2489" s="794"/>
      <c r="L2489" s="794"/>
    </row>
    <row r="2490" spans="1:12" x14ac:dyDescent="0.2">
      <c r="A2490" s="794"/>
      <c r="B2490" s="794"/>
      <c r="C2490" s="794"/>
      <c r="D2490" s="794"/>
      <c r="G2490" s="794"/>
      <c r="H2490" s="794"/>
      <c r="I2490" s="794"/>
      <c r="J2490" s="794"/>
      <c r="K2490" s="794"/>
      <c r="L2490" s="794"/>
    </row>
    <row r="2491" spans="1:12" x14ac:dyDescent="0.2">
      <c r="A2491" s="794"/>
      <c r="B2491" s="794"/>
      <c r="C2491" s="794"/>
      <c r="D2491" s="794"/>
      <c r="G2491" s="794"/>
      <c r="H2491" s="794"/>
      <c r="I2491" s="794"/>
      <c r="J2491" s="794"/>
      <c r="K2491" s="794"/>
      <c r="L2491" s="794"/>
    </row>
    <row r="2492" spans="1:12" x14ac:dyDescent="0.2">
      <c r="A2492" s="794"/>
      <c r="B2492" s="794"/>
      <c r="C2492" s="794"/>
      <c r="D2492" s="794"/>
      <c r="G2492" s="794"/>
      <c r="H2492" s="794"/>
      <c r="I2492" s="794"/>
      <c r="J2492" s="794"/>
      <c r="K2492" s="794"/>
      <c r="L2492" s="794"/>
    </row>
    <row r="2493" spans="1:12" x14ac:dyDescent="0.2">
      <c r="A2493" s="794"/>
      <c r="B2493" s="794"/>
      <c r="C2493" s="794"/>
      <c r="D2493" s="794"/>
      <c r="G2493" s="794"/>
      <c r="H2493" s="794"/>
      <c r="I2493" s="794"/>
      <c r="J2493" s="794"/>
      <c r="K2493" s="794"/>
      <c r="L2493" s="794"/>
    </row>
    <row r="2494" spans="1:12" x14ac:dyDescent="0.2">
      <c r="A2494" s="794"/>
      <c r="B2494" s="794"/>
      <c r="C2494" s="794"/>
      <c r="D2494" s="794"/>
      <c r="G2494" s="794"/>
      <c r="H2494" s="794"/>
      <c r="I2494" s="794"/>
      <c r="J2494" s="794"/>
      <c r="K2494" s="794"/>
      <c r="L2494" s="794"/>
    </row>
    <row r="2495" spans="1:12" x14ac:dyDescent="0.2">
      <c r="A2495" s="794"/>
      <c r="B2495" s="794"/>
      <c r="C2495" s="794"/>
      <c r="D2495" s="794"/>
      <c r="G2495" s="794"/>
      <c r="H2495" s="794"/>
      <c r="I2495" s="794"/>
      <c r="J2495" s="794"/>
      <c r="K2495" s="794"/>
      <c r="L2495" s="794"/>
    </row>
    <row r="2496" spans="1:12" x14ac:dyDescent="0.2">
      <c r="A2496" s="794"/>
      <c r="B2496" s="794"/>
      <c r="C2496" s="794"/>
      <c r="D2496" s="794"/>
      <c r="G2496" s="794"/>
      <c r="H2496" s="794"/>
      <c r="I2496" s="794"/>
      <c r="J2496" s="794"/>
      <c r="K2496" s="794"/>
      <c r="L2496" s="794"/>
    </row>
    <row r="2497" spans="1:12" x14ac:dyDescent="0.2">
      <c r="A2497" s="794"/>
      <c r="B2497" s="794"/>
      <c r="C2497" s="794"/>
      <c r="D2497" s="794"/>
      <c r="G2497" s="794"/>
      <c r="H2497" s="794"/>
      <c r="I2497" s="794"/>
      <c r="J2497" s="794"/>
      <c r="K2497" s="794"/>
      <c r="L2497" s="794"/>
    </row>
    <row r="2498" spans="1:12" x14ac:dyDescent="0.2">
      <c r="A2498" s="794"/>
      <c r="B2498" s="794"/>
      <c r="C2498" s="794"/>
      <c r="D2498" s="794"/>
      <c r="G2498" s="794"/>
      <c r="H2498" s="794"/>
      <c r="I2498" s="794"/>
      <c r="J2498" s="794"/>
      <c r="K2498" s="794"/>
      <c r="L2498" s="794"/>
    </row>
    <row r="2499" spans="1:12" x14ac:dyDescent="0.2">
      <c r="A2499" s="794"/>
      <c r="B2499" s="794"/>
      <c r="C2499" s="794"/>
      <c r="D2499" s="794"/>
      <c r="G2499" s="794"/>
      <c r="H2499" s="794"/>
      <c r="I2499" s="794"/>
      <c r="J2499" s="794"/>
      <c r="K2499" s="794"/>
      <c r="L2499" s="794"/>
    </row>
    <row r="2500" spans="1:12" x14ac:dyDescent="0.2">
      <c r="A2500" s="794"/>
      <c r="B2500" s="794"/>
      <c r="C2500" s="794"/>
      <c r="D2500" s="794"/>
      <c r="G2500" s="794"/>
      <c r="H2500" s="794"/>
      <c r="I2500" s="794"/>
      <c r="J2500" s="794"/>
      <c r="K2500" s="794"/>
      <c r="L2500" s="794"/>
    </row>
    <row r="2501" spans="1:12" x14ac:dyDescent="0.2">
      <c r="A2501" s="794"/>
      <c r="B2501" s="794"/>
      <c r="C2501" s="794"/>
      <c r="D2501" s="794"/>
      <c r="G2501" s="794"/>
      <c r="H2501" s="794"/>
      <c r="I2501" s="794"/>
      <c r="J2501" s="794"/>
      <c r="K2501" s="794"/>
      <c r="L2501" s="794"/>
    </row>
    <row r="2502" spans="1:12" x14ac:dyDescent="0.2">
      <c r="A2502" s="794"/>
      <c r="B2502" s="794"/>
      <c r="C2502" s="794"/>
      <c r="D2502" s="794"/>
      <c r="G2502" s="794"/>
      <c r="H2502" s="794"/>
      <c r="I2502" s="794"/>
      <c r="J2502" s="794"/>
      <c r="K2502" s="794"/>
      <c r="L2502" s="794"/>
    </row>
    <row r="2503" spans="1:12" x14ac:dyDescent="0.2">
      <c r="A2503" s="794"/>
      <c r="B2503" s="794"/>
      <c r="C2503" s="794"/>
      <c r="D2503" s="794"/>
      <c r="G2503" s="794"/>
      <c r="H2503" s="794"/>
      <c r="I2503" s="794"/>
      <c r="J2503" s="794"/>
      <c r="K2503" s="794"/>
      <c r="L2503" s="794"/>
    </row>
    <row r="2504" spans="1:12" x14ac:dyDescent="0.2">
      <c r="A2504" s="794"/>
      <c r="B2504" s="794"/>
      <c r="C2504" s="794"/>
      <c r="D2504" s="794"/>
      <c r="G2504" s="794"/>
      <c r="H2504" s="794"/>
      <c r="I2504" s="794"/>
      <c r="J2504" s="794"/>
      <c r="K2504" s="794"/>
      <c r="L2504" s="794"/>
    </row>
    <row r="2505" spans="1:12" x14ac:dyDescent="0.2">
      <c r="A2505" s="794"/>
      <c r="B2505" s="794"/>
      <c r="C2505" s="794"/>
      <c r="D2505" s="794"/>
      <c r="G2505" s="794"/>
      <c r="H2505" s="794"/>
      <c r="I2505" s="794"/>
      <c r="J2505" s="794"/>
      <c r="K2505" s="794"/>
      <c r="L2505" s="794"/>
    </row>
    <row r="2506" spans="1:12" x14ac:dyDescent="0.2">
      <c r="A2506" s="794"/>
      <c r="B2506" s="794"/>
      <c r="C2506" s="794"/>
      <c r="D2506" s="794"/>
      <c r="G2506" s="794"/>
      <c r="H2506" s="794"/>
      <c r="I2506" s="794"/>
      <c r="J2506" s="794"/>
      <c r="K2506" s="794"/>
      <c r="L2506" s="794"/>
    </row>
    <row r="2507" spans="1:12" x14ac:dyDescent="0.2">
      <c r="A2507" s="794"/>
      <c r="B2507" s="794"/>
      <c r="C2507" s="794"/>
      <c r="D2507" s="794"/>
      <c r="G2507" s="794"/>
      <c r="H2507" s="794"/>
      <c r="I2507" s="794"/>
      <c r="J2507" s="794"/>
      <c r="K2507" s="794"/>
      <c r="L2507" s="794"/>
    </row>
    <row r="2508" spans="1:12" x14ac:dyDescent="0.2">
      <c r="A2508" s="794"/>
      <c r="B2508" s="794"/>
      <c r="C2508" s="794"/>
      <c r="D2508" s="794"/>
      <c r="G2508" s="794"/>
      <c r="H2508" s="794"/>
      <c r="I2508" s="794"/>
      <c r="J2508" s="794"/>
      <c r="K2508" s="794"/>
      <c r="L2508" s="794"/>
    </row>
    <row r="2509" spans="1:12" x14ac:dyDescent="0.2">
      <c r="A2509" s="794"/>
      <c r="B2509" s="794"/>
      <c r="C2509" s="794"/>
      <c r="D2509" s="794"/>
      <c r="G2509" s="794"/>
      <c r="H2509" s="794"/>
      <c r="I2509" s="794"/>
      <c r="J2509" s="794"/>
      <c r="K2509" s="794"/>
      <c r="L2509" s="794"/>
    </row>
    <row r="2510" spans="1:12" x14ac:dyDescent="0.2">
      <c r="A2510" s="794"/>
      <c r="B2510" s="794"/>
      <c r="C2510" s="794"/>
      <c r="D2510" s="794"/>
      <c r="G2510" s="794"/>
      <c r="H2510" s="794"/>
      <c r="I2510" s="794"/>
      <c r="J2510" s="794"/>
      <c r="K2510" s="794"/>
      <c r="L2510" s="794"/>
    </row>
    <row r="2511" spans="1:12" x14ac:dyDescent="0.2">
      <c r="A2511" s="794"/>
      <c r="B2511" s="794"/>
      <c r="C2511" s="794"/>
      <c r="D2511" s="794"/>
      <c r="G2511" s="794"/>
      <c r="H2511" s="794"/>
      <c r="I2511" s="794"/>
      <c r="J2511" s="794"/>
      <c r="K2511" s="794"/>
      <c r="L2511" s="794"/>
    </row>
    <row r="2512" spans="1:12" x14ac:dyDescent="0.2">
      <c r="A2512" s="794"/>
      <c r="B2512" s="794"/>
      <c r="C2512" s="794"/>
      <c r="D2512" s="794"/>
      <c r="G2512" s="794"/>
      <c r="H2512" s="794"/>
      <c r="I2512" s="794"/>
      <c r="J2512" s="794"/>
      <c r="K2512" s="794"/>
      <c r="L2512" s="794"/>
    </row>
    <row r="2513" spans="1:12" x14ac:dyDescent="0.2">
      <c r="A2513" s="794"/>
      <c r="B2513" s="794"/>
      <c r="C2513" s="794"/>
      <c r="D2513" s="794"/>
      <c r="G2513" s="794"/>
      <c r="H2513" s="794"/>
      <c r="I2513" s="794"/>
      <c r="J2513" s="794"/>
      <c r="K2513" s="794"/>
      <c r="L2513" s="794"/>
    </row>
    <row r="2514" spans="1:12" x14ac:dyDescent="0.2">
      <c r="A2514" s="794"/>
      <c r="B2514" s="794"/>
      <c r="C2514" s="794"/>
      <c r="D2514" s="794"/>
      <c r="G2514" s="794"/>
      <c r="H2514" s="794"/>
      <c r="I2514" s="794"/>
      <c r="J2514" s="794"/>
      <c r="K2514" s="794"/>
      <c r="L2514" s="794"/>
    </row>
    <row r="2515" spans="1:12" x14ac:dyDescent="0.2">
      <c r="A2515" s="794"/>
      <c r="B2515" s="794"/>
      <c r="C2515" s="794"/>
      <c r="D2515" s="794"/>
      <c r="G2515" s="794"/>
      <c r="H2515" s="794"/>
      <c r="I2515" s="794"/>
      <c r="J2515" s="794"/>
      <c r="K2515" s="794"/>
      <c r="L2515" s="794"/>
    </row>
    <row r="2516" spans="1:12" x14ac:dyDescent="0.2">
      <c r="A2516" s="794"/>
      <c r="B2516" s="794"/>
      <c r="C2516" s="794"/>
      <c r="D2516" s="794"/>
      <c r="G2516" s="794"/>
      <c r="H2516" s="794"/>
      <c r="I2516" s="794"/>
      <c r="J2516" s="794"/>
      <c r="K2516" s="794"/>
      <c r="L2516" s="794"/>
    </row>
    <row r="2517" spans="1:12" x14ac:dyDescent="0.2">
      <c r="A2517" s="794"/>
      <c r="B2517" s="794"/>
      <c r="C2517" s="794"/>
      <c r="D2517" s="794"/>
      <c r="G2517" s="794"/>
      <c r="H2517" s="794"/>
      <c r="I2517" s="794"/>
      <c r="J2517" s="794"/>
      <c r="K2517" s="794"/>
      <c r="L2517" s="794"/>
    </row>
    <row r="2518" spans="1:12" x14ac:dyDescent="0.2">
      <c r="A2518" s="794"/>
      <c r="B2518" s="794"/>
      <c r="C2518" s="794"/>
      <c r="D2518" s="794"/>
      <c r="G2518" s="794"/>
      <c r="H2518" s="794"/>
      <c r="I2518" s="794"/>
      <c r="J2518" s="794"/>
      <c r="K2518" s="794"/>
      <c r="L2518" s="794"/>
    </row>
    <row r="2519" spans="1:12" x14ac:dyDescent="0.2">
      <c r="A2519" s="794"/>
      <c r="B2519" s="794"/>
      <c r="C2519" s="794"/>
      <c r="D2519" s="794"/>
      <c r="G2519" s="794"/>
      <c r="H2519" s="794"/>
      <c r="I2519" s="794"/>
      <c r="J2519" s="794"/>
      <c r="K2519" s="794"/>
      <c r="L2519" s="794"/>
    </row>
    <row r="2520" spans="1:12" x14ac:dyDescent="0.2">
      <c r="A2520" s="794"/>
      <c r="B2520" s="794"/>
      <c r="C2520" s="794"/>
      <c r="D2520" s="794"/>
      <c r="G2520" s="794"/>
      <c r="H2520" s="794"/>
      <c r="I2520" s="794"/>
      <c r="J2520" s="794"/>
      <c r="K2520" s="794"/>
      <c r="L2520" s="794"/>
    </row>
    <row r="2521" spans="1:12" x14ac:dyDescent="0.2">
      <c r="A2521" s="794"/>
      <c r="B2521" s="794"/>
      <c r="C2521" s="794"/>
      <c r="D2521" s="794"/>
      <c r="G2521" s="794"/>
      <c r="H2521" s="794"/>
      <c r="I2521" s="794"/>
      <c r="J2521" s="794"/>
      <c r="K2521" s="794"/>
      <c r="L2521" s="794"/>
    </row>
    <row r="2522" spans="1:12" x14ac:dyDescent="0.2">
      <c r="A2522" s="794"/>
      <c r="B2522" s="794"/>
      <c r="C2522" s="794"/>
      <c r="D2522" s="794"/>
      <c r="G2522" s="794"/>
      <c r="H2522" s="794"/>
      <c r="I2522" s="794"/>
      <c r="J2522" s="794"/>
      <c r="K2522" s="794"/>
      <c r="L2522" s="794"/>
    </row>
    <row r="2523" spans="1:12" x14ac:dyDescent="0.2">
      <c r="A2523" s="794"/>
      <c r="B2523" s="794"/>
      <c r="C2523" s="794"/>
      <c r="D2523" s="794"/>
      <c r="G2523" s="794"/>
      <c r="H2523" s="794"/>
      <c r="I2523" s="794"/>
      <c r="J2523" s="794"/>
      <c r="K2523" s="794"/>
      <c r="L2523" s="794"/>
    </row>
    <row r="2524" spans="1:12" x14ac:dyDescent="0.2">
      <c r="A2524" s="794"/>
      <c r="B2524" s="794"/>
      <c r="C2524" s="794"/>
      <c r="D2524" s="794"/>
      <c r="G2524" s="794"/>
      <c r="H2524" s="794"/>
      <c r="I2524" s="794"/>
      <c r="J2524" s="794"/>
      <c r="K2524" s="794"/>
      <c r="L2524" s="794"/>
    </row>
    <row r="2525" spans="1:12" x14ac:dyDescent="0.2">
      <c r="A2525" s="794"/>
      <c r="B2525" s="794"/>
      <c r="C2525" s="794"/>
      <c r="D2525" s="794"/>
      <c r="G2525" s="794"/>
      <c r="H2525" s="794"/>
      <c r="I2525" s="794"/>
      <c r="J2525" s="794"/>
      <c r="K2525" s="794"/>
      <c r="L2525" s="794"/>
    </row>
    <row r="2526" spans="1:12" x14ac:dyDescent="0.2">
      <c r="A2526" s="794"/>
      <c r="B2526" s="794"/>
      <c r="C2526" s="794"/>
      <c r="D2526" s="794"/>
      <c r="G2526" s="794"/>
      <c r="H2526" s="794"/>
      <c r="I2526" s="794"/>
      <c r="J2526" s="794"/>
      <c r="K2526" s="794"/>
      <c r="L2526" s="794"/>
    </row>
    <row r="2527" spans="1:12" x14ac:dyDescent="0.2">
      <c r="A2527" s="794"/>
      <c r="B2527" s="794"/>
      <c r="C2527" s="794"/>
      <c r="D2527" s="794"/>
      <c r="G2527" s="794"/>
      <c r="H2527" s="794"/>
      <c r="I2527" s="794"/>
      <c r="J2527" s="794"/>
      <c r="K2527" s="794"/>
      <c r="L2527" s="794"/>
    </row>
    <row r="2528" spans="1:12" x14ac:dyDescent="0.2">
      <c r="A2528" s="794"/>
      <c r="B2528" s="794"/>
      <c r="C2528" s="794"/>
      <c r="D2528" s="794"/>
      <c r="G2528" s="794"/>
      <c r="H2528" s="794"/>
      <c r="I2528" s="794"/>
      <c r="J2528" s="794"/>
      <c r="K2528" s="794"/>
      <c r="L2528" s="794"/>
    </row>
    <row r="2529" spans="1:12" x14ac:dyDescent="0.2">
      <c r="A2529" s="794"/>
      <c r="B2529" s="794"/>
      <c r="C2529" s="794"/>
      <c r="D2529" s="794"/>
      <c r="G2529" s="794"/>
      <c r="H2529" s="794"/>
      <c r="I2529" s="794"/>
      <c r="J2529" s="794"/>
      <c r="K2529" s="794"/>
      <c r="L2529" s="794"/>
    </row>
    <row r="2530" spans="1:12" x14ac:dyDescent="0.2">
      <c r="A2530" s="794"/>
      <c r="B2530" s="794"/>
      <c r="C2530" s="794"/>
      <c r="D2530" s="794"/>
      <c r="G2530" s="794"/>
      <c r="H2530" s="794"/>
      <c r="I2530" s="794"/>
      <c r="J2530" s="794"/>
      <c r="K2530" s="794"/>
      <c r="L2530" s="794"/>
    </row>
    <row r="2531" spans="1:12" x14ac:dyDescent="0.2">
      <c r="A2531" s="794"/>
      <c r="B2531" s="794"/>
      <c r="C2531" s="794"/>
      <c r="D2531" s="794"/>
      <c r="G2531" s="794"/>
      <c r="H2531" s="794"/>
      <c r="I2531" s="794"/>
      <c r="J2531" s="794"/>
      <c r="K2531" s="794"/>
      <c r="L2531" s="794"/>
    </row>
    <row r="2532" spans="1:12" x14ac:dyDescent="0.2">
      <c r="A2532" s="794"/>
      <c r="B2532" s="794"/>
      <c r="C2532" s="794"/>
      <c r="D2532" s="794"/>
      <c r="G2532" s="794"/>
      <c r="H2532" s="794"/>
      <c r="I2532" s="794"/>
      <c r="J2532" s="794"/>
      <c r="K2532" s="794"/>
      <c r="L2532" s="794"/>
    </row>
    <row r="2533" spans="1:12" x14ac:dyDescent="0.2">
      <c r="A2533" s="794"/>
      <c r="B2533" s="794"/>
      <c r="C2533" s="794"/>
      <c r="D2533" s="794"/>
      <c r="G2533" s="794"/>
      <c r="H2533" s="794"/>
      <c r="I2533" s="794"/>
      <c r="J2533" s="794"/>
      <c r="K2533" s="794"/>
      <c r="L2533" s="794"/>
    </row>
    <row r="2534" spans="1:12" x14ac:dyDescent="0.2">
      <c r="A2534" s="794"/>
      <c r="B2534" s="794"/>
      <c r="C2534" s="794"/>
      <c r="D2534" s="794"/>
      <c r="G2534" s="794"/>
      <c r="H2534" s="794"/>
      <c r="I2534" s="794"/>
      <c r="J2534" s="794"/>
      <c r="K2534" s="794"/>
      <c r="L2534" s="794"/>
    </row>
    <row r="2535" spans="1:12" x14ac:dyDescent="0.2">
      <c r="A2535" s="794"/>
      <c r="B2535" s="794"/>
      <c r="C2535" s="794"/>
      <c r="D2535" s="794"/>
      <c r="G2535" s="794"/>
      <c r="H2535" s="794"/>
      <c r="I2535" s="794"/>
      <c r="J2535" s="794"/>
      <c r="K2535" s="794"/>
      <c r="L2535" s="794"/>
    </row>
    <row r="2536" spans="1:12" x14ac:dyDescent="0.2">
      <c r="A2536" s="794"/>
      <c r="B2536" s="794"/>
      <c r="C2536" s="794"/>
      <c r="D2536" s="794"/>
      <c r="G2536" s="794"/>
      <c r="H2536" s="794"/>
      <c r="I2536" s="794"/>
      <c r="J2536" s="794"/>
      <c r="K2536" s="794"/>
      <c r="L2536" s="794"/>
    </row>
    <row r="2537" spans="1:12" x14ac:dyDescent="0.2">
      <c r="A2537" s="794"/>
      <c r="B2537" s="794"/>
      <c r="C2537" s="794"/>
      <c r="D2537" s="794"/>
      <c r="G2537" s="794"/>
      <c r="H2537" s="794"/>
      <c r="I2537" s="794"/>
      <c r="J2537" s="794"/>
      <c r="K2537" s="794"/>
      <c r="L2537" s="794"/>
    </row>
    <row r="2538" spans="1:12" x14ac:dyDescent="0.2">
      <c r="A2538" s="794"/>
      <c r="B2538" s="794"/>
      <c r="C2538" s="794"/>
      <c r="D2538" s="794"/>
      <c r="G2538" s="794"/>
      <c r="H2538" s="794"/>
      <c r="I2538" s="794"/>
      <c r="J2538" s="794"/>
      <c r="K2538" s="794"/>
      <c r="L2538" s="794"/>
    </row>
    <row r="2539" spans="1:12" x14ac:dyDescent="0.2">
      <c r="A2539" s="794"/>
      <c r="B2539" s="794"/>
      <c r="C2539" s="794"/>
      <c r="D2539" s="794"/>
      <c r="G2539" s="794"/>
      <c r="H2539" s="794"/>
      <c r="I2539" s="794"/>
      <c r="J2539" s="794"/>
      <c r="K2539" s="794"/>
      <c r="L2539" s="794"/>
    </row>
    <row r="2540" spans="1:12" x14ac:dyDescent="0.2">
      <c r="A2540" s="794"/>
      <c r="B2540" s="794"/>
      <c r="C2540" s="794"/>
      <c r="D2540" s="794"/>
      <c r="G2540" s="794"/>
      <c r="H2540" s="794"/>
      <c r="I2540" s="794"/>
      <c r="J2540" s="794"/>
      <c r="K2540" s="794"/>
      <c r="L2540" s="794"/>
    </row>
    <row r="2541" spans="1:12" x14ac:dyDescent="0.2">
      <c r="A2541" s="794"/>
      <c r="B2541" s="794"/>
      <c r="C2541" s="794"/>
      <c r="D2541" s="794"/>
      <c r="G2541" s="794"/>
      <c r="H2541" s="794"/>
      <c r="I2541" s="794"/>
      <c r="J2541" s="794"/>
      <c r="K2541" s="794"/>
      <c r="L2541" s="794"/>
    </row>
    <row r="2542" spans="1:12" x14ac:dyDescent="0.2">
      <c r="A2542" s="794"/>
      <c r="B2542" s="794"/>
      <c r="C2542" s="794"/>
      <c r="D2542" s="794"/>
      <c r="G2542" s="794"/>
      <c r="H2542" s="794"/>
      <c r="I2542" s="794"/>
      <c r="J2542" s="794"/>
      <c r="K2542" s="794"/>
      <c r="L2542" s="794"/>
    </row>
    <row r="2543" spans="1:12" x14ac:dyDescent="0.2">
      <c r="A2543" s="794"/>
      <c r="B2543" s="794"/>
      <c r="C2543" s="794"/>
      <c r="D2543" s="794"/>
      <c r="G2543" s="794"/>
      <c r="H2543" s="794"/>
      <c r="I2543" s="794"/>
      <c r="J2543" s="794"/>
      <c r="K2543" s="794"/>
      <c r="L2543" s="794"/>
    </row>
    <row r="2544" spans="1:12" x14ac:dyDescent="0.2">
      <c r="A2544" s="794"/>
      <c r="B2544" s="794"/>
      <c r="C2544" s="794"/>
      <c r="D2544" s="794"/>
      <c r="G2544" s="794"/>
      <c r="H2544" s="794"/>
      <c r="I2544" s="794"/>
      <c r="J2544" s="794"/>
      <c r="K2544" s="794"/>
      <c r="L2544" s="794"/>
    </row>
    <row r="2545" spans="1:12" x14ac:dyDescent="0.2">
      <c r="A2545" s="794"/>
      <c r="B2545" s="794"/>
      <c r="C2545" s="794"/>
      <c r="D2545" s="794"/>
      <c r="G2545" s="794"/>
      <c r="H2545" s="794"/>
      <c r="I2545" s="794"/>
      <c r="J2545" s="794"/>
      <c r="K2545" s="794"/>
      <c r="L2545" s="794"/>
    </row>
    <row r="2546" spans="1:12" x14ac:dyDescent="0.2">
      <c r="A2546" s="794"/>
      <c r="B2546" s="794"/>
      <c r="C2546" s="794"/>
      <c r="D2546" s="794"/>
      <c r="G2546" s="794"/>
      <c r="H2546" s="794"/>
      <c r="I2546" s="794"/>
      <c r="J2546" s="794"/>
      <c r="K2546" s="794"/>
      <c r="L2546" s="794"/>
    </row>
    <row r="2547" spans="1:12" x14ac:dyDescent="0.2">
      <c r="A2547" s="794"/>
      <c r="B2547" s="794"/>
      <c r="C2547" s="794"/>
      <c r="D2547" s="794"/>
      <c r="G2547" s="794"/>
      <c r="H2547" s="794"/>
      <c r="I2547" s="794"/>
      <c r="J2547" s="794"/>
      <c r="K2547" s="794"/>
      <c r="L2547" s="794"/>
    </row>
    <row r="2548" spans="1:12" x14ac:dyDescent="0.2">
      <c r="A2548" s="794"/>
      <c r="B2548" s="794"/>
      <c r="C2548" s="794"/>
      <c r="D2548" s="794"/>
      <c r="G2548" s="794"/>
      <c r="H2548" s="794"/>
      <c r="I2548" s="794"/>
      <c r="J2548" s="794"/>
      <c r="K2548" s="794"/>
      <c r="L2548" s="794"/>
    </row>
    <row r="2549" spans="1:12" x14ac:dyDescent="0.2">
      <c r="A2549" s="794"/>
      <c r="B2549" s="794"/>
      <c r="C2549" s="794"/>
      <c r="D2549" s="794"/>
      <c r="G2549" s="794"/>
      <c r="H2549" s="794"/>
      <c r="I2549" s="794"/>
      <c r="J2549" s="794"/>
      <c r="K2549" s="794"/>
      <c r="L2549" s="794"/>
    </row>
    <row r="2550" spans="1:12" x14ac:dyDescent="0.2">
      <c r="A2550" s="794"/>
      <c r="B2550" s="794"/>
      <c r="C2550" s="794"/>
      <c r="D2550" s="794"/>
      <c r="G2550" s="794"/>
      <c r="H2550" s="794"/>
      <c r="I2550" s="794"/>
      <c r="J2550" s="794"/>
      <c r="K2550" s="794"/>
      <c r="L2550" s="794"/>
    </row>
    <row r="2551" spans="1:12" x14ac:dyDescent="0.2">
      <c r="A2551" s="794"/>
      <c r="B2551" s="794"/>
      <c r="C2551" s="794"/>
      <c r="D2551" s="794"/>
      <c r="G2551" s="794"/>
      <c r="H2551" s="794"/>
      <c r="I2551" s="794"/>
      <c r="J2551" s="794"/>
      <c r="K2551" s="794"/>
      <c r="L2551" s="794"/>
    </row>
    <row r="2552" spans="1:12" x14ac:dyDescent="0.2">
      <c r="A2552" s="794"/>
      <c r="B2552" s="794"/>
      <c r="C2552" s="794"/>
      <c r="D2552" s="794"/>
      <c r="G2552" s="794"/>
      <c r="H2552" s="794"/>
      <c r="I2552" s="794"/>
      <c r="J2552" s="794"/>
      <c r="K2552" s="794"/>
      <c r="L2552" s="794"/>
    </row>
    <row r="2553" spans="1:12" x14ac:dyDescent="0.2">
      <c r="A2553" s="794"/>
      <c r="B2553" s="794"/>
      <c r="C2553" s="794"/>
      <c r="D2553" s="794"/>
      <c r="G2553" s="794"/>
      <c r="H2553" s="794"/>
      <c r="I2553" s="794"/>
      <c r="J2553" s="794"/>
      <c r="K2553" s="794"/>
      <c r="L2553" s="794"/>
    </row>
    <row r="2554" spans="1:12" x14ac:dyDescent="0.2">
      <c r="A2554" s="794"/>
      <c r="B2554" s="794"/>
      <c r="C2554" s="794"/>
      <c r="D2554" s="794"/>
      <c r="G2554" s="794"/>
      <c r="H2554" s="794"/>
      <c r="I2554" s="794"/>
      <c r="J2554" s="794"/>
      <c r="K2554" s="794"/>
      <c r="L2554" s="794"/>
    </row>
    <row r="2555" spans="1:12" x14ac:dyDescent="0.2">
      <c r="A2555" s="794"/>
      <c r="B2555" s="794"/>
      <c r="C2555" s="794"/>
      <c r="D2555" s="794"/>
      <c r="G2555" s="794"/>
      <c r="H2555" s="794"/>
      <c r="I2555" s="794"/>
      <c r="J2555" s="794"/>
      <c r="K2555" s="794"/>
      <c r="L2555" s="794"/>
    </row>
    <row r="2556" spans="1:12" x14ac:dyDescent="0.2">
      <c r="A2556" s="794"/>
      <c r="B2556" s="794"/>
      <c r="C2556" s="794"/>
      <c r="D2556" s="794"/>
      <c r="G2556" s="794"/>
      <c r="H2556" s="794"/>
      <c r="I2556" s="794"/>
      <c r="J2556" s="794"/>
      <c r="K2556" s="794"/>
      <c r="L2556" s="794"/>
    </row>
    <row r="2557" spans="1:12" x14ac:dyDescent="0.2">
      <c r="A2557" s="794"/>
      <c r="B2557" s="794"/>
      <c r="C2557" s="794"/>
      <c r="D2557" s="794"/>
      <c r="G2557" s="794"/>
      <c r="H2557" s="794"/>
      <c r="I2557" s="794"/>
      <c r="J2557" s="794"/>
      <c r="K2557" s="794"/>
      <c r="L2557" s="794"/>
    </row>
    <row r="2558" spans="1:12" x14ac:dyDescent="0.2">
      <c r="A2558" s="794"/>
      <c r="B2558" s="794"/>
      <c r="C2558" s="794"/>
      <c r="D2558" s="794"/>
      <c r="G2558" s="794"/>
      <c r="H2558" s="794"/>
      <c r="I2558" s="794"/>
      <c r="J2558" s="794"/>
      <c r="K2558" s="794"/>
      <c r="L2558" s="794"/>
    </row>
    <row r="2559" spans="1:12" x14ac:dyDescent="0.2">
      <c r="A2559" s="794"/>
      <c r="B2559" s="794"/>
      <c r="C2559" s="794"/>
      <c r="D2559" s="794"/>
      <c r="G2559" s="794"/>
      <c r="H2559" s="794"/>
      <c r="I2559" s="794"/>
      <c r="J2559" s="794"/>
      <c r="K2559" s="794"/>
      <c r="L2559" s="794"/>
    </row>
    <row r="2560" spans="1:12" x14ac:dyDescent="0.2">
      <c r="A2560" s="794"/>
      <c r="B2560" s="794"/>
      <c r="C2560" s="794"/>
      <c r="D2560" s="794"/>
      <c r="G2560" s="794"/>
      <c r="H2560" s="794"/>
      <c r="I2560" s="794"/>
      <c r="J2560" s="794"/>
      <c r="K2560" s="794"/>
      <c r="L2560" s="794"/>
    </row>
    <row r="2561" spans="1:12" x14ac:dyDescent="0.2">
      <c r="A2561" s="794"/>
      <c r="B2561" s="794"/>
      <c r="C2561" s="794"/>
      <c r="D2561" s="794"/>
      <c r="G2561" s="794"/>
      <c r="H2561" s="794"/>
      <c r="I2561" s="794"/>
      <c r="J2561" s="794"/>
      <c r="K2561" s="794"/>
      <c r="L2561" s="794"/>
    </row>
    <row r="2562" spans="1:12" x14ac:dyDescent="0.2">
      <c r="A2562" s="794"/>
      <c r="B2562" s="794"/>
      <c r="C2562" s="794"/>
      <c r="D2562" s="794"/>
      <c r="G2562" s="794"/>
      <c r="H2562" s="794"/>
      <c r="I2562" s="794"/>
      <c r="J2562" s="794"/>
      <c r="K2562" s="794"/>
      <c r="L2562" s="794"/>
    </row>
    <row r="2563" spans="1:12" x14ac:dyDescent="0.2">
      <c r="A2563" s="794"/>
      <c r="B2563" s="794"/>
      <c r="C2563" s="794"/>
      <c r="D2563" s="794"/>
      <c r="G2563" s="794"/>
      <c r="H2563" s="794"/>
      <c r="I2563" s="794"/>
      <c r="J2563" s="794"/>
      <c r="K2563" s="794"/>
      <c r="L2563" s="794"/>
    </row>
    <row r="2564" spans="1:12" x14ac:dyDescent="0.2">
      <c r="A2564" s="794"/>
      <c r="B2564" s="794"/>
      <c r="C2564" s="794"/>
      <c r="D2564" s="794"/>
      <c r="G2564" s="794"/>
      <c r="H2564" s="794"/>
      <c r="I2564" s="794"/>
      <c r="J2564" s="794"/>
      <c r="K2564" s="794"/>
      <c r="L2564" s="794"/>
    </row>
    <row r="2565" spans="1:12" x14ac:dyDescent="0.2">
      <c r="A2565" s="794"/>
      <c r="B2565" s="794"/>
      <c r="C2565" s="794"/>
      <c r="D2565" s="794"/>
      <c r="G2565" s="794"/>
      <c r="H2565" s="794"/>
      <c r="I2565" s="794"/>
      <c r="J2565" s="794"/>
      <c r="K2565" s="794"/>
      <c r="L2565" s="794"/>
    </row>
    <row r="2566" spans="1:12" x14ac:dyDescent="0.2">
      <c r="A2566" s="794"/>
      <c r="B2566" s="794"/>
      <c r="C2566" s="794"/>
      <c r="D2566" s="794"/>
      <c r="G2566" s="794"/>
      <c r="H2566" s="794"/>
      <c r="I2566" s="794"/>
      <c r="J2566" s="794"/>
      <c r="K2566" s="794"/>
      <c r="L2566" s="794"/>
    </row>
    <row r="2567" spans="1:12" x14ac:dyDescent="0.2">
      <c r="A2567" s="794"/>
      <c r="B2567" s="794"/>
      <c r="C2567" s="794"/>
      <c r="D2567" s="794"/>
      <c r="G2567" s="794"/>
      <c r="H2567" s="794"/>
      <c r="I2567" s="794"/>
      <c r="J2567" s="794"/>
      <c r="K2567" s="794"/>
      <c r="L2567" s="794"/>
    </row>
    <row r="2568" spans="1:12" x14ac:dyDescent="0.2">
      <c r="A2568" s="794"/>
      <c r="B2568" s="794"/>
      <c r="C2568" s="794"/>
      <c r="D2568" s="794"/>
      <c r="G2568" s="794"/>
      <c r="H2568" s="794"/>
      <c r="I2568" s="794"/>
      <c r="J2568" s="794"/>
      <c r="K2568" s="794"/>
      <c r="L2568" s="794"/>
    </row>
    <row r="2569" spans="1:12" x14ac:dyDescent="0.2">
      <c r="A2569" s="794"/>
      <c r="B2569" s="794"/>
      <c r="C2569" s="794"/>
      <c r="D2569" s="794"/>
      <c r="G2569" s="794"/>
      <c r="H2569" s="794"/>
      <c r="I2569" s="794"/>
      <c r="J2569" s="794"/>
      <c r="K2569" s="794"/>
      <c r="L2569" s="794"/>
    </row>
    <row r="2570" spans="1:12" x14ac:dyDescent="0.2">
      <c r="A2570" s="794"/>
      <c r="B2570" s="794"/>
      <c r="C2570" s="794"/>
      <c r="D2570" s="794"/>
      <c r="G2570" s="794"/>
      <c r="H2570" s="794"/>
      <c r="I2570" s="794"/>
      <c r="J2570" s="794"/>
      <c r="K2570" s="794"/>
      <c r="L2570" s="794"/>
    </row>
    <row r="2571" spans="1:12" x14ac:dyDescent="0.2">
      <c r="A2571" s="794"/>
      <c r="B2571" s="794"/>
      <c r="C2571" s="794"/>
      <c r="D2571" s="794"/>
      <c r="G2571" s="794"/>
      <c r="H2571" s="794"/>
      <c r="I2571" s="794"/>
      <c r="J2571" s="794"/>
      <c r="K2571" s="794"/>
      <c r="L2571" s="794"/>
    </row>
    <row r="2572" spans="1:12" x14ac:dyDescent="0.2">
      <c r="A2572" s="794"/>
      <c r="B2572" s="794"/>
      <c r="C2572" s="794"/>
      <c r="D2572" s="794"/>
      <c r="G2572" s="794"/>
      <c r="H2572" s="794"/>
      <c r="I2572" s="794"/>
      <c r="J2572" s="794"/>
      <c r="K2572" s="794"/>
      <c r="L2572" s="794"/>
    </row>
    <row r="2573" spans="1:12" x14ac:dyDescent="0.2">
      <c r="A2573" s="794"/>
      <c r="B2573" s="794"/>
      <c r="C2573" s="794"/>
      <c r="D2573" s="794"/>
      <c r="G2573" s="794"/>
      <c r="H2573" s="794"/>
      <c r="I2573" s="794"/>
      <c r="J2573" s="794"/>
      <c r="K2573" s="794"/>
      <c r="L2573" s="794"/>
    </row>
    <row r="2574" spans="1:12" x14ac:dyDescent="0.2">
      <c r="A2574" s="794"/>
      <c r="B2574" s="794"/>
      <c r="C2574" s="794"/>
      <c r="D2574" s="794"/>
      <c r="G2574" s="794"/>
      <c r="H2574" s="794"/>
      <c r="I2574" s="794"/>
      <c r="J2574" s="794"/>
      <c r="K2574" s="794"/>
      <c r="L2574" s="794"/>
    </row>
    <row r="2575" spans="1:12" x14ac:dyDescent="0.2">
      <c r="A2575" s="794"/>
      <c r="B2575" s="794"/>
      <c r="C2575" s="794"/>
      <c r="D2575" s="794"/>
      <c r="G2575" s="794"/>
      <c r="H2575" s="794"/>
      <c r="I2575" s="794"/>
      <c r="J2575" s="794"/>
      <c r="K2575" s="794"/>
      <c r="L2575" s="794"/>
    </row>
    <row r="2576" spans="1:12" x14ac:dyDescent="0.2">
      <c r="A2576" s="794"/>
      <c r="B2576" s="794"/>
      <c r="C2576" s="794"/>
      <c r="D2576" s="794"/>
      <c r="G2576" s="794"/>
      <c r="H2576" s="794"/>
      <c r="I2576" s="794"/>
      <c r="J2576" s="794"/>
      <c r="K2576" s="794"/>
      <c r="L2576" s="794"/>
    </row>
    <row r="2577" spans="1:12" x14ac:dyDescent="0.2">
      <c r="A2577" s="794"/>
      <c r="B2577" s="794"/>
      <c r="C2577" s="794"/>
      <c r="D2577" s="794"/>
      <c r="G2577" s="794"/>
      <c r="H2577" s="794"/>
      <c r="I2577" s="794"/>
      <c r="J2577" s="794"/>
      <c r="K2577" s="794"/>
      <c r="L2577" s="794"/>
    </row>
    <row r="2578" spans="1:12" x14ac:dyDescent="0.2">
      <c r="A2578" s="794"/>
      <c r="B2578" s="794"/>
      <c r="C2578" s="794"/>
      <c r="D2578" s="794"/>
      <c r="G2578" s="794"/>
      <c r="H2578" s="794"/>
      <c r="I2578" s="794"/>
      <c r="J2578" s="794"/>
      <c r="K2578" s="794"/>
      <c r="L2578" s="794"/>
    </row>
    <row r="2579" spans="1:12" x14ac:dyDescent="0.2">
      <c r="A2579" s="794"/>
      <c r="B2579" s="794"/>
      <c r="C2579" s="794"/>
      <c r="D2579" s="794"/>
      <c r="G2579" s="794"/>
      <c r="H2579" s="794"/>
      <c r="I2579" s="794"/>
      <c r="J2579" s="794"/>
      <c r="K2579" s="794"/>
      <c r="L2579" s="794"/>
    </row>
    <row r="2580" spans="1:12" x14ac:dyDescent="0.2">
      <c r="A2580" s="794"/>
      <c r="B2580" s="794"/>
      <c r="C2580" s="794"/>
      <c r="D2580" s="794"/>
      <c r="G2580" s="794"/>
      <c r="H2580" s="794"/>
      <c r="I2580" s="794"/>
      <c r="J2580" s="794"/>
      <c r="K2580" s="794"/>
      <c r="L2580" s="794"/>
    </row>
    <row r="2581" spans="1:12" x14ac:dyDescent="0.2">
      <c r="A2581" s="794"/>
      <c r="B2581" s="794"/>
      <c r="C2581" s="794"/>
      <c r="D2581" s="794"/>
      <c r="G2581" s="794"/>
      <c r="H2581" s="794"/>
      <c r="I2581" s="794"/>
      <c r="J2581" s="794"/>
      <c r="K2581" s="794"/>
      <c r="L2581" s="794"/>
    </row>
    <row r="2582" spans="1:12" x14ac:dyDescent="0.2">
      <c r="A2582" s="794"/>
      <c r="B2582" s="794"/>
      <c r="C2582" s="794"/>
      <c r="D2582" s="794"/>
      <c r="G2582" s="794"/>
      <c r="H2582" s="794"/>
      <c r="I2582" s="794"/>
      <c r="J2582" s="794"/>
      <c r="K2582" s="794"/>
      <c r="L2582" s="794"/>
    </row>
    <row r="2583" spans="1:12" x14ac:dyDescent="0.2">
      <c r="A2583" s="794"/>
      <c r="B2583" s="794"/>
      <c r="C2583" s="794"/>
      <c r="D2583" s="794"/>
      <c r="G2583" s="794"/>
      <c r="H2583" s="794"/>
      <c r="I2583" s="794"/>
      <c r="J2583" s="794"/>
      <c r="K2583" s="794"/>
      <c r="L2583" s="794"/>
    </row>
    <row r="2584" spans="1:12" x14ac:dyDescent="0.2">
      <c r="A2584" s="794"/>
      <c r="B2584" s="794"/>
      <c r="C2584" s="794"/>
      <c r="D2584" s="794"/>
      <c r="G2584" s="794"/>
      <c r="H2584" s="794"/>
      <c r="I2584" s="794"/>
      <c r="J2584" s="794"/>
      <c r="K2584" s="794"/>
      <c r="L2584" s="794"/>
    </row>
    <row r="2585" spans="1:12" x14ac:dyDescent="0.2">
      <c r="A2585" s="794"/>
      <c r="B2585" s="794"/>
      <c r="C2585" s="794"/>
      <c r="D2585" s="794"/>
      <c r="G2585" s="794"/>
      <c r="H2585" s="794"/>
      <c r="I2585" s="794"/>
      <c r="J2585" s="794"/>
      <c r="K2585" s="794"/>
      <c r="L2585" s="794"/>
    </row>
    <row r="2586" spans="1:12" x14ac:dyDescent="0.2">
      <c r="A2586" s="794"/>
      <c r="B2586" s="794"/>
      <c r="C2586" s="794"/>
      <c r="D2586" s="794"/>
      <c r="G2586" s="794"/>
      <c r="H2586" s="794"/>
      <c r="I2586" s="794"/>
      <c r="J2586" s="794"/>
      <c r="K2586" s="794"/>
      <c r="L2586" s="794"/>
    </row>
    <row r="2587" spans="1:12" x14ac:dyDescent="0.2">
      <c r="A2587" s="794"/>
      <c r="B2587" s="794"/>
      <c r="C2587" s="794"/>
      <c r="D2587" s="794"/>
      <c r="G2587" s="794"/>
      <c r="H2587" s="794"/>
      <c r="I2587" s="794"/>
      <c r="J2587" s="794"/>
      <c r="K2587" s="794"/>
      <c r="L2587" s="794"/>
    </row>
    <row r="2588" spans="1:12" x14ac:dyDescent="0.2">
      <c r="A2588" s="794"/>
      <c r="B2588" s="794"/>
      <c r="C2588" s="794"/>
      <c r="D2588" s="794"/>
      <c r="G2588" s="794"/>
      <c r="H2588" s="794"/>
      <c r="I2588" s="794"/>
      <c r="J2588" s="794"/>
      <c r="K2588" s="794"/>
      <c r="L2588" s="794"/>
    </row>
    <row r="2589" spans="1:12" x14ac:dyDescent="0.2">
      <c r="A2589" s="794"/>
      <c r="B2589" s="794"/>
      <c r="C2589" s="794"/>
      <c r="D2589" s="794"/>
      <c r="G2589" s="794"/>
      <c r="H2589" s="794"/>
      <c r="I2589" s="794"/>
      <c r="J2589" s="794"/>
      <c r="K2589" s="794"/>
      <c r="L2589" s="794"/>
    </row>
    <row r="2590" spans="1:12" x14ac:dyDescent="0.2">
      <c r="A2590" s="794"/>
      <c r="B2590" s="794"/>
      <c r="C2590" s="794"/>
      <c r="D2590" s="794"/>
      <c r="G2590" s="794"/>
      <c r="H2590" s="794"/>
      <c r="I2590" s="794"/>
      <c r="J2590" s="794"/>
      <c r="K2590" s="794"/>
      <c r="L2590" s="794"/>
    </row>
    <row r="2591" spans="1:12" x14ac:dyDescent="0.2">
      <c r="A2591" s="794"/>
      <c r="B2591" s="794"/>
      <c r="C2591" s="794"/>
      <c r="D2591" s="794"/>
      <c r="G2591" s="794"/>
      <c r="H2591" s="794"/>
      <c r="I2591" s="794"/>
      <c r="J2591" s="794"/>
      <c r="K2591" s="794"/>
      <c r="L2591" s="794"/>
    </row>
    <row r="2592" spans="1:12" x14ac:dyDescent="0.2">
      <c r="A2592" s="794"/>
      <c r="B2592" s="794"/>
      <c r="C2592" s="794"/>
      <c r="D2592" s="794"/>
      <c r="G2592" s="794"/>
      <c r="H2592" s="794"/>
      <c r="I2592" s="794"/>
      <c r="J2592" s="794"/>
      <c r="K2592" s="794"/>
      <c r="L2592" s="794"/>
    </row>
    <row r="2593" spans="1:12" x14ac:dyDescent="0.2">
      <c r="A2593" s="794"/>
      <c r="B2593" s="794"/>
      <c r="C2593" s="794"/>
      <c r="D2593" s="794"/>
      <c r="G2593" s="794"/>
      <c r="H2593" s="794"/>
      <c r="I2593" s="794"/>
      <c r="J2593" s="794"/>
      <c r="K2593" s="794"/>
      <c r="L2593" s="794"/>
    </row>
    <row r="2594" spans="1:12" x14ac:dyDescent="0.2">
      <c r="A2594" s="794"/>
      <c r="B2594" s="794"/>
      <c r="C2594" s="794"/>
      <c r="D2594" s="794"/>
      <c r="G2594" s="794"/>
      <c r="H2594" s="794"/>
      <c r="I2594" s="794"/>
      <c r="J2594" s="794"/>
      <c r="K2594" s="794"/>
      <c r="L2594" s="794"/>
    </row>
    <row r="2595" spans="1:12" x14ac:dyDescent="0.2">
      <c r="A2595" s="794"/>
      <c r="B2595" s="794"/>
      <c r="C2595" s="794"/>
      <c r="D2595" s="794"/>
      <c r="G2595" s="794"/>
      <c r="H2595" s="794"/>
      <c r="I2595" s="794"/>
      <c r="J2595" s="794"/>
      <c r="K2595" s="794"/>
      <c r="L2595" s="794"/>
    </row>
    <row r="2596" spans="1:12" x14ac:dyDescent="0.2">
      <c r="A2596" s="794"/>
      <c r="B2596" s="794"/>
      <c r="C2596" s="794"/>
      <c r="D2596" s="794"/>
      <c r="G2596" s="794"/>
      <c r="H2596" s="794"/>
      <c r="I2596" s="794"/>
      <c r="J2596" s="794"/>
      <c r="K2596" s="794"/>
      <c r="L2596" s="794"/>
    </row>
    <row r="2597" spans="1:12" x14ac:dyDescent="0.2">
      <c r="A2597" s="794"/>
      <c r="B2597" s="794"/>
      <c r="C2597" s="794"/>
      <c r="D2597" s="794"/>
      <c r="G2597" s="794"/>
      <c r="H2597" s="794"/>
      <c r="I2597" s="794"/>
      <c r="J2597" s="794"/>
      <c r="K2597" s="794"/>
      <c r="L2597" s="794"/>
    </row>
    <row r="2598" spans="1:12" x14ac:dyDescent="0.2">
      <c r="A2598" s="794"/>
      <c r="B2598" s="794"/>
      <c r="C2598" s="794"/>
      <c r="D2598" s="794"/>
      <c r="G2598" s="794"/>
      <c r="H2598" s="794"/>
      <c r="I2598" s="794"/>
      <c r="J2598" s="794"/>
      <c r="K2598" s="794"/>
      <c r="L2598" s="794"/>
    </row>
    <row r="2599" spans="1:12" x14ac:dyDescent="0.2">
      <c r="A2599" s="794"/>
      <c r="B2599" s="794"/>
      <c r="C2599" s="794"/>
      <c r="D2599" s="794"/>
      <c r="G2599" s="794"/>
      <c r="H2599" s="794"/>
      <c r="I2599" s="794"/>
      <c r="J2599" s="794"/>
      <c r="K2599" s="794"/>
      <c r="L2599" s="794"/>
    </row>
    <row r="2600" spans="1:12" x14ac:dyDescent="0.2">
      <c r="A2600" s="794"/>
      <c r="B2600" s="794"/>
      <c r="C2600" s="794"/>
      <c r="D2600" s="794"/>
      <c r="G2600" s="794"/>
      <c r="H2600" s="794"/>
      <c r="I2600" s="794"/>
      <c r="J2600" s="794"/>
      <c r="K2600" s="794"/>
      <c r="L2600" s="794"/>
    </row>
    <row r="2601" spans="1:12" x14ac:dyDescent="0.2">
      <c r="A2601" s="794"/>
      <c r="B2601" s="794"/>
      <c r="C2601" s="794"/>
      <c r="D2601" s="794"/>
      <c r="G2601" s="794"/>
      <c r="H2601" s="794"/>
      <c r="I2601" s="794"/>
      <c r="J2601" s="794"/>
      <c r="K2601" s="794"/>
      <c r="L2601" s="794"/>
    </row>
    <row r="2602" spans="1:12" x14ac:dyDescent="0.2">
      <c r="A2602" s="794"/>
      <c r="B2602" s="794"/>
      <c r="C2602" s="794"/>
      <c r="D2602" s="794"/>
      <c r="G2602" s="794"/>
      <c r="H2602" s="794"/>
      <c r="I2602" s="794"/>
      <c r="J2602" s="794"/>
      <c r="K2602" s="794"/>
      <c r="L2602" s="794"/>
    </row>
    <row r="2603" spans="1:12" x14ac:dyDescent="0.2">
      <c r="A2603" s="794"/>
      <c r="B2603" s="794"/>
      <c r="C2603" s="794"/>
      <c r="D2603" s="794"/>
      <c r="G2603" s="794"/>
      <c r="H2603" s="794"/>
      <c r="I2603" s="794"/>
      <c r="J2603" s="794"/>
      <c r="K2603" s="794"/>
      <c r="L2603" s="794"/>
    </row>
    <row r="2604" spans="1:12" x14ac:dyDescent="0.2">
      <c r="A2604" s="794"/>
      <c r="B2604" s="794"/>
      <c r="C2604" s="794"/>
      <c r="D2604" s="794"/>
      <c r="G2604" s="794"/>
      <c r="H2604" s="794"/>
      <c r="I2604" s="794"/>
      <c r="J2604" s="794"/>
      <c r="K2604" s="794"/>
      <c r="L2604" s="794"/>
    </row>
    <row r="2605" spans="1:12" x14ac:dyDescent="0.2">
      <c r="A2605" s="794"/>
      <c r="B2605" s="794"/>
      <c r="C2605" s="794"/>
      <c r="D2605" s="794"/>
      <c r="G2605" s="794"/>
      <c r="H2605" s="794"/>
      <c r="I2605" s="794"/>
      <c r="J2605" s="794"/>
      <c r="K2605" s="794"/>
      <c r="L2605" s="794"/>
    </row>
    <row r="2606" spans="1:12" x14ac:dyDescent="0.2">
      <c r="A2606" s="794"/>
      <c r="B2606" s="794"/>
      <c r="C2606" s="794"/>
      <c r="D2606" s="794"/>
      <c r="G2606" s="794"/>
      <c r="H2606" s="794"/>
      <c r="I2606" s="794"/>
      <c r="J2606" s="794"/>
      <c r="K2606" s="794"/>
      <c r="L2606" s="794"/>
    </row>
    <row r="2607" spans="1:12" x14ac:dyDescent="0.2">
      <c r="A2607" s="794"/>
      <c r="B2607" s="794"/>
      <c r="C2607" s="794"/>
      <c r="D2607" s="794"/>
      <c r="G2607" s="794"/>
      <c r="H2607" s="794"/>
      <c r="I2607" s="794"/>
      <c r="J2607" s="794"/>
      <c r="K2607" s="794"/>
      <c r="L2607" s="794"/>
    </row>
    <row r="2608" spans="1:12" x14ac:dyDescent="0.2">
      <c r="A2608" s="794"/>
      <c r="B2608" s="794"/>
      <c r="C2608" s="794"/>
      <c r="D2608" s="794"/>
      <c r="G2608" s="794"/>
      <c r="H2608" s="794"/>
      <c r="I2608" s="794"/>
      <c r="J2608" s="794"/>
      <c r="K2608" s="794"/>
      <c r="L2608" s="794"/>
    </row>
    <row r="2609" spans="1:12" x14ac:dyDescent="0.2">
      <c r="A2609" s="794"/>
      <c r="B2609" s="794"/>
      <c r="C2609" s="794"/>
      <c r="D2609" s="794"/>
      <c r="G2609" s="794"/>
      <c r="H2609" s="794"/>
      <c r="I2609" s="794"/>
      <c r="J2609" s="794"/>
      <c r="K2609" s="794"/>
      <c r="L2609" s="794"/>
    </row>
    <row r="2610" spans="1:12" x14ac:dyDescent="0.2">
      <c r="A2610" s="794"/>
      <c r="B2610" s="794"/>
      <c r="C2610" s="794"/>
      <c r="D2610" s="794"/>
      <c r="G2610" s="794"/>
      <c r="H2610" s="794"/>
      <c r="I2610" s="794"/>
      <c r="J2610" s="794"/>
      <c r="K2610" s="794"/>
      <c r="L2610" s="794"/>
    </row>
    <row r="2611" spans="1:12" x14ac:dyDescent="0.2">
      <c r="A2611" s="794"/>
      <c r="B2611" s="794"/>
      <c r="C2611" s="794"/>
      <c r="D2611" s="794"/>
      <c r="G2611" s="794"/>
      <c r="H2611" s="794"/>
      <c r="I2611" s="794"/>
      <c r="J2611" s="794"/>
      <c r="K2611" s="794"/>
      <c r="L2611" s="794"/>
    </row>
    <row r="2612" spans="1:12" x14ac:dyDescent="0.2">
      <c r="A2612" s="794"/>
      <c r="B2612" s="794"/>
      <c r="C2612" s="794"/>
      <c r="D2612" s="794"/>
      <c r="G2612" s="794"/>
      <c r="H2612" s="794"/>
      <c r="I2612" s="794"/>
      <c r="J2612" s="794"/>
      <c r="K2612" s="794"/>
      <c r="L2612" s="794"/>
    </row>
    <row r="2613" spans="1:12" x14ac:dyDescent="0.2">
      <c r="A2613" s="794"/>
      <c r="B2613" s="794"/>
      <c r="C2613" s="794"/>
      <c r="D2613" s="794"/>
      <c r="G2613" s="794"/>
      <c r="H2613" s="794"/>
      <c r="I2613" s="794"/>
      <c r="J2613" s="794"/>
      <c r="K2613" s="794"/>
      <c r="L2613" s="794"/>
    </row>
    <row r="2614" spans="1:12" x14ac:dyDescent="0.2">
      <c r="A2614" s="794"/>
      <c r="B2614" s="794"/>
      <c r="C2614" s="794"/>
      <c r="D2614" s="794"/>
      <c r="G2614" s="794"/>
      <c r="H2614" s="794"/>
      <c r="I2614" s="794"/>
      <c r="J2614" s="794"/>
      <c r="K2614" s="794"/>
      <c r="L2614" s="794"/>
    </row>
    <row r="2615" spans="1:12" x14ac:dyDescent="0.2">
      <c r="A2615" s="794"/>
      <c r="B2615" s="794"/>
      <c r="C2615" s="794"/>
      <c r="D2615" s="794"/>
      <c r="G2615" s="794"/>
      <c r="H2615" s="794"/>
      <c r="I2615" s="794"/>
      <c r="J2615" s="794"/>
      <c r="K2615" s="794"/>
      <c r="L2615" s="794"/>
    </row>
    <row r="2616" spans="1:12" x14ac:dyDescent="0.2">
      <c r="A2616" s="794"/>
      <c r="B2616" s="794"/>
      <c r="C2616" s="794"/>
      <c r="D2616" s="794"/>
      <c r="G2616" s="794"/>
      <c r="H2616" s="794"/>
      <c r="I2616" s="794"/>
      <c r="J2616" s="794"/>
      <c r="K2616" s="794"/>
      <c r="L2616" s="794"/>
    </row>
    <row r="2617" spans="1:12" x14ac:dyDescent="0.2">
      <c r="A2617" s="794"/>
      <c r="B2617" s="794"/>
      <c r="C2617" s="794"/>
      <c r="D2617" s="794"/>
      <c r="G2617" s="794"/>
      <c r="H2617" s="794"/>
      <c r="I2617" s="794"/>
      <c r="J2617" s="794"/>
      <c r="K2617" s="794"/>
      <c r="L2617" s="794"/>
    </row>
    <row r="2618" spans="1:12" x14ac:dyDescent="0.2">
      <c r="A2618" s="794"/>
      <c r="B2618" s="794"/>
      <c r="C2618" s="794"/>
      <c r="D2618" s="794"/>
      <c r="G2618" s="794"/>
      <c r="H2618" s="794"/>
      <c r="I2618" s="794"/>
      <c r="J2618" s="794"/>
      <c r="K2618" s="794"/>
      <c r="L2618" s="794"/>
    </row>
    <row r="2619" spans="1:12" x14ac:dyDescent="0.2">
      <c r="A2619" s="794"/>
      <c r="B2619" s="794"/>
      <c r="C2619" s="794"/>
      <c r="D2619" s="794"/>
      <c r="G2619" s="794"/>
      <c r="H2619" s="794"/>
      <c r="I2619" s="794"/>
      <c r="J2619" s="794"/>
      <c r="K2619" s="794"/>
      <c r="L2619" s="794"/>
    </row>
    <row r="2620" spans="1:12" x14ac:dyDescent="0.2">
      <c r="A2620" s="794"/>
      <c r="B2620" s="794"/>
      <c r="C2620" s="794"/>
      <c r="D2620" s="794"/>
      <c r="G2620" s="794"/>
      <c r="H2620" s="794"/>
      <c r="I2620" s="794"/>
      <c r="J2620" s="794"/>
      <c r="K2620" s="794"/>
      <c r="L2620" s="794"/>
    </row>
    <row r="2621" spans="1:12" x14ac:dyDescent="0.2">
      <c r="A2621" s="794"/>
      <c r="B2621" s="794"/>
      <c r="C2621" s="794"/>
      <c r="D2621" s="794"/>
      <c r="G2621" s="794"/>
      <c r="H2621" s="794"/>
      <c r="I2621" s="794"/>
      <c r="J2621" s="794"/>
      <c r="K2621" s="794"/>
      <c r="L2621" s="794"/>
    </row>
    <row r="2622" spans="1:12" x14ac:dyDescent="0.2">
      <c r="A2622" s="794"/>
      <c r="B2622" s="794"/>
      <c r="C2622" s="794"/>
      <c r="D2622" s="794"/>
      <c r="G2622" s="794"/>
      <c r="H2622" s="794"/>
      <c r="I2622" s="794"/>
      <c r="J2622" s="794"/>
      <c r="K2622" s="794"/>
      <c r="L2622" s="794"/>
    </row>
    <row r="2623" spans="1:12" x14ac:dyDescent="0.2">
      <c r="A2623" s="794"/>
      <c r="B2623" s="794"/>
      <c r="C2623" s="794"/>
      <c r="D2623" s="794"/>
      <c r="G2623" s="794"/>
      <c r="H2623" s="794"/>
      <c r="I2623" s="794"/>
      <c r="J2623" s="794"/>
      <c r="K2623" s="794"/>
      <c r="L2623" s="794"/>
    </row>
    <row r="2624" spans="1:12" x14ac:dyDescent="0.2">
      <c r="A2624" s="794"/>
      <c r="B2624" s="794"/>
      <c r="C2624" s="794"/>
      <c r="D2624" s="794"/>
      <c r="G2624" s="794"/>
      <c r="H2624" s="794"/>
      <c r="I2624" s="794"/>
      <c r="J2624" s="794"/>
      <c r="K2624" s="794"/>
      <c r="L2624" s="794"/>
    </row>
    <row r="2625" spans="1:12" x14ac:dyDescent="0.2">
      <c r="A2625" s="794"/>
      <c r="B2625" s="794"/>
      <c r="C2625" s="794"/>
      <c r="D2625" s="794"/>
      <c r="G2625" s="794"/>
      <c r="H2625" s="794"/>
      <c r="I2625" s="794"/>
      <c r="J2625" s="794"/>
      <c r="K2625" s="794"/>
      <c r="L2625" s="794"/>
    </row>
    <row r="2626" spans="1:12" x14ac:dyDescent="0.2">
      <c r="A2626" s="794"/>
      <c r="B2626" s="794"/>
      <c r="C2626" s="794"/>
      <c r="D2626" s="794"/>
      <c r="G2626" s="794"/>
      <c r="H2626" s="794"/>
      <c r="I2626" s="794"/>
      <c r="J2626" s="794"/>
      <c r="K2626" s="794"/>
      <c r="L2626" s="794"/>
    </row>
    <row r="2627" spans="1:12" x14ac:dyDescent="0.2">
      <c r="A2627" s="794"/>
      <c r="B2627" s="794"/>
      <c r="C2627" s="794"/>
      <c r="D2627" s="794"/>
      <c r="G2627" s="794"/>
      <c r="H2627" s="794"/>
      <c r="I2627" s="794"/>
      <c r="J2627" s="794"/>
      <c r="K2627" s="794"/>
      <c r="L2627" s="794"/>
    </row>
    <row r="2628" spans="1:12" x14ac:dyDescent="0.2">
      <c r="A2628" s="794"/>
      <c r="B2628" s="794"/>
      <c r="C2628" s="794"/>
      <c r="D2628" s="794"/>
      <c r="G2628" s="794"/>
      <c r="H2628" s="794"/>
      <c r="I2628" s="794"/>
      <c r="J2628" s="794"/>
      <c r="K2628" s="794"/>
      <c r="L2628" s="794"/>
    </row>
    <row r="2629" spans="1:12" x14ac:dyDescent="0.2">
      <c r="A2629" s="794"/>
      <c r="B2629" s="794"/>
      <c r="C2629" s="794"/>
      <c r="D2629" s="794"/>
      <c r="G2629" s="794"/>
      <c r="H2629" s="794"/>
      <c r="I2629" s="794"/>
      <c r="J2629" s="794"/>
      <c r="K2629" s="794"/>
      <c r="L2629" s="794"/>
    </row>
    <row r="2630" spans="1:12" x14ac:dyDescent="0.2">
      <c r="A2630" s="794"/>
      <c r="B2630" s="794"/>
      <c r="C2630" s="794"/>
      <c r="D2630" s="794"/>
      <c r="G2630" s="794"/>
      <c r="H2630" s="794"/>
      <c r="I2630" s="794"/>
      <c r="J2630" s="794"/>
      <c r="K2630" s="794"/>
      <c r="L2630" s="794"/>
    </row>
    <row r="2631" spans="1:12" x14ac:dyDescent="0.2">
      <c r="A2631" s="794"/>
      <c r="B2631" s="794"/>
      <c r="C2631" s="794"/>
      <c r="D2631" s="794"/>
      <c r="G2631" s="794"/>
      <c r="H2631" s="794"/>
      <c r="I2631" s="794"/>
      <c r="J2631" s="794"/>
      <c r="K2631" s="794"/>
      <c r="L2631" s="794"/>
    </row>
    <row r="2632" spans="1:12" x14ac:dyDescent="0.2">
      <c r="A2632" s="794"/>
      <c r="B2632" s="794"/>
      <c r="C2632" s="794"/>
      <c r="D2632" s="794"/>
      <c r="G2632" s="794"/>
      <c r="H2632" s="794"/>
      <c r="I2632" s="794"/>
      <c r="J2632" s="794"/>
      <c r="K2632" s="794"/>
      <c r="L2632" s="794"/>
    </row>
    <row r="2633" spans="1:12" x14ac:dyDescent="0.2">
      <c r="A2633" s="794"/>
      <c r="B2633" s="794"/>
      <c r="C2633" s="794"/>
      <c r="D2633" s="794"/>
      <c r="G2633" s="794"/>
      <c r="H2633" s="794"/>
      <c r="I2633" s="794"/>
      <c r="J2633" s="794"/>
      <c r="K2633" s="794"/>
      <c r="L2633" s="794"/>
    </row>
    <row r="2634" spans="1:12" x14ac:dyDescent="0.2">
      <c r="A2634" s="794"/>
      <c r="B2634" s="794"/>
      <c r="C2634" s="794"/>
      <c r="D2634" s="794"/>
      <c r="G2634" s="794"/>
      <c r="H2634" s="794"/>
      <c r="I2634" s="794"/>
      <c r="J2634" s="794"/>
      <c r="K2634" s="794"/>
      <c r="L2634" s="794"/>
    </row>
    <row r="2635" spans="1:12" x14ac:dyDescent="0.2">
      <c r="A2635" s="794"/>
      <c r="B2635" s="794"/>
      <c r="C2635" s="794"/>
      <c r="D2635" s="794"/>
      <c r="G2635" s="794"/>
      <c r="H2635" s="794"/>
      <c r="I2635" s="794"/>
      <c r="J2635" s="794"/>
      <c r="K2635" s="794"/>
      <c r="L2635" s="794"/>
    </row>
    <row r="2636" spans="1:12" x14ac:dyDescent="0.2">
      <c r="A2636" s="794"/>
      <c r="B2636" s="794"/>
      <c r="C2636" s="794"/>
      <c r="D2636" s="794"/>
      <c r="G2636" s="794"/>
      <c r="H2636" s="794"/>
      <c r="I2636" s="794"/>
      <c r="J2636" s="794"/>
      <c r="K2636" s="794"/>
      <c r="L2636" s="794"/>
    </row>
    <row r="2637" spans="1:12" x14ac:dyDescent="0.2">
      <c r="A2637" s="794"/>
      <c r="B2637" s="794"/>
      <c r="C2637" s="794"/>
      <c r="D2637" s="794"/>
      <c r="G2637" s="794"/>
      <c r="H2637" s="794"/>
      <c r="I2637" s="794"/>
      <c r="J2637" s="794"/>
      <c r="K2637" s="794"/>
      <c r="L2637" s="794"/>
    </row>
    <row r="2638" spans="1:12" x14ac:dyDescent="0.2">
      <c r="A2638" s="794"/>
      <c r="B2638" s="794"/>
      <c r="C2638" s="794"/>
      <c r="D2638" s="794"/>
      <c r="G2638" s="794"/>
      <c r="H2638" s="794"/>
      <c r="I2638" s="794"/>
      <c r="J2638" s="794"/>
      <c r="K2638" s="794"/>
      <c r="L2638" s="794"/>
    </row>
    <row r="2639" spans="1:12" x14ac:dyDescent="0.2">
      <c r="A2639" s="794"/>
      <c r="B2639" s="794"/>
      <c r="C2639" s="794"/>
      <c r="D2639" s="794"/>
      <c r="G2639" s="794"/>
      <c r="H2639" s="794"/>
      <c r="I2639" s="794"/>
      <c r="J2639" s="794"/>
      <c r="K2639" s="794"/>
      <c r="L2639" s="794"/>
    </row>
    <row r="2640" spans="1:12" x14ac:dyDescent="0.2">
      <c r="A2640" s="794"/>
      <c r="B2640" s="794"/>
      <c r="C2640" s="794"/>
      <c r="D2640" s="794"/>
      <c r="G2640" s="794"/>
      <c r="H2640" s="794"/>
      <c r="I2640" s="794"/>
      <c r="J2640" s="794"/>
      <c r="K2640" s="794"/>
      <c r="L2640" s="794"/>
    </row>
    <row r="2641" spans="1:12" x14ac:dyDescent="0.2">
      <c r="A2641" s="794"/>
      <c r="B2641" s="794"/>
      <c r="C2641" s="794"/>
      <c r="D2641" s="794"/>
      <c r="G2641" s="794"/>
      <c r="H2641" s="794"/>
      <c r="I2641" s="794"/>
      <c r="J2641" s="794"/>
      <c r="K2641" s="794"/>
      <c r="L2641" s="794"/>
    </row>
    <row r="2642" spans="1:12" x14ac:dyDescent="0.2">
      <c r="A2642" s="794"/>
      <c r="B2642" s="794"/>
      <c r="C2642" s="794"/>
      <c r="D2642" s="794"/>
      <c r="G2642" s="794"/>
      <c r="H2642" s="794"/>
      <c r="I2642" s="794"/>
      <c r="J2642" s="794"/>
      <c r="K2642" s="794"/>
      <c r="L2642" s="794"/>
    </row>
    <row r="2643" spans="1:12" x14ac:dyDescent="0.2">
      <c r="A2643" s="794"/>
      <c r="B2643" s="794"/>
      <c r="C2643" s="794"/>
      <c r="D2643" s="794"/>
      <c r="G2643" s="794"/>
      <c r="H2643" s="794"/>
      <c r="I2643" s="794"/>
      <c r="J2643" s="794"/>
      <c r="K2643" s="794"/>
      <c r="L2643" s="794"/>
    </row>
    <row r="2644" spans="1:12" x14ac:dyDescent="0.2">
      <c r="A2644" s="794"/>
      <c r="B2644" s="794"/>
      <c r="C2644" s="794"/>
      <c r="D2644" s="794"/>
      <c r="G2644" s="794"/>
      <c r="H2644" s="794"/>
      <c r="I2644" s="794"/>
      <c r="J2644" s="794"/>
      <c r="K2644" s="794"/>
      <c r="L2644" s="794"/>
    </row>
    <row r="2645" spans="1:12" x14ac:dyDescent="0.2">
      <c r="A2645" s="794"/>
      <c r="B2645" s="794"/>
      <c r="C2645" s="794"/>
      <c r="D2645" s="794"/>
      <c r="G2645" s="794"/>
      <c r="H2645" s="794"/>
      <c r="I2645" s="794"/>
      <c r="J2645" s="794"/>
      <c r="K2645" s="794"/>
      <c r="L2645" s="794"/>
    </row>
    <row r="2646" spans="1:12" x14ac:dyDescent="0.2">
      <c r="A2646" s="794"/>
      <c r="B2646" s="794"/>
      <c r="C2646" s="794"/>
      <c r="D2646" s="794"/>
      <c r="G2646" s="794"/>
      <c r="H2646" s="794"/>
      <c r="I2646" s="794"/>
      <c r="J2646" s="794"/>
      <c r="K2646" s="794"/>
      <c r="L2646" s="794"/>
    </row>
    <row r="2647" spans="1:12" x14ac:dyDescent="0.2">
      <c r="A2647" s="794"/>
      <c r="B2647" s="794"/>
      <c r="C2647" s="794"/>
      <c r="D2647" s="794"/>
      <c r="G2647" s="794"/>
      <c r="H2647" s="794"/>
      <c r="I2647" s="794"/>
      <c r="J2647" s="794"/>
      <c r="K2647" s="794"/>
      <c r="L2647" s="794"/>
    </row>
    <row r="2648" spans="1:12" x14ac:dyDescent="0.2">
      <c r="A2648" s="794"/>
      <c r="B2648" s="794"/>
      <c r="C2648" s="794"/>
      <c r="D2648" s="794"/>
      <c r="G2648" s="794"/>
      <c r="H2648" s="794"/>
      <c r="I2648" s="794"/>
      <c r="J2648" s="794"/>
      <c r="K2648" s="794"/>
      <c r="L2648" s="794"/>
    </row>
    <row r="2649" spans="1:12" x14ac:dyDescent="0.2">
      <c r="A2649" s="794"/>
      <c r="B2649" s="794"/>
      <c r="C2649" s="794"/>
      <c r="D2649" s="794"/>
      <c r="G2649" s="794"/>
      <c r="H2649" s="794"/>
      <c r="I2649" s="794"/>
      <c r="J2649" s="794"/>
      <c r="K2649" s="794"/>
      <c r="L2649" s="794"/>
    </row>
    <row r="2650" spans="1:12" x14ac:dyDescent="0.2">
      <c r="A2650" s="794"/>
      <c r="B2650" s="794"/>
      <c r="C2650" s="794"/>
      <c r="D2650" s="794"/>
      <c r="G2650" s="794"/>
      <c r="H2650" s="794"/>
      <c r="I2650" s="794"/>
      <c r="J2650" s="794"/>
      <c r="K2650" s="794"/>
      <c r="L2650" s="794"/>
    </row>
    <row r="2651" spans="1:12" x14ac:dyDescent="0.2">
      <c r="A2651" s="794"/>
      <c r="B2651" s="794"/>
      <c r="C2651" s="794"/>
      <c r="D2651" s="794"/>
      <c r="G2651" s="794"/>
      <c r="H2651" s="794"/>
      <c r="I2651" s="794"/>
      <c r="J2651" s="794"/>
      <c r="K2651" s="794"/>
      <c r="L2651" s="794"/>
    </row>
    <row r="2652" spans="1:12" x14ac:dyDescent="0.2">
      <c r="A2652" s="794"/>
      <c r="B2652" s="794"/>
      <c r="C2652" s="794"/>
      <c r="D2652" s="794"/>
      <c r="G2652" s="794"/>
      <c r="H2652" s="794"/>
      <c r="I2652" s="794"/>
      <c r="J2652" s="794"/>
      <c r="K2652" s="794"/>
      <c r="L2652" s="794"/>
    </row>
    <row r="2653" spans="1:12" x14ac:dyDescent="0.2">
      <c r="A2653" s="794"/>
      <c r="B2653" s="794"/>
      <c r="C2653" s="794"/>
      <c r="D2653" s="794"/>
      <c r="G2653" s="794"/>
      <c r="H2653" s="794"/>
      <c r="I2653" s="794"/>
      <c r="J2653" s="794"/>
      <c r="K2653" s="794"/>
      <c r="L2653" s="794"/>
    </row>
    <row r="2654" spans="1:12" x14ac:dyDescent="0.2">
      <c r="A2654" s="794"/>
      <c r="B2654" s="794"/>
      <c r="C2654" s="794"/>
      <c r="D2654" s="794"/>
      <c r="G2654" s="794"/>
      <c r="H2654" s="794"/>
      <c r="I2654" s="794"/>
      <c r="J2654" s="794"/>
      <c r="K2654" s="794"/>
      <c r="L2654" s="794"/>
    </row>
    <row r="2655" spans="1:12" x14ac:dyDescent="0.2">
      <c r="A2655" s="794"/>
      <c r="B2655" s="794"/>
      <c r="C2655" s="794"/>
      <c r="D2655" s="794"/>
      <c r="G2655" s="794"/>
      <c r="H2655" s="794"/>
      <c r="I2655" s="794"/>
      <c r="J2655" s="794"/>
      <c r="K2655" s="794"/>
      <c r="L2655" s="794"/>
    </row>
    <row r="2656" spans="1:12" x14ac:dyDescent="0.2">
      <c r="A2656" s="794"/>
      <c r="B2656" s="794"/>
      <c r="C2656" s="794"/>
      <c r="D2656" s="794"/>
      <c r="G2656" s="794"/>
      <c r="H2656" s="794"/>
      <c r="I2656" s="794"/>
      <c r="J2656" s="794"/>
      <c r="K2656" s="794"/>
      <c r="L2656" s="794"/>
    </row>
    <row r="2657" spans="1:12" x14ac:dyDescent="0.2">
      <c r="A2657" s="794"/>
      <c r="B2657" s="794"/>
      <c r="C2657" s="794"/>
      <c r="D2657" s="794"/>
      <c r="G2657" s="794"/>
      <c r="H2657" s="794"/>
      <c r="I2657" s="794"/>
      <c r="J2657" s="794"/>
      <c r="K2657" s="794"/>
      <c r="L2657" s="794"/>
    </row>
    <row r="2658" spans="1:12" x14ac:dyDescent="0.2">
      <c r="A2658" s="794"/>
      <c r="B2658" s="794"/>
      <c r="C2658" s="794"/>
      <c r="D2658" s="794"/>
      <c r="G2658" s="794"/>
      <c r="H2658" s="794"/>
      <c r="I2658" s="794"/>
      <c r="J2658" s="794"/>
      <c r="K2658" s="794"/>
      <c r="L2658" s="794"/>
    </row>
    <row r="2659" spans="1:12" x14ac:dyDescent="0.2">
      <c r="A2659" s="794"/>
      <c r="B2659" s="794"/>
      <c r="C2659" s="794"/>
      <c r="D2659" s="794"/>
      <c r="G2659" s="794"/>
      <c r="H2659" s="794"/>
      <c r="I2659" s="794"/>
      <c r="J2659" s="794"/>
      <c r="K2659" s="794"/>
      <c r="L2659" s="794"/>
    </row>
    <row r="2660" spans="1:12" x14ac:dyDescent="0.2">
      <c r="A2660" s="794"/>
      <c r="B2660" s="794"/>
      <c r="C2660" s="794"/>
      <c r="D2660" s="794"/>
      <c r="G2660" s="794"/>
      <c r="H2660" s="794"/>
      <c r="I2660" s="794"/>
      <c r="J2660" s="794"/>
      <c r="K2660" s="794"/>
      <c r="L2660" s="794"/>
    </row>
    <row r="2661" spans="1:12" x14ac:dyDescent="0.2">
      <c r="A2661" s="794"/>
      <c r="B2661" s="794"/>
      <c r="C2661" s="794"/>
      <c r="D2661" s="794"/>
      <c r="G2661" s="794"/>
      <c r="H2661" s="794"/>
      <c r="I2661" s="794"/>
      <c r="J2661" s="794"/>
      <c r="K2661" s="794"/>
      <c r="L2661" s="794"/>
    </row>
    <row r="2662" spans="1:12" x14ac:dyDescent="0.2">
      <c r="A2662" s="794"/>
      <c r="B2662" s="794"/>
      <c r="C2662" s="794"/>
      <c r="D2662" s="794"/>
      <c r="G2662" s="794"/>
      <c r="H2662" s="794"/>
      <c r="I2662" s="794"/>
      <c r="J2662" s="794"/>
      <c r="K2662" s="794"/>
      <c r="L2662" s="794"/>
    </row>
    <row r="2663" spans="1:12" x14ac:dyDescent="0.2">
      <c r="A2663" s="794"/>
      <c r="B2663" s="794"/>
      <c r="C2663" s="794"/>
      <c r="D2663" s="794"/>
      <c r="G2663" s="794"/>
      <c r="H2663" s="794"/>
      <c r="I2663" s="794"/>
      <c r="J2663" s="794"/>
      <c r="K2663" s="794"/>
      <c r="L2663" s="794"/>
    </row>
    <row r="2664" spans="1:12" x14ac:dyDescent="0.2">
      <c r="A2664" s="794"/>
      <c r="B2664" s="794"/>
      <c r="C2664" s="794"/>
      <c r="D2664" s="794"/>
      <c r="G2664" s="794"/>
      <c r="H2664" s="794"/>
      <c r="I2664" s="794"/>
      <c r="J2664" s="794"/>
      <c r="K2664" s="794"/>
      <c r="L2664" s="794"/>
    </row>
    <row r="2665" spans="1:12" x14ac:dyDescent="0.2">
      <c r="A2665" s="794"/>
      <c r="B2665" s="794"/>
      <c r="C2665" s="794"/>
      <c r="D2665" s="794"/>
      <c r="G2665" s="794"/>
      <c r="H2665" s="794"/>
      <c r="I2665" s="794"/>
      <c r="J2665" s="794"/>
      <c r="K2665" s="794"/>
      <c r="L2665" s="794"/>
    </row>
    <row r="2666" spans="1:12" x14ac:dyDescent="0.2">
      <c r="A2666" s="794"/>
      <c r="B2666" s="794"/>
      <c r="C2666" s="794"/>
      <c r="D2666" s="794"/>
      <c r="G2666" s="794"/>
      <c r="H2666" s="794"/>
      <c r="I2666" s="794"/>
      <c r="J2666" s="794"/>
      <c r="K2666" s="794"/>
      <c r="L2666" s="794"/>
    </row>
    <row r="2667" spans="1:12" x14ac:dyDescent="0.2">
      <c r="A2667" s="794"/>
      <c r="B2667" s="794"/>
      <c r="C2667" s="794"/>
      <c r="D2667" s="794"/>
      <c r="G2667" s="794"/>
      <c r="H2667" s="794"/>
      <c r="I2667" s="794"/>
      <c r="J2667" s="794"/>
      <c r="K2667" s="794"/>
      <c r="L2667" s="794"/>
    </row>
    <row r="2668" spans="1:12" x14ac:dyDescent="0.2">
      <c r="A2668" s="794"/>
      <c r="B2668" s="794"/>
      <c r="C2668" s="794"/>
      <c r="D2668" s="794"/>
      <c r="G2668" s="794"/>
      <c r="H2668" s="794"/>
      <c r="I2668" s="794"/>
      <c r="J2668" s="794"/>
      <c r="K2668" s="794"/>
      <c r="L2668" s="794"/>
    </row>
    <row r="2669" spans="1:12" x14ac:dyDescent="0.2">
      <c r="A2669" s="794"/>
      <c r="B2669" s="794"/>
      <c r="C2669" s="794"/>
      <c r="D2669" s="794"/>
      <c r="G2669" s="794"/>
      <c r="H2669" s="794"/>
      <c r="I2669" s="794"/>
      <c r="J2669" s="794"/>
      <c r="K2669" s="794"/>
      <c r="L2669" s="794"/>
    </row>
    <row r="2670" spans="1:12" x14ac:dyDescent="0.2">
      <c r="A2670" s="794"/>
      <c r="B2670" s="794"/>
      <c r="C2670" s="794"/>
      <c r="D2670" s="794"/>
      <c r="G2670" s="794"/>
      <c r="H2670" s="794"/>
      <c r="I2670" s="794"/>
      <c r="J2670" s="794"/>
      <c r="K2670" s="794"/>
      <c r="L2670" s="794"/>
    </row>
    <row r="2671" spans="1:12" x14ac:dyDescent="0.2">
      <c r="A2671" s="794"/>
      <c r="B2671" s="794"/>
      <c r="C2671" s="794"/>
      <c r="D2671" s="794"/>
      <c r="G2671" s="794"/>
      <c r="H2671" s="794"/>
      <c r="I2671" s="794"/>
      <c r="J2671" s="794"/>
      <c r="K2671" s="794"/>
      <c r="L2671" s="794"/>
    </row>
    <row r="2672" spans="1:12" x14ac:dyDescent="0.2">
      <c r="A2672" s="794"/>
      <c r="B2672" s="794"/>
      <c r="C2672" s="794"/>
      <c r="D2672" s="794"/>
      <c r="G2672" s="794"/>
      <c r="H2672" s="794"/>
      <c r="I2672" s="794"/>
      <c r="J2672" s="794"/>
      <c r="K2672" s="794"/>
      <c r="L2672" s="794"/>
    </row>
    <row r="2673" spans="1:12" x14ac:dyDescent="0.2">
      <c r="A2673" s="794"/>
      <c r="B2673" s="794"/>
      <c r="C2673" s="794"/>
      <c r="D2673" s="794"/>
      <c r="G2673" s="794"/>
      <c r="H2673" s="794"/>
      <c r="I2673" s="794"/>
      <c r="J2673" s="794"/>
      <c r="K2673" s="794"/>
      <c r="L2673" s="794"/>
    </row>
    <row r="2674" spans="1:12" x14ac:dyDescent="0.2">
      <c r="A2674" s="794"/>
      <c r="B2674" s="794"/>
      <c r="C2674" s="794"/>
      <c r="D2674" s="794"/>
      <c r="G2674" s="794"/>
      <c r="H2674" s="794"/>
      <c r="I2674" s="794"/>
      <c r="J2674" s="794"/>
      <c r="K2674" s="794"/>
      <c r="L2674" s="794"/>
    </row>
    <row r="2675" spans="1:12" x14ac:dyDescent="0.2">
      <c r="A2675" s="794"/>
      <c r="B2675" s="794"/>
      <c r="C2675" s="794"/>
      <c r="D2675" s="794"/>
      <c r="G2675" s="794"/>
      <c r="H2675" s="794"/>
      <c r="I2675" s="794"/>
      <c r="J2675" s="794"/>
      <c r="K2675" s="794"/>
      <c r="L2675" s="794"/>
    </row>
    <row r="2676" spans="1:12" x14ac:dyDescent="0.2">
      <c r="A2676" s="794"/>
      <c r="B2676" s="794"/>
      <c r="C2676" s="794"/>
      <c r="D2676" s="794"/>
      <c r="G2676" s="794"/>
      <c r="H2676" s="794"/>
      <c r="I2676" s="794"/>
      <c r="J2676" s="794"/>
      <c r="K2676" s="794"/>
      <c r="L2676" s="794"/>
    </row>
    <row r="2677" spans="1:12" x14ac:dyDescent="0.2">
      <c r="A2677" s="794"/>
      <c r="B2677" s="794"/>
      <c r="C2677" s="794"/>
      <c r="D2677" s="794"/>
      <c r="G2677" s="794"/>
      <c r="H2677" s="794"/>
      <c r="I2677" s="794"/>
      <c r="J2677" s="794"/>
      <c r="K2677" s="794"/>
      <c r="L2677" s="794"/>
    </row>
    <row r="2678" spans="1:12" x14ac:dyDescent="0.2">
      <c r="A2678" s="794"/>
      <c r="B2678" s="794"/>
      <c r="C2678" s="794"/>
      <c r="D2678" s="794"/>
      <c r="G2678" s="794"/>
      <c r="H2678" s="794"/>
      <c r="I2678" s="794"/>
      <c r="J2678" s="794"/>
      <c r="K2678" s="794"/>
      <c r="L2678" s="794"/>
    </row>
    <row r="2679" spans="1:12" x14ac:dyDescent="0.2">
      <c r="A2679" s="794"/>
      <c r="B2679" s="794"/>
      <c r="C2679" s="794"/>
      <c r="D2679" s="794"/>
      <c r="G2679" s="794"/>
      <c r="H2679" s="794"/>
      <c r="I2679" s="794"/>
      <c r="J2679" s="794"/>
      <c r="K2679" s="794"/>
      <c r="L2679" s="794"/>
    </row>
    <row r="2680" spans="1:12" x14ac:dyDescent="0.2">
      <c r="A2680" s="794"/>
      <c r="B2680" s="794"/>
      <c r="C2680" s="794"/>
      <c r="D2680" s="794"/>
      <c r="G2680" s="794"/>
      <c r="H2680" s="794"/>
      <c r="I2680" s="794"/>
      <c r="J2680" s="794"/>
      <c r="K2680" s="794"/>
      <c r="L2680" s="794"/>
    </row>
    <row r="2681" spans="1:12" x14ac:dyDescent="0.2">
      <c r="A2681" s="794"/>
      <c r="B2681" s="794"/>
      <c r="C2681" s="794"/>
      <c r="D2681" s="794"/>
      <c r="G2681" s="794"/>
      <c r="H2681" s="794"/>
      <c r="I2681" s="794"/>
      <c r="J2681" s="794"/>
      <c r="K2681" s="794"/>
      <c r="L2681" s="794"/>
    </row>
    <row r="2682" spans="1:12" x14ac:dyDescent="0.2">
      <c r="A2682" s="794"/>
      <c r="B2682" s="794"/>
      <c r="C2682" s="794"/>
      <c r="D2682" s="794"/>
      <c r="G2682" s="794"/>
      <c r="H2682" s="794"/>
      <c r="I2682" s="794"/>
      <c r="J2682" s="794"/>
      <c r="K2682" s="794"/>
      <c r="L2682" s="794"/>
    </row>
    <row r="2683" spans="1:12" x14ac:dyDescent="0.2">
      <c r="A2683" s="794"/>
      <c r="B2683" s="794"/>
      <c r="C2683" s="794"/>
      <c r="D2683" s="794"/>
      <c r="G2683" s="794"/>
      <c r="H2683" s="794"/>
      <c r="I2683" s="794"/>
      <c r="J2683" s="794"/>
      <c r="K2683" s="794"/>
      <c r="L2683" s="794"/>
    </row>
    <row r="2684" spans="1:12" x14ac:dyDescent="0.2">
      <c r="A2684" s="794"/>
      <c r="B2684" s="794"/>
      <c r="C2684" s="794"/>
      <c r="D2684" s="794"/>
      <c r="G2684" s="794"/>
      <c r="H2684" s="794"/>
      <c r="I2684" s="794"/>
      <c r="J2684" s="794"/>
      <c r="K2684" s="794"/>
      <c r="L2684" s="794"/>
    </row>
    <row r="2685" spans="1:12" x14ac:dyDescent="0.2">
      <c r="A2685" s="794"/>
      <c r="B2685" s="794"/>
      <c r="C2685" s="794"/>
      <c r="D2685" s="794"/>
      <c r="G2685" s="794"/>
      <c r="H2685" s="794"/>
      <c r="I2685" s="794"/>
      <c r="J2685" s="794"/>
      <c r="K2685" s="794"/>
      <c r="L2685" s="794"/>
    </row>
    <row r="2686" spans="1:12" x14ac:dyDescent="0.2">
      <c r="A2686" s="794"/>
      <c r="B2686" s="794"/>
      <c r="C2686" s="794"/>
      <c r="D2686" s="794"/>
      <c r="G2686" s="794"/>
      <c r="H2686" s="794"/>
      <c r="I2686" s="794"/>
      <c r="J2686" s="794"/>
      <c r="K2686" s="794"/>
      <c r="L2686" s="794"/>
    </row>
    <row r="2687" spans="1:12" x14ac:dyDescent="0.2">
      <c r="A2687" s="794"/>
      <c r="B2687" s="794"/>
      <c r="C2687" s="794"/>
      <c r="D2687" s="794"/>
      <c r="G2687" s="794"/>
      <c r="H2687" s="794"/>
      <c r="I2687" s="794"/>
      <c r="J2687" s="794"/>
      <c r="K2687" s="794"/>
      <c r="L2687" s="794"/>
    </row>
    <row r="2688" spans="1:12" x14ac:dyDescent="0.2">
      <c r="A2688" s="794"/>
      <c r="B2688" s="794"/>
      <c r="C2688" s="794"/>
      <c r="D2688" s="794"/>
      <c r="G2688" s="794"/>
      <c r="H2688" s="794"/>
      <c r="I2688" s="794"/>
      <c r="J2688" s="794"/>
      <c r="K2688" s="794"/>
      <c r="L2688" s="794"/>
    </row>
    <row r="2689" spans="1:12" x14ac:dyDescent="0.2">
      <c r="A2689" s="794"/>
      <c r="B2689" s="794"/>
      <c r="C2689" s="794"/>
      <c r="D2689" s="794"/>
      <c r="G2689" s="794"/>
      <c r="H2689" s="794"/>
      <c r="I2689" s="794"/>
      <c r="J2689" s="794"/>
      <c r="K2689" s="794"/>
      <c r="L2689" s="794"/>
    </row>
    <row r="2690" spans="1:12" x14ac:dyDescent="0.2">
      <c r="A2690" s="794"/>
      <c r="B2690" s="794"/>
      <c r="C2690" s="794"/>
      <c r="D2690" s="794"/>
      <c r="G2690" s="794"/>
      <c r="H2690" s="794"/>
      <c r="I2690" s="794"/>
      <c r="J2690" s="794"/>
      <c r="K2690" s="794"/>
      <c r="L2690" s="794"/>
    </row>
    <row r="2691" spans="1:12" x14ac:dyDescent="0.2">
      <c r="A2691" s="794"/>
      <c r="B2691" s="794"/>
      <c r="C2691" s="794"/>
      <c r="D2691" s="794"/>
      <c r="G2691" s="794"/>
      <c r="H2691" s="794"/>
      <c r="I2691" s="794"/>
      <c r="J2691" s="794"/>
      <c r="K2691" s="794"/>
      <c r="L2691" s="794"/>
    </row>
    <row r="2692" spans="1:12" x14ac:dyDescent="0.2">
      <c r="A2692" s="794"/>
      <c r="B2692" s="794"/>
      <c r="C2692" s="794"/>
      <c r="D2692" s="794"/>
      <c r="G2692" s="794"/>
      <c r="H2692" s="794"/>
      <c r="I2692" s="794"/>
      <c r="J2692" s="794"/>
      <c r="K2692" s="794"/>
      <c r="L2692" s="794"/>
    </row>
    <row r="2693" spans="1:12" x14ac:dyDescent="0.2">
      <c r="A2693" s="794"/>
      <c r="B2693" s="794"/>
      <c r="C2693" s="794"/>
      <c r="D2693" s="794"/>
      <c r="G2693" s="794"/>
      <c r="H2693" s="794"/>
      <c r="I2693" s="794"/>
      <c r="J2693" s="794"/>
      <c r="K2693" s="794"/>
      <c r="L2693" s="794"/>
    </row>
    <row r="2694" spans="1:12" x14ac:dyDescent="0.2">
      <c r="A2694" s="794"/>
      <c r="B2694" s="794"/>
      <c r="C2694" s="794"/>
      <c r="D2694" s="794"/>
      <c r="G2694" s="794"/>
      <c r="H2694" s="794"/>
      <c r="I2694" s="794"/>
      <c r="J2694" s="794"/>
      <c r="K2694" s="794"/>
      <c r="L2694" s="794"/>
    </row>
    <row r="2695" spans="1:12" x14ac:dyDescent="0.2">
      <c r="A2695" s="794"/>
      <c r="B2695" s="794"/>
      <c r="C2695" s="794"/>
      <c r="D2695" s="794"/>
      <c r="G2695" s="794"/>
      <c r="H2695" s="794"/>
      <c r="I2695" s="794"/>
      <c r="J2695" s="794"/>
      <c r="K2695" s="794"/>
      <c r="L2695" s="794"/>
    </row>
    <row r="2696" spans="1:12" x14ac:dyDescent="0.2">
      <c r="A2696" s="794"/>
      <c r="B2696" s="794"/>
      <c r="C2696" s="794"/>
      <c r="D2696" s="794"/>
      <c r="G2696" s="794"/>
      <c r="H2696" s="794"/>
      <c r="I2696" s="794"/>
      <c r="J2696" s="794"/>
      <c r="K2696" s="794"/>
      <c r="L2696" s="794"/>
    </row>
    <row r="2697" spans="1:12" x14ac:dyDescent="0.2">
      <c r="A2697" s="794"/>
      <c r="B2697" s="794"/>
      <c r="C2697" s="794"/>
      <c r="D2697" s="794"/>
      <c r="G2697" s="794"/>
      <c r="H2697" s="794"/>
      <c r="I2697" s="794"/>
      <c r="J2697" s="794"/>
      <c r="K2697" s="794"/>
      <c r="L2697" s="794"/>
    </row>
    <row r="2698" spans="1:12" x14ac:dyDescent="0.2">
      <c r="A2698" s="794"/>
      <c r="B2698" s="794"/>
      <c r="C2698" s="794"/>
      <c r="D2698" s="794"/>
      <c r="G2698" s="794"/>
      <c r="H2698" s="794"/>
      <c r="I2698" s="794"/>
      <c r="J2698" s="794"/>
      <c r="K2698" s="794"/>
      <c r="L2698" s="794"/>
    </row>
    <row r="2699" spans="1:12" x14ac:dyDescent="0.2">
      <c r="A2699" s="794"/>
      <c r="B2699" s="794"/>
      <c r="C2699" s="794"/>
      <c r="D2699" s="794"/>
      <c r="G2699" s="794"/>
      <c r="H2699" s="794"/>
      <c r="I2699" s="794"/>
      <c r="J2699" s="794"/>
      <c r="K2699" s="794"/>
      <c r="L2699" s="794"/>
    </row>
    <row r="2700" spans="1:12" x14ac:dyDescent="0.2">
      <c r="A2700" s="794"/>
      <c r="B2700" s="794"/>
      <c r="C2700" s="794"/>
      <c r="D2700" s="794"/>
      <c r="G2700" s="794"/>
      <c r="H2700" s="794"/>
      <c r="I2700" s="794"/>
      <c r="J2700" s="794"/>
      <c r="K2700" s="794"/>
      <c r="L2700" s="794"/>
    </row>
    <row r="2701" spans="1:12" x14ac:dyDescent="0.2">
      <c r="A2701" s="794"/>
      <c r="B2701" s="794"/>
      <c r="C2701" s="794"/>
      <c r="D2701" s="794"/>
      <c r="G2701" s="794"/>
      <c r="H2701" s="794"/>
      <c r="I2701" s="794"/>
      <c r="J2701" s="794"/>
      <c r="K2701" s="794"/>
      <c r="L2701" s="794"/>
    </row>
    <row r="2702" spans="1:12" x14ac:dyDescent="0.2">
      <c r="A2702" s="794"/>
      <c r="B2702" s="794"/>
      <c r="C2702" s="794"/>
      <c r="D2702" s="794"/>
      <c r="G2702" s="794"/>
      <c r="H2702" s="794"/>
      <c r="I2702" s="794"/>
      <c r="J2702" s="794"/>
      <c r="K2702" s="794"/>
      <c r="L2702" s="794"/>
    </row>
    <row r="2703" spans="1:12" x14ac:dyDescent="0.2">
      <c r="A2703" s="794"/>
      <c r="B2703" s="794"/>
      <c r="C2703" s="794"/>
      <c r="D2703" s="794"/>
      <c r="G2703" s="794"/>
      <c r="H2703" s="794"/>
      <c r="I2703" s="794"/>
      <c r="J2703" s="794"/>
      <c r="K2703" s="794"/>
      <c r="L2703" s="794"/>
    </row>
    <row r="2704" spans="1:12" x14ac:dyDescent="0.2">
      <c r="A2704" s="794"/>
      <c r="B2704" s="794"/>
      <c r="C2704" s="794"/>
      <c r="D2704" s="794"/>
      <c r="G2704" s="794"/>
      <c r="H2704" s="794"/>
      <c r="I2704" s="794"/>
      <c r="J2704" s="794"/>
      <c r="K2704" s="794"/>
      <c r="L2704" s="794"/>
    </row>
    <row r="2705" spans="1:12" x14ac:dyDescent="0.2">
      <c r="A2705" s="794"/>
      <c r="B2705" s="794"/>
      <c r="C2705" s="794"/>
      <c r="D2705" s="794"/>
      <c r="G2705" s="794"/>
      <c r="H2705" s="794"/>
      <c r="I2705" s="794"/>
      <c r="J2705" s="794"/>
      <c r="K2705" s="794"/>
      <c r="L2705" s="794"/>
    </row>
    <row r="2706" spans="1:12" x14ac:dyDescent="0.2">
      <c r="A2706" s="794"/>
      <c r="B2706" s="794"/>
      <c r="C2706" s="794"/>
      <c r="D2706" s="794"/>
      <c r="G2706" s="794"/>
      <c r="H2706" s="794"/>
      <c r="I2706" s="794"/>
      <c r="J2706" s="794"/>
      <c r="K2706" s="794"/>
      <c r="L2706" s="794"/>
    </row>
    <row r="2707" spans="1:12" x14ac:dyDescent="0.2">
      <c r="A2707" s="794"/>
      <c r="B2707" s="794"/>
      <c r="C2707" s="794"/>
      <c r="D2707" s="794"/>
      <c r="G2707" s="794"/>
      <c r="H2707" s="794"/>
      <c r="I2707" s="794"/>
      <c r="J2707" s="794"/>
      <c r="K2707" s="794"/>
      <c r="L2707" s="794"/>
    </row>
    <row r="2708" spans="1:12" x14ac:dyDescent="0.2">
      <c r="A2708" s="794"/>
      <c r="B2708" s="794"/>
      <c r="C2708" s="794"/>
      <c r="D2708" s="794"/>
      <c r="G2708" s="794"/>
      <c r="H2708" s="794"/>
      <c r="I2708" s="794"/>
      <c r="J2708" s="794"/>
      <c r="K2708" s="794"/>
      <c r="L2708" s="794"/>
    </row>
    <row r="2709" spans="1:12" x14ac:dyDescent="0.2">
      <c r="A2709" s="794"/>
      <c r="B2709" s="794"/>
      <c r="C2709" s="794"/>
      <c r="D2709" s="794"/>
      <c r="G2709" s="794"/>
      <c r="H2709" s="794"/>
      <c r="I2709" s="794"/>
      <c r="J2709" s="794"/>
      <c r="K2709" s="794"/>
      <c r="L2709" s="794"/>
    </row>
    <row r="2710" spans="1:12" x14ac:dyDescent="0.2">
      <c r="A2710" s="794"/>
      <c r="B2710" s="794"/>
      <c r="C2710" s="794"/>
      <c r="D2710" s="794"/>
      <c r="G2710" s="794"/>
      <c r="H2710" s="794"/>
      <c r="I2710" s="794"/>
      <c r="J2710" s="794"/>
      <c r="K2710" s="794"/>
      <c r="L2710" s="794"/>
    </row>
    <row r="2711" spans="1:12" x14ac:dyDescent="0.2">
      <c r="A2711" s="794"/>
      <c r="B2711" s="794"/>
      <c r="C2711" s="794"/>
      <c r="D2711" s="794"/>
      <c r="G2711" s="794"/>
      <c r="H2711" s="794"/>
      <c r="I2711" s="794"/>
      <c r="J2711" s="794"/>
      <c r="K2711" s="794"/>
      <c r="L2711" s="794"/>
    </row>
    <row r="2712" spans="1:12" x14ac:dyDescent="0.2">
      <c r="A2712" s="794"/>
      <c r="B2712" s="794"/>
      <c r="C2712" s="794"/>
      <c r="D2712" s="794"/>
      <c r="G2712" s="794"/>
      <c r="H2712" s="794"/>
      <c r="I2712" s="794"/>
      <c r="J2712" s="794"/>
      <c r="K2712" s="794"/>
      <c r="L2712" s="794"/>
    </row>
    <row r="2713" spans="1:12" x14ac:dyDescent="0.2">
      <c r="A2713" s="794"/>
      <c r="B2713" s="794"/>
      <c r="C2713" s="794"/>
      <c r="D2713" s="794"/>
      <c r="G2713" s="794"/>
      <c r="H2713" s="794"/>
      <c r="I2713" s="794"/>
      <c r="J2713" s="794"/>
      <c r="K2713" s="794"/>
      <c r="L2713" s="794"/>
    </row>
    <row r="2714" spans="1:12" x14ac:dyDescent="0.2">
      <c r="A2714" s="794"/>
      <c r="B2714" s="794"/>
      <c r="C2714" s="794"/>
      <c r="D2714" s="794"/>
      <c r="G2714" s="794"/>
      <c r="H2714" s="794"/>
      <c r="I2714" s="794"/>
      <c r="J2714" s="794"/>
      <c r="K2714" s="794"/>
      <c r="L2714" s="794"/>
    </row>
    <row r="2715" spans="1:12" x14ac:dyDescent="0.2">
      <c r="A2715" s="794"/>
      <c r="B2715" s="794"/>
      <c r="C2715" s="794"/>
      <c r="D2715" s="794"/>
      <c r="G2715" s="794"/>
      <c r="H2715" s="794"/>
      <c r="I2715" s="794"/>
      <c r="J2715" s="794"/>
      <c r="K2715" s="794"/>
      <c r="L2715" s="794"/>
    </row>
    <row r="2716" spans="1:12" x14ac:dyDescent="0.2">
      <c r="A2716" s="794"/>
      <c r="B2716" s="794"/>
      <c r="C2716" s="794"/>
      <c r="D2716" s="794"/>
      <c r="G2716" s="794"/>
      <c r="H2716" s="794"/>
      <c r="I2716" s="794"/>
      <c r="J2716" s="794"/>
      <c r="K2716" s="794"/>
      <c r="L2716" s="794"/>
    </row>
    <row r="2717" spans="1:12" x14ac:dyDescent="0.2">
      <c r="A2717" s="794"/>
      <c r="B2717" s="794"/>
      <c r="C2717" s="794"/>
      <c r="D2717" s="794"/>
      <c r="G2717" s="794"/>
      <c r="H2717" s="794"/>
      <c r="I2717" s="794"/>
      <c r="J2717" s="794"/>
      <c r="K2717" s="794"/>
      <c r="L2717" s="794"/>
    </row>
    <row r="2718" spans="1:12" x14ac:dyDescent="0.2">
      <c r="A2718" s="794"/>
      <c r="B2718" s="794"/>
      <c r="C2718" s="794"/>
      <c r="D2718" s="794"/>
      <c r="G2718" s="794"/>
      <c r="H2718" s="794"/>
      <c r="I2718" s="794"/>
      <c r="J2718" s="794"/>
      <c r="K2718" s="794"/>
      <c r="L2718" s="794"/>
    </row>
    <row r="2719" spans="1:12" x14ac:dyDescent="0.2">
      <c r="A2719" s="794"/>
      <c r="B2719" s="794"/>
      <c r="C2719" s="794"/>
      <c r="D2719" s="794"/>
      <c r="G2719" s="794"/>
      <c r="H2719" s="794"/>
      <c r="I2719" s="794"/>
      <c r="J2719" s="794"/>
      <c r="K2719" s="794"/>
      <c r="L2719" s="794"/>
    </row>
    <row r="2720" spans="1:12" x14ac:dyDescent="0.2">
      <c r="A2720" s="794"/>
      <c r="B2720" s="794"/>
      <c r="C2720" s="794"/>
      <c r="D2720" s="794"/>
      <c r="G2720" s="794"/>
      <c r="H2720" s="794"/>
      <c r="I2720" s="794"/>
      <c r="J2720" s="794"/>
      <c r="K2720" s="794"/>
      <c r="L2720" s="794"/>
    </row>
    <row r="2721" spans="1:12" x14ac:dyDescent="0.2">
      <c r="A2721" s="794"/>
      <c r="B2721" s="794"/>
      <c r="C2721" s="794"/>
      <c r="D2721" s="794"/>
      <c r="G2721" s="794"/>
      <c r="H2721" s="794"/>
      <c r="I2721" s="794"/>
      <c r="J2721" s="794"/>
      <c r="K2721" s="794"/>
      <c r="L2721" s="794"/>
    </row>
    <row r="2722" spans="1:12" x14ac:dyDescent="0.2">
      <c r="A2722" s="794"/>
      <c r="B2722" s="794"/>
      <c r="C2722" s="794"/>
      <c r="D2722" s="794"/>
      <c r="G2722" s="794"/>
      <c r="H2722" s="794"/>
      <c r="I2722" s="794"/>
      <c r="J2722" s="794"/>
      <c r="K2722" s="794"/>
      <c r="L2722" s="794"/>
    </row>
    <row r="2723" spans="1:12" x14ac:dyDescent="0.2">
      <c r="A2723" s="794"/>
      <c r="B2723" s="794"/>
      <c r="C2723" s="794"/>
      <c r="D2723" s="794"/>
      <c r="G2723" s="794"/>
      <c r="H2723" s="794"/>
      <c r="I2723" s="794"/>
      <c r="J2723" s="794"/>
      <c r="K2723" s="794"/>
      <c r="L2723" s="794"/>
    </row>
    <row r="2724" spans="1:12" x14ac:dyDescent="0.2">
      <c r="A2724" s="794"/>
      <c r="B2724" s="794"/>
      <c r="C2724" s="794"/>
      <c r="D2724" s="794"/>
      <c r="G2724" s="794"/>
      <c r="H2724" s="794"/>
      <c r="I2724" s="794"/>
      <c r="J2724" s="794"/>
      <c r="K2724" s="794"/>
      <c r="L2724" s="794"/>
    </row>
    <row r="2725" spans="1:12" x14ac:dyDescent="0.2">
      <c r="A2725" s="794"/>
      <c r="B2725" s="794"/>
      <c r="C2725" s="794"/>
      <c r="D2725" s="794"/>
      <c r="G2725" s="794"/>
      <c r="H2725" s="794"/>
      <c r="I2725" s="794"/>
      <c r="J2725" s="794"/>
      <c r="K2725" s="794"/>
      <c r="L2725" s="794"/>
    </row>
    <row r="2726" spans="1:12" x14ac:dyDescent="0.2">
      <c r="A2726" s="794"/>
      <c r="B2726" s="794"/>
      <c r="C2726" s="794"/>
      <c r="D2726" s="794"/>
      <c r="G2726" s="794"/>
      <c r="H2726" s="794"/>
      <c r="I2726" s="794"/>
      <c r="J2726" s="794"/>
      <c r="K2726" s="794"/>
      <c r="L2726" s="794"/>
    </row>
    <row r="2727" spans="1:12" x14ac:dyDescent="0.2">
      <c r="A2727" s="794"/>
      <c r="B2727" s="794"/>
      <c r="C2727" s="794"/>
      <c r="D2727" s="794"/>
      <c r="G2727" s="794"/>
      <c r="H2727" s="794"/>
      <c r="I2727" s="794"/>
      <c r="J2727" s="794"/>
      <c r="K2727" s="794"/>
      <c r="L2727" s="794"/>
    </row>
    <row r="2728" spans="1:12" x14ac:dyDescent="0.2">
      <c r="A2728" s="794"/>
      <c r="B2728" s="794"/>
      <c r="C2728" s="794"/>
      <c r="D2728" s="794"/>
      <c r="G2728" s="794"/>
      <c r="H2728" s="794"/>
      <c r="I2728" s="794"/>
      <c r="J2728" s="794"/>
      <c r="K2728" s="794"/>
      <c r="L2728" s="794"/>
    </row>
    <row r="2729" spans="1:12" x14ac:dyDescent="0.2">
      <c r="A2729" s="794"/>
      <c r="B2729" s="794"/>
      <c r="C2729" s="794"/>
      <c r="D2729" s="794"/>
      <c r="G2729" s="794"/>
      <c r="H2729" s="794"/>
      <c r="I2729" s="794"/>
      <c r="J2729" s="794"/>
      <c r="K2729" s="794"/>
      <c r="L2729" s="794"/>
    </row>
    <row r="2730" spans="1:12" x14ac:dyDescent="0.2">
      <c r="A2730" s="794"/>
      <c r="B2730" s="794"/>
      <c r="C2730" s="794"/>
      <c r="D2730" s="794"/>
      <c r="G2730" s="794"/>
      <c r="H2730" s="794"/>
      <c r="I2730" s="794"/>
      <c r="J2730" s="794"/>
      <c r="K2730" s="794"/>
      <c r="L2730" s="794"/>
    </row>
    <row r="2731" spans="1:12" x14ac:dyDescent="0.2">
      <c r="A2731" s="794"/>
      <c r="B2731" s="794"/>
      <c r="C2731" s="794"/>
      <c r="D2731" s="794"/>
      <c r="G2731" s="794"/>
      <c r="H2731" s="794"/>
      <c r="I2731" s="794"/>
      <c r="J2731" s="794"/>
      <c r="K2731" s="794"/>
      <c r="L2731" s="794"/>
    </row>
    <row r="2732" spans="1:12" x14ac:dyDescent="0.2">
      <c r="A2732" s="794"/>
      <c r="B2732" s="794"/>
      <c r="C2732" s="794"/>
      <c r="D2732" s="794"/>
      <c r="G2732" s="794"/>
      <c r="H2732" s="794"/>
      <c r="I2732" s="794"/>
      <c r="J2732" s="794"/>
      <c r="K2732" s="794"/>
      <c r="L2732" s="794"/>
    </row>
    <row r="2733" spans="1:12" x14ac:dyDescent="0.2">
      <c r="A2733" s="794"/>
      <c r="B2733" s="794"/>
      <c r="C2733" s="794"/>
      <c r="D2733" s="794"/>
      <c r="G2733" s="794"/>
      <c r="H2733" s="794"/>
      <c r="I2733" s="794"/>
      <c r="J2733" s="794"/>
      <c r="K2733" s="794"/>
      <c r="L2733" s="794"/>
    </row>
    <row r="2734" spans="1:12" x14ac:dyDescent="0.2">
      <c r="A2734" s="794"/>
      <c r="B2734" s="794"/>
      <c r="C2734" s="794"/>
      <c r="D2734" s="794"/>
      <c r="G2734" s="794"/>
      <c r="H2734" s="794"/>
      <c r="I2734" s="794"/>
      <c r="J2734" s="794"/>
      <c r="K2734" s="794"/>
      <c r="L2734" s="794"/>
    </row>
    <row r="2735" spans="1:12" x14ac:dyDescent="0.2">
      <c r="A2735" s="794"/>
      <c r="B2735" s="794"/>
      <c r="C2735" s="794"/>
      <c r="D2735" s="794"/>
      <c r="G2735" s="794"/>
      <c r="H2735" s="794"/>
      <c r="I2735" s="794"/>
      <c r="J2735" s="794"/>
      <c r="K2735" s="794"/>
      <c r="L2735" s="794"/>
    </row>
    <row r="2736" spans="1:12" x14ac:dyDescent="0.2">
      <c r="A2736" s="794"/>
      <c r="B2736" s="794"/>
      <c r="C2736" s="794"/>
      <c r="D2736" s="794"/>
      <c r="G2736" s="794"/>
      <c r="H2736" s="794"/>
      <c r="I2736" s="794"/>
      <c r="J2736" s="794"/>
      <c r="K2736" s="794"/>
      <c r="L2736" s="794"/>
    </row>
    <row r="2737" spans="1:12" x14ac:dyDescent="0.2">
      <c r="A2737" s="794"/>
      <c r="B2737" s="794"/>
      <c r="C2737" s="794"/>
      <c r="D2737" s="794"/>
      <c r="G2737" s="794"/>
      <c r="H2737" s="794"/>
      <c r="I2737" s="794"/>
      <c r="J2737" s="794"/>
      <c r="K2737" s="794"/>
      <c r="L2737" s="794"/>
    </row>
    <row r="2738" spans="1:12" x14ac:dyDescent="0.2">
      <c r="A2738" s="794"/>
      <c r="B2738" s="794"/>
      <c r="C2738" s="794"/>
      <c r="D2738" s="794"/>
      <c r="G2738" s="794"/>
      <c r="H2738" s="794"/>
      <c r="I2738" s="794"/>
      <c r="J2738" s="794"/>
      <c r="K2738" s="794"/>
      <c r="L2738" s="794"/>
    </row>
    <row r="2739" spans="1:12" x14ac:dyDescent="0.2">
      <c r="A2739" s="794"/>
      <c r="B2739" s="794"/>
      <c r="C2739" s="794"/>
      <c r="D2739" s="794"/>
      <c r="G2739" s="794"/>
      <c r="H2739" s="794"/>
      <c r="I2739" s="794"/>
      <c r="J2739" s="794"/>
      <c r="K2739" s="794"/>
      <c r="L2739" s="794"/>
    </row>
    <row r="2740" spans="1:12" x14ac:dyDescent="0.2">
      <c r="A2740" s="794"/>
      <c r="B2740" s="794"/>
      <c r="C2740" s="794"/>
      <c r="D2740" s="794"/>
      <c r="G2740" s="794"/>
      <c r="H2740" s="794"/>
      <c r="I2740" s="794"/>
      <c r="J2740" s="794"/>
      <c r="K2740" s="794"/>
      <c r="L2740" s="794"/>
    </row>
    <row r="2741" spans="1:12" x14ac:dyDescent="0.2">
      <c r="A2741" s="794"/>
      <c r="B2741" s="794"/>
      <c r="C2741" s="794"/>
      <c r="D2741" s="794"/>
      <c r="G2741" s="794"/>
      <c r="H2741" s="794"/>
      <c r="I2741" s="794"/>
      <c r="J2741" s="794"/>
      <c r="K2741" s="794"/>
      <c r="L2741" s="794"/>
    </row>
    <row r="2742" spans="1:12" x14ac:dyDescent="0.2">
      <c r="A2742" s="794"/>
      <c r="B2742" s="794"/>
      <c r="C2742" s="794"/>
      <c r="D2742" s="794"/>
      <c r="G2742" s="794"/>
      <c r="H2742" s="794"/>
      <c r="I2742" s="794"/>
      <c r="J2742" s="794"/>
      <c r="K2742" s="794"/>
      <c r="L2742" s="794"/>
    </row>
    <row r="2743" spans="1:12" x14ac:dyDescent="0.2">
      <c r="A2743" s="794"/>
      <c r="B2743" s="794"/>
      <c r="C2743" s="794"/>
      <c r="D2743" s="794"/>
      <c r="G2743" s="794"/>
      <c r="H2743" s="794"/>
      <c r="I2743" s="794"/>
      <c r="J2743" s="794"/>
      <c r="K2743" s="794"/>
      <c r="L2743" s="794"/>
    </row>
    <row r="2744" spans="1:12" x14ac:dyDescent="0.2">
      <c r="A2744" s="794"/>
      <c r="B2744" s="794"/>
      <c r="C2744" s="794"/>
      <c r="D2744" s="794"/>
      <c r="G2744" s="794"/>
      <c r="H2744" s="794"/>
      <c r="I2744" s="794"/>
      <c r="J2744" s="794"/>
      <c r="K2744" s="794"/>
      <c r="L2744" s="794"/>
    </row>
    <row r="2745" spans="1:12" x14ac:dyDescent="0.2">
      <c r="A2745" s="794"/>
      <c r="B2745" s="794"/>
      <c r="C2745" s="794"/>
      <c r="D2745" s="794"/>
      <c r="G2745" s="794"/>
      <c r="H2745" s="794"/>
      <c r="I2745" s="794"/>
      <c r="J2745" s="794"/>
      <c r="K2745" s="794"/>
      <c r="L2745" s="794"/>
    </row>
    <row r="2746" spans="1:12" x14ac:dyDescent="0.2">
      <c r="A2746" s="794"/>
      <c r="B2746" s="794"/>
      <c r="C2746" s="794"/>
      <c r="D2746" s="794"/>
      <c r="G2746" s="794"/>
      <c r="H2746" s="794"/>
      <c r="I2746" s="794"/>
      <c r="J2746" s="794"/>
      <c r="K2746" s="794"/>
      <c r="L2746" s="794"/>
    </row>
    <row r="2747" spans="1:12" x14ac:dyDescent="0.2">
      <c r="A2747" s="794"/>
      <c r="B2747" s="794"/>
      <c r="C2747" s="794"/>
      <c r="D2747" s="794"/>
      <c r="G2747" s="794"/>
      <c r="H2747" s="794"/>
      <c r="I2747" s="794"/>
      <c r="J2747" s="794"/>
      <c r="K2747" s="794"/>
      <c r="L2747" s="794"/>
    </row>
    <row r="2748" spans="1:12" x14ac:dyDescent="0.2">
      <c r="A2748" s="794"/>
      <c r="B2748" s="794"/>
      <c r="C2748" s="794"/>
      <c r="D2748" s="794"/>
      <c r="G2748" s="794"/>
      <c r="H2748" s="794"/>
      <c r="I2748" s="794"/>
      <c r="J2748" s="794"/>
      <c r="K2748" s="794"/>
      <c r="L2748" s="794"/>
    </row>
    <row r="2749" spans="1:12" x14ac:dyDescent="0.2">
      <c r="A2749" s="794"/>
      <c r="B2749" s="794"/>
      <c r="C2749" s="794"/>
      <c r="D2749" s="794"/>
      <c r="G2749" s="794"/>
      <c r="H2749" s="794"/>
      <c r="I2749" s="794"/>
      <c r="J2749" s="794"/>
      <c r="K2749" s="794"/>
      <c r="L2749" s="794"/>
    </row>
    <row r="2750" spans="1:12" x14ac:dyDescent="0.2">
      <c r="A2750" s="794"/>
      <c r="B2750" s="794"/>
      <c r="C2750" s="794"/>
      <c r="D2750" s="794"/>
      <c r="G2750" s="794"/>
      <c r="H2750" s="794"/>
      <c r="I2750" s="794"/>
      <c r="J2750" s="794"/>
      <c r="K2750" s="794"/>
      <c r="L2750" s="794"/>
    </row>
    <row r="2751" spans="1:12" x14ac:dyDescent="0.2">
      <c r="A2751" s="794"/>
      <c r="B2751" s="794"/>
      <c r="C2751" s="794"/>
      <c r="D2751" s="794"/>
      <c r="G2751" s="794"/>
      <c r="H2751" s="794"/>
      <c r="I2751" s="794"/>
      <c r="J2751" s="794"/>
      <c r="K2751" s="794"/>
      <c r="L2751" s="794"/>
    </row>
    <row r="2752" spans="1:12" x14ac:dyDescent="0.2">
      <c r="A2752" s="794"/>
      <c r="B2752" s="794"/>
      <c r="C2752" s="794"/>
      <c r="D2752" s="794"/>
      <c r="G2752" s="794"/>
      <c r="H2752" s="794"/>
      <c r="I2752" s="794"/>
      <c r="J2752" s="794"/>
      <c r="K2752" s="794"/>
      <c r="L2752" s="794"/>
    </row>
    <row r="2753" spans="1:12" x14ac:dyDescent="0.2">
      <c r="A2753" s="794"/>
      <c r="B2753" s="794"/>
      <c r="C2753" s="794"/>
      <c r="D2753" s="794"/>
      <c r="G2753" s="794"/>
      <c r="H2753" s="794"/>
      <c r="I2753" s="794"/>
      <c r="J2753" s="794"/>
      <c r="K2753" s="794"/>
      <c r="L2753" s="794"/>
    </row>
    <row r="2754" spans="1:12" x14ac:dyDescent="0.2">
      <c r="A2754" s="794"/>
      <c r="B2754" s="794"/>
      <c r="C2754" s="794"/>
      <c r="D2754" s="794"/>
      <c r="G2754" s="794"/>
      <c r="H2754" s="794"/>
      <c r="I2754" s="794"/>
      <c r="J2754" s="794"/>
      <c r="K2754" s="794"/>
      <c r="L2754" s="794"/>
    </row>
    <row r="2755" spans="1:12" x14ac:dyDescent="0.2">
      <c r="A2755" s="794"/>
      <c r="B2755" s="794"/>
      <c r="C2755" s="794"/>
      <c r="D2755" s="794"/>
      <c r="G2755" s="794"/>
      <c r="H2755" s="794"/>
      <c r="I2755" s="794"/>
      <c r="J2755" s="794"/>
      <c r="K2755" s="794"/>
      <c r="L2755" s="794"/>
    </row>
    <row r="2756" spans="1:12" x14ac:dyDescent="0.2">
      <c r="A2756" s="794"/>
      <c r="B2756" s="794"/>
      <c r="C2756" s="794"/>
      <c r="D2756" s="794"/>
      <c r="G2756" s="794"/>
      <c r="H2756" s="794"/>
      <c r="I2756" s="794"/>
      <c r="J2756" s="794"/>
      <c r="K2756" s="794"/>
      <c r="L2756" s="794"/>
    </row>
    <row r="2757" spans="1:12" x14ac:dyDescent="0.2">
      <c r="A2757" s="794"/>
      <c r="B2757" s="794"/>
      <c r="C2757" s="794"/>
      <c r="D2757" s="794"/>
      <c r="G2757" s="794"/>
      <c r="H2757" s="794"/>
      <c r="I2757" s="794"/>
      <c r="J2757" s="794"/>
      <c r="K2757" s="794"/>
      <c r="L2757" s="794"/>
    </row>
    <row r="2758" spans="1:12" x14ac:dyDescent="0.2">
      <c r="A2758" s="794"/>
      <c r="B2758" s="794"/>
      <c r="C2758" s="794"/>
      <c r="D2758" s="794"/>
      <c r="G2758" s="794"/>
      <c r="H2758" s="794"/>
      <c r="I2758" s="794"/>
      <c r="J2758" s="794"/>
      <c r="K2758" s="794"/>
      <c r="L2758" s="794"/>
    </row>
    <row r="2759" spans="1:12" x14ac:dyDescent="0.2">
      <c r="A2759" s="794"/>
      <c r="B2759" s="794"/>
      <c r="C2759" s="794"/>
      <c r="D2759" s="794"/>
      <c r="G2759" s="794"/>
      <c r="H2759" s="794"/>
      <c r="I2759" s="794"/>
      <c r="J2759" s="794"/>
      <c r="K2759" s="794"/>
      <c r="L2759" s="794"/>
    </row>
    <row r="2760" spans="1:12" x14ac:dyDescent="0.2">
      <c r="A2760" s="794"/>
      <c r="B2760" s="794"/>
      <c r="C2760" s="794"/>
      <c r="D2760" s="794"/>
      <c r="G2760" s="794"/>
      <c r="H2760" s="794"/>
      <c r="I2760" s="794"/>
      <c r="J2760" s="794"/>
      <c r="K2760" s="794"/>
      <c r="L2760" s="794"/>
    </row>
    <row r="2761" spans="1:12" x14ac:dyDescent="0.2">
      <c r="A2761" s="794"/>
      <c r="B2761" s="794"/>
      <c r="C2761" s="794"/>
      <c r="D2761" s="794"/>
      <c r="G2761" s="794"/>
      <c r="H2761" s="794"/>
      <c r="I2761" s="794"/>
      <c r="J2761" s="794"/>
      <c r="K2761" s="794"/>
      <c r="L2761" s="794"/>
    </row>
    <row r="2762" spans="1:12" x14ac:dyDescent="0.2">
      <c r="A2762" s="794"/>
      <c r="B2762" s="794"/>
      <c r="C2762" s="794"/>
      <c r="D2762" s="794"/>
      <c r="G2762" s="794"/>
      <c r="H2762" s="794"/>
      <c r="I2762" s="794"/>
      <c r="J2762" s="794"/>
      <c r="K2762" s="794"/>
      <c r="L2762" s="794"/>
    </row>
    <row r="2763" spans="1:12" x14ac:dyDescent="0.2">
      <c r="A2763" s="794"/>
      <c r="B2763" s="794"/>
      <c r="C2763" s="794"/>
      <c r="D2763" s="794"/>
      <c r="G2763" s="794"/>
      <c r="H2763" s="794"/>
      <c r="I2763" s="794"/>
      <c r="J2763" s="794"/>
      <c r="K2763" s="794"/>
      <c r="L2763" s="794"/>
    </row>
    <row r="2764" spans="1:12" x14ac:dyDescent="0.2">
      <c r="A2764" s="794"/>
      <c r="B2764" s="794"/>
      <c r="C2764" s="794"/>
      <c r="D2764" s="794"/>
      <c r="G2764" s="794"/>
      <c r="H2764" s="794"/>
      <c r="I2764" s="794"/>
      <c r="J2764" s="794"/>
      <c r="K2764" s="794"/>
      <c r="L2764" s="794"/>
    </row>
    <row r="2765" spans="1:12" x14ac:dyDescent="0.2">
      <c r="A2765" s="794"/>
      <c r="B2765" s="794"/>
      <c r="C2765" s="794"/>
      <c r="D2765" s="794"/>
      <c r="G2765" s="794"/>
      <c r="H2765" s="794"/>
      <c r="I2765" s="794"/>
      <c r="J2765" s="794"/>
      <c r="K2765" s="794"/>
      <c r="L2765" s="794"/>
    </row>
    <row r="2766" spans="1:12" x14ac:dyDescent="0.2">
      <c r="A2766" s="794"/>
      <c r="B2766" s="794"/>
      <c r="C2766" s="794"/>
      <c r="D2766" s="794"/>
      <c r="G2766" s="794"/>
      <c r="H2766" s="794"/>
      <c r="I2766" s="794"/>
      <c r="J2766" s="794"/>
      <c r="K2766" s="794"/>
      <c r="L2766" s="794"/>
    </row>
    <row r="2767" spans="1:12" x14ac:dyDescent="0.2">
      <c r="A2767" s="794"/>
      <c r="B2767" s="794"/>
      <c r="C2767" s="794"/>
      <c r="D2767" s="794"/>
      <c r="G2767" s="794"/>
      <c r="H2767" s="794"/>
      <c r="I2767" s="794"/>
      <c r="J2767" s="794"/>
      <c r="K2767" s="794"/>
      <c r="L2767" s="794"/>
    </row>
    <row r="2768" spans="1:12" x14ac:dyDescent="0.2">
      <c r="A2768" s="794"/>
      <c r="B2768" s="794"/>
      <c r="C2768" s="794"/>
      <c r="D2768" s="794"/>
      <c r="G2768" s="794"/>
      <c r="H2768" s="794"/>
      <c r="I2768" s="794"/>
      <c r="J2768" s="794"/>
      <c r="K2768" s="794"/>
      <c r="L2768" s="794"/>
    </row>
    <row r="2769" spans="1:12" x14ac:dyDescent="0.2">
      <c r="A2769" s="794"/>
      <c r="B2769" s="794"/>
      <c r="C2769" s="794"/>
      <c r="D2769" s="794"/>
      <c r="G2769" s="794"/>
      <c r="H2769" s="794"/>
      <c r="I2769" s="794"/>
      <c r="J2769" s="794"/>
      <c r="K2769" s="794"/>
      <c r="L2769" s="794"/>
    </row>
    <row r="2770" spans="1:12" x14ac:dyDescent="0.2">
      <c r="A2770" s="794"/>
      <c r="B2770" s="794"/>
      <c r="C2770" s="794"/>
      <c r="D2770" s="794"/>
      <c r="G2770" s="794"/>
      <c r="H2770" s="794"/>
      <c r="I2770" s="794"/>
      <c r="J2770" s="794"/>
      <c r="K2770" s="794"/>
      <c r="L2770" s="794"/>
    </row>
    <row r="2771" spans="1:12" x14ac:dyDescent="0.2">
      <c r="A2771" s="794"/>
      <c r="B2771" s="794"/>
      <c r="C2771" s="794"/>
      <c r="D2771" s="794"/>
      <c r="G2771" s="794"/>
      <c r="H2771" s="794"/>
      <c r="I2771" s="794"/>
      <c r="J2771" s="794"/>
      <c r="K2771" s="794"/>
      <c r="L2771" s="794"/>
    </row>
    <row r="2772" spans="1:12" x14ac:dyDescent="0.2">
      <c r="A2772" s="794"/>
      <c r="B2772" s="794"/>
      <c r="C2772" s="794"/>
      <c r="D2772" s="794"/>
      <c r="G2772" s="794"/>
      <c r="H2772" s="794"/>
      <c r="I2772" s="794"/>
      <c r="J2772" s="794"/>
      <c r="K2772" s="794"/>
      <c r="L2772" s="794"/>
    </row>
    <row r="2773" spans="1:12" x14ac:dyDescent="0.2">
      <c r="A2773" s="794"/>
      <c r="B2773" s="794"/>
      <c r="C2773" s="794"/>
      <c r="D2773" s="794"/>
      <c r="G2773" s="794"/>
      <c r="H2773" s="794"/>
      <c r="I2773" s="794"/>
      <c r="J2773" s="794"/>
      <c r="K2773" s="794"/>
      <c r="L2773" s="794"/>
    </row>
    <row r="2774" spans="1:12" x14ac:dyDescent="0.2">
      <c r="A2774" s="794"/>
      <c r="B2774" s="794"/>
      <c r="C2774" s="794"/>
      <c r="D2774" s="794"/>
      <c r="G2774" s="794"/>
      <c r="H2774" s="794"/>
      <c r="I2774" s="794"/>
      <c r="J2774" s="794"/>
      <c r="K2774" s="794"/>
      <c r="L2774" s="794"/>
    </row>
    <row r="2775" spans="1:12" x14ac:dyDescent="0.2">
      <c r="A2775" s="794"/>
      <c r="B2775" s="794"/>
      <c r="C2775" s="794"/>
      <c r="D2775" s="794"/>
      <c r="G2775" s="794"/>
      <c r="H2775" s="794"/>
      <c r="I2775" s="794"/>
      <c r="J2775" s="794"/>
      <c r="K2775" s="794"/>
      <c r="L2775" s="794"/>
    </row>
    <row r="2776" spans="1:12" x14ac:dyDescent="0.2">
      <c r="A2776" s="794"/>
      <c r="B2776" s="794"/>
      <c r="C2776" s="794"/>
      <c r="D2776" s="794"/>
      <c r="G2776" s="794"/>
      <c r="H2776" s="794"/>
      <c r="I2776" s="794"/>
      <c r="J2776" s="794"/>
      <c r="K2776" s="794"/>
      <c r="L2776" s="794"/>
    </row>
    <row r="2777" spans="1:12" x14ac:dyDescent="0.2">
      <c r="A2777" s="794"/>
      <c r="B2777" s="794"/>
      <c r="C2777" s="794"/>
      <c r="D2777" s="794"/>
      <c r="G2777" s="794"/>
      <c r="H2777" s="794"/>
      <c r="I2777" s="794"/>
      <c r="J2777" s="794"/>
      <c r="K2777" s="794"/>
      <c r="L2777" s="794"/>
    </row>
    <row r="2778" spans="1:12" x14ac:dyDescent="0.2">
      <c r="A2778" s="794"/>
      <c r="B2778" s="794"/>
      <c r="C2778" s="794"/>
      <c r="D2778" s="794"/>
      <c r="G2778" s="794"/>
      <c r="H2778" s="794"/>
      <c r="I2778" s="794"/>
      <c r="J2778" s="794"/>
      <c r="K2778" s="794"/>
      <c r="L2778" s="794"/>
    </row>
    <row r="2779" spans="1:12" x14ac:dyDescent="0.2">
      <c r="A2779" s="794"/>
      <c r="B2779" s="794"/>
      <c r="C2779" s="794"/>
      <c r="D2779" s="794"/>
      <c r="G2779" s="794"/>
      <c r="H2779" s="794"/>
      <c r="I2779" s="794"/>
      <c r="J2779" s="794"/>
      <c r="K2779" s="794"/>
      <c r="L2779" s="794"/>
    </row>
    <row r="2780" spans="1:12" x14ac:dyDescent="0.2">
      <c r="A2780" s="794"/>
      <c r="B2780" s="794"/>
      <c r="C2780" s="794"/>
      <c r="D2780" s="794"/>
      <c r="G2780" s="794"/>
      <c r="H2780" s="794"/>
      <c r="I2780" s="794"/>
      <c r="J2780" s="794"/>
      <c r="K2780" s="794"/>
      <c r="L2780" s="794"/>
    </row>
    <row r="2781" spans="1:12" x14ac:dyDescent="0.2">
      <c r="A2781" s="794"/>
      <c r="B2781" s="794"/>
      <c r="C2781" s="794"/>
      <c r="D2781" s="794"/>
      <c r="G2781" s="794"/>
      <c r="H2781" s="794"/>
      <c r="I2781" s="794"/>
      <c r="J2781" s="794"/>
      <c r="K2781" s="794"/>
      <c r="L2781" s="794"/>
    </row>
    <row r="2782" spans="1:12" x14ac:dyDescent="0.2">
      <c r="A2782" s="794"/>
      <c r="B2782" s="794"/>
      <c r="C2782" s="794"/>
      <c r="D2782" s="794"/>
      <c r="G2782" s="794"/>
      <c r="H2782" s="794"/>
      <c r="I2782" s="794"/>
      <c r="J2782" s="794"/>
      <c r="K2782" s="794"/>
      <c r="L2782" s="794"/>
    </row>
    <row r="2783" spans="1:12" x14ac:dyDescent="0.2">
      <c r="A2783" s="794"/>
      <c r="B2783" s="794"/>
      <c r="C2783" s="794"/>
      <c r="D2783" s="794"/>
      <c r="G2783" s="794"/>
      <c r="H2783" s="794"/>
      <c r="I2783" s="794"/>
      <c r="J2783" s="794"/>
      <c r="K2783" s="794"/>
      <c r="L2783" s="794"/>
    </row>
    <row r="2784" spans="1:12" x14ac:dyDescent="0.2">
      <c r="A2784" s="794"/>
      <c r="B2784" s="794"/>
      <c r="C2784" s="794"/>
      <c r="D2784" s="794"/>
      <c r="G2784" s="794"/>
      <c r="H2784" s="794"/>
      <c r="I2784" s="794"/>
      <c r="J2784" s="794"/>
      <c r="K2784" s="794"/>
      <c r="L2784" s="794"/>
    </row>
    <row r="2785" spans="1:12" x14ac:dyDescent="0.2">
      <c r="A2785" s="794"/>
      <c r="B2785" s="794"/>
      <c r="C2785" s="794"/>
      <c r="D2785" s="794"/>
      <c r="G2785" s="794"/>
      <c r="H2785" s="794"/>
      <c r="I2785" s="794"/>
      <c r="J2785" s="794"/>
      <c r="K2785" s="794"/>
      <c r="L2785" s="794"/>
    </row>
    <row r="2786" spans="1:12" x14ac:dyDescent="0.2">
      <c r="A2786" s="794"/>
      <c r="B2786" s="794"/>
      <c r="C2786" s="794"/>
      <c r="D2786" s="794"/>
      <c r="G2786" s="794"/>
      <c r="H2786" s="794"/>
      <c r="I2786" s="794"/>
      <c r="J2786" s="794"/>
      <c r="K2786" s="794"/>
      <c r="L2786" s="794"/>
    </row>
    <row r="2787" spans="1:12" x14ac:dyDescent="0.2">
      <c r="A2787" s="794"/>
      <c r="B2787" s="794"/>
      <c r="C2787" s="794"/>
      <c r="D2787" s="794"/>
      <c r="G2787" s="794"/>
      <c r="H2787" s="794"/>
      <c r="I2787" s="794"/>
      <c r="J2787" s="794"/>
      <c r="K2787" s="794"/>
      <c r="L2787" s="794"/>
    </row>
    <row r="2788" spans="1:12" x14ac:dyDescent="0.2">
      <c r="A2788" s="794"/>
      <c r="B2788" s="794"/>
      <c r="C2788" s="794"/>
      <c r="D2788" s="794"/>
      <c r="G2788" s="794"/>
      <c r="H2788" s="794"/>
      <c r="I2788" s="794"/>
      <c r="J2788" s="794"/>
      <c r="K2788" s="794"/>
      <c r="L2788" s="794"/>
    </row>
    <row r="2789" spans="1:12" x14ac:dyDescent="0.2">
      <c r="A2789" s="794"/>
      <c r="B2789" s="794"/>
      <c r="C2789" s="794"/>
      <c r="D2789" s="794"/>
      <c r="G2789" s="794"/>
      <c r="H2789" s="794"/>
      <c r="I2789" s="794"/>
      <c r="J2789" s="794"/>
      <c r="K2789" s="794"/>
      <c r="L2789" s="794"/>
    </row>
    <row r="2790" spans="1:12" x14ac:dyDescent="0.2">
      <c r="A2790" s="794"/>
      <c r="B2790" s="794"/>
      <c r="C2790" s="794"/>
      <c r="D2790" s="794"/>
      <c r="G2790" s="794"/>
      <c r="H2790" s="794"/>
      <c r="I2790" s="794"/>
      <c r="J2790" s="794"/>
      <c r="K2790" s="794"/>
      <c r="L2790" s="794"/>
    </row>
    <row r="2791" spans="1:12" x14ac:dyDescent="0.2">
      <c r="A2791" s="794"/>
      <c r="B2791" s="794"/>
      <c r="C2791" s="794"/>
      <c r="D2791" s="794"/>
      <c r="G2791" s="794"/>
      <c r="H2791" s="794"/>
      <c r="I2791" s="794"/>
      <c r="J2791" s="794"/>
      <c r="K2791" s="794"/>
      <c r="L2791" s="794"/>
    </row>
    <row r="2792" spans="1:12" x14ac:dyDescent="0.2">
      <c r="A2792" s="794"/>
      <c r="B2792" s="794"/>
      <c r="C2792" s="794"/>
      <c r="D2792" s="794"/>
      <c r="G2792" s="794"/>
      <c r="H2792" s="794"/>
      <c r="I2792" s="794"/>
      <c r="J2792" s="794"/>
      <c r="K2792" s="794"/>
      <c r="L2792" s="794"/>
    </row>
    <row r="2793" spans="1:12" x14ac:dyDescent="0.2">
      <c r="A2793" s="794"/>
      <c r="B2793" s="794"/>
      <c r="C2793" s="794"/>
      <c r="D2793" s="794"/>
      <c r="G2793" s="794"/>
      <c r="H2793" s="794"/>
      <c r="I2793" s="794"/>
      <c r="J2793" s="794"/>
      <c r="K2793" s="794"/>
      <c r="L2793" s="794"/>
    </row>
    <row r="2794" spans="1:12" x14ac:dyDescent="0.2">
      <c r="A2794" s="794"/>
      <c r="B2794" s="794"/>
      <c r="C2794" s="794"/>
      <c r="D2794" s="794"/>
      <c r="G2794" s="794"/>
      <c r="H2794" s="794"/>
      <c r="I2794" s="794"/>
      <c r="J2794" s="794"/>
      <c r="K2794" s="794"/>
      <c r="L2794" s="794"/>
    </row>
    <row r="2795" spans="1:12" x14ac:dyDescent="0.2">
      <c r="A2795" s="794"/>
      <c r="B2795" s="794"/>
      <c r="C2795" s="794"/>
      <c r="D2795" s="794"/>
      <c r="G2795" s="794"/>
      <c r="H2795" s="794"/>
      <c r="I2795" s="794"/>
      <c r="J2795" s="794"/>
      <c r="K2795" s="794"/>
      <c r="L2795" s="794"/>
    </row>
    <row r="2796" spans="1:12" x14ac:dyDescent="0.2">
      <c r="A2796" s="794"/>
      <c r="B2796" s="794"/>
      <c r="C2796" s="794"/>
      <c r="D2796" s="794"/>
      <c r="G2796" s="794"/>
      <c r="H2796" s="794"/>
      <c r="I2796" s="794"/>
      <c r="J2796" s="794"/>
      <c r="K2796" s="794"/>
      <c r="L2796" s="794"/>
    </row>
    <row r="2797" spans="1:12" x14ac:dyDescent="0.2">
      <c r="A2797" s="794"/>
      <c r="B2797" s="794"/>
      <c r="C2797" s="794"/>
      <c r="D2797" s="794"/>
      <c r="G2797" s="794"/>
      <c r="H2797" s="794"/>
      <c r="I2797" s="794"/>
      <c r="J2797" s="794"/>
      <c r="K2797" s="794"/>
      <c r="L2797" s="794"/>
    </row>
    <row r="2798" spans="1:12" x14ac:dyDescent="0.2">
      <c r="A2798" s="794"/>
      <c r="B2798" s="794"/>
      <c r="C2798" s="794"/>
      <c r="D2798" s="794"/>
      <c r="G2798" s="794"/>
      <c r="H2798" s="794"/>
      <c r="I2798" s="794"/>
      <c r="J2798" s="794"/>
      <c r="K2798" s="794"/>
      <c r="L2798" s="794"/>
    </row>
    <row r="2799" spans="1:12" x14ac:dyDescent="0.2">
      <c r="A2799" s="794"/>
      <c r="B2799" s="794"/>
      <c r="C2799" s="794"/>
      <c r="D2799" s="794"/>
      <c r="G2799" s="794"/>
      <c r="H2799" s="794"/>
      <c r="I2799" s="794"/>
      <c r="J2799" s="794"/>
      <c r="K2799" s="794"/>
      <c r="L2799" s="794"/>
    </row>
    <row r="2800" spans="1:12" x14ac:dyDescent="0.2">
      <c r="A2800" s="794"/>
      <c r="B2800" s="794"/>
      <c r="C2800" s="794"/>
      <c r="D2800" s="794"/>
      <c r="G2800" s="794"/>
      <c r="H2800" s="794"/>
      <c r="I2800" s="794"/>
      <c r="J2800" s="794"/>
      <c r="K2800" s="794"/>
      <c r="L2800" s="794"/>
    </row>
    <row r="2801" spans="1:12" x14ac:dyDescent="0.2">
      <c r="A2801" s="794"/>
      <c r="B2801" s="794"/>
      <c r="C2801" s="794"/>
      <c r="D2801" s="794"/>
      <c r="G2801" s="794"/>
      <c r="H2801" s="794"/>
      <c r="I2801" s="794"/>
      <c r="J2801" s="794"/>
      <c r="K2801" s="794"/>
      <c r="L2801" s="794"/>
    </row>
    <row r="2802" spans="1:12" x14ac:dyDescent="0.2">
      <c r="A2802" s="794"/>
      <c r="B2802" s="794"/>
      <c r="C2802" s="794"/>
      <c r="D2802" s="794"/>
      <c r="G2802" s="794"/>
      <c r="H2802" s="794"/>
      <c r="I2802" s="794"/>
      <c r="J2802" s="794"/>
      <c r="K2802" s="794"/>
      <c r="L2802" s="794"/>
    </row>
    <row r="2803" spans="1:12" x14ac:dyDescent="0.2">
      <c r="A2803" s="794"/>
      <c r="B2803" s="794"/>
      <c r="C2803" s="794"/>
      <c r="D2803" s="794"/>
      <c r="G2803" s="794"/>
      <c r="H2803" s="794"/>
      <c r="I2803" s="794"/>
      <c r="J2803" s="794"/>
      <c r="K2803" s="794"/>
      <c r="L2803" s="794"/>
    </row>
    <row r="2804" spans="1:12" x14ac:dyDescent="0.2">
      <c r="A2804" s="794"/>
      <c r="B2804" s="794"/>
      <c r="C2804" s="794"/>
      <c r="D2804" s="794"/>
      <c r="G2804" s="794"/>
      <c r="H2804" s="794"/>
      <c r="I2804" s="794"/>
      <c r="J2804" s="794"/>
      <c r="K2804" s="794"/>
      <c r="L2804" s="794"/>
    </row>
    <row r="2805" spans="1:12" x14ac:dyDescent="0.2">
      <c r="A2805" s="794"/>
      <c r="B2805" s="794"/>
      <c r="C2805" s="794"/>
      <c r="D2805" s="794"/>
      <c r="G2805" s="794"/>
      <c r="H2805" s="794"/>
      <c r="I2805" s="794"/>
      <c r="J2805" s="794"/>
      <c r="K2805" s="794"/>
      <c r="L2805" s="794"/>
    </row>
    <row r="2806" spans="1:12" x14ac:dyDescent="0.2">
      <c r="A2806" s="794"/>
      <c r="B2806" s="794"/>
      <c r="C2806" s="794"/>
      <c r="D2806" s="794"/>
      <c r="G2806" s="794"/>
      <c r="H2806" s="794"/>
      <c r="I2806" s="794"/>
      <c r="J2806" s="794"/>
      <c r="K2806" s="794"/>
      <c r="L2806" s="794"/>
    </row>
    <row r="2807" spans="1:12" x14ac:dyDescent="0.2">
      <c r="A2807" s="794"/>
      <c r="B2807" s="794"/>
      <c r="C2807" s="794"/>
      <c r="D2807" s="794"/>
      <c r="G2807" s="794"/>
      <c r="H2807" s="794"/>
      <c r="I2807" s="794"/>
      <c r="J2807" s="794"/>
      <c r="K2807" s="794"/>
      <c r="L2807" s="794"/>
    </row>
    <row r="2808" spans="1:12" x14ac:dyDescent="0.2">
      <c r="A2808" s="794"/>
      <c r="B2808" s="794"/>
      <c r="C2808" s="794"/>
      <c r="D2808" s="794"/>
      <c r="G2808" s="794"/>
      <c r="H2808" s="794"/>
      <c r="I2808" s="794"/>
      <c r="J2808" s="794"/>
      <c r="K2808" s="794"/>
      <c r="L2808" s="794"/>
    </row>
    <row r="2809" spans="1:12" x14ac:dyDescent="0.2">
      <c r="A2809" s="794"/>
      <c r="B2809" s="794"/>
      <c r="C2809" s="794"/>
      <c r="D2809" s="794"/>
      <c r="G2809" s="794"/>
      <c r="H2809" s="794"/>
      <c r="I2809" s="794"/>
      <c r="J2809" s="794"/>
      <c r="K2809" s="794"/>
      <c r="L2809" s="794"/>
    </row>
    <row r="2810" spans="1:12" x14ac:dyDescent="0.2">
      <c r="A2810" s="794"/>
      <c r="B2810" s="794"/>
      <c r="C2810" s="794"/>
      <c r="D2810" s="794"/>
      <c r="G2810" s="794"/>
      <c r="H2810" s="794"/>
      <c r="I2810" s="794"/>
      <c r="J2810" s="794"/>
      <c r="K2810" s="794"/>
      <c r="L2810" s="794"/>
    </row>
    <row r="2811" spans="1:12" x14ac:dyDescent="0.2">
      <c r="A2811" s="794"/>
      <c r="B2811" s="794"/>
      <c r="C2811" s="794"/>
      <c r="D2811" s="794"/>
      <c r="G2811" s="794"/>
      <c r="H2811" s="794"/>
      <c r="I2811" s="794"/>
      <c r="J2811" s="794"/>
      <c r="K2811" s="794"/>
      <c r="L2811" s="794"/>
    </row>
    <row r="2812" spans="1:12" x14ac:dyDescent="0.2">
      <c r="A2812" s="794"/>
      <c r="B2812" s="794"/>
      <c r="C2812" s="794"/>
      <c r="D2812" s="794"/>
      <c r="G2812" s="794"/>
      <c r="H2812" s="794"/>
      <c r="I2812" s="794"/>
      <c r="J2812" s="794"/>
      <c r="K2812" s="794"/>
      <c r="L2812" s="794"/>
    </row>
    <row r="2813" spans="1:12" x14ac:dyDescent="0.2">
      <c r="A2813" s="794"/>
      <c r="B2813" s="794"/>
      <c r="C2813" s="794"/>
      <c r="D2813" s="794"/>
      <c r="G2813" s="794"/>
      <c r="H2813" s="794"/>
      <c r="I2813" s="794"/>
      <c r="J2813" s="794"/>
      <c r="K2813" s="794"/>
      <c r="L2813" s="794"/>
    </row>
    <row r="2814" spans="1:12" x14ac:dyDescent="0.2">
      <c r="A2814" s="794"/>
      <c r="B2814" s="794"/>
      <c r="C2814" s="794"/>
      <c r="D2814" s="794"/>
      <c r="G2814" s="794"/>
      <c r="H2814" s="794"/>
      <c r="I2814" s="794"/>
      <c r="J2814" s="794"/>
      <c r="K2814" s="794"/>
      <c r="L2814" s="794"/>
    </row>
    <row r="2815" spans="1:12" x14ac:dyDescent="0.2">
      <c r="A2815" s="794"/>
      <c r="B2815" s="794"/>
      <c r="C2815" s="794"/>
      <c r="D2815" s="794"/>
      <c r="G2815" s="794"/>
      <c r="H2815" s="794"/>
      <c r="I2815" s="794"/>
      <c r="J2815" s="794"/>
      <c r="K2815" s="794"/>
      <c r="L2815" s="794"/>
    </row>
    <row r="2816" spans="1:12" x14ac:dyDescent="0.2">
      <c r="A2816" s="794"/>
      <c r="B2816" s="794"/>
      <c r="C2816" s="794"/>
      <c r="D2816" s="794"/>
      <c r="G2816" s="794"/>
      <c r="H2816" s="794"/>
      <c r="I2816" s="794"/>
      <c r="J2816" s="794"/>
      <c r="K2816" s="794"/>
      <c r="L2816" s="794"/>
    </row>
    <row r="2817" spans="1:12" x14ac:dyDescent="0.2">
      <c r="A2817" s="794"/>
      <c r="B2817" s="794"/>
      <c r="C2817" s="794"/>
      <c r="D2817" s="794"/>
      <c r="G2817" s="794"/>
      <c r="H2817" s="794"/>
      <c r="I2817" s="794"/>
      <c r="J2817" s="794"/>
      <c r="K2817" s="794"/>
      <c r="L2817" s="794"/>
    </row>
    <row r="2818" spans="1:12" x14ac:dyDescent="0.2">
      <c r="A2818" s="794"/>
      <c r="B2818" s="794"/>
      <c r="C2818" s="794"/>
      <c r="D2818" s="794"/>
      <c r="G2818" s="794"/>
      <c r="H2818" s="794"/>
      <c r="I2818" s="794"/>
      <c r="J2818" s="794"/>
      <c r="K2818" s="794"/>
      <c r="L2818" s="794"/>
    </row>
    <row r="2819" spans="1:12" x14ac:dyDescent="0.2">
      <c r="A2819" s="794"/>
      <c r="B2819" s="794"/>
      <c r="C2819" s="794"/>
      <c r="D2819" s="794"/>
      <c r="G2819" s="794"/>
      <c r="H2819" s="794"/>
      <c r="I2819" s="794"/>
      <c r="J2819" s="794"/>
      <c r="K2819" s="794"/>
      <c r="L2819" s="794"/>
    </row>
    <row r="2820" spans="1:12" x14ac:dyDescent="0.2">
      <c r="A2820" s="794"/>
      <c r="B2820" s="794"/>
      <c r="C2820" s="794"/>
      <c r="D2820" s="794"/>
      <c r="G2820" s="794"/>
      <c r="H2820" s="794"/>
      <c r="I2820" s="794"/>
      <c r="J2820" s="794"/>
      <c r="K2820" s="794"/>
      <c r="L2820" s="794"/>
    </row>
    <row r="2821" spans="1:12" x14ac:dyDescent="0.2">
      <c r="A2821" s="794"/>
      <c r="B2821" s="794"/>
      <c r="C2821" s="794"/>
      <c r="D2821" s="794"/>
      <c r="G2821" s="794"/>
      <c r="H2821" s="794"/>
      <c r="I2821" s="794"/>
      <c r="J2821" s="794"/>
      <c r="K2821" s="794"/>
      <c r="L2821" s="794"/>
    </row>
    <row r="2822" spans="1:12" x14ac:dyDescent="0.2">
      <c r="A2822" s="794"/>
      <c r="B2822" s="794"/>
      <c r="C2822" s="794"/>
      <c r="D2822" s="794"/>
      <c r="G2822" s="794"/>
      <c r="H2822" s="794"/>
      <c r="I2822" s="794"/>
      <c r="J2822" s="794"/>
      <c r="K2822" s="794"/>
      <c r="L2822" s="794"/>
    </row>
    <row r="2823" spans="1:12" x14ac:dyDescent="0.2">
      <c r="A2823" s="794"/>
      <c r="B2823" s="794"/>
      <c r="C2823" s="794"/>
      <c r="D2823" s="794"/>
      <c r="G2823" s="794"/>
      <c r="H2823" s="794"/>
      <c r="I2823" s="794"/>
      <c r="J2823" s="794"/>
      <c r="K2823" s="794"/>
      <c r="L2823" s="794"/>
    </row>
    <row r="2824" spans="1:12" x14ac:dyDescent="0.2">
      <c r="A2824" s="794"/>
      <c r="B2824" s="794"/>
      <c r="C2824" s="794"/>
      <c r="D2824" s="794"/>
      <c r="G2824" s="794"/>
      <c r="H2824" s="794"/>
      <c r="I2824" s="794"/>
      <c r="J2824" s="794"/>
      <c r="K2824" s="794"/>
      <c r="L2824" s="794"/>
    </row>
    <row r="2825" spans="1:12" x14ac:dyDescent="0.2">
      <c r="A2825" s="794"/>
      <c r="B2825" s="794"/>
      <c r="C2825" s="794"/>
      <c r="D2825" s="794"/>
      <c r="G2825" s="794"/>
      <c r="H2825" s="794"/>
      <c r="I2825" s="794"/>
      <c r="J2825" s="794"/>
      <c r="K2825" s="794"/>
      <c r="L2825" s="794"/>
    </row>
    <row r="2826" spans="1:12" x14ac:dyDescent="0.2">
      <c r="A2826" s="794"/>
      <c r="B2826" s="794"/>
      <c r="C2826" s="794"/>
      <c r="D2826" s="794"/>
      <c r="G2826" s="794"/>
      <c r="H2826" s="794"/>
      <c r="I2826" s="794"/>
      <c r="J2826" s="794"/>
      <c r="K2826" s="794"/>
      <c r="L2826" s="794"/>
    </row>
    <row r="2827" spans="1:12" x14ac:dyDescent="0.2">
      <c r="A2827" s="794"/>
      <c r="B2827" s="794"/>
      <c r="C2827" s="794"/>
      <c r="D2827" s="794"/>
      <c r="G2827" s="794"/>
      <c r="H2827" s="794"/>
      <c r="I2827" s="794"/>
      <c r="J2827" s="794"/>
      <c r="K2827" s="794"/>
      <c r="L2827" s="794"/>
    </row>
    <row r="2828" spans="1:12" x14ac:dyDescent="0.2">
      <c r="A2828" s="794"/>
      <c r="B2828" s="794"/>
      <c r="C2828" s="794"/>
      <c r="D2828" s="794"/>
      <c r="G2828" s="794"/>
      <c r="H2828" s="794"/>
      <c r="I2828" s="794"/>
      <c r="J2828" s="794"/>
      <c r="K2828" s="794"/>
      <c r="L2828" s="794"/>
    </row>
    <row r="2829" spans="1:12" x14ac:dyDescent="0.2">
      <c r="A2829" s="794"/>
      <c r="B2829" s="794"/>
      <c r="C2829" s="794"/>
      <c r="D2829" s="794"/>
      <c r="G2829" s="794"/>
      <c r="H2829" s="794"/>
      <c r="I2829" s="794"/>
      <c r="J2829" s="794"/>
      <c r="K2829" s="794"/>
      <c r="L2829" s="794"/>
    </row>
    <row r="2830" spans="1:12" x14ac:dyDescent="0.2">
      <c r="A2830" s="794"/>
      <c r="B2830" s="794"/>
      <c r="C2830" s="794"/>
      <c r="D2830" s="794"/>
      <c r="G2830" s="794"/>
      <c r="H2830" s="794"/>
      <c r="I2830" s="794"/>
      <c r="J2830" s="794"/>
      <c r="K2830" s="794"/>
      <c r="L2830" s="794"/>
    </row>
    <row r="2831" spans="1:12" x14ac:dyDescent="0.2">
      <c r="A2831" s="794"/>
      <c r="B2831" s="794"/>
      <c r="C2831" s="794"/>
      <c r="D2831" s="794"/>
      <c r="G2831" s="794"/>
      <c r="H2831" s="794"/>
      <c r="I2831" s="794"/>
      <c r="J2831" s="794"/>
      <c r="K2831" s="794"/>
      <c r="L2831" s="794"/>
    </row>
    <row r="2832" spans="1:12" x14ac:dyDescent="0.2">
      <c r="A2832" s="794"/>
      <c r="B2832" s="794"/>
      <c r="C2832" s="794"/>
      <c r="D2832" s="794"/>
      <c r="G2832" s="794"/>
      <c r="H2832" s="794"/>
      <c r="I2832" s="794"/>
      <c r="J2832" s="794"/>
      <c r="K2832" s="794"/>
      <c r="L2832" s="794"/>
    </row>
    <row r="2833" spans="1:12" x14ac:dyDescent="0.2">
      <c r="A2833" s="794"/>
      <c r="B2833" s="794"/>
      <c r="C2833" s="794"/>
      <c r="D2833" s="794"/>
      <c r="G2833" s="794"/>
      <c r="H2833" s="794"/>
      <c r="I2833" s="794"/>
      <c r="J2833" s="794"/>
      <c r="K2833" s="794"/>
      <c r="L2833" s="794"/>
    </row>
    <row r="2834" spans="1:12" x14ac:dyDescent="0.2">
      <c r="A2834" s="794"/>
      <c r="B2834" s="794"/>
      <c r="C2834" s="794"/>
      <c r="D2834" s="794"/>
      <c r="G2834" s="794"/>
      <c r="H2834" s="794"/>
      <c r="I2834" s="794"/>
      <c r="J2834" s="794"/>
      <c r="K2834" s="794"/>
      <c r="L2834" s="794"/>
    </row>
    <row r="2835" spans="1:12" x14ac:dyDescent="0.2">
      <c r="A2835" s="794"/>
      <c r="B2835" s="794"/>
      <c r="C2835" s="794"/>
      <c r="D2835" s="794"/>
      <c r="G2835" s="794"/>
      <c r="H2835" s="794"/>
      <c r="I2835" s="794"/>
      <c r="J2835" s="794"/>
      <c r="K2835" s="794"/>
      <c r="L2835" s="794"/>
    </row>
    <row r="2836" spans="1:12" x14ac:dyDescent="0.2">
      <c r="A2836" s="794"/>
      <c r="B2836" s="794"/>
      <c r="C2836" s="794"/>
      <c r="D2836" s="794"/>
      <c r="G2836" s="794"/>
      <c r="H2836" s="794"/>
      <c r="I2836" s="794"/>
      <c r="J2836" s="794"/>
      <c r="K2836" s="794"/>
      <c r="L2836" s="794"/>
    </row>
    <row r="2837" spans="1:12" x14ac:dyDescent="0.2">
      <c r="A2837" s="794"/>
      <c r="B2837" s="794"/>
      <c r="C2837" s="794"/>
      <c r="D2837" s="794"/>
      <c r="G2837" s="794"/>
      <c r="H2837" s="794"/>
      <c r="I2837" s="794"/>
      <c r="J2837" s="794"/>
      <c r="K2837" s="794"/>
      <c r="L2837" s="794"/>
    </row>
    <row r="2838" spans="1:12" x14ac:dyDescent="0.2">
      <c r="A2838" s="794"/>
      <c r="B2838" s="794"/>
      <c r="C2838" s="794"/>
      <c r="D2838" s="794"/>
      <c r="G2838" s="794"/>
      <c r="H2838" s="794"/>
      <c r="I2838" s="794"/>
      <c r="J2838" s="794"/>
      <c r="K2838" s="794"/>
      <c r="L2838" s="794"/>
    </row>
    <row r="2839" spans="1:12" x14ac:dyDescent="0.2">
      <c r="A2839" s="794"/>
      <c r="B2839" s="794"/>
      <c r="C2839" s="794"/>
      <c r="D2839" s="794"/>
      <c r="G2839" s="794"/>
      <c r="H2839" s="794"/>
      <c r="I2839" s="794"/>
      <c r="J2839" s="794"/>
      <c r="K2839" s="794"/>
      <c r="L2839" s="794"/>
    </row>
    <row r="2840" spans="1:12" x14ac:dyDescent="0.2">
      <c r="A2840" s="794"/>
      <c r="B2840" s="794"/>
      <c r="C2840" s="794"/>
      <c r="D2840" s="794"/>
      <c r="G2840" s="794"/>
      <c r="H2840" s="794"/>
      <c r="I2840" s="794"/>
      <c r="J2840" s="794"/>
      <c r="K2840" s="794"/>
      <c r="L2840" s="794"/>
    </row>
    <row r="2841" spans="1:12" x14ac:dyDescent="0.2">
      <c r="A2841" s="794"/>
      <c r="B2841" s="794"/>
      <c r="C2841" s="794"/>
      <c r="D2841" s="794"/>
      <c r="G2841" s="794"/>
      <c r="H2841" s="794"/>
      <c r="I2841" s="794"/>
      <c r="J2841" s="794"/>
      <c r="K2841" s="794"/>
      <c r="L2841" s="794"/>
    </row>
    <row r="2842" spans="1:12" x14ac:dyDescent="0.2">
      <c r="A2842" s="794"/>
      <c r="B2842" s="794"/>
      <c r="C2842" s="794"/>
      <c r="D2842" s="794"/>
      <c r="G2842" s="794"/>
      <c r="H2842" s="794"/>
      <c r="I2842" s="794"/>
      <c r="J2842" s="794"/>
      <c r="K2842" s="794"/>
      <c r="L2842" s="794"/>
    </row>
    <row r="2843" spans="1:12" x14ac:dyDescent="0.2">
      <c r="A2843" s="794"/>
      <c r="B2843" s="794"/>
      <c r="C2843" s="794"/>
      <c r="D2843" s="794"/>
      <c r="G2843" s="794"/>
      <c r="H2843" s="794"/>
      <c r="I2843" s="794"/>
      <c r="J2843" s="794"/>
      <c r="K2843" s="794"/>
      <c r="L2843" s="794"/>
    </row>
    <row r="2844" spans="1:12" x14ac:dyDescent="0.2">
      <c r="A2844" s="794"/>
      <c r="B2844" s="794"/>
      <c r="C2844" s="794"/>
      <c r="D2844" s="794"/>
      <c r="G2844" s="794"/>
      <c r="H2844" s="794"/>
      <c r="I2844" s="794"/>
      <c r="J2844" s="794"/>
      <c r="K2844" s="794"/>
      <c r="L2844" s="794"/>
    </row>
    <row r="2845" spans="1:12" x14ac:dyDescent="0.2">
      <c r="A2845" s="794"/>
      <c r="B2845" s="794"/>
      <c r="C2845" s="794"/>
      <c r="D2845" s="794"/>
      <c r="G2845" s="794"/>
      <c r="H2845" s="794"/>
      <c r="I2845" s="794"/>
      <c r="J2845" s="794"/>
      <c r="K2845" s="794"/>
      <c r="L2845" s="794"/>
    </row>
    <row r="2846" spans="1:12" x14ac:dyDescent="0.2">
      <c r="A2846" s="794"/>
      <c r="B2846" s="794"/>
      <c r="C2846" s="794"/>
      <c r="D2846" s="794"/>
      <c r="G2846" s="794"/>
      <c r="H2846" s="794"/>
      <c r="I2846" s="794"/>
      <c r="J2846" s="794"/>
      <c r="K2846" s="794"/>
      <c r="L2846" s="794"/>
    </row>
    <row r="2847" spans="1:12" x14ac:dyDescent="0.2">
      <c r="A2847" s="794"/>
      <c r="B2847" s="794"/>
      <c r="C2847" s="794"/>
      <c r="D2847" s="794"/>
      <c r="G2847" s="794"/>
      <c r="H2847" s="794"/>
      <c r="I2847" s="794"/>
      <c r="J2847" s="794"/>
      <c r="K2847" s="794"/>
      <c r="L2847" s="794"/>
    </row>
    <row r="2848" spans="1:12" x14ac:dyDescent="0.2">
      <c r="A2848" s="794"/>
      <c r="B2848" s="794"/>
      <c r="C2848" s="794"/>
      <c r="D2848" s="794"/>
      <c r="G2848" s="794"/>
      <c r="H2848" s="794"/>
      <c r="I2848" s="794"/>
      <c r="J2848" s="794"/>
      <c r="K2848" s="794"/>
      <c r="L2848" s="794"/>
    </row>
    <row r="2849" spans="1:12" x14ac:dyDescent="0.2">
      <c r="A2849" s="794"/>
      <c r="B2849" s="794"/>
      <c r="C2849" s="794"/>
      <c r="D2849" s="794"/>
      <c r="G2849" s="794"/>
      <c r="H2849" s="794"/>
      <c r="I2849" s="794"/>
      <c r="J2849" s="794"/>
      <c r="K2849" s="794"/>
      <c r="L2849" s="794"/>
    </row>
    <row r="2850" spans="1:12" x14ac:dyDescent="0.2">
      <c r="A2850" s="794"/>
      <c r="B2850" s="794"/>
      <c r="C2850" s="794"/>
      <c r="D2850" s="794"/>
      <c r="G2850" s="794"/>
      <c r="H2850" s="794"/>
      <c r="I2850" s="794"/>
      <c r="J2850" s="794"/>
      <c r="K2850" s="794"/>
      <c r="L2850" s="794"/>
    </row>
    <row r="2851" spans="1:12" x14ac:dyDescent="0.2">
      <c r="A2851" s="794"/>
      <c r="B2851" s="794"/>
      <c r="C2851" s="794"/>
      <c r="D2851" s="794"/>
      <c r="G2851" s="794"/>
      <c r="H2851" s="794"/>
      <c r="I2851" s="794"/>
      <c r="J2851" s="794"/>
      <c r="K2851" s="794"/>
      <c r="L2851" s="794"/>
    </row>
    <row r="2852" spans="1:12" x14ac:dyDescent="0.2">
      <c r="A2852" s="794"/>
      <c r="B2852" s="794"/>
      <c r="C2852" s="794"/>
      <c r="D2852" s="794"/>
      <c r="G2852" s="794"/>
      <c r="H2852" s="794"/>
      <c r="I2852" s="794"/>
      <c r="J2852" s="794"/>
      <c r="K2852" s="794"/>
      <c r="L2852" s="794"/>
    </row>
    <row r="2853" spans="1:12" x14ac:dyDescent="0.2">
      <c r="A2853" s="794"/>
      <c r="B2853" s="794"/>
      <c r="C2853" s="794"/>
      <c r="D2853" s="794"/>
      <c r="G2853" s="794"/>
      <c r="H2853" s="794"/>
      <c r="I2853" s="794"/>
      <c r="J2853" s="794"/>
      <c r="K2853" s="794"/>
      <c r="L2853" s="794"/>
    </row>
    <row r="2854" spans="1:12" x14ac:dyDescent="0.2">
      <c r="A2854" s="794"/>
      <c r="B2854" s="794"/>
      <c r="C2854" s="794"/>
      <c r="D2854" s="794"/>
      <c r="G2854" s="794"/>
      <c r="H2854" s="794"/>
      <c r="I2854" s="794"/>
      <c r="J2854" s="794"/>
      <c r="K2854" s="794"/>
      <c r="L2854" s="794"/>
    </row>
    <row r="2855" spans="1:12" x14ac:dyDescent="0.2">
      <c r="A2855" s="794"/>
      <c r="B2855" s="794"/>
      <c r="C2855" s="794"/>
      <c r="D2855" s="794"/>
      <c r="G2855" s="794"/>
      <c r="H2855" s="794"/>
      <c r="I2855" s="794"/>
      <c r="J2855" s="794"/>
      <c r="K2855" s="794"/>
      <c r="L2855" s="794"/>
    </row>
    <row r="2856" spans="1:12" x14ac:dyDescent="0.2">
      <c r="A2856" s="794"/>
      <c r="B2856" s="794"/>
      <c r="C2856" s="794"/>
      <c r="D2856" s="794"/>
      <c r="G2856" s="794"/>
      <c r="H2856" s="794"/>
      <c r="I2856" s="794"/>
      <c r="J2856" s="794"/>
      <c r="K2856" s="794"/>
      <c r="L2856" s="794"/>
    </row>
    <row r="2857" spans="1:12" x14ac:dyDescent="0.2">
      <c r="A2857" s="794"/>
      <c r="B2857" s="794"/>
      <c r="C2857" s="794"/>
      <c r="D2857" s="794"/>
      <c r="G2857" s="794"/>
      <c r="H2857" s="794"/>
      <c r="I2857" s="794"/>
      <c r="J2857" s="794"/>
      <c r="K2857" s="794"/>
      <c r="L2857" s="794"/>
    </row>
    <row r="2858" spans="1:12" x14ac:dyDescent="0.2">
      <c r="A2858" s="794"/>
      <c r="B2858" s="794"/>
      <c r="C2858" s="794"/>
      <c r="D2858" s="794"/>
      <c r="G2858" s="794"/>
      <c r="H2858" s="794"/>
      <c r="I2858" s="794"/>
      <c r="J2858" s="794"/>
      <c r="K2858" s="794"/>
      <c r="L2858" s="794"/>
    </row>
    <row r="2859" spans="1:12" x14ac:dyDescent="0.2">
      <c r="A2859" s="794"/>
      <c r="B2859" s="794"/>
      <c r="C2859" s="794"/>
      <c r="D2859" s="794"/>
      <c r="G2859" s="794"/>
      <c r="H2859" s="794"/>
      <c r="I2859" s="794"/>
      <c r="J2859" s="794"/>
      <c r="K2859" s="794"/>
      <c r="L2859" s="794"/>
    </row>
    <row r="2860" spans="1:12" x14ac:dyDescent="0.2">
      <c r="A2860" s="794"/>
      <c r="B2860" s="794"/>
      <c r="C2860" s="794"/>
      <c r="D2860" s="794"/>
      <c r="G2860" s="794"/>
      <c r="H2860" s="794"/>
      <c r="I2860" s="794"/>
      <c r="J2860" s="794"/>
      <c r="K2860" s="794"/>
      <c r="L2860" s="794"/>
    </row>
    <row r="2861" spans="1:12" x14ac:dyDescent="0.2">
      <c r="A2861" s="794"/>
      <c r="B2861" s="794"/>
      <c r="C2861" s="794"/>
      <c r="D2861" s="794"/>
      <c r="G2861" s="794"/>
      <c r="H2861" s="794"/>
      <c r="I2861" s="794"/>
      <c r="J2861" s="794"/>
      <c r="K2861" s="794"/>
      <c r="L2861" s="794"/>
    </row>
    <row r="2862" spans="1:12" x14ac:dyDescent="0.2">
      <c r="A2862" s="794"/>
      <c r="B2862" s="794"/>
      <c r="C2862" s="794"/>
      <c r="D2862" s="794"/>
      <c r="G2862" s="794"/>
      <c r="H2862" s="794"/>
      <c r="I2862" s="794"/>
      <c r="J2862" s="794"/>
      <c r="K2862" s="794"/>
      <c r="L2862" s="794"/>
    </row>
    <row r="2863" spans="1:12" x14ac:dyDescent="0.2">
      <c r="A2863" s="794"/>
      <c r="B2863" s="794"/>
      <c r="C2863" s="794"/>
      <c r="D2863" s="794"/>
      <c r="G2863" s="794"/>
      <c r="H2863" s="794"/>
      <c r="I2863" s="794"/>
      <c r="J2863" s="794"/>
      <c r="K2863" s="794"/>
      <c r="L2863" s="794"/>
    </row>
    <row r="2864" spans="1:12" x14ac:dyDescent="0.2">
      <c r="A2864" s="794"/>
      <c r="B2864" s="794"/>
      <c r="C2864" s="794"/>
      <c r="D2864" s="794"/>
      <c r="G2864" s="794"/>
      <c r="H2864" s="794"/>
      <c r="I2864" s="794"/>
      <c r="J2864" s="794"/>
      <c r="K2864" s="794"/>
      <c r="L2864" s="794"/>
    </row>
    <row r="2865" spans="1:12" x14ac:dyDescent="0.2">
      <c r="A2865" s="794"/>
      <c r="B2865" s="794"/>
      <c r="C2865" s="794"/>
      <c r="D2865" s="794"/>
      <c r="G2865" s="794"/>
      <c r="H2865" s="794"/>
      <c r="I2865" s="794"/>
      <c r="J2865" s="794"/>
      <c r="K2865" s="794"/>
      <c r="L2865" s="794"/>
    </row>
    <row r="2866" spans="1:12" x14ac:dyDescent="0.2">
      <c r="A2866" s="794"/>
      <c r="B2866" s="794"/>
      <c r="C2866" s="794"/>
      <c r="D2866" s="794"/>
      <c r="G2866" s="794"/>
      <c r="H2866" s="794"/>
      <c r="I2866" s="794"/>
      <c r="J2866" s="794"/>
      <c r="K2866" s="794"/>
      <c r="L2866" s="794"/>
    </row>
    <row r="2867" spans="1:12" x14ac:dyDescent="0.2">
      <c r="A2867" s="794"/>
      <c r="B2867" s="794"/>
      <c r="C2867" s="794"/>
      <c r="D2867" s="794"/>
      <c r="G2867" s="794"/>
      <c r="H2867" s="794"/>
      <c r="I2867" s="794"/>
      <c r="J2867" s="794"/>
      <c r="K2867" s="794"/>
      <c r="L2867" s="794"/>
    </row>
    <row r="2868" spans="1:12" x14ac:dyDescent="0.2">
      <c r="A2868" s="794"/>
      <c r="B2868" s="794"/>
      <c r="C2868" s="794"/>
      <c r="D2868" s="794"/>
      <c r="G2868" s="794"/>
      <c r="H2868" s="794"/>
      <c r="I2868" s="794"/>
      <c r="J2868" s="794"/>
      <c r="K2868" s="794"/>
      <c r="L2868" s="794"/>
    </row>
    <row r="2869" spans="1:12" x14ac:dyDescent="0.2">
      <c r="A2869" s="794"/>
      <c r="B2869" s="794"/>
      <c r="C2869" s="794"/>
      <c r="D2869" s="794"/>
      <c r="G2869" s="794"/>
      <c r="H2869" s="794"/>
      <c r="I2869" s="794"/>
      <c r="J2869" s="794"/>
      <c r="K2869" s="794"/>
      <c r="L2869" s="794"/>
    </row>
    <row r="2870" spans="1:12" x14ac:dyDescent="0.2">
      <c r="A2870" s="794"/>
      <c r="B2870" s="794"/>
      <c r="C2870" s="794"/>
      <c r="D2870" s="794"/>
      <c r="G2870" s="794"/>
      <c r="H2870" s="794"/>
      <c r="I2870" s="794"/>
      <c r="J2870" s="794"/>
      <c r="K2870" s="794"/>
      <c r="L2870" s="794"/>
    </row>
    <row r="2871" spans="1:12" x14ac:dyDescent="0.2">
      <c r="A2871" s="794"/>
      <c r="B2871" s="794"/>
      <c r="C2871" s="794"/>
      <c r="D2871" s="794"/>
      <c r="G2871" s="794"/>
      <c r="H2871" s="794"/>
      <c r="I2871" s="794"/>
      <c r="J2871" s="794"/>
      <c r="K2871" s="794"/>
      <c r="L2871" s="794"/>
    </row>
    <row r="2872" spans="1:12" x14ac:dyDescent="0.2">
      <c r="A2872" s="794"/>
      <c r="B2872" s="794"/>
      <c r="C2872" s="794"/>
      <c r="D2872" s="794"/>
      <c r="G2872" s="794"/>
      <c r="H2872" s="794"/>
      <c r="I2872" s="794"/>
      <c r="J2872" s="794"/>
      <c r="K2872" s="794"/>
      <c r="L2872" s="794"/>
    </row>
    <row r="2873" spans="1:12" x14ac:dyDescent="0.2">
      <c r="A2873" s="794"/>
      <c r="B2873" s="794"/>
      <c r="C2873" s="794"/>
      <c r="D2873" s="794"/>
      <c r="G2873" s="794"/>
      <c r="H2873" s="794"/>
      <c r="I2873" s="794"/>
      <c r="J2873" s="794"/>
      <c r="K2873" s="794"/>
      <c r="L2873" s="794"/>
    </row>
    <row r="2874" spans="1:12" x14ac:dyDescent="0.2">
      <c r="A2874" s="794"/>
      <c r="B2874" s="794"/>
      <c r="C2874" s="794"/>
      <c r="D2874" s="794"/>
      <c r="G2874" s="794"/>
      <c r="H2874" s="794"/>
      <c r="I2874" s="794"/>
      <c r="J2874" s="794"/>
      <c r="K2874" s="794"/>
      <c r="L2874" s="794"/>
    </row>
    <row r="2875" spans="1:12" x14ac:dyDescent="0.2">
      <c r="A2875" s="794"/>
      <c r="B2875" s="794"/>
      <c r="C2875" s="794"/>
      <c r="D2875" s="794"/>
      <c r="G2875" s="794"/>
      <c r="H2875" s="794"/>
      <c r="I2875" s="794"/>
      <c r="J2875" s="794"/>
      <c r="K2875" s="794"/>
      <c r="L2875" s="794"/>
    </row>
    <row r="2876" spans="1:12" x14ac:dyDescent="0.2">
      <c r="A2876" s="794"/>
      <c r="B2876" s="794"/>
      <c r="C2876" s="794"/>
      <c r="D2876" s="794"/>
      <c r="G2876" s="794"/>
      <c r="H2876" s="794"/>
      <c r="I2876" s="794"/>
      <c r="J2876" s="794"/>
      <c r="K2876" s="794"/>
      <c r="L2876" s="794"/>
    </row>
    <row r="2877" spans="1:12" x14ac:dyDescent="0.2">
      <c r="A2877" s="794"/>
      <c r="B2877" s="794"/>
      <c r="C2877" s="794"/>
      <c r="D2877" s="794"/>
      <c r="G2877" s="794"/>
      <c r="H2877" s="794"/>
      <c r="I2877" s="794"/>
      <c r="J2877" s="794"/>
      <c r="K2877" s="794"/>
      <c r="L2877" s="794"/>
    </row>
    <row r="2878" spans="1:12" x14ac:dyDescent="0.2">
      <c r="A2878" s="794"/>
      <c r="B2878" s="794"/>
      <c r="C2878" s="794"/>
      <c r="D2878" s="794"/>
      <c r="G2878" s="794"/>
      <c r="H2878" s="794"/>
      <c r="I2878" s="794"/>
      <c r="J2878" s="794"/>
      <c r="K2878" s="794"/>
      <c r="L2878" s="794"/>
    </row>
    <row r="2879" spans="1:12" x14ac:dyDescent="0.2">
      <c r="A2879" s="794"/>
      <c r="B2879" s="794"/>
      <c r="C2879" s="794"/>
      <c r="D2879" s="794"/>
      <c r="G2879" s="794"/>
      <c r="H2879" s="794"/>
      <c r="I2879" s="794"/>
      <c r="J2879" s="794"/>
      <c r="K2879" s="794"/>
      <c r="L2879" s="794"/>
    </row>
    <row r="2880" spans="1:12" x14ac:dyDescent="0.2">
      <c r="A2880" s="794"/>
      <c r="B2880" s="794"/>
      <c r="C2880" s="794"/>
      <c r="D2880" s="794"/>
      <c r="G2880" s="794"/>
      <c r="H2880" s="794"/>
      <c r="I2880" s="794"/>
      <c r="J2880" s="794"/>
      <c r="K2880" s="794"/>
      <c r="L2880" s="794"/>
    </row>
    <row r="2881" spans="1:12" x14ac:dyDescent="0.2">
      <c r="A2881" s="794"/>
      <c r="B2881" s="794"/>
      <c r="C2881" s="794"/>
      <c r="D2881" s="794"/>
      <c r="G2881" s="794"/>
      <c r="H2881" s="794"/>
      <c r="I2881" s="794"/>
      <c r="J2881" s="794"/>
      <c r="K2881" s="794"/>
      <c r="L2881" s="794"/>
    </row>
    <row r="2882" spans="1:12" x14ac:dyDescent="0.2">
      <c r="A2882" s="794"/>
      <c r="B2882" s="794"/>
      <c r="C2882" s="794"/>
      <c r="D2882" s="794"/>
      <c r="G2882" s="794"/>
      <c r="H2882" s="794"/>
      <c r="I2882" s="794"/>
      <c r="J2882" s="794"/>
      <c r="K2882" s="794"/>
      <c r="L2882" s="794"/>
    </row>
    <row r="2883" spans="1:12" x14ac:dyDescent="0.2">
      <c r="A2883" s="794"/>
      <c r="B2883" s="794"/>
      <c r="C2883" s="794"/>
      <c r="D2883" s="794"/>
      <c r="G2883" s="794"/>
      <c r="H2883" s="794"/>
      <c r="I2883" s="794"/>
      <c r="J2883" s="794"/>
      <c r="K2883" s="794"/>
      <c r="L2883" s="794"/>
    </row>
    <row r="2884" spans="1:12" x14ac:dyDescent="0.2">
      <c r="A2884" s="794"/>
      <c r="B2884" s="794"/>
      <c r="C2884" s="794"/>
      <c r="D2884" s="794"/>
      <c r="G2884" s="794"/>
      <c r="H2884" s="794"/>
      <c r="I2884" s="794"/>
      <c r="J2884" s="794"/>
      <c r="K2884" s="794"/>
      <c r="L2884" s="794"/>
    </row>
    <row r="2885" spans="1:12" x14ac:dyDescent="0.2">
      <c r="A2885" s="794"/>
      <c r="B2885" s="794"/>
      <c r="C2885" s="794"/>
      <c r="D2885" s="794"/>
      <c r="G2885" s="794"/>
      <c r="H2885" s="794"/>
      <c r="I2885" s="794"/>
      <c r="J2885" s="794"/>
      <c r="K2885" s="794"/>
      <c r="L2885" s="794"/>
    </row>
    <row r="2886" spans="1:12" x14ac:dyDescent="0.2">
      <c r="A2886" s="794"/>
      <c r="B2886" s="794"/>
      <c r="C2886" s="794"/>
      <c r="D2886" s="794"/>
      <c r="G2886" s="794"/>
      <c r="H2886" s="794"/>
      <c r="I2886" s="794"/>
      <c r="J2886" s="794"/>
      <c r="K2886" s="794"/>
      <c r="L2886" s="794"/>
    </row>
    <row r="2887" spans="1:12" x14ac:dyDescent="0.2">
      <c r="A2887" s="794"/>
      <c r="B2887" s="794"/>
      <c r="C2887" s="794"/>
      <c r="D2887" s="794"/>
      <c r="G2887" s="794"/>
      <c r="H2887" s="794"/>
      <c r="I2887" s="794"/>
      <c r="J2887" s="794"/>
      <c r="K2887" s="794"/>
      <c r="L2887" s="794"/>
    </row>
    <row r="2888" spans="1:12" x14ac:dyDescent="0.2">
      <c r="A2888" s="794"/>
      <c r="B2888" s="794"/>
      <c r="C2888" s="794"/>
      <c r="D2888" s="794"/>
      <c r="G2888" s="794"/>
      <c r="H2888" s="794"/>
      <c r="I2888" s="794"/>
      <c r="J2888" s="794"/>
      <c r="K2888" s="794"/>
      <c r="L2888" s="794"/>
    </row>
    <row r="2889" spans="1:12" x14ac:dyDescent="0.2">
      <c r="A2889" s="794"/>
      <c r="B2889" s="794"/>
      <c r="C2889" s="794"/>
      <c r="D2889" s="794"/>
      <c r="G2889" s="794"/>
      <c r="H2889" s="794"/>
      <c r="I2889" s="794"/>
      <c r="J2889" s="794"/>
      <c r="K2889" s="794"/>
      <c r="L2889" s="794"/>
    </row>
    <row r="2890" spans="1:12" x14ac:dyDescent="0.2">
      <c r="A2890" s="794"/>
      <c r="B2890" s="794"/>
      <c r="C2890" s="794"/>
      <c r="D2890" s="794"/>
      <c r="G2890" s="794"/>
      <c r="H2890" s="794"/>
      <c r="I2890" s="794"/>
      <c r="J2890" s="794"/>
      <c r="K2890" s="794"/>
      <c r="L2890" s="794"/>
    </row>
    <row r="2891" spans="1:12" x14ac:dyDescent="0.2">
      <c r="A2891" s="794"/>
      <c r="B2891" s="794"/>
      <c r="C2891" s="794"/>
      <c r="D2891" s="794"/>
      <c r="G2891" s="794"/>
      <c r="H2891" s="794"/>
      <c r="I2891" s="794"/>
      <c r="J2891" s="794"/>
      <c r="K2891" s="794"/>
      <c r="L2891" s="794"/>
    </row>
    <row r="2892" spans="1:12" x14ac:dyDescent="0.2">
      <c r="A2892" s="794"/>
      <c r="B2892" s="794"/>
      <c r="C2892" s="794"/>
      <c r="D2892" s="794"/>
      <c r="G2892" s="794"/>
      <c r="H2892" s="794"/>
      <c r="I2892" s="794"/>
      <c r="J2892" s="794"/>
      <c r="K2892" s="794"/>
      <c r="L2892" s="794"/>
    </row>
    <row r="2893" spans="1:12" x14ac:dyDescent="0.2">
      <c r="A2893" s="794"/>
      <c r="B2893" s="794"/>
      <c r="C2893" s="794"/>
      <c r="D2893" s="794"/>
      <c r="G2893" s="794"/>
      <c r="H2893" s="794"/>
      <c r="I2893" s="794"/>
      <c r="J2893" s="794"/>
      <c r="K2893" s="794"/>
      <c r="L2893" s="794"/>
    </row>
    <row r="2894" spans="1:12" x14ac:dyDescent="0.2">
      <c r="A2894" s="794"/>
      <c r="B2894" s="794"/>
      <c r="C2894" s="794"/>
      <c r="D2894" s="794"/>
      <c r="G2894" s="794"/>
      <c r="H2894" s="794"/>
      <c r="I2894" s="794"/>
      <c r="J2894" s="794"/>
      <c r="K2894" s="794"/>
      <c r="L2894" s="794"/>
    </row>
    <row r="2895" spans="1:12" x14ac:dyDescent="0.2">
      <c r="A2895" s="794"/>
      <c r="B2895" s="794"/>
      <c r="C2895" s="794"/>
      <c r="D2895" s="794"/>
      <c r="G2895" s="794"/>
      <c r="H2895" s="794"/>
      <c r="I2895" s="794"/>
      <c r="J2895" s="794"/>
      <c r="K2895" s="794"/>
      <c r="L2895" s="794"/>
    </row>
    <row r="2896" spans="1:12" x14ac:dyDescent="0.2">
      <c r="A2896" s="794"/>
      <c r="B2896" s="794"/>
      <c r="C2896" s="794"/>
      <c r="D2896" s="794"/>
      <c r="G2896" s="794"/>
      <c r="H2896" s="794"/>
      <c r="I2896" s="794"/>
      <c r="J2896" s="794"/>
      <c r="K2896" s="794"/>
      <c r="L2896" s="794"/>
    </row>
    <row r="2897" spans="1:12" x14ac:dyDescent="0.2">
      <c r="A2897" s="794"/>
      <c r="B2897" s="794"/>
      <c r="C2897" s="794"/>
      <c r="D2897" s="794"/>
      <c r="G2897" s="794"/>
      <c r="H2897" s="794"/>
      <c r="I2897" s="794"/>
      <c r="J2897" s="794"/>
      <c r="K2897" s="794"/>
      <c r="L2897" s="794"/>
    </row>
    <row r="2898" spans="1:12" x14ac:dyDescent="0.2">
      <c r="A2898" s="794"/>
      <c r="B2898" s="794"/>
      <c r="C2898" s="794"/>
      <c r="D2898" s="794"/>
      <c r="G2898" s="794"/>
      <c r="H2898" s="794"/>
      <c r="I2898" s="794"/>
      <c r="J2898" s="794"/>
      <c r="K2898" s="794"/>
      <c r="L2898" s="794"/>
    </row>
    <row r="2899" spans="1:12" x14ac:dyDescent="0.2">
      <c r="A2899" s="794"/>
      <c r="B2899" s="794"/>
      <c r="C2899" s="794"/>
      <c r="D2899" s="794"/>
      <c r="G2899" s="794"/>
      <c r="H2899" s="794"/>
      <c r="I2899" s="794"/>
      <c r="J2899" s="794"/>
      <c r="K2899" s="794"/>
      <c r="L2899" s="794"/>
    </row>
    <row r="2900" spans="1:12" x14ac:dyDescent="0.2">
      <c r="A2900" s="794"/>
      <c r="B2900" s="794"/>
      <c r="C2900" s="794"/>
      <c r="D2900" s="794"/>
      <c r="G2900" s="794"/>
      <c r="H2900" s="794"/>
      <c r="I2900" s="794"/>
      <c r="J2900" s="794"/>
      <c r="K2900" s="794"/>
      <c r="L2900" s="794"/>
    </row>
    <row r="2901" spans="1:12" x14ac:dyDescent="0.2">
      <c r="A2901" s="794"/>
      <c r="B2901" s="794"/>
      <c r="C2901" s="794"/>
      <c r="D2901" s="794"/>
      <c r="G2901" s="794"/>
      <c r="H2901" s="794"/>
      <c r="I2901" s="794"/>
      <c r="J2901" s="794"/>
      <c r="K2901" s="794"/>
      <c r="L2901" s="794"/>
    </row>
    <row r="2902" spans="1:12" x14ac:dyDescent="0.2">
      <c r="A2902" s="794"/>
      <c r="B2902" s="794"/>
      <c r="C2902" s="794"/>
      <c r="D2902" s="794"/>
      <c r="G2902" s="794"/>
      <c r="H2902" s="794"/>
      <c r="I2902" s="794"/>
      <c r="J2902" s="794"/>
      <c r="K2902" s="794"/>
      <c r="L2902" s="794"/>
    </row>
    <row r="2903" spans="1:12" x14ac:dyDescent="0.2">
      <c r="A2903" s="794"/>
      <c r="B2903" s="794"/>
      <c r="C2903" s="794"/>
      <c r="D2903" s="794"/>
      <c r="G2903" s="794"/>
      <c r="H2903" s="794"/>
      <c r="I2903" s="794"/>
      <c r="J2903" s="794"/>
      <c r="K2903" s="794"/>
      <c r="L2903" s="794"/>
    </row>
    <row r="2904" spans="1:12" x14ac:dyDescent="0.2">
      <c r="A2904" s="794"/>
      <c r="B2904" s="794"/>
      <c r="C2904" s="794"/>
      <c r="D2904" s="794"/>
      <c r="G2904" s="794"/>
      <c r="H2904" s="794"/>
      <c r="I2904" s="794"/>
      <c r="J2904" s="794"/>
      <c r="K2904" s="794"/>
      <c r="L2904" s="794"/>
    </row>
    <row r="2905" spans="1:12" x14ac:dyDescent="0.2">
      <c r="A2905" s="794"/>
      <c r="B2905" s="794"/>
      <c r="C2905" s="794"/>
      <c r="D2905" s="794"/>
      <c r="G2905" s="794"/>
      <c r="H2905" s="794"/>
      <c r="I2905" s="794"/>
      <c r="J2905" s="794"/>
      <c r="K2905" s="794"/>
      <c r="L2905" s="794"/>
    </row>
    <row r="2906" spans="1:12" x14ac:dyDescent="0.2">
      <c r="A2906" s="794"/>
      <c r="B2906" s="794"/>
      <c r="C2906" s="794"/>
      <c r="D2906" s="794"/>
      <c r="G2906" s="794"/>
      <c r="H2906" s="794"/>
      <c r="I2906" s="794"/>
      <c r="J2906" s="794"/>
      <c r="K2906" s="794"/>
      <c r="L2906" s="794"/>
    </row>
    <row r="2907" spans="1:12" x14ac:dyDescent="0.2">
      <c r="A2907" s="794"/>
      <c r="B2907" s="794"/>
      <c r="C2907" s="794"/>
      <c r="D2907" s="794"/>
      <c r="G2907" s="794"/>
      <c r="H2907" s="794"/>
      <c r="I2907" s="794"/>
      <c r="J2907" s="794"/>
      <c r="K2907" s="794"/>
      <c r="L2907" s="794"/>
    </row>
    <row r="2908" spans="1:12" x14ac:dyDescent="0.2">
      <c r="A2908" s="794"/>
      <c r="B2908" s="794"/>
      <c r="C2908" s="794"/>
      <c r="D2908" s="794"/>
      <c r="G2908" s="794"/>
      <c r="H2908" s="794"/>
      <c r="I2908" s="794"/>
      <c r="J2908" s="794"/>
      <c r="K2908" s="794"/>
      <c r="L2908" s="794"/>
    </row>
    <row r="2909" spans="1:12" x14ac:dyDescent="0.2">
      <c r="A2909" s="794"/>
      <c r="B2909" s="794"/>
      <c r="C2909" s="794"/>
      <c r="D2909" s="794"/>
      <c r="G2909" s="794"/>
      <c r="H2909" s="794"/>
      <c r="I2909" s="794"/>
      <c r="J2909" s="794"/>
      <c r="K2909" s="794"/>
      <c r="L2909" s="794"/>
    </row>
    <row r="2910" spans="1:12" x14ac:dyDescent="0.2">
      <c r="A2910" s="794"/>
      <c r="B2910" s="794"/>
      <c r="C2910" s="794"/>
      <c r="D2910" s="794"/>
      <c r="G2910" s="794"/>
      <c r="H2910" s="794"/>
      <c r="I2910" s="794"/>
      <c r="J2910" s="794"/>
      <c r="K2910" s="794"/>
      <c r="L2910" s="794"/>
    </row>
    <row r="2911" spans="1:12" x14ac:dyDescent="0.2">
      <c r="A2911" s="794"/>
      <c r="B2911" s="794"/>
      <c r="C2911" s="794"/>
      <c r="D2911" s="794"/>
      <c r="G2911" s="794"/>
      <c r="H2911" s="794"/>
      <c r="I2911" s="794"/>
      <c r="J2911" s="794"/>
      <c r="K2911" s="794"/>
      <c r="L2911" s="794"/>
    </row>
    <row r="2912" spans="1:12" x14ac:dyDescent="0.2">
      <c r="A2912" s="794"/>
      <c r="B2912" s="794"/>
      <c r="C2912" s="794"/>
      <c r="D2912" s="794"/>
      <c r="G2912" s="794"/>
      <c r="H2912" s="794"/>
      <c r="I2912" s="794"/>
      <c r="J2912" s="794"/>
      <c r="K2912" s="794"/>
      <c r="L2912" s="794"/>
    </row>
    <row r="2913" spans="1:12" x14ac:dyDescent="0.2">
      <c r="A2913" s="794"/>
      <c r="B2913" s="794"/>
      <c r="C2913" s="794"/>
      <c r="D2913" s="794"/>
      <c r="G2913" s="794"/>
      <c r="H2913" s="794"/>
      <c r="I2913" s="794"/>
      <c r="J2913" s="794"/>
      <c r="K2913" s="794"/>
      <c r="L2913" s="794"/>
    </row>
    <row r="2914" spans="1:12" x14ac:dyDescent="0.2">
      <c r="A2914" s="794"/>
      <c r="B2914" s="794"/>
      <c r="C2914" s="794"/>
      <c r="D2914" s="794"/>
      <c r="G2914" s="794"/>
      <c r="H2914" s="794"/>
      <c r="I2914" s="794"/>
      <c r="J2914" s="794"/>
      <c r="K2914" s="794"/>
      <c r="L2914" s="794"/>
    </row>
    <row r="2915" spans="1:12" x14ac:dyDescent="0.2">
      <c r="A2915" s="794"/>
      <c r="B2915" s="794"/>
      <c r="C2915" s="794"/>
      <c r="D2915" s="794"/>
      <c r="G2915" s="794"/>
      <c r="H2915" s="794"/>
      <c r="I2915" s="794"/>
      <c r="J2915" s="794"/>
      <c r="K2915" s="794"/>
      <c r="L2915" s="794"/>
    </row>
    <row r="2916" spans="1:12" x14ac:dyDescent="0.2">
      <c r="A2916" s="794"/>
      <c r="B2916" s="794"/>
      <c r="C2916" s="794"/>
      <c r="D2916" s="794"/>
      <c r="G2916" s="794"/>
      <c r="H2916" s="794"/>
      <c r="I2916" s="794"/>
      <c r="J2916" s="794"/>
      <c r="K2916" s="794"/>
      <c r="L2916" s="794"/>
    </row>
    <row r="2917" spans="1:12" x14ac:dyDescent="0.2">
      <c r="A2917" s="794"/>
      <c r="B2917" s="794"/>
      <c r="C2917" s="794"/>
      <c r="D2917" s="794"/>
      <c r="G2917" s="794"/>
      <c r="H2917" s="794"/>
      <c r="I2917" s="794"/>
      <c r="J2917" s="794"/>
      <c r="K2917" s="794"/>
      <c r="L2917" s="794"/>
    </row>
    <row r="2918" spans="1:12" x14ac:dyDescent="0.2">
      <c r="A2918" s="794"/>
      <c r="B2918" s="794"/>
      <c r="C2918" s="794"/>
      <c r="D2918" s="794"/>
      <c r="G2918" s="794"/>
      <c r="H2918" s="794"/>
      <c r="I2918" s="794"/>
      <c r="J2918" s="794"/>
      <c r="K2918" s="794"/>
      <c r="L2918" s="794"/>
    </row>
    <row r="2919" spans="1:12" x14ac:dyDescent="0.2">
      <c r="A2919" s="794"/>
      <c r="B2919" s="794"/>
      <c r="C2919" s="794"/>
      <c r="D2919" s="794"/>
      <c r="G2919" s="794"/>
      <c r="H2919" s="794"/>
      <c r="I2919" s="794"/>
      <c r="J2919" s="794"/>
      <c r="K2919" s="794"/>
      <c r="L2919" s="794"/>
    </row>
    <row r="2920" spans="1:12" x14ac:dyDescent="0.2">
      <c r="A2920" s="794"/>
      <c r="B2920" s="794"/>
      <c r="C2920" s="794"/>
      <c r="D2920" s="794"/>
      <c r="G2920" s="794"/>
      <c r="H2920" s="794"/>
      <c r="I2920" s="794"/>
      <c r="J2920" s="794"/>
      <c r="K2920" s="794"/>
      <c r="L2920" s="794"/>
    </row>
    <row r="2921" spans="1:12" x14ac:dyDescent="0.2">
      <c r="A2921" s="794"/>
      <c r="B2921" s="794"/>
      <c r="C2921" s="794"/>
      <c r="D2921" s="794"/>
      <c r="G2921" s="794"/>
      <c r="H2921" s="794"/>
      <c r="I2921" s="794"/>
      <c r="J2921" s="794"/>
      <c r="K2921" s="794"/>
      <c r="L2921" s="794"/>
    </row>
    <row r="2922" spans="1:12" x14ac:dyDescent="0.2">
      <c r="A2922" s="794"/>
      <c r="B2922" s="794"/>
      <c r="C2922" s="794"/>
      <c r="D2922" s="794"/>
      <c r="G2922" s="794"/>
      <c r="H2922" s="794"/>
      <c r="I2922" s="794"/>
      <c r="J2922" s="794"/>
      <c r="K2922" s="794"/>
      <c r="L2922" s="794"/>
    </row>
    <row r="2923" spans="1:12" x14ac:dyDescent="0.2">
      <c r="A2923" s="794"/>
      <c r="B2923" s="794"/>
      <c r="C2923" s="794"/>
      <c r="D2923" s="794"/>
      <c r="G2923" s="794"/>
      <c r="H2923" s="794"/>
      <c r="I2923" s="794"/>
      <c r="J2923" s="794"/>
      <c r="K2923" s="794"/>
      <c r="L2923" s="794"/>
    </row>
    <row r="2924" spans="1:12" x14ac:dyDescent="0.2">
      <c r="A2924" s="794"/>
      <c r="B2924" s="794"/>
      <c r="C2924" s="794"/>
      <c r="D2924" s="794"/>
      <c r="G2924" s="794"/>
      <c r="H2924" s="794"/>
      <c r="I2924" s="794"/>
      <c r="J2924" s="794"/>
      <c r="K2924" s="794"/>
      <c r="L2924" s="794"/>
    </row>
    <row r="2925" spans="1:12" x14ac:dyDescent="0.2">
      <c r="A2925" s="794"/>
      <c r="B2925" s="794"/>
      <c r="C2925" s="794"/>
      <c r="D2925" s="794"/>
      <c r="G2925" s="794"/>
      <c r="H2925" s="794"/>
      <c r="I2925" s="794"/>
      <c r="J2925" s="794"/>
      <c r="K2925" s="794"/>
      <c r="L2925" s="794"/>
    </row>
    <row r="2926" spans="1:12" x14ac:dyDescent="0.2">
      <c r="A2926" s="794"/>
      <c r="B2926" s="794"/>
      <c r="C2926" s="794"/>
      <c r="D2926" s="794"/>
      <c r="G2926" s="794"/>
      <c r="H2926" s="794"/>
      <c r="I2926" s="794"/>
      <c r="J2926" s="794"/>
      <c r="K2926" s="794"/>
      <c r="L2926" s="794"/>
    </row>
    <row r="2927" spans="1:12" x14ac:dyDescent="0.2">
      <c r="A2927" s="794"/>
      <c r="B2927" s="794"/>
      <c r="C2927" s="794"/>
      <c r="D2927" s="794"/>
      <c r="G2927" s="794"/>
      <c r="H2927" s="794"/>
      <c r="I2927" s="794"/>
      <c r="J2927" s="794"/>
      <c r="K2927" s="794"/>
      <c r="L2927" s="794"/>
    </row>
    <row r="2928" spans="1:12" x14ac:dyDescent="0.2">
      <c r="A2928" s="794"/>
      <c r="B2928" s="794"/>
      <c r="C2928" s="794"/>
      <c r="D2928" s="794"/>
      <c r="G2928" s="794"/>
      <c r="H2928" s="794"/>
      <c r="I2928" s="794"/>
      <c r="J2928" s="794"/>
      <c r="K2928" s="794"/>
      <c r="L2928" s="794"/>
    </row>
    <row r="2929" spans="1:12" x14ac:dyDescent="0.2">
      <c r="A2929" s="794"/>
      <c r="B2929" s="794"/>
      <c r="C2929" s="794"/>
      <c r="D2929" s="794"/>
      <c r="G2929" s="794"/>
      <c r="H2929" s="794"/>
      <c r="I2929" s="794"/>
      <c r="J2929" s="794"/>
      <c r="K2929" s="794"/>
      <c r="L2929" s="794"/>
    </row>
    <row r="2930" spans="1:12" x14ac:dyDescent="0.2">
      <c r="A2930" s="794"/>
      <c r="B2930" s="794"/>
      <c r="C2930" s="794"/>
      <c r="D2930" s="794"/>
      <c r="G2930" s="794"/>
      <c r="H2930" s="794"/>
      <c r="I2930" s="794"/>
      <c r="J2930" s="794"/>
      <c r="K2930" s="794"/>
      <c r="L2930" s="794"/>
    </row>
    <row r="2931" spans="1:12" x14ac:dyDescent="0.2">
      <c r="A2931" s="794"/>
      <c r="B2931" s="794"/>
      <c r="C2931" s="794"/>
      <c r="D2931" s="794"/>
      <c r="G2931" s="794"/>
      <c r="H2931" s="794"/>
      <c r="I2931" s="794"/>
      <c r="J2931" s="794"/>
      <c r="K2931" s="794"/>
      <c r="L2931" s="794"/>
    </row>
    <row r="2932" spans="1:12" x14ac:dyDescent="0.2">
      <c r="A2932" s="794"/>
      <c r="B2932" s="794"/>
      <c r="C2932" s="794"/>
      <c r="D2932" s="794"/>
      <c r="G2932" s="794"/>
      <c r="H2932" s="794"/>
      <c r="I2932" s="794"/>
      <c r="J2932" s="794"/>
      <c r="K2932" s="794"/>
      <c r="L2932" s="794"/>
    </row>
    <row r="2933" spans="1:12" x14ac:dyDescent="0.2">
      <c r="A2933" s="794"/>
      <c r="B2933" s="794"/>
      <c r="C2933" s="794"/>
      <c r="D2933" s="794"/>
      <c r="G2933" s="794"/>
      <c r="H2933" s="794"/>
      <c r="I2933" s="794"/>
      <c r="J2933" s="794"/>
      <c r="K2933" s="794"/>
      <c r="L2933" s="794"/>
    </row>
    <row r="2934" spans="1:12" x14ac:dyDescent="0.2">
      <c r="A2934" s="794"/>
      <c r="B2934" s="794"/>
      <c r="C2934" s="794"/>
      <c r="D2934" s="794"/>
      <c r="G2934" s="794"/>
      <c r="H2934" s="794"/>
      <c r="I2934" s="794"/>
      <c r="J2934" s="794"/>
      <c r="K2934" s="794"/>
      <c r="L2934" s="794"/>
    </row>
    <row r="2935" spans="1:12" x14ac:dyDescent="0.2">
      <c r="A2935" s="794"/>
      <c r="B2935" s="794"/>
      <c r="C2935" s="794"/>
      <c r="D2935" s="794"/>
      <c r="G2935" s="794"/>
      <c r="H2935" s="794"/>
      <c r="I2935" s="794"/>
      <c r="J2935" s="794"/>
      <c r="K2935" s="794"/>
      <c r="L2935" s="794"/>
    </row>
    <row r="2936" spans="1:12" x14ac:dyDescent="0.2">
      <c r="A2936" s="794"/>
      <c r="B2936" s="794"/>
      <c r="C2936" s="794"/>
      <c r="D2936" s="794"/>
      <c r="G2936" s="794"/>
      <c r="H2936" s="794"/>
      <c r="I2936" s="794"/>
      <c r="J2936" s="794"/>
      <c r="K2936" s="794"/>
      <c r="L2936" s="794"/>
    </row>
    <row r="2937" spans="1:12" x14ac:dyDescent="0.2">
      <c r="A2937" s="794"/>
      <c r="B2937" s="794"/>
      <c r="C2937" s="794"/>
      <c r="D2937" s="794"/>
      <c r="G2937" s="794"/>
      <c r="H2937" s="794"/>
      <c r="I2937" s="794"/>
      <c r="J2937" s="794"/>
      <c r="K2937" s="794"/>
      <c r="L2937" s="794"/>
    </row>
    <row r="2938" spans="1:12" x14ac:dyDescent="0.2">
      <c r="A2938" s="794"/>
      <c r="B2938" s="794"/>
      <c r="C2938" s="794"/>
      <c r="D2938" s="794"/>
      <c r="G2938" s="794"/>
      <c r="H2938" s="794"/>
      <c r="I2938" s="794"/>
      <c r="J2938" s="794"/>
      <c r="K2938" s="794"/>
      <c r="L2938" s="794"/>
    </row>
    <row r="2939" spans="1:12" x14ac:dyDescent="0.2">
      <c r="A2939" s="794"/>
      <c r="B2939" s="794"/>
      <c r="C2939" s="794"/>
      <c r="D2939" s="794"/>
      <c r="G2939" s="794"/>
      <c r="H2939" s="794"/>
      <c r="I2939" s="794"/>
      <c r="J2939" s="794"/>
      <c r="K2939" s="794"/>
      <c r="L2939" s="794"/>
    </row>
    <row r="2940" spans="1:12" x14ac:dyDescent="0.2">
      <c r="A2940" s="794"/>
      <c r="B2940" s="794"/>
      <c r="C2940" s="794"/>
      <c r="D2940" s="794"/>
      <c r="G2940" s="794"/>
      <c r="H2940" s="794"/>
      <c r="I2940" s="794"/>
      <c r="J2940" s="794"/>
      <c r="K2940" s="794"/>
      <c r="L2940" s="794"/>
    </row>
    <row r="2941" spans="1:12" x14ac:dyDescent="0.2">
      <c r="A2941" s="794"/>
      <c r="B2941" s="794"/>
      <c r="C2941" s="794"/>
      <c r="D2941" s="794"/>
      <c r="G2941" s="794"/>
      <c r="H2941" s="794"/>
      <c r="I2941" s="794"/>
      <c r="J2941" s="794"/>
      <c r="K2941" s="794"/>
      <c r="L2941" s="794"/>
    </row>
    <row r="2942" spans="1:12" x14ac:dyDescent="0.2">
      <c r="A2942" s="794"/>
      <c r="B2942" s="794"/>
      <c r="C2942" s="794"/>
      <c r="D2942" s="794"/>
      <c r="G2942" s="794"/>
      <c r="H2942" s="794"/>
      <c r="I2942" s="794"/>
      <c r="J2942" s="794"/>
      <c r="K2942" s="794"/>
      <c r="L2942" s="794"/>
    </row>
    <row r="2943" spans="1:12" x14ac:dyDescent="0.2">
      <c r="A2943" s="794"/>
      <c r="B2943" s="794"/>
      <c r="C2943" s="794"/>
      <c r="D2943" s="794"/>
      <c r="G2943" s="794"/>
      <c r="H2943" s="794"/>
      <c r="I2943" s="794"/>
      <c r="J2943" s="794"/>
      <c r="K2943" s="794"/>
      <c r="L2943" s="794"/>
    </row>
    <row r="2944" spans="1:12" x14ac:dyDescent="0.2">
      <c r="A2944" s="794"/>
      <c r="B2944" s="794"/>
      <c r="C2944" s="794"/>
      <c r="D2944" s="794"/>
      <c r="G2944" s="794"/>
      <c r="H2944" s="794"/>
      <c r="I2944" s="794"/>
      <c r="J2944" s="794"/>
      <c r="K2944" s="794"/>
      <c r="L2944" s="794"/>
    </row>
    <row r="2945" spans="1:12" x14ac:dyDescent="0.2">
      <c r="A2945" s="794"/>
      <c r="B2945" s="794"/>
      <c r="C2945" s="794"/>
      <c r="D2945" s="794"/>
      <c r="G2945" s="794"/>
      <c r="H2945" s="794"/>
      <c r="I2945" s="794"/>
      <c r="J2945" s="794"/>
      <c r="K2945" s="794"/>
      <c r="L2945" s="794"/>
    </row>
    <row r="2946" spans="1:12" x14ac:dyDescent="0.2">
      <c r="A2946" s="794"/>
      <c r="B2946" s="794"/>
      <c r="C2946" s="794"/>
      <c r="D2946" s="794"/>
      <c r="G2946" s="794"/>
      <c r="H2946" s="794"/>
      <c r="I2946" s="794"/>
      <c r="J2946" s="794"/>
      <c r="K2946" s="794"/>
      <c r="L2946" s="794"/>
    </row>
    <row r="2947" spans="1:12" x14ac:dyDescent="0.2">
      <c r="A2947" s="794"/>
      <c r="B2947" s="794"/>
      <c r="C2947" s="794"/>
      <c r="D2947" s="794"/>
      <c r="G2947" s="794"/>
      <c r="H2947" s="794"/>
      <c r="I2947" s="794"/>
      <c r="J2947" s="794"/>
      <c r="K2947" s="794"/>
      <c r="L2947" s="794"/>
    </row>
    <row r="2948" spans="1:12" x14ac:dyDescent="0.2">
      <c r="A2948" s="794"/>
      <c r="B2948" s="794"/>
      <c r="C2948" s="794"/>
      <c r="D2948" s="794"/>
      <c r="G2948" s="794"/>
      <c r="H2948" s="794"/>
      <c r="I2948" s="794"/>
      <c r="J2948" s="794"/>
      <c r="K2948" s="794"/>
      <c r="L2948" s="794"/>
    </row>
    <row r="2949" spans="1:12" x14ac:dyDescent="0.2">
      <c r="A2949" s="794"/>
      <c r="B2949" s="794"/>
      <c r="C2949" s="794"/>
      <c r="D2949" s="794"/>
      <c r="G2949" s="794"/>
      <c r="H2949" s="794"/>
      <c r="I2949" s="794"/>
      <c r="J2949" s="794"/>
      <c r="K2949" s="794"/>
      <c r="L2949" s="794"/>
    </row>
    <row r="2950" spans="1:12" x14ac:dyDescent="0.2">
      <c r="A2950" s="794"/>
      <c r="B2950" s="794"/>
      <c r="C2950" s="794"/>
      <c r="D2950" s="794"/>
      <c r="G2950" s="794"/>
      <c r="H2950" s="794"/>
      <c r="I2950" s="794"/>
      <c r="J2950" s="794"/>
      <c r="K2950" s="794"/>
      <c r="L2950" s="794"/>
    </row>
    <row r="2951" spans="1:12" x14ac:dyDescent="0.2">
      <c r="A2951" s="794"/>
      <c r="B2951" s="794"/>
      <c r="C2951" s="794"/>
      <c r="D2951" s="794"/>
      <c r="G2951" s="794"/>
      <c r="H2951" s="794"/>
      <c r="I2951" s="794"/>
      <c r="J2951" s="794"/>
      <c r="K2951" s="794"/>
      <c r="L2951" s="794"/>
    </row>
    <row r="2952" spans="1:12" x14ac:dyDescent="0.2">
      <c r="A2952" s="794"/>
      <c r="B2952" s="794"/>
      <c r="C2952" s="794"/>
      <c r="D2952" s="794"/>
      <c r="G2952" s="794"/>
      <c r="H2952" s="794"/>
      <c r="I2952" s="794"/>
      <c r="J2952" s="794"/>
      <c r="K2952" s="794"/>
      <c r="L2952" s="794"/>
    </row>
    <row r="2953" spans="1:12" x14ac:dyDescent="0.2">
      <c r="A2953" s="794"/>
      <c r="B2953" s="794"/>
      <c r="C2953" s="794"/>
      <c r="D2953" s="794"/>
      <c r="G2953" s="794"/>
      <c r="H2953" s="794"/>
      <c r="I2953" s="794"/>
      <c r="J2953" s="794"/>
      <c r="K2953" s="794"/>
      <c r="L2953" s="794"/>
    </row>
    <row r="2954" spans="1:12" x14ac:dyDescent="0.2">
      <c r="A2954" s="794"/>
      <c r="B2954" s="794"/>
      <c r="C2954" s="794"/>
      <c r="D2954" s="794"/>
      <c r="G2954" s="794"/>
      <c r="H2954" s="794"/>
      <c r="I2954" s="794"/>
      <c r="J2954" s="794"/>
      <c r="K2954" s="794"/>
      <c r="L2954" s="794"/>
    </row>
    <row r="2955" spans="1:12" x14ac:dyDescent="0.2">
      <c r="A2955" s="794"/>
      <c r="B2955" s="794"/>
      <c r="C2955" s="794"/>
      <c r="D2955" s="794"/>
      <c r="G2955" s="794"/>
      <c r="H2955" s="794"/>
      <c r="I2955" s="794"/>
      <c r="J2955" s="794"/>
      <c r="K2955" s="794"/>
      <c r="L2955" s="794"/>
    </row>
    <row r="2956" spans="1:12" x14ac:dyDescent="0.2">
      <c r="A2956" s="794"/>
      <c r="B2956" s="794"/>
      <c r="C2956" s="794"/>
      <c r="D2956" s="794"/>
      <c r="G2956" s="794"/>
      <c r="H2956" s="794"/>
      <c r="I2956" s="794"/>
      <c r="J2956" s="794"/>
      <c r="K2956" s="794"/>
      <c r="L2956" s="794"/>
    </row>
    <row r="2957" spans="1:12" x14ac:dyDescent="0.2">
      <c r="A2957" s="794"/>
      <c r="B2957" s="794"/>
      <c r="C2957" s="794"/>
      <c r="D2957" s="794"/>
      <c r="G2957" s="794"/>
      <c r="H2957" s="794"/>
      <c r="I2957" s="794"/>
      <c r="J2957" s="794"/>
      <c r="K2957" s="794"/>
      <c r="L2957" s="794"/>
    </row>
    <row r="2958" spans="1:12" x14ac:dyDescent="0.2">
      <c r="A2958" s="794"/>
      <c r="B2958" s="794"/>
      <c r="C2958" s="794"/>
      <c r="D2958" s="794"/>
      <c r="G2958" s="794"/>
      <c r="H2958" s="794"/>
      <c r="I2958" s="794"/>
      <c r="J2958" s="794"/>
      <c r="K2958" s="794"/>
      <c r="L2958" s="794"/>
    </row>
    <row r="2959" spans="1:12" x14ac:dyDescent="0.2">
      <c r="A2959" s="794"/>
      <c r="B2959" s="794"/>
      <c r="C2959" s="794"/>
      <c r="D2959" s="794"/>
      <c r="G2959" s="794"/>
      <c r="H2959" s="794"/>
      <c r="I2959" s="794"/>
      <c r="J2959" s="794"/>
      <c r="K2959" s="794"/>
      <c r="L2959" s="794"/>
    </row>
    <row r="2960" spans="1:12" x14ac:dyDescent="0.2">
      <c r="A2960" s="794"/>
      <c r="B2960" s="794"/>
      <c r="C2960" s="794"/>
      <c r="D2960" s="794"/>
      <c r="G2960" s="794"/>
      <c r="H2960" s="794"/>
      <c r="I2960" s="794"/>
      <c r="J2960" s="794"/>
      <c r="K2960" s="794"/>
      <c r="L2960" s="794"/>
    </row>
    <row r="2961" spans="1:12" x14ac:dyDescent="0.2">
      <c r="A2961" s="794"/>
      <c r="B2961" s="794"/>
      <c r="C2961" s="794"/>
      <c r="D2961" s="794"/>
      <c r="G2961" s="794"/>
      <c r="H2961" s="794"/>
      <c r="I2961" s="794"/>
      <c r="J2961" s="794"/>
      <c r="K2961" s="794"/>
      <c r="L2961" s="794"/>
    </row>
    <row r="2962" spans="1:12" x14ac:dyDescent="0.2">
      <c r="A2962" s="794"/>
      <c r="B2962" s="794"/>
      <c r="C2962" s="794"/>
      <c r="D2962" s="794"/>
      <c r="G2962" s="794"/>
      <c r="H2962" s="794"/>
      <c r="I2962" s="794"/>
      <c r="J2962" s="794"/>
      <c r="K2962" s="794"/>
      <c r="L2962" s="794"/>
    </row>
    <row r="2963" spans="1:12" x14ac:dyDescent="0.2">
      <c r="A2963" s="794"/>
      <c r="B2963" s="794"/>
      <c r="C2963" s="794"/>
      <c r="D2963" s="794"/>
      <c r="G2963" s="794"/>
      <c r="H2963" s="794"/>
      <c r="I2963" s="794"/>
      <c r="J2963" s="794"/>
      <c r="K2963" s="794"/>
      <c r="L2963" s="794"/>
    </row>
    <row r="2964" spans="1:12" x14ac:dyDescent="0.2">
      <c r="A2964" s="794"/>
      <c r="B2964" s="794"/>
      <c r="C2964" s="794"/>
      <c r="D2964" s="794"/>
      <c r="G2964" s="794"/>
      <c r="H2964" s="794"/>
      <c r="I2964" s="794"/>
      <c r="J2964" s="794"/>
      <c r="K2964" s="794"/>
      <c r="L2964" s="794"/>
    </row>
    <row r="2965" spans="1:12" x14ac:dyDescent="0.2">
      <c r="A2965" s="794"/>
      <c r="B2965" s="794"/>
      <c r="C2965" s="794"/>
      <c r="D2965" s="794"/>
      <c r="G2965" s="794"/>
      <c r="H2965" s="794"/>
      <c r="I2965" s="794"/>
      <c r="J2965" s="794"/>
      <c r="K2965" s="794"/>
      <c r="L2965" s="794"/>
    </row>
    <row r="2966" spans="1:12" x14ac:dyDescent="0.2">
      <c r="A2966" s="794"/>
      <c r="B2966" s="794"/>
      <c r="C2966" s="794"/>
      <c r="D2966" s="794"/>
      <c r="G2966" s="794"/>
      <c r="H2966" s="794"/>
      <c r="I2966" s="794"/>
      <c r="J2966" s="794"/>
      <c r="K2966" s="794"/>
      <c r="L2966" s="794"/>
    </row>
    <row r="2967" spans="1:12" x14ac:dyDescent="0.2">
      <c r="A2967" s="794"/>
      <c r="B2967" s="794"/>
      <c r="C2967" s="794"/>
      <c r="D2967" s="794"/>
      <c r="G2967" s="794"/>
      <c r="H2967" s="794"/>
      <c r="I2967" s="794"/>
      <c r="J2967" s="794"/>
      <c r="K2967" s="794"/>
      <c r="L2967" s="794"/>
    </row>
    <row r="2968" spans="1:12" x14ac:dyDescent="0.2">
      <c r="A2968" s="794"/>
      <c r="B2968" s="794"/>
      <c r="C2968" s="794"/>
      <c r="D2968" s="794"/>
      <c r="G2968" s="794"/>
      <c r="H2968" s="794"/>
      <c r="I2968" s="794"/>
      <c r="J2968" s="794"/>
      <c r="K2968" s="794"/>
      <c r="L2968" s="794"/>
    </row>
    <row r="2969" spans="1:12" x14ac:dyDescent="0.2">
      <c r="A2969" s="794"/>
      <c r="B2969" s="794"/>
      <c r="C2969" s="794"/>
      <c r="D2969" s="794"/>
      <c r="G2969" s="794"/>
      <c r="H2969" s="794"/>
      <c r="I2969" s="794"/>
      <c r="J2969" s="794"/>
      <c r="K2969" s="794"/>
      <c r="L2969" s="794"/>
    </row>
    <row r="2970" spans="1:12" x14ac:dyDescent="0.2">
      <c r="A2970" s="794"/>
      <c r="B2970" s="794"/>
      <c r="C2970" s="794"/>
      <c r="D2970" s="794"/>
      <c r="G2970" s="794"/>
      <c r="H2970" s="794"/>
      <c r="I2970" s="794"/>
      <c r="J2970" s="794"/>
      <c r="K2970" s="794"/>
      <c r="L2970" s="794"/>
    </row>
    <row r="2971" spans="1:12" x14ac:dyDescent="0.2">
      <c r="A2971" s="794"/>
      <c r="B2971" s="794"/>
      <c r="C2971" s="794"/>
      <c r="D2971" s="794"/>
      <c r="G2971" s="794"/>
      <c r="H2971" s="794"/>
      <c r="I2971" s="794"/>
      <c r="J2971" s="794"/>
      <c r="K2971" s="794"/>
      <c r="L2971" s="794"/>
    </row>
    <row r="2972" spans="1:12" x14ac:dyDescent="0.2">
      <c r="A2972" s="794"/>
      <c r="B2972" s="794"/>
      <c r="C2972" s="794"/>
      <c r="D2972" s="794"/>
      <c r="G2972" s="794"/>
      <c r="H2972" s="794"/>
      <c r="I2972" s="794"/>
      <c r="J2972" s="794"/>
      <c r="K2972" s="794"/>
      <c r="L2972" s="794"/>
    </row>
    <row r="2973" spans="1:12" x14ac:dyDescent="0.2">
      <c r="A2973" s="794"/>
      <c r="B2973" s="794"/>
      <c r="C2973" s="794"/>
      <c r="D2973" s="794"/>
      <c r="G2973" s="794"/>
      <c r="H2973" s="794"/>
      <c r="I2973" s="794"/>
      <c r="J2973" s="794"/>
      <c r="K2973" s="794"/>
      <c r="L2973" s="794"/>
    </row>
    <row r="2974" spans="1:12" x14ac:dyDescent="0.2">
      <c r="A2974" s="794"/>
      <c r="B2974" s="794"/>
      <c r="C2974" s="794"/>
      <c r="D2974" s="794"/>
      <c r="G2974" s="794"/>
      <c r="H2974" s="794"/>
      <c r="I2974" s="794"/>
      <c r="J2974" s="794"/>
      <c r="K2974" s="794"/>
      <c r="L2974" s="794"/>
    </row>
    <row r="2975" spans="1:12" x14ac:dyDescent="0.2">
      <c r="A2975" s="794"/>
      <c r="B2975" s="794"/>
      <c r="C2975" s="794"/>
      <c r="D2975" s="794"/>
      <c r="G2975" s="794"/>
      <c r="H2975" s="794"/>
      <c r="I2975" s="794"/>
      <c r="J2975" s="794"/>
      <c r="K2975" s="794"/>
      <c r="L2975" s="794"/>
    </row>
    <row r="2976" spans="1:12" x14ac:dyDescent="0.2">
      <c r="A2976" s="794"/>
      <c r="B2976" s="794"/>
      <c r="C2976" s="794"/>
      <c r="D2976" s="794"/>
      <c r="G2976" s="794"/>
      <c r="H2976" s="794"/>
      <c r="I2976" s="794"/>
      <c r="J2976" s="794"/>
      <c r="K2976" s="794"/>
      <c r="L2976" s="794"/>
    </row>
    <row r="2977" spans="1:12" x14ac:dyDescent="0.2">
      <c r="A2977" s="794"/>
      <c r="B2977" s="794"/>
      <c r="C2977" s="794"/>
      <c r="D2977" s="794"/>
      <c r="G2977" s="794"/>
      <c r="H2977" s="794"/>
      <c r="I2977" s="794"/>
      <c r="J2977" s="794"/>
      <c r="K2977" s="794"/>
      <c r="L2977" s="794"/>
    </row>
    <row r="2978" spans="1:12" x14ac:dyDescent="0.2">
      <c r="A2978" s="794"/>
      <c r="B2978" s="794"/>
      <c r="C2978" s="794"/>
      <c r="D2978" s="794"/>
      <c r="G2978" s="794"/>
      <c r="H2978" s="794"/>
      <c r="I2978" s="794"/>
      <c r="J2978" s="794"/>
      <c r="K2978" s="794"/>
      <c r="L2978" s="794"/>
    </row>
    <row r="2979" spans="1:12" x14ac:dyDescent="0.2">
      <c r="A2979" s="794"/>
      <c r="B2979" s="794"/>
      <c r="C2979" s="794"/>
      <c r="D2979" s="794"/>
      <c r="G2979" s="794"/>
      <c r="H2979" s="794"/>
      <c r="I2979" s="794"/>
      <c r="J2979" s="794"/>
      <c r="K2979" s="794"/>
      <c r="L2979" s="794"/>
    </row>
    <row r="2980" spans="1:12" x14ac:dyDescent="0.2">
      <c r="A2980" s="794"/>
      <c r="B2980" s="794"/>
      <c r="C2980" s="794"/>
      <c r="D2980" s="794"/>
      <c r="G2980" s="794"/>
      <c r="H2980" s="794"/>
      <c r="I2980" s="794"/>
      <c r="J2980" s="794"/>
      <c r="K2980" s="794"/>
      <c r="L2980" s="794"/>
    </row>
    <row r="2981" spans="1:12" x14ac:dyDescent="0.2">
      <c r="A2981" s="794"/>
      <c r="B2981" s="794"/>
      <c r="C2981" s="794"/>
      <c r="D2981" s="794"/>
      <c r="G2981" s="794"/>
      <c r="H2981" s="794"/>
      <c r="I2981" s="794"/>
      <c r="J2981" s="794"/>
      <c r="K2981" s="794"/>
      <c r="L2981" s="794"/>
    </row>
    <row r="2982" spans="1:12" x14ac:dyDescent="0.2">
      <c r="A2982" s="794"/>
      <c r="B2982" s="794"/>
      <c r="C2982" s="794"/>
      <c r="D2982" s="794"/>
      <c r="G2982" s="794"/>
      <c r="H2982" s="794"/>
      <c r="I2982" s="794"/>
      <c r="J2982" s="794"/>
      <c r="K2982" s="794"/>
      <c r="L2982" s="794"/>
    </row>
    <row r="2983" spans="1:12" x14ac:dyDescent="0.2">
      <c r="A2983" s="794"/>
      <c r="B2983" s="794"/>
      <c r="C2983" s="794"/>
      <c r="D2983" s="794"/>
      <c r="G2983" s="794"/>
      <c r="H2983" s="794"/>
      <c r="I2983" s="794"/>
      <c r="J2983" s="794"/>
      <c r="K2983" s="794"/>
      <c r="L2983" s="794"/>
    </row>
    <row r="2984" spans="1:12" x14ac:dyDescent="0.2">
      <c r="A2984" s="794"/>
      <c r="B2984" s="794"/>
      <c r="C2984" s="794"/>
      <c r="D2984" s="794"/>
      <c r="G2984" s="794"/>
      <c r="H2984" s="794"/>
      <c r="I2984" s="794"/>
      <c r="J2984" s="794"/>
      <c r="K2984" s="794"/>
      <c r="L2984" s="794"/>
    </row>
    <row r="2985" spans="1:12" x14ac:dyDescent="0.2">
      <c r="A2985" s="794"/>
      <c r="B2985" s="794"/>
      <c r="C2985" s="794"/>
      <c r="D2985" s="794"/>
      <c r="G2985" s="794"/>
      <c r="H2985" s="794"/>
      <c r="I2985" s="794"/>
      <c r="J2985" s="794"/>
      <c r="K2985" s="794"/>
      <c r="L2985" s="794"/>
    </row>
    <row r="2986" spans="1:12" x14ac:dyDescent="0.2">
      <c r="A2986" s="794"/>
      <c r="B2986" s="794"/>
      <c r="C2986" s="794"/>
      <c r="D2986" s="794"/>
      <c r="G2986" s="794"/>
      <c r="H2986" s="794"/>
      <c r="I2986" s="794"/>
      <c r="J2986" s="794"/>
      <c r="K2986" s="794"/>
      <c r="L2986" s="794"/>
    </row>
    <row r="2987" spans="1:12" x14ac:dyDescent="0.2">
      <c r="A2987" s="794"/>
      <c r="B2987" s="794"/>
      <c r="C2987" s="794"/>
      <c r="D2987" s="794"/>
      <c r="G2987" s="794"/>
      <c r="H2987" s="794"/>
      <c r="I2987" s="794"/>
      <c r="J2987" s="794"/>
      <c r="K2987" s="794"/>
      <c r="L2987" s="794"/>
    </row>
    <row r="2988" spans="1:12" x14ac:dyDescent="0.2">
      <c r="A2988" s="794"/>
      <c r="B2988" s="794"/>
      <c r="C2988" s="794"/>
      <c r="D2988" s="794"/>
      <c r="G2988" s="794"/>
      <c r="H2988" s="794"/>
      <c r="I2988" s="794"/>
      <c r="J2988" s="794"/>
      <c r="K2988" s="794"/>
      <c r="L2988" s="794"/>
    </row>
    <row r="2989" spans="1:12" x14ac:dyDescent="0.2">
      <c r="A2989" s="794"/>
      <c r="B2989" s="794"/>
      <c r="C2989" s="794"/>
      <c r="D2989" s="794"/>
      <c r="G2989" s="794"/>
      <c r="H2989" s="794"/>
      <c r="I2989" s="794"/>
      <c r="J2989" s="794"/>
      <c r="K2989" s="794"/>
      <c r="L2989" s="794"/>
    </row>
    <row r="2990" spans="1:12" x14ac:dyDescent="0.2">
      <c r="A2990" s="794"/>
      <c r="B2990" s="794"/>
      <c r="C2990" s="794"/>
      <c r="D2990" s="794"/>
      <c r="G2990" s="794"/>
      <c r="H2990" s="794"/>
      <c r="I2990" s="794"/>
      <c r="J2990" s="794"/>
      <c r="K2990" s="794"/>
      <c r="L2990" s="794"/>
    </row>
    <row r="2991" spans="1:12" x14ac:dyDescent="0.2">
      <c r="A2991" s="794"/>
      <c r="B2991" s="794"/>
      <c r="C2991" s="794"/>
      <c r="D2991" s="794"/>
      <c r="G2991" s="794"/>
      <c r="H2991" s="794"/>
      <c r="I2991" s="794"/>
      <c r="J2991" s="794"/>
      <c r="K2991" s="794"/>
      <c r="L2991" s="794"/>
    </row>
    <row r="2992" spans="1:12" x14ac:dyDescent="0.2">
      <c r="A2992" s="794"/>
      <c r="B2992" s="794"/>
      <c r="C2992" s="794"/>
      <c r="D2992" s="794"/>
      <c r="G2992" s="794"/>
      <c r="H2992" s="794"/>
      <c r="I2992" s="794"/>
      <c r="J2992" s="794"/>
      <c r="K2992" s="794"/>
      <c r="L2992" s="794"/>
    </row>
    <row r="2993" spans="1:12" x14ac:dyDescent="0.2">
      <c r="A2993" s="794"/>
      <c r="B2993" s="794"/>
      <c r="C2993" s="794"/>
      <c r="D2993" s="794"/>
      <c r="G2993" s="794"/>
      <c r="H2993" s="794"/>
      <c r="I2993" s="794"/>
      <c r="J2993" s="794"/>
      <c r="K2993" s="794"/>
      <c r="L2993" s="794"/>
    </row>
    <row r="2994" spans="1:12" x14ac:dyDescent="0.2">
      <c r="A2994" s="794"/>
      <c r="B2994" s="794"/>
      <c r="C2994" s="794"/>
      <c r="D2994" s="794"/>
      <c r="G2994" s="794"/>
      <c r="H2994" s="794"/>
      <c r="I2994" s="794"/>
      <c r="J2994" s="794"/>
      <c r="K2994" s="794"/>
      <c r="L2994" s="794"/>
    </row>
    <row r="2995" spans="1:12" x14ac:dyDescent="0.2">
      <c r="A2995" s="794"/>
      <c r="B2995" s="794"/>
      <c r="C2995" s="794"/>
      <c r="D2995" s="794"/>
      <c r="G2995" s="794"/>
      <c r="H2995" s="794"/>
      <c r="I2995" s="794"/>
      <c r="J2995" s="794"/>
      <c r="K2995" s="794"/>
      <c r="L2995" s="794"/>
    </row>
    <row r="2996" spans="1:12" x14ac:dyDescent="0.2">
      <c r="A2996" s="794"/>
      <c r="B2996" s="794"/>
      <c r="C2996" s="794"/>
      <c r="D2996" s="794"/>
      <c r="G2996" s="794"/>
      <c r="H2996" s="794"/>
      <c r="I2996" s="794"/>
      <c r="J2996" s="794"/>
      <c r="K2996" s="794"/>
      <c r="L2996" s="794"/>
    </row>
    <row r="2997" spans="1:12" x14ac:dyDescent="0.2">
      <c r="A2997" s="794"/>
      <c r="B2997" s="794"/>
      <c r="C2997" s="794"/>
      <c r="D2997" s="794"/>
      <c r="G2997" s="794"/>
      <c r="H2997" s="794"/>
      <c r="I2997" s="794"/>
      <c r="J2997" s="794"/>
      <c r="K2997" s="794"/>
      <c r="L2997" s="794"/>
    </row>
    <row r="2998" spans="1:12" x14ac:dyDescent="0.2">
      <c r="A2998" s="794"/>
      <c r="B2998" s="794"/>
      <c r="C2998" s="794"/>
      <c r="D2998" s="794"/>
      <c r="G2998" s="794"/>
      <c r="H2998" s="794"/>
      <c r="I2998" s="794"/>
      <c r="J2998" s="794"/>
      <c r="K2998" s="794"/>
      <c r="L2998" s="794"/>
    </row>
    <row r="2999" spans="1:12" x14ac:dyDescent="0.2">
      <c r="A2999" s="794"/>
      <c r="B2999" s="794"/>
      <c r="C2999" s="794"/>
      <c r="D2999" s="794"/>
      <c r="G2999" s="794"/>
      <c r="H2999" s="794"/>
      <c r="I2999" s="794"/>
      <c r="J2999" s="794"/>
      <c r="K2999" s="794"/>
      <c r="L2999" s="794"/>
    </row>
    <row r="3000" spans="1:12" x14ac:dyDescent="0.2">
      <c r="A3000" s="794"/>
      <c r="B3000" s="794"/>
      <c r="C3000" s="794"/>
      <c r="D3000" s="794"/>
      <c r="G3000" s="794"/>
      <c r="H3000" s="794"/>
      <c r="I3000" s="794"/>
      <c r="J3000" s="794"/>
      <c r="K3000" s="794"/>
      <c r="L3000" s="794"/>
    </row>
    <row r="3001" spans="1:12" x14ac:dyDescent="0.2">
      <c r="A3001" s="794"/>
      <c r="B3001" s="794"/>
      <c r="C3001" s="794"/>
      <c r="D3001" s="794"/>
      <c r="G3001" s="794"/>
      <c r="H3001" s="794"/>
      <c r="I3001" s="794"/>
      <c r="J3001" s="794"/>
      <c r="K3001" s="794"/>
      <c r="L3001" s="794"/>
    </row>
    <row r="3002" spans="1:12" x14ac:dyDescent="0.2">
      <c r="A3002" s="794"/>
      <c r="B3002" s="794"/>
      <c r="C3002" s="794"/>
      <c r="D3002" s="794"/>
      <c r="G3002" s="794"/>
      <c r="H3002" s="794"/>
      <c r="I3002" s="794"/>
      <c r="J3002" s="794"/>
      <c r="K3002" s="794"/>
      <c r="L3002" s="794"/>
    </row>
    <row r="3003" spans="1:12" x14ac:dyDescent="0.2">
      <c r="A3003" s="794"/>
      <c r="B3003" s="794"/>
      <c r="C3003" s="794"/>
      <c r="D3003" s="794"/>
      <c r="G3003" s="794"/>
      <c r="H3003" s="794"/>
      <c r="I3003" s="794"/>
      <c r="J3003" s="794"/>
      <c r="K3003" s="794"/>
      <c r="L3003" s="794"/>
    </row>
    <row r="3004" spans="1:12" x14ac:dyDescent="0.2">
      <c r="A3004" s="794"/>
      <c r="B3004" s="794"/>
      <c r="C3004" s="794"/>
      <c r="D3004" s="794"/>
      <c r="G3004" s="794"/>
      <c r="H3004" s="794"/>
      <c r="I3004" s="794"/>
      <c r="J3004" s="794"/>
      <c r="K3004" s="794"/>
      <c r="L3004" s="794"/>
    </row>
    <row r="3005" spans="1:12" x14ac:dyDescent="0.2">
      <c r="A3005" s="794"/>
      <c r="B3005" s="794"/>
      <c r="C3005" s="794"/>
      <c r="D3005" s="794"/>
      <c r="G3005" s="794"/>
      <c r="H3005" s="794"/>
      <c r="I3005" s="794"/>
      <c r="J3005" s="794"/>
      <c r="K3005" s="794"/>
      <c r="L3005" s="794"/>
    </row>
    <row r="3006" spans="1:12" x14ac:dyDescent="0.2">
      <c r="A3006" s="794"/>
      <c r="B3006" s="794"/>
      <c r="C3006" s="794"/>
      <c r="D3006" s="794"/>
      <c r="G3006" s="794"/>
      <c r="H3006" s="794"/>
      <c r="I3006" s="794"/>
      <c r="J3006" s="794"/>
      <c r="K3006" s="794"/>
      <c r="L3006" s="794"/>
    </row>
    <row r="3007" spans="1:12" x14ac:dyDescent="0.2">
      <c r="A3007" s="794"/>
      <c r="B3007" s="794"/>
      <c r="C3007" s="794"/>
      <c r="D3007" s="794"/>
      <c r="G3007" s="794"/>
      <c r="H3007" s="794"/>
      <c r="I3007" s="794"/>
      <c r="J3007" s="794"/>
      <c r="K3007" s="794"/>
      <c r="L3007" s="794"/>
    </row>
    <row r="3008" spans="1:12" x14ac:dyDescent="0.2">
      <c r="A3008" s="794"/>
      <c r="B3008" s="794"/>
      <c r="C3008" s="794"/>
      <c r="D3008" s="794"/>
      <c r="G3008" s="794"/>
      <c r="H3008" s="794"/>
      <c r="I3008" s="794"/>
      <c r="J3008" s="794"/>
      <c r="K3008" s="794"/>
      <c r="L3008" s="794"/>
    </row>
    <row r="3009" spans="1:12" x14ac:dyDescent="0.2">
      <c r="A3009" s="794"/>
      <c r="B3009" s="794"/>
      <c r="C3009" s="794"/>
      <c r="D3009" s="794"/>
      <c r="G3009" s="794"/>
      <c r="H3009" s="794"/>
      <c r="I3009" s="794"/>
      <c r="J3009" s="794"/>
      <c r="K3009" s="794"/>
      <c r="L3009" s="794"/>
    </row>
    <row r="3010" spans="1:12" x14ac:dyDescent="0.2">
      <c r="A3010" s="794"/>
      <c r="B3010" s="794"/>
      <c r="C3010" s="794"/>
      <c r="D3010" s="794"/>
      <c r="G3010" s="794"/>
      <c r="H3010" s="794"/>
      <c r="I3010" s="794"/>
      <c r="J3010" s="794"/>
      <c r="K3010" s="794"/>
      <c r="L3010" s="794"/>
    </row>
    <row r="3011" spans="1:12" x14ac:dyDescent="0.2">
      <c r="A3011" s="794"/>
      <c r="B3011" s="794"/>
      <c r="C3011" s="794"/>
      <c r="D3011" s="794"/>
      <c r="G3011" s="794"/>
      <c r="H3011" s="794"/>
      <c r="I3011" s="794"/>
      <c r="J3011" s="794"/>
      <c r="K3011" s="794"/>
      <c r="L3011" s="794"/>
    </row>
    <row r="3012" spans="1:12" x14ac:dyDescent="0.2">
      <c r="A3012" s="794"/>
      <c r="B3012" s="794"/>
      <c r="C3012" s="794"/>
      <c r="D3012" s="794"/>
      <c r="G3012" s="794"/>
      <c r="H3012" s="794"/>
      <c r="I3012" s="794"/>
      <c r="J3012" s="794"/>
      <c r="K3012" s="794"/>
      <c r="L3012" s="794"/>
    </row>
    <row r="3013" spans="1:12" x14ac:dyDescent="0.2">
      <c r="A3013" s="794"/>
      <c r="B3013" s="794"/>
      <c r="C3013" s="794"/>
      <c r="D3013" s="794"/>
      <c r="G3013" s="794"/>
      <c r="H3013" s="794"/>
      <c r="I3013" s="794"/>
      <c r="J3013" s="794"/>
      <c r="K3013" s="794"/>
      <c r="L3013" s="794"/>
    </row>
    <row r="3014" spans="1:12" x14ac:dyDescent="0.2">
      <c r="A3014" s="794"/>
      <c r="B3014" s="794"/>
      <c r="C3014" s="794"/>
      <c r="D3014" s="794"/>
      <c r="G3014" s="794"/>
      <c r="H3014" s="794"/>
      <c r="I3014" s="794"/>
      <c r="J3014" s="794"/>
      <c r="K3014" s="794"/>
      <c r="L3014" s="794"/>
    </row>
    <row r="3015" spans="1:12" x14ac:dyDescent="0.2">
      <c r="A3015" s="794"/>
      <c r="B3015" s="794"/>
      <c r="C3015" s="794"/>
      <c r="D3015" s="794"/>
      <c r="G3015" s="794"/>
      <c r="H3015" s="794"/>
      <c r="I3015" s="794"/>
      <c r="J3015" s="794"/>
      <c r="K3015" s="794"/>
      <c r="L3015" s="794"/>
    </row>
    <row r="3016" spans="1:12" x14ac:dyDescent="0.2">
      <c r="A3016" s="794"/>
      <c r="B3016" s="794"/>
      <c r="C3016" s="794"/>
      <c r="D3016" s="794"/>
      <c r="G3016" s="794"/>
      <c r="H3016" s="794"/>
      <c r="I3016" s="794"/>
      <c r="J3016" s="794"/>
      <c r="K3016" s="794"/>
      <c r="L3016" s="794"/>
    </row>
    <row r="3017" spans="1:12" x14ac:dyDescent="0.2">
      <c r="A3017" s="794"/>
      <c r="B3017" s="794"/>
      <c r="C3017" s="794"/>
      <c r="D3017" s="794"/>
      <c r="G3017" s="794"/>
      <c r="H3017" s="794"/>
      <c r="I3017" s="794"/>
      <c r="J3017" s="794"/>
      <c r="K3017" s="794"/>
      <c r="L3017" s="794"/>
    </row>
    <row r="3018" spans="1:12" x14ac:dyDescent="0.2">
      <c r="A3018" s="794"/>
      <c r="B3018" s="794"/>
      <c r="C3018" s="794"/>
      <c r="D3018" s="794"/>
      <c r="G3018" s="794"/>
      <c r="H3018" s="794"/>
      <c r="I3018" s="794"/>
      <c r="J3018" s="794"/>
      <c r="K3018" s="794"/>
      <c r="L3018" s="794"/>
    </row>
    <row r="3019" spans="1:12" x14ac:dyDescent="0.2">
      <c r="A3019" s="794"/>
      <c r="B3019" s="794"/>
      <c r="C3019" s="794"/>
      <c r="D3019" s="794"/>
      <c r="G3019" s="794"/>
      <c r="H3019" s="794"/>
      <c r="I3019" s="794"/>
      <c r="J3019" s="794"/>
      <c r="K3019" s="794"/>
      <c r="L3019" s="794"/>
    </row>
    <row r="3020" spans="1:12" x14ac:dyDescent="0.2">
      <c r="A3020" s="794"/>
      <c r="B3020" s="794"/>
      <c r="C3020" s="794"/>
      <c r="D3020" s="794"/>
      <c r="G3020" s="794"/>
      <c r="H3020" s="794"/>
      <c r="I3020" s="794"/>
      <c r="J3020" s="794"/>
      <c r="K3020" s="794"/>
      <c r="L3020" s="794"/>
    </row>
    <row r="3021" spans="1:12" x14ac:dyDescent="0.2">
      <c r="A3021" s="794"/>
      <c r="B3021" s="794"/>
      <c r="C3021" s="794"/>
      <c r="D3021" s="794"/>
      <c r="G3021" s="794"/>
      <c r="H3021" s="794"/>
      <c r="I3021" s="794"/>
      <c r="J3021" s="794"/>
      <c r="K3021" s="794"/>
      <c r="L3021" s="794"/>
    </row>
    <row r="3022" spans="1:12" x14ac:dyDescent="0.2">
      <c r="A3022" s="794"/>
      <c r="B3022" s="794"/>
      <c r="C3022" s="794"/>
      <c r="D3022" s="794"/>
      <c r="G3022" s="794"/>
      <c r="H3022" s="794"/>
      <c r="I3022" s="794"/>
      <c r="J3022" s="794"/>
      <c r="K3022" s="794"/>
      <c r="L3022" s="794"/>
    </row>
    <row r="3023" spans="1:12" x14ac:dyDescent="0.2">
      <c r="A3023" s="794"/>
      <c r="B3023" s="794"/>
      <c r="C3023" s="794"/>
      <c r="D3023" s="794"/>
      <c r="G3023" s="794"/>
      <c r="H3023" s="794"/>
      <c r="I3023" s="794"/>
      <c r="J3023" s="794"/>
      <c r="K3023" s="794"/>
      <c r="L3023" s="794"/>
    </row>
    <row r="3024" spans="1:12" x14ac:dyDescent="0.2">
      <c r="A3024" s="794"/>
      <c r="B3024" s="794"/>
      <c r="C3024" s="794"/>
      <c r="D3024" s="794"/>
      <c r="G3024" s="794"/>
      <c r="H3024" s="794"/>
      <c r="I3024" s="794"/>
      <c r="J3024" s="794"/>
      <c r="K3024" s="794"/>
      <c r="L3024" s="794"/>
    </row>
    <row r="3025" spans="1:12" x14ac:dyDescent="0.2">
      <c r="A3025" s="794"/>
      <c r="B3025" s="794"/>
      <c r="C3025" s="794"/>
      <c r="D3025" s="794"/>
      <c r="G3025" s="794"/>
      <c r="H3025" s="794"/>
      <c r="I3025" s="794"/>
      <c r="J3025" s="794"/>
      <c r="K3025" s="794"/>
      <c r="L3025" s="794"/>
    </row>
    <row r="3026" spans="1:12" x14ac:dyDescent="0.2">
      <c r="A3026" s="794"/>
      <c r="B3026" s="794"/>
      <c r="C3026" s="794"/>
      <c r="D3026" s="794"/>
      <c r="G3026" s="794"/>
      <c r="H3026" s="794"/>
      <c r="I3026" s="794"/>
      <c r="J3026" s="794"/>
      <c r="K3026" s="794"/>
      <c r="L3026" s="794"/>
    </row>
    <row r="3027" spans="1:12" x14ac:dyDescent="0.2">
      <c r="A3027" s="794"/>
      <c r="B3027" s="794"/>
      <c r="C3027" s="794"/>
      <c r="D3027" s="794"/>
      <c r="G3027" s="794"/>
      <c r="H3027" s="794"/>
      <c r="I3027" s="794"/>
      <c r="J3027" s="794"/>
      <c r="K3027" s="794"/>
      <c r="L3027" s="794"/>
    </row>
    <row r="3028" spans="1:12" x14ac:dyDescent="0.2">
      <c r="A3028" s="794"/>
      <c r="B3028" s="794"/>
      <c r="C3028" s="794"/>
      <c r="D3028" s="794"/>
      <c r="G3028" s="794"/>
      <c r="H3028" s="794"/>
      <c r="I3028" s="794"/>
      <c r="J3028" s="794"/>
      <c r="K3028" s="794"/>
      <c r="L3028" s="794"/>
    </row>
    <row r="3029" spans="1:12" x14ac:dyDescent="0.2">
      <c r="A3029" s="794"/>
      <c r="B3029" s="794"/>
      <c r="C3029" s="794"/>
      <c r="D3029" s="794"/>
      <c r="G3029" s="794"/>
      <c r="H3029" s="794"/>
      <c r="I3029" s="794"/>
      <c r="J3029" s="794"/>
      <c r="K3029" s="794"/>
      <c r="L3029" s="794"/>
    </row>
    <row r="3030" spans="1:12" x14ac:dyDescent="0.2">
      <c r="A3030" s="794"/>
      <c r="B3030" s="794"/>
      <c r="C3030" s="794"/>
      <c r="D3030" s="794"/>
      <c r="G3030" s="794"/>
      <c r="H3030" s="794"/>
      <c r="I3030" s="794"/>
      <c r="J3030" s="794"/>
      <c r="K3030" s="794"/>
      <c r="L3030" s="794"/>
    </row>
    <row r="3031" spans="1:12" x14ac:dyDescent="0.2">
      <c r="A3031" s="794"/>
      <c r="B3031" s="794"/>
      <c r="C3031" s="794"/>
      <c r="D3031" s="794"/>
      <c r="G3031" s="794"/>
      <c r="H3031" s="794"/>
      <c r="I3031" s="794"/>
      <c r="J3031" s="794"/>
      <c r="K3031" s="794"/>
      <c r="L3031" s="794"/>
    </row>
    <row r="3032" spans="1:12" x14ac:dyDescent="0.2">
      <c r="A3032" s="794"/>
      <c r="B3032" s="794"/>
      <c r="C3032" s="794"/>
      <c r="D3032" s="794"/>
      <c r="G3032" s="794"/>
      <c r="H3032" s="794"/>
      <c r="I3032" s="794"/>
      <c r="J3032" s="794"/>
      <c r="K3032" s="794"/>
      <c r="L3032" s="794"/>
    </row>
    <row r="3033" spans="1:12" x14ac:dyDescent="0.2">
      <c r="A3033" s="794"/>
      <c r="B3033" s="794"/>
      <c r="C3033" s="794"/>
      <c r="D3033" s="794"/>
      <c r="G3033" s="794"/>
      <c r="H3033" s="794"/>
      <c r="I3033" s="794"/>
      <c r="J3033" s="794"/>
      <c r="K3033" s="794"/>
      <c r="L3033" s="794"/>
    </row>
    <row r="3034" spans="1:12" x14ac:dyDescent="0.2">
      <c r="A3034" s="794"/>
      <c r="B3034" s="794"/>
      <c r="C3034" s="794"/>
      <c r="D3034" s="794"/>
      <c r="G3034" s="794"/>
      <c r="H3034" s="794"/>
      <c r="I3034" s="794"/>
      <c r="J3034" s="794"/>
      <c r="K3034" s="794"/>
      <c r="L3034" s="794"/>
    </row>
    <row r="3035" spans="1:12" x14ac:dyDescent="0.2">
      <c r="A3035" s="794"/>
      <c r="B3035" s="794"/>
      <c r="C3035" s="794"/>
      <c r="D3035" s="794"/>
      <c r="G3035" s="794"/>
      <c r="H3035" s="794"/>
      <c r="I3035" s="794"/>
      <c r="J3035" s="794"/>
      <c r="K3035" s="794"/>
      <c r="L3035" s="794"/>
    </row>
    <row r="3036" spans="1:12" x14ac:dyDescent="0.2">
      <c r="A3036" s="794"/>
      <c r="B3036" s="794"/>
      <c r="C3036" s="794"/>
      <c r="D3036" s="794"/>
      <c r="G3036" s="794"/>
      <c r="H3036" s="794"/>
      <c r="I3036" s="794"/>
      <c r="J3036" s="794"/>
      <c r="K3036" s="794"/>
      <c r="L3036" s="794"/>
    </row>
    <row r="3037" spans="1:12" x14ac:dyDescent="0.2">
      <c r="A3037" s="794"/>
      <c r="B3037" s="794"/>
      <c r="C3037" s="794"/>
      <c r="D3037" s="794"/>
      <c r="G3037" s="794"/>
      <c r="H3037" s="794"/>
      <c r="I3037" s="794"/>
      <c r="J3037" s="794"/>
      <c r="K3037" s="794"/>
      <c r="L3037" s="794"/>
    </row>
    <row r="3038" spans="1:12" x14ac:dyDescent="0.2">
      <c r="A3038" s="794"/>
      <c r="B3038" s="794"/>
      <c r="C3038" s="794"/>
      <c r="D3038" s="794"/>
      <c r="G3038" s="794"/>
      <c r="H3038" s="794"/>
      <c r="I3038" s="794"/>
      <c r="J3038" s="794"/>
      <c r="K3038" s="794"/>
      <c r="L3038" s="794"/>
    </row>
    <row r="3039" spans="1:12" x14ac:dyDescent="0.2">
      <c r="A3039" s="794"/>
      <c r="B3039" s="794"/>
      <c r="C3039" s="794"/>
      <c r="D3039" s="794"/>
      <c r="G3039" s="794"/>
      <c r="H3039" s="794"/>
      <c r="I3039" s="794"/>
      <c r="J3039" s="794"/>
      <c r="K3039" s="794"/>
      <c r="L3039" s="794"/>
    </row>
    <row r="3040" spans="1:12" x14ac:dyDescent="0.2">
      <c r="A3040" s="794"/>
      <c r="B3040" s="794"/>
      <c r="C3040" s="794"/>
      <c r="D3040" s="794"/>
      <c r="G3040" s="794"/>
      <c r="H3040" s="794"/>
      <c r="I3040" s="794"/>
      <c r="J3040" s="794"/>
      <c r="K3040" s="794"/>
      <c r="L3040" s="794"/>
    </row>
    <row r="3041" spans="1:12" x14ac:dyDescent="0.2">
      <c r="A3041" s="794"/>
      <c r="B3041" s="794"/>
      <c r="C3041" s="794"/>
      <c r="D3041" s="794"/>
      <c r="G3041" s="794"/>
      <c r="H3041" s="794"/>
      <c r="I3041" s="794"/>
      <c r="J3041" s="794"/>
      <c r="K3041" s="794"/>
      <c r="L3041" s="794"/>
    </row>
    <row r="3042" spans="1:12" x14ac:dyDescent="0.2">
      <c r="A3042" s="794"/>
      <c r="B3042" s="794"/>
      <c r="C3042" s="794"/>
      <c r="D3042" s="794"/>
      <c r="G3042" s="794"/>
      <c r="H3042" s="794"/>
      <c r="I3042" s="794"/>
      <c r="J3042" s="794"/>
      <c r="K3042" s="794"/>
      <c r="L3042" s="794"/>
    </row>
    <row r="3043" spans="1:12" x14ac:dyDescent="0.2">
      <c r="A3043" s="794"/>
      <c r="B3043" s="794"/>
      <c r="C3043" s="794"/>
      <c r="D3043" s="794"/>
      <c r="G3043" s="794"/>
      <c r="H3043" s="794"/>
      <c r="I3043" s="794"/>
      <c r="J3043" s="794"/>
      <c r="K3043" s="794"/>
      <c r="L3043" s="794"/>
    </row>
    <row r="3044" spans="1:12" x14ac:dyDescent="0.2">
      <c r="A3044" s="794"/>
      <c r="B3044" s="794"/>
      <c r="C3044" s="794"/>
      <c r="D3044" s="794"/>
      <c r="G3044" s="794"/>
      <c r="H3044" s="794"/>
      <c r="I3044" s="794"/>
      <c r="J3044" s="794"/>
      <c r="K3044" s="794"/>
      <c r="L3044" s="794"/>
    </row>
    <row r="3045" spans="1:12" x14ac:dyDescent="0.2">
      <c r="A3045" s="794"/>
      <c r="B3045" s="794"/>
      <c r="C3045" s="794"/>
      <c r="D3045" s="794"/>
      <c r="G3045" s="794"/>
      <c r="H3045" s="794"/>
      <c r="I3045" s="794"/>
      <c r="J3045" s="794"/>
      <c r="K3045" s="794"/>
      <c r="L3045" s="794"/>
    </row>
    <row r="3046" spans="1:12" x14ac:dyDescent="0.2">
      <c r="A3046" s="794"/>
      <c r="B3046" s="794"/>
      <c r="C3046" s="794"/>
      <c r="D3046" s="794"/>
      <c r="G3046" s="794"/>
      <c r="H3046" s="794"/>
      <c r="I3046" s="794"/>
      <c r="J3046" s="794"/>
      <c r="K3046" s="794"/>
      <c r="L3046" s="794"/>
    </row>
    <row r="3047" spans="1:12" x14ac:dyDescent="0.2">
      <c r="A3047" s="794"/>
      <c r="B3047" s="794"/>
      <c r="C3047" s="794"/>
      <c r="D3047" s="794"/>
      <c r="G3047" s="794"/>
      <c r="H3047" s="794"/>
      <c r="I3047" s="794"/>
      <c r="J3047" s="794"/>
      <c r="K3047" s="794"/>
      <c r="L3047" s="794"/>
    </row>
    <row r="3048" spans="1:12" x14ac:dyDescent="0.2">
      <c r="A3048" s="794"/>
      <c r="B3048" s="794"/>
      <c r="C3048" s="794"/>
      <c r="D3048" s="794"/>
      <c r="G3048" s="794"/>
      <c r="H3048" s="794"/>
      <c r="I3048" s="794"/>
      <c r="J3048" s="794"/>
      <c r="K3048" s="794"/>
      <c r="L3048" s="794"/>
    </row>
    <row r="3049" spans="1:12" x14ac:dyDescent="0.2">
      <c r="A3049" s="794"/>
      <c r="B3049" s="794"/>
      <c r="C3049" s="794"/>
      <c r="D3049" s="794"/>
      <c r="G3049" s="794"/>
      <c r="H3049" s="794"/>
      <c r="I3049" s="794"/>
      <c r="J3049" s="794"/>
      <c r="K3049" s="794"/>
      <c r="L3049" s="794"/>
    </row>
    <row r="3050" spans="1:12" x14ac:dyDescent="0.2">
      <c r="A3050" s="794"/>
      <c r="B3050" s="794"/>
      <c r="C3050" s="794"/>
      <c r="D3050" s="794"/>
      <c r="G3050" s="794"/>
      <c r="H3050" s="794"/>
      <c r="I3050" s="794"/>
      <c r="J3050" s="794"/>
      <c r="K3050" s="794"/>
      <c r="L3050" s="794"/>
    </row>
    <row r="3051" spans="1:12" x14ac:dyDescent="0.2">
      <c r="A3051" s="794"/>
      <c r="B3051" s="794"/>
      <c r="C3051" s="794"/>
      <c r="D3051" s="794"/>
      <c r="G3051" s="794"/>
      <c r="H3051" s="794"/>
      <c r="I3051" s="794"/>
      <c r="J3051" s="794"/>
      <c r="K3051" s="794"/>
      <c r="L3051" s="794"/>
    </row>
    <row r="3052" spans="1:12" x14ac:dyDescent="0.2">
      <c r="A3052" s="794"/>
      <c r="B3052" s="794"/>
      <c r="C3052" s="794"/>
      <c r="D3052" s="794"/>
      <c r="G3052" s="794"/>
      <c r="H3052" s="794"/>
      <c r="I3052" s="794"/>
      <c r="J3052" s="794"/>
      <c r="K3052" s="794"/>
      <c r="L3052" s="794"/>
    </row>
    <row r="3053" spans="1:12" x14ac:dyDescent="0.2">
      <c r="A3053" s="794"/>
      <c r="B3053" s="794"/>
      <c r="C3053" s="794"/>
      <c r="D3053" s="794"/>
      <c r="G3053" s="794"/>
      <c r="H3053" s="794"/>
      <c r="I3053" s="794"/>
      <c r="J3053" s="794"/>
      <c r="K3053" s="794"/>
      <c r="L3053" s="794"/>
    </row>
    <row r="3054" spans="1:12" x14ac:dyDescent="0.2">
      <c r="A3054" s="794"/>
      <c r="B3054" s="794"/>
      <c r="C3054" s="794"/>
      <c r="D3054" s="794"/>
      <c r="G3054" s="794"/>
      <c r="H3054" s="794"/>
      <c r="I3054" s="794"/>
      <c r="J3054" s="794"/>
      <c r="K3054" s="794"/>
      <c r="L3054" s="794"/>
    </row>
    <row r="3055" spans="1:12" x14ac:dyDescent="0.2">
      <c r="A3055" s="794"/>
      <c r="B3055" s="794"/>
      <c r="C3055" s="794"/>
      <c r="D3055" s="794"/>
      <c r="G3055" s="794"/>
      <c r="H3055" s="794"/>
      <c r="I3055" s="794"/>
      <c r="J3055" s="794"/>
      <c r="K3055" s="794"/>
      <c r="L3055" s="794"/>
    </row>
    <row r="3056" spans="1:12" x14ac:dyDescent="0.2">
      <c r="A3056" s="794"/>
      <c r="B3056" s="794"/>
      <c r="C3056" s="794"/>
      <c r="D3056" s="794"/>
      <c r="G3056" s="794"/>
      <c r="H3056" s="794"/>
      <c r="I3056" s="794"/>
      <c r="J3056" s="794"/>
      <c r="K3056" s="794"/>
      <c r="L3056" s="794"/>
    </row>
    <row r="3057" spans="1:12" x14ac:dyDescent="0.2">
      <c r="A3057" s="794"/>
      <c r="B3057" s="794"/>
      <c r="C3057" s="794"/>
      <c r="D3057" s="794"/>
      <c r="G3057" s="794"/>
      <c r="H3057" s="794"/>
      <c r="I3057" s="794"/>
      <c r="J3057" s="794"/>
      <c r="K3057" s="794"/>
      <c r="L3057" s="794"/>
    </row>
    <row r="3058" spans="1:12" x14ac:dyDescent="0.2">
      <c r="A3058" s="794"/>
      <c r="B3058" s="794"/>
      <c r="C3058" s="794"/>
      <c r="D3058" s="794"/>
      <c r="G3058" s="794"/>
      <c r="H3058" s="794"/>
      <c r="I3058" s="794"/>
      <c r="J3058" s="794"/>
      <c r="K3058" s="794"/>
      <c r="L3058" s="794"/>
    </row>
    <row r="3059" spans="1:12" x14ac:dyDescent="0.2">
      <c r="A3059" s="794"/>
      <c r="B3059" s="794"/>
      <c r="C3059" s="794"/>
      <c r="D3059" s="794"/>
      <c r="G3059" s="794"/>
      <c r="H3059" s="794"/>
      <c r="I3059" s="794"/>
      <c r="J3059" s="794"/>
      <c r="K3059" s="794"/>
      <c r="L3059" s="794"/>
    </row>
    <row r="3060" spans="1:12" x14ac:dyDescent="0.2">
      <c r="A3060" s="794"/>
      <c r="B3060" s="794"/>
      <c r="C3060" s="794"/>
      <c r="D3060" s="794"/>
      <c r="G3060" s="794"/>
      <c r="H3060" s="794"/>
      <c r="I3060" s="794"/>
      <c r="J3060" s="794"/>
      <c r="K3060" s="794"/>
      <c r="L3060" s="794"/>
    </row>
    <row r="3061" spans="1:12" x14ac:dyDescent="0.2">
      <c r="A3061" s="794"/>
      <c r="B3061" s="794"/>
      <c r="C3061" s="794"/>
      <c r="D3061" s="794"/>
      <c r="G3061" s="794"/>
      <c r="H3061" s="794"/>
      <c r="I3061" s="794"/>
      <c r="J3061" s="794"/>
      <c r="K3061" s="794"/>
      <c r="L3061" s="794"/>
    </row>
    <row r="3062" spans="1:12" x14ac:dyDescent="0.2">
      <c r="A3062" s="794"/>
      <c r="B3062" s="794"/>
      <c r="C3062" s="794"/>
      <c r="D3062" s="794"/>
      <c r="G3062" s="794"/>
      <c r="H3062" s="794"/>
      <c r="I3062" s="794"/>
      <c r="J3062" s="794"/>
      <c r="K3062" s="794"/>
      <c r="L3062" s="794"/>
    </row>
    <row r="3063" spans="1:12" x14ac:dyDescent="0.2">
      <c r="A3063" s="794"/>
      <c r="B3063" s="794"/>
      <c r="C3063" s="794"/>
      <c r="D3063" s="794"/>
      <c r="G3063" s="794"/>
      <c r="H3063" s="794"/>
      <c r="I3063" s="794"/>
      <c r="J3063" s="794"/>
      <c r="K3063" s="794"/>
      <c r="L3063" s="794"/>
    </row>
    <row r="3064" spans="1:12" x14ac:dyDescent="0.2">
      <c r="A3064" s="794"/>
      <c r="B3064" s="794"/>
      <c r="C3064" s="794"/>
      <c r="D3064" s="794"/>
      <c r="G3064" s="794"/>
      <c r="H3064" s="794"/>
      <c r="I3064" s="794"/>
      <c r="J3064" s="794"/>
      <c r="K3064" s="794"/>
      <c r="L3064" s="794"/>
    </row>
    <row r="3065" spans="1:12" x14ac:dyDescent="0.2">
      <c r="A3065" s="794"/>
      <c r="B3065" s="794"/>
      <c r="C3065" s="794"/>
      <c r="D3065" s="794"/>
      <c r="G3065" s="794"/>
      <c r="H3065" s="794"/>
      <c r="I3065" s="794"/>
      <c r="J3065" s="794"/>
      <c r="K3065" s="794"/>
      <c r="L3065" s="794"/>
    </row>
    <row r="3066" spans="1:12" x14ac:dyDescent="0.2">
      <c r="A3066" s="794"/>
      <c r="B3066" s="794"/>
      <c r="C3066" s="794"/>
      <c r="D3066" s="794"/>
      <c r="G3066" s="794"/>
      <c r="H3066" s="794"/>
      <c r="I3066" s="794"/>
      <c r="J3066" s="794"/>
      <c r="K3066" s="794"/>
      <c r="L3066" s="794"/>
    </row>
    <row r="3067" spans="1:12" x14ac:dyDescent="0.2">
      <c r="A3067" s="794"/>
      <c r="B3067" s="794"/>
      <c r="C3067" s="794"/>
      <c r="D3067" s="794"/>
      <c r="G3067" s="794"/>
      <c r="H3067" s="794"/>
      <c r="I3067" s="794"/>
      <c r="J3067" s="794"/>
      <c r="K3067" s="794"/>
      <c r="L3067" s="794"/>
    </row>
    <row r="3068" spans="1:12" x14ac:dyDescent="0.2">
      <c r="A3068" s="794"/>
      <c r="B3068" s="794"/>
      <c r="C3068" s="794"/>
      <c r="D3068" s="794"/>
      <c r="G3068" s="794"/>
      <c r="H3068" s="794"/>
      <c r="I3068" s="794"/>
      <c r="J3068" s="794"/>
      <c r="K3068" s="794"/>
      <c r="L3068" s="794"/>
    </row>
    <row r="3069" spans="1:12" x14ac:dyDescent="0.2">
      <c r="A3069" s="794"/>
      <c r="B3069" s="794"/>
      <c r="C3069" s="794"/>
      <c r="D3069" s="794"/>
      <c r="G3069" s="794"/>
      <c r="H3069" s="794"/>
      <c r="I3069" s="794"/>
      <c r="J3069" s="794"/>
      <c r="K3069" s="794"/>
      <c r="L3069" s="794"/>
    </row>
    <row r="3070" spans="1:12" x14ac:dyDescent="0.2">
      <c r="A3070" s="794"/>
      <c r="B3070" s="794"/>
      <c r="C3070" s="794"/>
      <c r="D3070" s="794"/>
      <c r="G3070" s="794"/>
      <c r="H3070" s="794"/>
      <c r="I3070" s="794"/>
      <c r="J3070" s="794"/>
      <c r="K3070" s="794"/>
      <c r="L3070" s="794"/>
    </row>
    <row r="3071" spans="1:12" x14ac:dyDescent="0.2">
      <c r="A3071" s="794"/>
      <c r="B3071" s="794"/>
      <c r="C3071" s="794"/>
      <c r="D3071" s="794"/>
      <c r="G3071" s="794"/>
      <c r="H3071" s="794"/>
      <c r="I3071" s="794"/>
      <c r="J3071" s="794"/>
      <c r="K3071" s="794"/>
      <c r="L3071" s="794"/>
    </row>
    <row r="3072" spans="1:12" x14ac:dyDescent="0.2">
      <c r="A3072" s="794"/>
      <c r="B3072" s="794"/>
      <c r="C3072" s="794"/>
      <c r="D3072" s="794"/>
      <c r="G3072" s="794"/>
      <c r="H3072" s="794"/>
      <c r="I3072" s="794"/>
      <c r="J3072" s="794"/>
      <c r="K3072" s="794"/>
      <c r="L3072" s="794"/>
    </row>
    <row r="3073" spans="1:12" x14ac:dyDescent="0.2">
      <c r="A3073" s="794"/>
      <c r="B3073" s="794"/>
      <c r="C3073" s="794"/>
      <c r="D3073" s="794"/>
      <c r="G3073" s="794"/>
      <c r="H3073" s="794"/>
      <c r="I3073" s="794"/>
      <c r="J3073" s="794"/>
      <c r="K3073" s="794"/>
      <c r="L3073" s="794"/>
    </row>
    <row r="3074" spans="1:12" x14ac:dyDescent="0.2">
      <c r="A3074" s="794"/>
      <c r="B3074" s="794"/>
      <c r="C3074" s="794"/>
      <c r="D3074" s="794"/>
      <c r="G3074" s="794"/>
      <c r="H3074" s="794"/>
      <c r="I3074" s="794"/>
      <c r="J3074" s="794"/>
      <c r="K3074" s="794"/>
      <c r="L3074" s="794"/>
    </row>
    <row r="3075" spans="1:12" x14ac:dyDescent="0.2">
      <c r="A3075" s="794"/>
      <c r="B3075" s="794"/>
      <c r="C3075" s="794"/>
      <c r="D3075" s="794"/>
      <c r="G3075" s="794"/>
      <c r="H3075" s="794"/>
      <c r="I3075" s="794"/>
      <c r="J3075" s="794"/>
      <c r="K3075" s="794"/>
      <c r="L3075" s="794"/>
    </row>
    <row r="3076" spans="1:12" x14ac:dyDescent="0.2">
      <c r="A3076" s="794"/>
      <c r="B3076" s="794"/>
      <c r="C3076" s="794"/>
      <c r="D3076" s="794"/>
      <c r="G3076" s="794"/>
      <c r="H3076" s="794"/>
      <c r="I3076" s="794"/>
      <c r="J3076" s="794"/>
      <c r="K3076" s="794"/>
      <c r="L3076" s="794"/>
    </row>
    <row r="3077" spans="1:12" x14ac:dyDescent="0.2">
      <c r="A3077" s="794"/>
      <c r="B3077" s="794"/>
      <c r="C3077" s="794"/>
      <c r="D3077" s="794"/>
      <c r="G3077" s="794"/>
      <c r="H3077" s="794"/>
      <c r="I3077" s="794"/>
      <c r="J3077" s="794"/>
      <c r="K3077" s="794"/>
      <c r="L3077" s="794"/>
    </row>
    <row r="3078" spans="1:12" x14ac:dyDescent="0.2">
      <c r="A3078" s="794"/>
      <c r="B3078" s="794"/>
      <c r="C3078" s="794"/>
      <c r="D3078" s="794"/>
      <c r="G3078" s="794"/>
      <c r="H3078" s="794"/>
      <c r="I3078" s="794"/>
      <c r="J3078" s="794"/>
      <c r="K3078" s="794"/>
      <c r="L3078" s="794"/>
    </row>
    <row r="3079" spans="1:12" x14ac:dyDescent="0.2">
      <c r="A3079" s="794"/>
      <c r="B3079" s="794"/>
      <c r="C3079" s="794"/>
      <c r="D3079" s="794"/>
      <c r="G3079" s="794"/>
      <c r="H3079" s="794"/>
      <c r="I3079" s="794"/>
      <c r="J3079" s="794"/>
      <c r="K3079" s="794"/>
      <c r="L3079" s="794"/>
    </row>
    <row r="3080" spans="1:12" x14ac:dyDescent="0.2">
      <c r="A3080" s="794"/>
      <c r="B3080" s="794"/>
      <c r="C3080" s="794"/>
      <c r="D3080" s="794"/>
      <c r="G3080" s="794"/>
      <c r="H3080" s="794"/>
      <c r="I3080" s="794"/>
      <c r="J3080" s="794"/>
      <c r="K3080" s="794"/>
      <c r="L3080" s="794"/>
    </row>
    <row r="3081" spans="1:12" x14ac:dyDescent="0.2">
      <c r="A3081" s="794"/>
      <c r="B3081" s="794"/>
      <c r="C3081" s="794"/>
      <c r="D3081" s="794"/>
      <c r="G3081" s="794"/>
      <c r="H3081" s="794"/>
      <c r="I3081" s="794"/>
      <c r="J3081" s="794"/>
      <c r="K3081" s="794"/>
      <c r="L3081" s="794"/>
    </row>
    <row r="3082" spans="1:12" x14ac:dyDescent="0.2">
      <c r="A3082" s="794"/>
      <c r="B3082" s="794"/>
      <c r="C3082" s="794"/>
      <c r="D3082" s="794"/>
      <c r="G3082" s="794"/>
      <c r="H3082" s="794"/>
      <c r="I3082" s="794"/>
      <c r="J3082" s="794"/>
      <c r="K3082" s="794"/>
      <c r="L3082" s="794"/>
    </row>
    <row r="3083" spans="1:12" x14ac:dyDescent="0.2">
      <c r="A3083" s="794"/>
      <c r="B3083" s="794"/>
      <c r="C3083" s="794"/>
      <c r="D3083" s="794"/>
      <c r="G3083" s="794"/>
      <c r="H3083" s="794"/>
      <c r="I3083" s="794"/>
      <c r="J3083" s="794"/>
      <c r="K3083" s="794"/>
      <c r="L3083" s="794"/>
    </row>
    <row r="3084" spans="1:12" x14ac:dyDescent="0.2">
      <c r="A3084" s="794"/>
      <c r="B3084" s="794"/>
      <c r="C3084" s="794"/>
      <c r="D3084" s="794"/>
      <c r="G3084" s="794"/>
      <c r="H3084" s="794"/>
      <c r="I3084" s="794"/>
      <c r="J3084" s="794"/>
      <c r="K3084" s="794"/>
      <c r="L3084" s="794"/>
    </row>
    <row r="3085" spans="1:12" x14ac:dyDescent="0.2">
      <c r="A3085" s="794"/>
      <c r="B3085" s="794"/>
      <c r="C3085" s="794"/>
      <c r="D3085" s="794"/>
      <c r="G3085" s="794"/>
      <c r="H3085" s="794"/>
      <c r="I3085" s="794"/>
      <c r="J3085" s="794"/>
      <c r="K3085" s="794"/>
      <c r="L3085" s="794"/>
    </row>
    <row r="3086" spans="1:12" x14ac:dyDescent="0.2">
      <c r="A3086" s="794"/>
      <c r="B3086" s="794"/>
      <c r="C3086" s="794"/>
      <c r="D3086" s="794"/>
      <c r="G3086" s="794"/>
      <c r="H3086" s="794"/>
      <c r="I3086" s="794"/>
      <c r="J3086" s="794"/>
      <c r="K3086" s="794"/>
      <c r="L3086" s="794"/>
    </row>
    <row r="3087" spans="1:12" x14ac:dyDescent="0.2">
      <c r="A3087" s="794"/>
      <c r="B3087" s="794"/>
      <c r="C3087" s="794"/>
      <c r="D3087" s="794"/>
      <c r="G3087" s="794"/>
      <c r="H3087" s="794"/>
      <c r="I3087" s="794"/>
      <c r="J3087" s="794"/>
      <c r="K3087" s="794"/>
      <c r="L3087" s="794"/>
    </row>
    <row r="3088" spans="1:12" x14ac:dyDescent="0.2">
      <c r="A3088" s="794"/>
      <c r="B3088" s="794"/>
      <c r="C3088" s="794"/>
      <c r="D3088" s="794"/>
      <c r="G3088" s="794"/>
      <c r="H3088" s="794"/>
      <c r="I3088" s="794"/>
      <c r="J3088" s="794"/>
      <c r="K3088" s="794"/>
      <c r="L3088" s="794"/>
    </row>
    <row r="3089" spans="1:12" x14ac:dyDescent="0.2">
      <c r="A3089" s="794"/>
      <c r="B3089" s="794"/>
      <c r="C3089" s="794"/>
      <c r="D3089" s="794"/>
      <c r="G3089" s="794"/>
      <c r="H3089" s="794"/>
      <c r="I3089" s="794"/>
      <c r="J3089" s="794"/>
      <c r="K3089" s="794"/>
      <c r="L3089" s="794"/>
    </row>
    <row r="3090" spans="1:12" x14ac:dyDescent="0.2">
      <c r="A3090" s="794"/>
      <c r="B3090" s="794"/>
      <c r="C3090" s="794"/>
      <c r="D3090" s="794"/>
      <c r="G3090" s="794"/>
      <c r="H3090" s="794"/>
      <c r="I3090" s="794"/>
      <c r="J3090" s="794"/>
      <c r="K3090" s="794"/>
      <c r="L3090" s="794"/>
    </row>
    <row r="3091" spans="1:12" x14ac:dyDescent="0.2">
      <c r="A3091" s="794"/>
      <c r="B3091" s="794"/>
      <c r="C3091" s="794"/>
      <c r="D3091" s="794"/>
      <c r="G3091" s="794"/>
      <c r="H3091" s="794"/>
      <c r="I3091" s="794"/>
      <c r="J3091" s="794"/>
      <c r="K3091" s="794"/>
      <c r="L3091" s="794"/>
    </row>
    <row r="3092" spans="1:12" x14ac:dyDescent="0.2">
      <c r="A3092" s="794"/>
      <c r="B3092" s="794"/>
      <c r="C3092" s="794"/>
      <c r="D3092" s="794"/>
      <c r="G3092" s="794"/>
      <c r="H3092" s="794"/>
      <c r="I3092" s="794"/>
      <c r="J3092" s="794"/>
      <c r="K3092" s="794"/>
      <c r="L3092" s="794"/>
    </row>
    <row r="3093" spans="1:12" x14ac:dyDescent="0.2">
      <c r="A3093" s="794"/>
      <c r="B3093" s="794"/>
      <c r="C3093" s="794"/>
      <c r="D3093" s="794"/>
      <c r="G3093" s="794"/>
      <c r="H3093" s="794"/>
      <c r="I3093" s="794"/>
      <c r="J3093" s="794"/>
      <c r="K3093" s="794"/>
      <c r="L3093" s="794"/>
    </row>
    <row r="3094" spans="1:12" x14ac:dyDescent="0.2">
      <c r="A3094" s="794"/>
      <c r="B3094" s="794"/>
      <c r="C3094" s="794"/>
      <c r="D3094" s="794"/>
      <c r="G3094" s="794"/>
      <c r="H3094" s="794"/>
      <c r="I3094" s="794"/>
      <c r="J3094" s="794"/>
      <c r="K3094" s="794"/>
      <c r="L3094" s="794"/>
    </row>
    <row r="3095" spans="1:12" x14ac:dyDescent="0.2">
      <c r="A3095" s="794"/>
      <c r="B3095" s="794"/>
      <c r="C3095" s="794"/>
      <c r="D3095" s="794"/>
      <c r="G3095" s="794"/>
      <c r="H3095" s="794"/>
      <c r="I3095" s="794"/>
      <c r="J3095" s="794"/>
      <c r="K3095" s="794"/>
      <c r="L3095" s="794"/>
    </row>
    <row r="3096" spans="1:12" x14ac:dyDescent="0.2">
      <c r="A3096" s="794"/>
      <c r="B3096" s="794"/>
      <c r="C3096" s="794"/>
      <c r="D3096" s="794"/>
      <c r="G3096" s="794"/>
      <c r="H3096" s="794"/>
      <c r="I3096" s="794"/>
      <c r="J3096" s="794"/>
      <c r="K3096" s="794"/>
      <c r="L3096" s="794"/>
    </row>
    <row r="3097" spans="1:12" x14ac:dyDescent="0.2">
      <c r="A3097" s="794"/>
      <c r="B3097" s="794"/>
      <c r="C3097" s="794"/>
      <c r="D3097" s="794"/>
      <c r="G3097" s="794"/>
      <c r="H3097" s="794"/>
      <c r="I3097" s="794"/>
      <c r="J3097" s="794"/>
      <c r="K3097" s="794"/>
      <c r="L3097" s="794"/>
    </row>
    <row r="3098" spans="1:12" x14ac:dyDescent="0.2">
      <c r="A3098" s="794"/>
      <c r="B3098" s="794"/>
      <c r="C3098" s="794"/>
      <c r="D3098" s="794"/>
      <c r="G3098" s="794"/>
      <c r="H3098" s="794"/>
      <c r="I3098" s="794"/>
      <c r="J3098" s="794"/>
      <c r="K3098" s="794"/>
      <c r="L3098" s="794"/>
    </row>
    <row r="3099" spans="1:12" x14ac:dyDescent="0.2">
      <c r="A3099" s="794"/>
      <c r="B3099" s="794"/>
      <c r="C3099" s="794"/>
      <c r="D3099" s="794"/>
      <c r="G3099" s="794"/>
      <c r="H3099" s="794"/>
      <c r="I3099" s="794"/>
      <c r="J3099" s="794"/>
      <c r="K3099" s="794"/>
      <c r="L3099" s="794"/>
    </row>
    <row r="3100" spans="1:12" x14ac:dyDescent="0.2">
      <c r="A3100" s="794"/>
      <c r="B3100" s="794"/>
      <c r="C3100" s="794"/>
      <c r="D3100" s="794"/>
      <c r="G3100" s="794"/>
      <c r="H3100" s="794"/>
      <c r="I3100" s="794"/>
      <c r="J3100" s="794"/>
      <c r="K3100" s="794"/>
      <c r="L3100" s="794"/>
    </row>
    <row r="3101" spans="1:12" x14ac:dyDescent="0.2">
      <c r="A3101" s="794"/>
      <c r="B3101" s="794"/>
      <c r="C3101" s="794"/>
      <c r="D3101" s="794"/>
      <c r="G3101" s="794"/>
      <c r="H3101" s="794"/>
      <c r="I3101" s="794"/>
      <c r="J3101" s="794"/>
      <c r="K3101" s="794"/>
      <c r="L3101" s="794"/>
    </row>
    <row r="3102" spans="1:12" x14ac:dyDescent="0.2">
      <c r="A3102" s="794"/>
      <c r="B3102" s="794"/>
      <c r="C3102" s="794"/>
      <c r="D3102" s="794"/>
      <c r="G3102" s="794"/>
      <c r="H3102" s="794"/>
      <c r="I3102" s="794"/>
      <c r="J3102" s="794"/>
      <c r="K3102" s="794"/>
      <c r="L3102" s="794"/>
    </row>
    <row r="3103" spans="1:12" x14ac:dyDescent="0.2">
      <c r="A3103" s="794"/>
      <c r="B3103" s="794"/>
      <c r="C3103" s="794"/>
      <c r="D3103" s="794"/>
      <c r="G3103" s="794"/>
      <c r="H3103" s="794"/>
      <c r="I3103" s="794"/>
      <c r="J3103" s="794"/>
      <c r="K3103" s="794"/>
      <c r="L3103" s="794"/>
    </row>
    <row r="3104" spans="1:12" x14ac:dyDescent="0.2">
      <c r="A3104" s="794"/>
      <c r="B3104" s="794"/>
      <c r="C3104" s="794"/>
      <c r="D3104" s="794"/>
      <c r="G3104" s="794"/>
      <c r="H3104" s="794"/>
      <c r="I3104" s="794"/>
      <c r="J3104" s="794"/>
      <c r="K3104" s="794"/>
      <c r="L3104" s="794"/>
    </row>
    <row r="3105" spans="1:12" x14ac:dyDescent="0.2">
      <c r="A3105" s="794"/>
      <c r="B3105" s="794"/>
      <c r="C3105" s="794"/>
      <c r="D3105" s="794"/>
      <c r="G3105" s="794"/>
      <c r="H3105" s="794"/>
      <c r="I3105" s="794"/>
      <c r="J3105" s="794"/>
      <c r="K3105" s="794"/>
      <c r="L3105" s="794"/>
    </row>
    <row r="3106" spans="1:12" x14ac:dyDescent="0.2">
      <c r="A3106" s="794"/>
      <c r="B3106" s="794"/>
      <c r="C3106" s="794"/>
      <c r="D3106" s="794"/>
      <c r="G3106" s="794"/>
      <c r="H3106" s="794"/>
      <c r="I3106" s="794"/>
      <c r="J3106" s="794"/>
      <c r="K3106" s="794"/>
      <c r="L3106" s="794"/>
    </row>
    <row r="3107" spans="1:12" x14ac:dyDescent="0.2">
      <c r="A3107" s="794"/>
      <c r="B3107" s="794"/>
      <c r="C3107" s="794"/>
      <c r="D3107" s="794"/>
      <c r="G3107" s="794"/>
      <c r="H3107" s="794"/>
      <c r="I3107" s="794"/>
      <c r="J3107" s="794"/>
      <c r="K3107" s="794"/>
      <c r="L3107" s="794"/>
    </row>
    <row r="3108" spans="1:12" x14ac:dyDescent="0.2">
      <c r="A3108" s="794"/>
      <c r="B3108" s="794"/>
      <c r="C3108" s="794"/>
      <c r="D3108" s="794"/>
      <c r="G3108" s="794"/>
      <c r="H3108" s="794"/>
      <c r="I3108" s="794"/>
      <c r="J3108" s="794"/>
      <c r="K3108" s="794"/>
      <c r="L3108" s="794"/>
    </row>
    <row r="3109" spans="1:12" x14ac:dyDescent="0.2">
      <c r="A3109" s="794"/>
      <c r="B3109" s="794"/>
      <c r="C3109" s="794"/>
      <c r="D3109" s="794"/>
      <c r="G3109" s="794"/>
      <c r="H3109" s="794"/>
      <c r="I3109" s="794"/>
      <c r="J3109" s="794"/>
      <c r="K3109" s="794"/>
      <c r="L3109" s="794"/>
    </row>
    <row r="3110" spans="1:12" x14ac:dyDescent="0.2">
      <c r="A3110" s="794"/>
      <c r="B3110" s="794"/>
      <c r="C3110" s="794"/>
      <c r="D3110" s="794"/>
      <c r="G3110" s="794"/>
      <c r="H3110" s="794"/>
      <c r="I3110" s="794"/>
      <c r="J3110" s="794"/>
      <c r="K3110" s="794"/>
      <c r="L3110" s="794"/>
    </row>
    <row r="3111" spans="1:12" x14ac:dyDescent="0.2">
      <c r="A3111" s="794"/>
      <c r="B3111" s="794"/>
      <c r="C3111" s="794"/>
      <c r="D3111" s="794"/>
      <c r="G3111" s="794"/>
      <c r="H3111" s="794"/>
      <c r="I3111" s="794"/>
      <c r="J3111" s="794"/>
      <c r="K3111" s="794"/>
      <c r="L3111" s="794"/>
    </row>
    <row r="3112" spans="1:12" x14ac:dyDescent="0.2">
      <c r="A3112" s="794"/>
      <c r="B3112" s="794"/>
      <c r="C3112" s="794"/>
      <c r="D3112" s="794"/>
      <c r="G3112" s="794"/>
      <c r="H3112" s="794"/>
      <c r="I3112" s="794"/>
      <c r="J3112" s="794"/>
      <c r="K3112" s="794"/>
      <c r="L3112" s="794"/>
    </row>
    <row r="3113" spans="1:12" x14ac:dyDescent="0.2">
      <c r="A3113" s="794"/>
      <c r="B3113" s="794"/>
      <c r="C3113" s="794"/>
      <c r="D3113" s="794"/>
      <c r="G3113" s="794"/>
      <c r="H3113" s="794"/>
      <c r="I3113" s="794"/>
      <c r="J3113" s="794"/>
      <c r="K3113" s="794"/>
      <c r="L3113" s="794"/>
    </row>
    <row r="3114" spans="1:12" x14ac:dyDescent="0.2">
      <c r="A3114" s="794"/>
      <c r="B3114" s="794"/>
      <c r="C3114" s="794"/>
      <c r="D3114" s="794"/>
      <c r="G3114" s="794"/>
      <c r="H3114" s="794"/>
      <c r="I3114" s="794"/>
      <c r="J3114" s="794"/>
      <c r="K3114" s="794"/>
      <c r="L3114" s="794"/>
    </row>
    <row r="3115" spans="1:12" x14ac:dyDescent="0.2">
      <c r="A3115" s="794"/>
      <c r="B3115" s="794"/>
      <c r="C3115" s="794"/>
      <c r="D3115" s="794"/>
      <c r="G3115" s="794"/>
      <c r="H3115" s="794"/>
      <c r="I3115" s="794"/>
      <c r="J3115" s="794"/>
      <c r="K3115" s="794"/>
      <c r="L3115" s="794"/>
    </row>
    <row r="3116" spans="1:12" x14ac:dyDescent="0.2">
      <c r="A3116" s="794"/>
      <c r="B3116" s="794"/>
      <c r="C3116" s="794"/>
      <c r="D3116" s="794"/>
      <c r="G3116" s="794"/>
      <c r="H3116" s="794"/>
      <c r="I3116" s="794"/>
      <c r="J3116" s="794"/>
      <c r="K3116" s="794"/>
      <c r="L3116" s="794"/>
    </row>
    <row r="3117" spans="1:12" x14ac:dyDescent="0.2">
      <c r="A3117" s="794"/>
      <c r="B3117" s="794"/>
      <c r="C3117" s="794"/>
      <c r="D3117" s="794"/>
      <c r="G3117" s="794"/>
      <c r="H3117" s="794"/>
      <c r="I3117" s="794"/>
      <c r="J3117" s="794"/>
      <c r="K3117" s="794"/>
      <c r="L3117" s="794"/>
    </row>
    <row r="3118" spans="1:12" x14ac:dyDescent="0.2">
      <c r="A3118" s="794"/>
      <c r="B3118" s="794"/>
      <c r="C3118" s="794"/>
      <c r="D3118" s="794"/>
      <c r="G3118" s="794"/>
      <c r="H3118" s="794"/>
      <c r="I3118" s="794"/>
      <c r="J3118" s="794"/>
      <c r="K3118" s="794"/>
      <c r="L3118" s="794"/>
    </row>
    <row r="3119" spans="1:12" x14ac:dyDescent="0.2">
      <c r="A3119" s="794"/>
      <c r="B3119" s="794"/>
      <c r="C3119" s="794"/>
      <c r="D3119" s="794"/>
      <c r="G3119" s="794"/>
      <c r="H3119" s="794"/>
      <c r="I3119" s="794"/>
      <c r="J3119" s="794"/>
      <c r="K3119" s="794"/>
      <c r="L3119" s="794"/>
    </row>
    <row r="3120" spans="1:12" x14ac:dyDescent="0.2">
      <c r="A3120" s="794"/>
      <c r="B3120" s="794"/>
      <c r="C3120" s="794"/>
      <c r="D3120" s="794"/>
      <c r="G3120" s="794"/>
      <c r="H3120" s="794"/>
      <c r="I3120" s="794"/>
      <c r="J3120" s="794"/>
      <c r="K3120" s="794"/>
      <c r="L3120" s="794"/>
    </row>
    <row r="3121" spans="1:12" x14ac:dyDescent="0.2">
      <c r="A3121" s="794"/>
      <c r="B3121" s="794"/>
      <c r="C3121" s="794"/>
      <c r="D3121" s="794"/>
      <c r="G3121" s="794"/>
      <c r="H3121" s="794"/>
      <c r="I3121" s="794"/>
      <c r="J3121" s="794"/>
      <c r="K3121" s="794"/>
      <c r="L3121" s="794"/>
    </row>
    <row r="3122" spans="1:12" x14ac:dyDescent="0.2">
      <c r="A3122" s="794"/>
      <c r="B3122" s="794"/>
      <c r="C3122" s="794"/>
      <c r="D3122" s="794"/>
      <c r="G3122" s="794"/>
      <c r="H3122" s="794"/>
      <c r="I3122" s="794"/>
      <c r="J3122" s="794"/>
      <c r="K3122" s="794"/>
      <c r="L3122" s="794"/>
    </row>
    <row r="3123" spans="1:12" x14ac:dyDescent="0.2">
      <c r="A3123" s="794"/>
      <c r="B3123" s="794"/>
      <c r="C3123" s="794"/>
      <c r="D3123" s="794"/>
      <c r="G3123" s="794"/>
      <c r="H3123" s="794"/>
      <c r="I3123" s="794"/>
      <c r="J3123" s="794"/>
      <c r="K3123" s="794"/>
      <c r="L3123" s="794"/>
    </row>
    <row r="3124" spans="1:12" x14ac:dyDescent="0.2">
      <c r="A3124" s="794"/>
      <c r="B3124" s="794"/>
      <c r="C3124" s="794"/>
      <c r="D3124" s="794"/>
      <c r="G3124" s="794"/>
      <c r="H3124" s="794"/>
      <c r="I3124" s="794"/>
      <c r="J3124" s="794"/>
      <c r="K3124" s="794"/>
      <c r="L3124" s="794"/>
    </row>
    <row r="3125" spans="1:12" x14ac:dyDescent="0.2">
      <c r="A3125" s="794"/>
      <c r="B3125" s="794"/>
      <c r="C3125" s="794"/>
      <c r="D3125" s="794"/>
      <c r="G3125" s="794"/>
      <c r="H3125" s="794"/>
      <c r="I3125" s="794"/>
      <c r="J3125" s="794"/>
      <c r="K3125" s="794"/>
      <c r="L3125" s="794"/>
    </row>
    <row r="3126" spans="1:12" x14ac:dyDescent="0.2">
      <c r="A3126" s="794"/>
      <c r="B3126" s="794"/>
      <c r="C3126" s="794"/>
      <c r="D3126" s="794"/>
      <c r="G3126" s="794"/>
      <c r="H3126" s="794"/>
      <c r="I3126" s="794"/>
      <c r="J3126" s="794"/>
      <c r="K3126" s="794"/>
      <c r="L3126" s="794"/>
    </row>
    <row r="3127" spans="1:12" x14ac:dyDescent="0.2">
      <c r="A3127" s="794"/>
      <c r="B3127" s="794"/>
      <c r="C3127" s="794"/>
      <c r="D3127" s="794"/>
      <c r="G3127" s="794"/>
      <c r="H3127" s="794"/>
      <c r="I3127" s="794"/>
      <c r="J3127" s="794"/>
      <c r="K3127" s="794"/>
      <c r="L3127" s="794"/>
    </row>
    <row r="3128" spans="1:12" x14ac:dyDescent="0.2">
      <c r="A3128" s="794"/>
      <c r="B3128" s="794"/>
      <c r="C3128" s="794"/>
      <c r="D3128" s="794"/>
      <c r="G3128" s="794"/>
      <c r="H3128" s="794"/>
      <c r="I3128" s="794"/>
      <c r="J3128" s="794"/>
      <c r="K3128" s="794"/>
      <c r="L3128" s="794"/>
    </row>
    <row r="3129" spans="1:12" x14ac:dyDescent="0.2">
      <c r="A3129" s="794"/>
      <c r="B3129" s="794"/>
      <c r="C3129" s="794"/>
      <c r="D3129" s="794"/>
      <c r="G3129" s="794"/>
      <c r="H3129" s="794"/>
      <c r="I3129" s="794"/>
      <c r="J3129" s="794"/>
      <c r="K3129" s="794"/>
      <c r="L3129" s="794"/>
    </row>
    <row r="3130" spans="1:12" x14ac:dyDescent="0.2">
      <c r="A3130" s="794"/>
      <c r="B3130" s="794"/>
      <c r="C3130" s="794"/>
      <c r="D3130" s="794"/>
      <c r="G3130" s="794"/>
      <c r="H3130" s="794"/>
      <c r="I3130" s="794"/>
      <c r="J3130" s="794"/>
      <c r="K3130" s="794"/>
      <c r="L3130" s="794"/>
    </row>
    <row r="3131" spans="1:12" x14ac:dyDescent="0.2">
      <c r="A3131" s="794"/>
      <c r="B3131" s="794"/>
      <c r="C3131" s="794"/>
      <c r="D3131" s="794"/>
      <c r="G3131" s="794"/>
      <c r="H3131" s="794"/>
      <c r="I3131" s="794"/>
      <c r="J3131" s="794"/>
      <c r="K3131" s="794"/>
      <c r="L3131" s="794"/>
    </row>
    <row r="3132" spans="1:12" x14ac:dyDescent="0.2">
      <c r="A3132" s="794"/>
      <c r="B3132" s="794"/>
      <c r="C3132" s="794"/>
      <c r="D3132" s="794"/>
      <c r="G3132" s="794"/>
      <c r="H3132" s="794"/>
      <c r="I3132" s="794"/>
      <c r="J3132" s="794"/>
      <c r="K3132" s="794"/>
      <c r="L3132" s="794"/>
    </row>
    <row r="3133" spans="1:12" x14ac:dyDescent="0.2">
      <c r="A3133" s="794"/>
      <c r="B3133" s="794"/>
      <c r="C3133" s="794"/>
      <c r="D3133" s="794"/>
      <c r="G3133" s="794"/>
      <c r="H3133" s="794"/>
      <c r="I3133" s="794"/>
      <c r="J3133" s="794"/>
      <c r="K3133" s="794"/>
      <c r="L3133" s="794"/>
    </row>
    <row r="3134" spans="1:12" x14ac:dyDescent="0.2">
      <c r="A3134" s="794"/>
      <c r="B3134" s="794"/>
      <c r="C3134" s="794"/>
      <c r="D3134" s="794"/>
      <c r="G3134" s="794"/>
      <c r="H3134" s="794"/>
      <c r="I3134" s="794"/>
      <c r="J3134" s="794"/>
      <c r="K3134" s="794"/>
      <c r="L3134" s="794"/>
    </row>
    <row r="3135" spans="1:12" x14ac:dyDescent="0.2">
      <c r="A3135" s="794"/>
      <c r="B3135" s="794"/>
      <c r="C3135" s="794"/>
      <c r="D3135" s="794"/>
      <c r="G3135" s="794"/>
      <c r="H3135" s="794"/>
      <c r="I3135" s="794"/>
      <c r="J3135" s="794"/>
      <c r="K3135" s="794"/>
      <c r="L3135" s="794"/>
    </row>
    <row r="3136" spans="1:12" x14ac:dyDescent="0.2">
      <c r="A3136" s="794"/>
      <c r="B3136" s="794"/>
      <c r="C3136" s="794"/>
      <c r="D3136" s="794"/>
      <c r="G3136" s="794"/>
      <c r="H3136" s="794"/>
      <c r="I3136" s="794"/>
      <c r="J3136" s="794"/>
      <c r="K3136" s="794"/>
      <c r="L3136" s="794"/>
    </row>
    <row r="3137" spans="1:12" x14ac:dyDescent="0.2">
      <c r="A3137" s="794"/>
      <c r="B3137" s="794"/>
      <c r="C3137" s="794"/>
      <c r="D3137" s="794"/>
      <c r="G3137" s="794"/>
      <c r="H3137" s="794"/>
      <c r="I3137" s="794"/>
      <c r="J3137" s="794"/>
      <c r="K3137" s="794"/>
      <c r="L3137" s="794"/>
    </row>
    <row r="3138" spans="1:12" x14ac:dyDescent="0.2">
      <c r="A3138" s="794"/>
      <c r="B3138" s="794"/>
      <c r="C3138" s="794"/>
      <c r="D3138" s="794"/>
      <c r="G3138" s="794"/>
      <c r="H3138" s="794"/>
      <c r="I3138" s="794"/>
      <c r="J3138" s="794"/>
      <c r="K3138" s="794"/>
      <c r="L3138" s="794"/>
    </row>
    <row r="3139" spans="1:12" x14ac:dyDescent="0.2">
      <c r="A3139" s="794"/>
      <c r="B3139" s="794"/>
      <c r="C3139" s="794"/>
      <c r="D3139" s="794"/>
      <c r="G3139" s="794"/>
      <c r="H3139" s="794"/>
      <c r="I3139" s="794"/>
      <c r="J3139" s="794"/>
      <c r="K3139" s="794"/>
      <c r="L3139" s="794"/>
    </row>
    <row r="3140" spans="1:12" x14ac:dyDescent="0.2">
      <c r="A3140" s="794"/>
      <c r="B3140" s="794"/>
      <c r="C3140" s="794"/>
      <c r="D3140" s="794"/>
      <c r="G3140" s="794"/>
      <c r="H3140" s="794"/>
      <c r="I3140" s="794"/>
      <c r="J3140" s="794"/>
      <c r="K3140" s="794"/>
      <c r="L3140" s="794"/>
    </row>
    <row r="3141" spans="1:12" x14ac:dyDescent="0.2">
      <c r="A3141" s="794"/>
      <c r="B3141" s="794"/>
      <c r="C3141" s="794"/>
      <c r="D3141" s="794"/>
      <c r="G3141" s="794"/>
      <c r="H3141" s="794"/>
      <c r="I3141" s="794"/>
      <c r="J3141" s="794"/>
      <c r="K3141" s="794"/>
      <c r="L3141" s="794"/>
    </row>
    <row r="3142" spans="1:12" x14ac:dyDescent="0.2">
      <c r="A3142" s="794"/>
      <c r="B3142" s="794"/>
      <c r="C3142" s="794"/>
      <c r="D3142" s="794"/>
      <c r="G3142" s="794"/>
      <c r="H3142" s="794"/>
      <c r="I3142" s="794"/>
      <c r="J3142" s="794"/>
      <c r="K3142" s="794"/>
      <c r="L3142" s="794"/>
    </row>
    <row r="3143" spans="1:12" x14ac:dyDescent="0.2">
      <c r="A3143" s="794"/>
      <c r="B3143" s="794"/>
      <c r="C3143" s="794"/>
      <c r="D3143" s="794"/>
      <c r="G3143" s="794"/>
      <c r="H3143" s="794"/>
      <c r="I3143" s="794"/>
      <c r="J3143" s="794"/>
      <c r="K3143" s="794"/>
      <c r="L3143" s="794"/>
    </row>
    <row r="3144" spans="1:12" x14ac:dyDescent="0.2">
      <c r="A3144" s="794"/>
      <c r="B3144" s="794"/>
      <c r="C3144" s="794"/>
      <c r="D3144" s="794"/>
      <c r="G3144" s="794"/>
      <c r="H3144" s="794"/>
      <c r="I3144" s="794"/>
      <c r="J3144" s="794"/>
      <c r="K3144" s="794"/>
      <c r="L3144" s="794"/>
    </row>
    <row r="3145" spans="1:12" x14ac:dyDescent="0.2">
      <c r="A3145" s="794"/>
      <c r="B3145" s="794"/>
      <c r="C3145" s="794"/>
      <c r="D3145" s="794"/>
      <c r="G3145" s="794"/>
      <c r="H3145" s="794"/>
      <c r="I3145" s="794"/>
      <c r="J3145" s="794"/>
      <c r="K3145" s="794"/>
      <c r="L3145" s="794"/>
    </row>
    <row r="3146" spans="1:12" x14ac:dyDescent="0.2">
      <c r="A3146" s="794"/>
      <c r="B3146" s="794"/>
      <c r="C3146" s="794"/>
      <c r="D3146" s="794"/>
      <c r="G3146" s="794"/>
      <c r="H3146" s="794"/>
      <c r="I3146" s="794"/>
      <c r="J3146" s="794"/>
      <c r="K3146" s="794"/>
      <c r="L3146" s="794"/>
    </row>
    <row r="3147" spans="1:12" x14ac:dyDescent="0.2">
      <c r="A3147" s="794"/>
      <c r="B3147" s="794"/>
      <c r="C3147" s="794"/>
      <c r="D3147" s="794"/>
      <c r="G3147" s="794"/>
      <c r="H3147" s="794"/>
      <c r="I3147" s="794"/>
      <c r="J3147" s="794"/>
      <c r="K3147" s="794"/>
      <c r="L3147" s="794"/>
    </row>
    <row r="3148" spans="1:12" x14ac:dyDescent="0.2">
      <c r="A3148" s="794"/>
      <c r="B3148" s="794"/>
      <c r="C3148" s="794"/>
      <c r="D3148" s="794"/>
      <c r="G3148" s="794"/>
      <c r="H3148" s="794"/>
      <c r="I3148" s="794"/>
      <c r="J3148" s="794"/>
      <c r="K3148" s="794"/>
      <c r="L3148" s="794"/>
    </row>
    <row r="3149" spans="1:12" x14ac:dyDescent="0.2">
      <c r="A3149" s="794"/>
      <c r="B3149" s="794"/>
      <c r="C3149" s="794"/>
      <c r="D3149" s="794"/>
      <c r="G3149" s="794"/>
      <c r="H3149" s="794"/>
      <c r="I3149" s="794"/>
      <c r="J3149" s="794"/>
      <c r="K3149" s="794"/>
      <c r="L3149" s="794"/>
    </row>
    <row r="3150" spans="1:12" x14ac:dyDescent="0.2">
      <c r="A3150" s="794"/>
      <c r="B3150" s="794"/>
      <c r="C3150" s="794"/>
      <c r="D3150" s="794"/>
      <c r="G3150" s="794"/>
      <c r="H3150" s="794"/>
      <c r="I3150" s="794"/>
      <c r="J3150" s="794"/>
      <c r="K3150" s="794"/>
      <c r="L3150" s="794"/>
    </row>
    <row r="3151" spans="1:12" x14ac:dyDescent="0.2">
      <c r="A3151" s="794"/>
      <c r="B3151" s="794"/>
      <c r="C3151" s="794"/>
      <c r="D3151" s="794"/>
      <c r="G3151" s="794"/>
      <c r="H3151" s="794"/>
      <c r="I3151" s="794"/>
      <c r="J3151" s="794"/>
      <c r="K3151" s="794"/>
      <c r="L3151" s="794"/>
    </row>
    <row r="3152" spans="1:12" x14ac:dyDescent="0.2">
      <c r="A3152" s="794"/>
      <c r="B3152" s="794"/>
      <c r="C3152" s="794"/>
      <c r="D3152" s="794"/>
      <c r="G3152" s="794"/>
      <c r="H3152" s="794"/>
      <c r="I3152" s="794"/>
      <c r="J3152" s="794"/>
      <c r="K3152" s="794"/>
      <c r="L3152" s="794"/>
    </row>
    <row r="3153" spans="1:12" x14ac:dyDescent="0.2">
      <c r="A3153" s="794"/>
      <c r="B3153" s="794"/>
      <c r="C3153" s="794"/>
      <c r="D3153" s="794"/>
      <c r="G3153" s="794"/>
      <c r="H3153" s="794"/>
      <c r="I3153" s="794"/>
      <c r="J3153" s="794"/>
      <c r="K3153" s="794"/>
      <c r="L3153" s="794"/>
    </row>
    <row r="3154" spans="1:12" x14ac:dyDescent="0.2">
      <c r="A3154" s="794"/>
      <c r="B3154" s="794"/>
      <c r="C3154" s="794"/>
      <c r="D3154" s="794"/>
      <c r="G3154" s="794"/>
      <c r="H3154" s="794"/>
      <c r="I3154" s="794"/>
      <c r="J3154" s="794"/>
      <c r="K3154" s="794"/>
      <c r="L3154" s="794"/>
    </row>
    <row r="3155" spans="1:12" x14ac:dyDescent="0.2">
      <c r="A3155" s="794"/>
      <c r="B3155" s="794"/>
      <c r="C3155" s="794"/>
      <c r="D3155" s="794"/>
      <c r="G3155" s="794"/>
      <c r="H3155" s="794"/>
      <c r="I3155" s="794"/>
      <c r="J3155" s="794"/>
      <c r="K3155" s="794"/>
      <c r="L3155" s="794"/>
    </row>
    <row r="3156" spans="1:12" x14ac:dyDescent="0.2">
      <c r="A3156" s="794"/>
      <c r="B3156" s="794"/>
      <c r="C3156" s="794"/>
      <c r="D3156" s="794"/>
      <c r="G3156" s="794"/>
      <c r="H3156" s="794"/>
      <c r="I3156" s="794"/>
      <c r="J3156" s="794"/>
      <c r="K3156" s="794"/>
      <c r="L3156" s="794"/>
    </row>
    <row r="3157" spans="1:12" x14ac:dyDescent="0.2">
      <c r="A3157" s="794"/>
      <c r="B3157" s="794"/>
      <c r="C3157" s="794"/>
      <c r="D3157" s="794"/>
      <c r="G3157" s="794"/>
      <c r="H3157" s="794"/>
      <c r="I3157" s="794"/>
      <c r="J3157" s="794"/>
      <c r="K3157" s="794"/>
      <c r="L3157" s="794"/>
    </row>
    <row r="3158" spans="1:12" x14ac:dyDescent="0.2">
      <c r="A3158" s="794"/>
      <c r="B3158" s="794"/>
      <c r="C3158" s="794"/>
      <c r="D3158" s="794"/>
      <c r="G3158" s="794"/>
      <c r="H3158" s="794"/>
      <c r="I3158" s="794"/>
      <c r="J3158" s="794"/>
      <c r="K3158" s="794"/>
      <c r="L3158" s="794"/>
    </row>
    <row r="3159" spans="1:12" x14ac:dyDescent="0.2">
      <c r="A3159" s="794"/>
      <c r="B3159" s="794"/>
      <c r="C3159" s="794"/>
      <c r="D3159" s="794"/>
      <c r="G3159" s="794"/>
      <c r="H3159" s="794"/>
      <c r="I3159" s="794"/>
      <c r="J3159" s="794"/>
      <c r="K3159" s="794"/>
      <c r="L3159" s="794"/>
    </row>
    <row r="3160" spans="1:12" x14ac:dyDescent="0.2">
      <c r="A3160" s="794"/>
      <c r="B3160" s="794"/>
      <c r="C3160" s="794"/>
      <c r="D3160" s="794"/>
      <c r="G3160" s="794"/>
      <c r="H3160" s="794"/>
      <c r="I3160" s="794"/>
      <c r="J3160" s="794"/>
      <c r="K3160" s="794"/>
      <c r="L3160" s="794"/>
    </row>
    <row r="3161" spans="1:12" x14ac:dyDescent="0.2">
      <c r="A3161" s="794"/>
      <c r="B3161" s="794"/>
      <c r="C3161" s="794"/>
      <c r="D3161" s="794"/>
      <c r="G3161" s="794"/>
      <c r="H3161" s="794"/>
      <c r="I3161" s="794"/>
      <c r="J3161" s="794"/>
      <c r="K3161" s="794"/>
      <c r="L3161" s="794"/>
    </row>
    <row r="3162" spans="1:12" x14ac:dyDescent="0.2">
      <c r="A3162" s="794"/>
      <c r="B3162" s="794"/>
      <c r="C3162" s="794"/>
      <c r="D3162" s="794"/>
      <c r="G3162" s="794"/>
      <c r="H3162" s="794"/>
      <c r="I3162" s="794"/>
      <c r="J3162" s="794"/>
      <c r="K3162" s="794"/>
      <c r="L3162" s="794"/>
    </row>
    <row r="3163" spans="1:12" x14ac:dyDescent="0.2">
      <c r="A3163" s="794"/>
      <c r="B3163" s="794"/>
      <c r="C3163" s="794"/>
      <c r="D3163" s="794"/>
      <c r="G3163" s="794"/>
      <c r="H3163" s="794"/>
      <c r="I3163" s="794"/>
      <c r="J3163" s="794"/>
      <c r="K3163" s="794"/>
      <c r="L3163" s="794"/>
    </row>
    <row r="3164" spans="1:12" x14ac:dyDescent="0.2">
      <c r="A3164" s="794"/>
      <c r="B3164" s="794"/>
      <c r="C3164" s="794"/>
      <c r="D3164" s="794"/>
      <c r="G3164" s="794"/>
      <c r="H3164" s="794"/>
      <c r="I3164" s="794"/>
      <c r="J3164" s="794"/>
      <c r="K3164" s="794"/>
      <c r="L3164" s="794"/>
    </row>
    <row r="3165" spans="1:12" x14ac:dyDescent="0.2">
      <c r="A3165" s="794"/>
      <c r="B3165" s="794"/>
      <c r="C3165" s="794"/>
      <c r="D3165" s="794"/>
      <c r="G3165" s="794"/>
      <c r="H3165" s="794"/>
      <c r="I3165" s="794"/>
      <c r="J3165" s="794"/>
      <c r="K3165" s="794"/>
      <c r="L3165" s="794"/>
    </row>
    <row r="3166" spans="1:12" x14ac:dyDescent="0.2">
      <c r="A3166" s="794"/>
      <c r="B3166" s="794"/>
      <c r="C3166" s="794"/>
      <c r="D3166" s="794"/>
      <c r="G3166" s="794"/>
      <c r="H3166" s="794"/>
      <c r="I3166" s="794"/>
      <c r="J3166" s="794"/>
      <c r="K3166" s="794"/>
      <c r="L3166" s="794"/>
    </row>
    <row r="3167" spans="1:12" x14ac:dyDescent="0.2">
      <c r="A3167" s="794"/>
      <c r="B3167" s="794"/>
      <c r="C3167" s="794"/>
      <c r="D3167" s="794"/>
      <c r="G3167" s="794"/>
      <c r="H3167" s="794"/>
      <c r="I3167" s="794"/>
      <c r="J3167" s="794"/>
      <c r="K3167" s="794"/>
      <c r="L3167" s="794"/>
    </row>
    <row r="3168" spans="1:12" x14ac:dyDescent="0.2">
      <c r="A3168" s="794"/>
      <c r="B3168" s="794"/>
      <c r="C3168" s="794"/>
      <c r="D3168" s="794"/>
      <c r="G3168" s="794"/>
      <c r="H3168" s="794"/>
      <c r="I3168" s="794"/>
      <c r="J3168" s="794"/>
      <c r="K3168" s="794"/>
      <c r="L3168" s="794"/>
    </row>
    <row r="3169" spans="1:12" x14ac:dyDescent="0.2">
      <c r="A3169" s="794"/>
      <c r="B3169" s="794"/>
      <c r="C3169" s="794"/>
      <c r="D3169" s="794"/>
      <c r="G3169" s="794"/>
      <c r="H3169" s="794"/>
      <c r="I3169" s="794"/>
      <c r="J3169" s="794"/>
      <c r="K3169" s="794"/>
      <c r="L3169" s="794"/>
    </row>
    <row r="3170" spans="1:12" x14ac:dyDescent="0.2">
      <c r="A3170" s="794"/>
      <c r="B3170" s="794"/>
      <c r="C3170" s="794"/>
      <c r="D3170" s="794"/>
      <c r="G3170" s="794"/>
      <c r="H3170" s="794"/>
      <c r="I3170" s="794"/>
      <c r="J3170" s="794"/>
      <c r="K3170" s="794"/>
      <c r="L3170" s="794"/>
    </row>
    <row r="3171" spans="1:12" x14ac:dyDescent="0.2">
      <c r="A3171" s="794"/>
      <c r="B3171" s="794"/>
      <c r="C3171" s="794"/>
      <c r="D3171" s="794"/>
      <c r="G3171" s="794"/>
      <c r="H3171" s="794"/>
      <c r="I3171" s="794"/>
      <c r="J3171" s="794"/>
      <c r="K3171" s="794"/>
      <c r="L3171" s="794"/>
    </row>
    <row r="3172" spans="1:12" x14ac:dyDescent="0.2">
      <c r="A3172" s="794"/>
      <c r="B3172" s="794"/>
      <c r="C3172" s="794"/>
      <c r="D3172" s="794"/>
      <c r="G3172" s="794"/>
      <c r="H3172" s="794"/>
      <c r="I3172" s="794"/>
      <c r="J3172" s="794"/>
      <c r="K3172" s="794"/>
      <c r="L3172" s="794"/>
    </row>
    <row r="3173" spans="1:12" x14ac:dyDescent="0.2">
      <c r="A3173" s="794"/>
      <c r="B3173" s="794"/>
      <c r="C3173" s="794"/>
      <c r="D3173" s="794"/>
      <c r="G3173" s="794"/>
      <c r="H3173" s="794"/>
      <c r="I3173" s="794"/>
      <c r="J3173" s="794"/>
      <c r="K3173" s="794"/>
      <c r="L3173" s="794"/>
    </row>
    <row r="3174" spans="1:12" x14ac:dyDescent="0.2">
      <c r="A3174" s="794"/>
      <c r="B3174" s="794"/>
      <c r="C3174" s="794"/>
      <c r="D3174" s="794"/>
      <c r="G3174" s="794"/>
      <c r="H3174" s="794"/>
      <c r="I3174" s="794"/>
      <c r="J3174" s="794"/>
      <c r="K3174" s="794"/>
      <c r="L3174" s="794"/>
    </row>
    <row r="3175" spans="1:12" x14ac:dyDescent="0.2">
      <c r="A3175" s="794"/>
      <c r="B3175" s="794"/>
      <c r="C3175" s="794"/>
      <c r="D3175" s="794"/>
      <c r="G3175" s="794"/>
      <c r="H3175" s="794"/>
      <c r="I3175" s="794"/>
      <c r="J3175" s="794"/>
      <c r="K3175" s="794"/>
      <c r="L3175" s="794"/>
    </row>
    <row r="3176" spans="1:12" x14ac:dyDescent="0.2">
      <c r="A3176" s="794"/>
      <c r="B3176" s="794"/>
      <c r="C3176" s="794"/>
      <c r="D3176" s="794"/>
      <c r="G3176" s="794"/>
      <c r="H3176" s="794"/>
      <c r="I3176" s="794"/>
      <c r="J3176" s="794"/>
      <c r="K3176" s="794"/>
      <c r="L3176" s="794"/>
    </row>
    <row r="3177" spans="1:12" x14ac:dyDescent="0.2">
      <c r="A3177" s="794"/>
      <c r="B3177" s="794"/>
      <c r="C3177" s="794"/>
      <c r="D3177" s="794"/>
      <c r="G3177" s="794"/>
      <c r="H3177" s="794"/>
      <c r="I3177" s="794"/>
      <c r="J3177" s="794"/>
      <c r="K3177" s="794"/>
      <c r="L3177" s="794"/>
    </row>
    <row r="3178" spans="1:12" x14ac:dyDescent="0.2">
      <c r="A3178" s="794"/>
      <c r="B3178" s="794"/>
      <c r="C3178" s="794"/>
      <c r="D3178" s="794"/>
      <c r="G3178" s="794"/>
      <c r="H3178" s="794"/>
      <c r="I3178" s="794"/>
      <c r="J3178" s="794"/>
      <c r="K3178" s="794"/>
      <c r="L3178" s="794"/>
    </row>
    <row r="3179" spans="1:12" x14ac:dyDescent="0.2">
      <c r="A3179" s="794"/>
      <c r="B3179" s="794"/>
      <c r="C3179" s="794"/>
      <c r="D3179" s="794"/>
      <c r="G3179" s="794"/>
      <c r="H3179" s="794"/>
      <c r="I3179" s="794"/>
      <c r="J3179" s="794"/>
      <c r="K3179" s="794"/>
      <c r="L3179" s="794"/>
    </row>
    <row r="3180" spans="1:12" x14ac:dyDescent="0.2">
      <c r="A3180" s="794"/>
      <c r="B3180" s="794"/>
      <c r="C3180" s="794"/>
      <c r="D3180" s="794"/>
      <c r="G3180" s="794"/>
      <c r="H3180" s="794"/>
      <c r="I3180" s="794"/>
      <c r="J3180" s="794"/>
      <c r="K3180" s="794"/>
      <c r="L3180" s="794"/>
    </row>
    <row r="3181" spans="1:12" x14ac:dyDescent="0.2">
      <c r="A3181" s="794"/>
      <c r="B3181" s="794"/>
      <c r="C3181" s="794"/>
      <c r="D3181" s="794"/>
      <c r="G3181" s="794"/>
      <c r="H3181" s="794"/>
      <c r="I3181" s="794"/>
      <c r="J3181" s="794"/>
      <c r="K3181" s="794"/>
      <c r="L3181" s="794"/>
    </row>
    <row r="3182" spans="1:12" x14ac:dyDescent="0.2">
      <c r="A3182" s="794"/>
      <c r="B3182" s="794"/>
      <c r="C3182" s="794"/>
      <c r="D3182" s="794"/>
      <c r="G3182" s="794"/>
      <c r="H3182" s="794"/>
      <c r="I3182" s="794"/>
      <c r="J3182" s="794"/>
      <c r="K3182" s="794"/>
      <c r="L3182" s="794"/>
    </row>
    <row r="3183" spans="1:12" x14ac:dyDescent="0.2">
      <c r="A3183" s="794"/>
      <c r="B3183" s="794"/>
      <c r="C3183" s="794"/>
      <c r="D3183" s="794"/>
      <c r="G3183" s="794"/>
      <c r="H3183" s="794"/>
      <c r="I3183" s="794"/>
      <c r="J3183" s="794"/>
      <c r="K3183" s="794"/>
      <c r="L3183" s="794"/>
    </row>
    <row r="3184" spans="1:12" x14ac:dyDescent="0.2">
      <c r="A3184" s="794"/>
      <c r="B3184" s="794"/>
      <c r="C3184" s="794"/>
      <c r="D3184" s="794"/>
      <c r="G3184" s="794"/>
      <c r="H3184" s="794"/>
      <c r="I3184" s="794"/>
      <c r="J3184" s="794"/>
      <c r="K3184" s="794"/>
      <c r="L3184" s="794"/>
    </row>
    <row r="3185" spans="1:12" x14ac:dyDescent="0.2">
      <c r="A3185" s="794"/>
      <c r="B3185" s="794"/>
      <c r="C3185" s="794"/>
      <c r="D3185" s="794"/>
      <c r="G3185" s="794"/>
      <c r="H3185" s="794"/>
      <c r="I3185" s="794"/>
      <c r="J3185" s="794"/>
      <c r="K3185" s="794"/>
      <c r="L3185" s="794"/>
    </row>
    <row r="3186" spans="1:12" x14ac:dyDescent="0.2">
      <c r="A3186" s="794"/>
      <c r="B3186" s="794"/>
      <c r="C3186" s="794"/>
      <c r="D3186" s="794"/>
      <c r="G3186" s="794"/>
      <c r="H3186" s="794"/>
      <c r="I3186" s="794"/>
      <c r="J3186" s="794"/>
      <c r="K3186" s="794"/>
      <c r="L3186" s="794"/>
    </row>
    <row r="3187" spans="1:12" x14ac:dyDescent="0.2">
      <c r="A3187" s="794"/>
      <c r="B3187" s="794"/>
      <c r="C3187" s="794"/>
      <c r="D3187" s="794"/>
      <c r="G3187" s="794"/>
      <c r="H3187" s="794"/>
      <c r="I3187" s="794"/>
      <c r="J3187" s="794"/>
      <c r="K3187" s="794"/>
      <c r="L3187" s="794"/>
    </row>
    <row r="3188" spans="1:12" x14ac:dyDescent="0.2">
      <c r="A3188" s="794"/>
      <c r="B3188" s="794"/>
      <c r="C3188" s="794"/>
      <c r="D3188" s="794"/>
      <c r="G3188" s="794"/>
      <c r="H3188" s="794"/>
      <c r="I3188" s="794"/>
      <c r="J3188" s="794"/>
      <c r="K3188" s="794"/>
      <c r="L3188" s="794"/>
    </row>
    <row r="3189" spans="1:12" x14ac:dyDescent="0.2">
      <c r="A3189" s="794"/>
      <c r="B3189" s="794"/>
      <c r="C3189" s="794"/>
      <c r="D3189" s="794"/>
      <c r="G3189" s="794"/>
      <c r="H3189" s="794"/>
      <c r="I3189" s="794"/>
      <c r="J3189" s="794"/>
      <c r="K3189" s="794"/>
      <c r="L3189" s="794"/>
    </row>
    <row r="3190" spans="1:12" x14ac:dyDescent="0.2">
      <c r="A3190" s="794"/>
      <c r="B3190" s="794"/>
      <c r="C3190" s="794"/>
      <c r="D3190" s="794"/>
      <c r="G3190" s="794"/>
      <c r="H3190" s="794"/>
      <c r="I3190" s="794"/>
      <c r="J3190" s="794"/>
      <c r="K3190" s="794"/>
      <c r="L3190" s="794"/>
    </row>
    <row r="3191" spans="1:12" x14ac:dyDescent="0.2">
      <c r="A3191" s="794"/>
      <c r="B3191" s="794"/>
      <c r="C3191" s="794"/>
      <c r="D3191" s="794"/>
      <c r="G3191" s="794"/>
      <c r="H3191" s="794"/>
      <c r="I3191" s="794"/>
      <c r="J3191" s="794"/>
      <c r="K3191" s="794"/>
      <c r="L3191" s="794"/>
    </row>
    <row r="3192" spans="1:12" x14ac:dyDescent="0.2">
      <c r="A3192" s="794"/>
      <c r="B3192" s="794"/>
      <c r="C3192" s="794"/>
      <c r="D3192" s="794"/>
      <c r="G3192" s="794"/>
      <c r="H3192" s="794"/>
      <c r="I3192" s="794"/>
      <c r="J3192" s="794"/>
      <c r="K3192" s="794"/>
      <c r="L3192" s="794"/>
    </row>
    <row r="3193" spans="1:12" x14ac:dyDescent="0.2">
      <c r="A3193" s="794"/>
      <c r="B3193" s="794"/>
      <c r="C3193" s="794"/>
      <c r="D3193" s="794"/>
      <c r="G3193" s="794"/>
      <c r="H3193" s="794"/>
      <c r="I3193" s="794"/>
      <c r="J3193" s="794"/>
      <c r="K3193" s="794"/>
      <c r="L3193" s="794"/>
    </row>
    <row r="3194" spans="1:12" x14ac:dyDescent="0.2">
      <c r="A3194" s="794"/>
      <c r="B3194" s="794"/>
      <c r="C3194" s="794"/>
      <c r="D3194" s="794"/>
      <c r="G3194" s="794"/>
      <c r="H3194" s="794"/>
      <c r="I3194" s="794"/>
      <c r="J3194" s="794"/>
      <c r="K3194" s="794"/>
      <c r="L3194" s="794"/>
    </row>
    <row r="3195" spans="1:12" x14ac:dyDescent="0.2">
      <c r="A3195" s="794"/>
      <c r="B3195" s="794"/>
      <c r="C3195" s="794"/>
      <c r="D3195" s="794"/>
      <c r="G3195" s="794"/>
      <c r="H3195" s="794"/>
      <c r="I3195" s="794"/>
      <c r="J3195" s="794"/>
      <c r="K3195" s="794"/>
      <c r="L3195" s="794"/>
    </row>
    <row r="3196" spans="1:12" x14ac:dyDescent="0.2">
      <c r="A3196" s="794"/>
      <c r="B3196" s="794"/>
      <c r="C3196" s="794"/>
      <c r="D3196" s="794"/>
      <c r="G3196" s="794"/>
      <c r="H3196" s="794"/>
      <c r="I3196" s="794"/>
      <c r="J3196" s="794"/>
      <c r="K3196" s="794"/>
      <c r="L3196" s="794"/>
    </row>
    <row r="3197" spans="1:12" x14ac:dyDescent="0.2">
      <c r="A3197" s="794"/>
      <c r="B3197" s="794"/>
      <c r="C3197" s="794"/>
      <c r="D3197" s="794"/>
      <c r="G3197" s="794"/>
      <c r="H3197" s="794"/>
      <c r="I3197" s="794"/>
      <c r="J3197" s="794"/>
      <c r="K3197" s="794"/>
      <c r="L3197" s="794"/>
    </row>
    <row r="3198" spans="1:12" x14ac:dyDescent="0.2">
      <c r="A3198" s="794"/>
      <c r="B3198" s="794"/>
      <c r="C3198" s="794"/>
      <c r="D3198" s="794"/>
      <c r="G3198" s="794"/>
      <c r="H3198" s="794"/>
      <c r="I3198" s="794"/>
      <c r="J3198" s="794"/>
      <c r="K3198" s="794"/>
      <c r="L3198" s="794"/>
    </row>
    <row r="3199" spans="1:12" x14ac:dyDescent="0.2">
      <c r="A3199" s="794"/>
      <c r="B3199" s="794"/>
      <c r="C3199" s="794"/>
      <c r="D3199" s="794"/>
      <c r="G3199" s="794"/>
      <c r="H3199" s="794"/>
      <c r="I3199" s="794"/>
      <c r="J3199" s="794"/>
      <c r="K3199" s="794"/>
      <c r="L3199" s="794"/>
    </row>
    <row r="3200" spans="1:12" x14ac:dyDescent="0.2">
      <c r="A3200" s="794"/>
      <c r="B3200" s="794"/>
      <c r="C3200" s="794"/>
      <c r="D3200" s="794"/>
      <c r="G3200" s="794"/>
      <c r="H3200" s="794"/>
      <c r="I3200" s="794"/>
      <c r="J3200" s="794"/>
      <c r="K3200" s="794"/>
      <c r="L3200" s="794"/>
    </row>
    <row r="3201" spans="1:12" x14ac:dyDescent="0.2">
      <c r="A3201" s="794"/>
      <c r="B3201" s="794"/>
      <c r="C3201" s="794"/>
      <c r="D3201" s="794"/>
      <c r="G3201" s="794"/>
      <c r="H3201" s="794"/>
      <c r="I3201" s="794"/>
      <c r="J3201" s="794"/>
      <c r="K3201" s="794"/>
      <c r="L3201" s="794"/>
    </row>
    <row r="3202" spans="1:12" x14ac:dyDescent="0.2">
      <c r="A3202" s="794"/>
      <c r="B3202" s="794"/>
      <c r="C3202" s="794"/>
      <c r="D3202" s="794"/>
      <c r="G3202" s="794"/>
      <c r="H3202" s="794"/>
      <c r="I3202" s="794"/>
      <c r="J3202" s="794"/>
      <c r="K3202" s="794"/>
      <c r="L3202" s="794"/>
    </row>
    <row r="3203" spans="1:12" x14ac:dyDescent="0.2">
      <c r="A3203" s="794"/>
      <c r="B3203" s="794"/>
      <c r="C3203" s="794"/>
      <c r="D3203" s="794"/>
      <c r="G3203" s="794"/>
      <c r="H3203" s="794"/>
      <c r="I3203" s="794"/>
      <c r="J3203" s="794"/>
      <c r="K3203" s="794"/>
      <c r="L3203" s="794"/>
    </row>
    <row r="3204" spans="1:12" x14ac:dyDescent="0.2">
      <c r="A3204" s="794"/>
      <c r="B3204" s="794"/>
      <c r="C3204" s="794"/>
      <c r="D3204" s="794"/>
      <c r="G3204" s="794"/>
      <c r="H3204" s="794"/>
      <c r="I3204" s="794"/>
      <c r="J3204" s="794"/>
      <c r="K3204" s="794"/>
      <c r="L3204" s="794"/>
    </row>
    <row r="3205" spans="1:12" x14ac:dyDescent="0.2">
      <c r="A3205" s="794"/>
      <c r="B3205" s="794"/>
      <c r="C3205" s="794"/>
      <c r="D3205" s="794"/>
      <c r="G3205" s="794"/>
      <c r="H3205" s="794"/>
      <c r="I3205" s="794"/>
      <c r="J3205" s="794"/>
      <c r="K3205" s="794"/>
      <c r="L3205" s="794"/>
    </row>
    <row r="3206" spans="1:12" x14ac:dyDescent="0.2">
      <c r="A3206" s="794"/>
      <c r="B3206" s="794"/>
      <c r="C3206" s="794"/>
      <c r="D3206" s="794"/>
      <c r="G3206" s="794"/>
      <c r="H3206" s="794"/>
      <c r="I3206" s="794"/>
      <c r="J3206" s="794"/>
      <c r="K3206" s="794"/>
      <c r="L3206" s="794"/>
    </row>
    <row r="3207" spans="1:12" x14ac:dyDescent="0.2">
      <c r="A3207" s="794"/>
      <c r="B3207" s="794"/>
      <c r="C3207" s="794"/>
      <c r="D3207" s="794"/>
      <c r="G3207" s="794"/>
      <c r="H3207" s="794"/>
      <c r="I3207" s="794"/>
      <c r="J3207" s="794"/>
      <c r="K3207" s="794"/>
      <c r="L3207" s="794"/>
    </row>
    <row r="3208" spans="1:12" x14ac:dyDescent="0.2">
      <c r="A3208" s="794"/>
      <c r="B3208" s="794"/>
      <c r="C3208" s="794"/>
      <c r="D3208" s="794"/>
      <c r="G3208" s="794"/>
      <c r="H3208" s="794"/>
      <c r="I3208" s="794"/>
      <c r="J3208" s="794"/>
      <c r="K3208" s="794"/>
      <c r="L3208" s="794"/>
    </row>
    <row r="3209" spans="1:12" x14ac:dyDescent="0.2">
      <c r="A3209" s="794"/>
      <c r="B3209" s="794"/>
      <c r="C3209" s="794"/>
      <c r="D3209" s="794"/>
      <c r="G3209" s="794"/>
      <c r="H3209" s="794"/>
      <c r="I3209" s="794"/>
      <c r="J3209" s="794"/>
      <c r="K3209" s="794"/>
      <c r="L3209" s="794"/>
    </row>
    <row r="3210" spans="1:12" x14ac:dyDescent="0.2">
      <c r="A3210" s="794"/>
      <c r="B3210" s="794"/>
      <c r="C3210" s="794"/>
      <c r="D3210" s="794"/>
      <c r="G3210" s="794"/>
      <c r="H3210" s="794"/>
      <c r="I3210" s="794"/>
      <c r="J3210" s="794"/>
      <c r="K3210" s="794"/>
      <c r="L3210" s="794"/>
    </row>
    <row r="3211" spans="1:12" x14ac:dyDescent="0.2">
      <c r="A3211" s="794"/>
      <c r="B3211" s="794"/>
      <c r="C3211" s="794"/>
      <c r="D3211" s="794"/>
      <c r="G3211" s="794"/>
      <c r="H3211" s="794"/>
      <c r="I3211" s="794"/>
      <c r="J3211" s="794"/>
      <c r="K3211" s="794"/>
      <c r="L3211" s="794"/>
    </row>
    <row r="3212" spans="1:12" x14ac:dyDescent="0.2">
      <c r="A3212" s="794"/>
      <c r="B3212" s="794"/>
      <c r="C3212" s="794"/>
      <c r="D3212" s="794"/>
      <c r="G3212" s="794"/>
      <c r="H3212" s="794"/>
      <c r="I3212" s="794"/>
      <c r="J3212" s="794"/>
      <c r="K3212" s="794"/>
      <c r="L3212" s="794"/>
    </row>
    <row r="3213" spans="1:12" x14ac:dyDescent="0.2">
      <c r="A3213" s="794"/>
      <c r="B3213" s="794"/>
      <c r="C3213" s="794"/>
      <c r="D3213" s="794"/>
      <c r="G3213" s="794"/>
      <c r="H3213" s="794"/>
      <c r="I3213" s="794"/>
      <c r="J3213" s="794"/>
      <c r="K3213" s="794"/>
      <c r="L3213" s="794"/>
    </row>
    <row r="3214" spans="1:12" x14ac:dyDescent="0.2">
      <c r="A3214" s="794"/>
      <c r="B3214" s="794"/>
      <c r="C3214" s="794"/>
      <c r="D3214" s="794"/>
      <c r="G3214" s="794"/>
      <c r="H3214" s="794"/>
      <c r="I3214" s="794"/>
      <c r="J3214" s="794"/>
      <c r="K3214" s="794"/>
      <c r="L3214" s="794"/>
    </row>
    <row r="3215" spans="1:12" x14ac:dyDescent="0.2">
      <c r="A3215" s="794"/>
      <c r="B3215" s="794"/>
      <c r="C3215" s="794"/>
      <c r="D3215" s="794"/>
      <c r="G3215" s="794"/>
      <c r="H3215" s="794"/>
      <c r="I3215" s="794"/>
      <c r="J3215" s="794"/>
      <c r="K3215" s="794"/>
      <c r="L3215" s="794"/>
    </row>
    <row r="3216" spans="1:12" x14ac:dyDescent="0.2">
      <c r="A3216" s="794"/>
      <c r="B3216" s="794"/>
      <c r="C3216" s="794"/>
      <c r="D3216" s="794"/>
      <c r="G3216" s="794"/>
      <c r="H3216" s="794"/>
      <c r="I3216" s="794"/>
      <c r="J3216" s="794"/>
      <c r="K3216" s="794"/>
      <c r="L3216" s="794"/>
    </row>
    <row r="3217" spans="1:12" x14ac:dyDescent="0.2">
      <c r="A3217" s="794"/>
      <c r="B3217" s="794"/>
      <c r="C3217" s="794"/>
      <c r="D3217" s="794"/>
      <c r="G3217" s="794"/>
      <c r="H3217" s="794"/>
      <c r="I3217" s="794"/>
      <c r="J3217" s="794"/>
      <c r="K3217" s="794"/>
      <c r="L3217" s="794"/>
    </row>
    <row r="3218" spans="1:12" x14ac:dyDescent="0.2">
      <c r="A3218" s="794"/>
      <c r="B3218" s="794"/>
      <c r="C3218" s="794"/>
      <c r="D3218" s="794"/>
      <c r="G3218" s="794"/>
      <c r="H3218" s="794"/>
      <c r="I3218" s="794"/>
      <c r="J3218" s="794"/>
      <c r="K3218" s="794"/>
      <c r="L3218" s="794"/>
    </row>
    <row r="3219" spans="1:12" x14ac:dyDescent="0.2">
      <c r="A3219" s="794"/>
      <c r="B3219" s="794"/>
      <c r="C3219" s="794"/>
      <c r="D3219" s="794"/>
      <c r="G3219" s="794"/>
      <c r="H3219" s="794"/>
      <c r="I3219" s="794"/>
      <c r="J3219" s="794"/>
      <c r="K3219" s="794"/>
      <c r="L3219" s="794"/>
    </row>
    <row r="3220" spans="1:12" x14ac:dyDescent="0.2">
      <c r="A3220" s="794"/>
      <c r="B3220" s="794"/>
      <c r="C3220" s="794"/>
      <c r="D3220" s="794"/>
      <c r="G3220" s="794"/>
      <c r="H3220" s="794"/>
      <c r="I3220" s="794"/>
      <c r="J3220" s="794"/>
      <c r="K3220" s="794"/>
      <c r="L3220" s="794"/>
    </row>
    <row r="3221" spans="1:12" x14ac:dyDescent="0.2">
      <c r="A3221" s="794"/>
      <c r="B3221" s="794"/>
      <c r="C3221" s="794"/>
      <c r="D3221" s="794"/>
      <c r="G3221" s="794"/>
      <c r="H3221" s="794"/>
      <c r="I3221" s="794"/>
      <c r="J3221" s="794"/>
      <c r="K3221" s="794"/>
      <c r="L3221" s="794"/>
    </row>
    <row r="3222" spans="1:12" x14ac:dyDescent="0.2">
      <c r="A3222" s="794"/>
      <c r="B3222" s="794"/>
      <c r="C3222" s="794"/>
      <c r="D3222" s="794"/>
      <c r="G3222" s="794"/>
      <c r="H3222" s="794"/>
      <c r="I3222" s="794"/>
      <c r="J3222" s="794"/>
      <c r="K3222" s="794"/>
      <c r="L3222" s="794"/>
    </row>
    <row r="3223" spans="1:12" x14ac:dyDescent="0.2">
      <c r="A3223" s="794"/>
      <c r="B3223" s="794"/>
      <c r="C3223" s="794"/>
      <c r="D3223" s="794"/>
      <c r="G3223" s="794"/>
      <c r="H3223" s="794"/>
      <c r="I3223" s="794"/>
      <c r="J3223" s="794"/>
      <c r="K3223" s="794"/>
      <c r="L3223" s="794"/>
    </row>
    <row r="3224" spans="1:12" x14ac:dyDescent="0.2">
      <c r="A3224" s="794"/>
      <c r="B3224" s="794"/>
      <c r="C3224" s="794"/>
      <c r="D3224" s="794"/>
      <c r="G3224" s="794"/>
      <c r="H3224" s="794"/>
      <c r="I3224" s="794"/>
      <c r="J3224" s="794"/>
      <c r="K3224" s="794"/>
      <c r="L3224" s="794"/>
    </row>
    <row r="3225" spans="1:12" x14ac:dyDescent="0.2">
      <c r="A3225" s="794"/>
      <c r="B3225" s="794"/>
      <c r="C3225" s="794"/>
      <c r="D3225" s="794"/>
      <c r="G3225" s="794"/>
      <c r="H3225" s="794"/>
      <c r="I3225" s="794"/>
      <c r="J3225" s="794"/>
      <c r="K3225" s="794"/>
      <c r="L3225" s="794"/>
    </row>
    <row r="3226" spans="1:12" x14ac:dyDescent="0.2">
      <c r="A3226" s="794"/>
      <c r="B3226" s="794"/>
      <c r="C3226" s="794"/>
      <c r="D3226" s="794"/>
      <c r="G3226" s="794"/>
      <c r="H3226" s="794"/>
      <c r="I3226" s="794"/>
      <c r="J3226" s="794"/>
      <c r="K3226" s="794"/>
      <c r="L3226" s="794"/>
    </row>
    <row r="3227" spans="1:12" x14ac:dyDescent="0.2">
      <c r="A3227" s="794"/>
      <c r="B3227" s="794"/>
      <c r="C3227" s="794"/>
      <c r="D3227" s="794"/>
      <c r="G3227" s="794"/>
      <c r="H3227" s="794"/>
      <c r="I3227" s="794"/>
      <c r="J3227" s="794"/>
      <c r="K3227" s="794"/>
      <c r="L3227" s="794"/>
    </row>
    <row r="3228" spans="1:12" x14ac:dyDescent="0.2">
      <c r="A3228" s="794"/>
      <c r="B3228" s="794"/>
      <c r="C3228" s="794"/>
      <c r="D3228" s="794"/>
      <c r="G3228" s="794"/>
      <c r="H3228" s="794"/>
      <c r="I3228" s="794"/>
      <c r="J3228" s="794"/>
      <c r="K3228" s="794"/>
      <c r="L3228" s="794"/>
    </row>
    <row r="3229" spans="1:12" x14ac:dyDescent="0.2">
      <c r="A3229" s="794"/>
      <c r="B3229" s="794"/>
      <c r="C3229" s="794"/>
      <c r="D3229" s="794"/>
      <c r="G3229" s="794"/>
      <c r="H3229" s="794"/>
      <c r="I3229" s="794"/>
      <c r="J3229" s="794"/>
      <c r="K3229" s="794"/>
      <c r="L3229" s="794"/>
    </row>
    <row r="3230" spans="1:12" x14ac:dyDescent="0.2">
      <c r="A3230" s="794"/>
      <c r="B3230" s="794"/>
      <c r="C3230" s="794"/>
      <c r="D3230" s="794"/>
      <c r="G3230" s="794"/>
      <c r="H3230" s="794"/>
      <c r="I3230" s="794"/>
      <c r="J3230" s="794"/>
      <c r="K3230" s="794"/>
      <c r="L3230" s="794"/>
    </row>
    <row r="3231" spans="1:12" x14ac:dyDescent="0.2">
      <c r="A3231" s="794"/>
      <c r="B3231" s="794"/>
      <c r="C3231" s="794"/>
      <c r="D3231" s="794"/>
      <c r="G3231" s="794"/>
      <c r="H3231" s="794"/>
      <c r="I3231" s="794"/>
      <c r="J3231" s="794"/>
      <c r="K3231" s="794"/>
      <c r="L3231" s="794"/>
    </row>
    <row r="3232" spans="1:12" x14ac:dyDescent="0.2">
      <c r="A3232" s="794"/>
      <c r="B3232" s="794"/>
      <c r="C3232" s="794"/>
      <c r="D3232" s="794"/>
      <c r="G3232" s="794"/>
      <c r="H3232" s="794"/>
      <c r="I3232" s="794"/>
      <c r="J3232" s="794"/>
      <c r="K3232" s="794"/>
      <c r="L3232" s="794"/>
    </row>
    <row r="3233" spans="1:12" x14ac:dyDescent="0.2">
      <c r="A3233" s="794"/>
      <c r="B3233" s="794"/>
      <c r="C3233" s="794"/>
      <c r="D3233" s="794"/>
      <c r="G3233" s="794"/>
      <c r="H3233" s="794"/>
      <c r="I3233" s="794"/>
      <c r="J3233" s="794"/>
      <c r="K3233" s="794"/>
      <c r="L3233" s="794"/>
    </row>
    <row r="3234" spans="1:12" x14ac:dyDescent="0.2">
      <c r="A3234" s="794"/>
      <c r="B3234" s="794"/>
      <c r="C3234" s="794"/>
      <c r="D3234" s="794"/>
      <c r="G3234" s="794"/>
      <c r="H3234" s="794"/>
      <c r="I3234" s="794"/>
      <c r="J3234" s="794"/>
      <c r="K3234" s="794"/>
      <c r="L3234" s="794"/>
    </row>
    <row r="3235" spans="1:12" x14ac:dyDescent="0.2">
      <c r="A3235" s="794"/>
      <c r="B3235" s="794"/>
      <c r="C3235" s="794"/>
      <c r="D3235" s="794"/>
      <c r="G3235" s="794"/>
      <c r="H3235" s="794"/>
      <c r="I3235" s="794"/>
      <c r="J3235" s="794"/>
      <c r="K3235" s="794"/>
      <c r="L3235" s="794"/>
    </row>
    <row r="3236" spans="1:12" x14ac:dyDescent="0.2">
      <c r="A3236" s="794"/>
      <c r="B3236" s="794"/>
      <c r="C3236" s="794"/>
      <c r="D3236" s="794"/>
      <c r="G3236" s="794"/>
      <c r="H3236" s="794"/>
      <c r="I3236" s="794"/>
      <c r="J3236" s="794"/>
      <c r="K3236" s="794"/>
      <c r="L3236" s="794"/>
    </row>
    <row r="3237" spans="1:12" x14ac:dyDescent="0.2">
      <c r="A3237" s="794"/>
      <c r="B3237" s="794"/>
      <c r="C3237" s="794"/>
      <c r="D3237" s="794"/>
      <c r="G3237" s="794"/>
      <c r="H3237" s="794"/>
      <c r="I3237" s="794"/>
      <c r="J3237" s="794"/>
      <c r="K3237" s="794"/>
      <c r="L3237" s="794"/>
    </row>
    <row r="3238" spans="1:12" x14ac:dyDescent="0.2">
      <c r="A3238" s="794"/>
      <c r="B3238" s="794"/>
      <c r="C3238" s="794"/>
      <c r="D3238" s="794"/>
      <c r="G3238" s="794"/>
      <c r="H3238" s="794"/>
      <c r="I3238" s="794"/>
      <c r="J3238" s="794"/>
      <c r="K3238" s="794"/>
      <c r="L3238" s="794"/>
    </row>
    <row r="3239" spans="1:12" x14ac:dyDescent="0.2">
      <c r="A3239" s="794"/>
      <c r="B3239" s="794"/>
      <c r="C3239" s="794"/>
      <c r="D3239" s="794"/>
      <c r="G3239" s="794"/>
      <c r="H3239" s="794"/>
      <c r="I3239" s="794"/>
      <c r="J3239" s="794"/>
      <c r="K3239" s="794"/>
      <c r="L3239" s="794"/>
    </row>
    <row r="3240" spans="1:12" x14ac:dyDescent="0.2">
      <c r="A3240" s="794"/>
      <c r="B3240" s="794"/>
      <c r="C3240" s="794"/>
      <c r="D3240" s="794"/>
      <c r="G3240" s="794"/>
      <c r="H3240" s="794"/>
      <c r="I3240" s="794"/>
      <c r="J3240" s="794"/>
      <c r="K3240" s="794"/>
      <c r="L3240" s="794"/>
    </row>
    <row r="3241" spans="1:12" x14ac:dyDescent="0.2">
      <c r="A3241" s="794"/>
      <c r="B3241" s="794"/>
      <c r="C3241" s="794"/>
      <c r="D3241" s="794"/>
      <c r="G3241" s="794"/>
      <c r="H3241" s="794"/>
      <c r="I3241" s="794"/>
      <c r="J3241" s="794"/>
      <c r="K3241" s="794"/>
      <c r="L3241" s="794"/>
    </row>
    <row r="3242" spans="1:12" x14ac:dyDescent="0.2">
      <c r="A3242" s="794"/>
      <c r="B3242" s="794"/>
      <c r="C3242" s="794"/>
      <c r="D3242" s="794"/>
      <c r="G3242" s="794"/>
      <c r="H3242" s="794"/>
      <c r="I3242" s="794"/>
      <c r="J3242" s="794"/>
      <c r="K3242" s="794"/>
      <c r="L3242" s="794"/>
    </row>
    <row r="3243" spans="1:12" x14ac:dyDescent="0.2">
      <c r="A3243" s="794"/>
      <c r="B3243" s="794"/>
      <c r="C3243" s="794"/>
      <c r="D3243" s="794"/>
      <c r="G3243" s="794"/>
      <c r="H3243" s="794"/>
      <c r="I3243" s="794"/>
      <c r="J3243" s="794"/>
      <c r="K3243" s="794"/>
      <c r="L3243" s="794"/>
    </row>
    <row r="3244" spans="1:12" x14ac:dyDescent="0.2">
      <c r="A3244" s="794"/>
      <c r="B3244" s="794"/>
      <c r="C3244" s="794"/>
      <c r="D3244" s="794"/>
      <c r="G3244" s="794"/>
      <c r="H3244" s="794"/>
      <c r="I3244" s="794"/>
      <c r="J3244" s="794"/>
      <c r="K3244" s="794"/>
      <c r="L3244" s="794"/>
    </row>
    <row r="3245" spans="1:12" x14ac:dyDescent="0.2">
      <c r="A3245" s="794"/>
      <c r="B3245" s="794"/>
      <c r="C3245" s="794"/>
      <c r="D3245" s="794"/>
      <c r="G3245" s="794"/>
      <c r="H3245" s="794"/>
      <c r="I3245" s="794"/>
      <c r="J3245" s="794"/>
      <c r="K3245" s="794"/>
      <c r="L3245" s="794"/>
    </row>
    <row r="3246" spans="1:12" x14ac:dyDescent="0.2">
      <c r="A3246" s="794"/>
      <c r="B3246" s="794"/>
      <c r="C3246" s="794"/>
      <c r="D3246" s="794"/>
      <c r="G3246" s="794"/>
      <c r="H3246" s="794"/>
      <c r="I3246" s="794"/>
      <c r="J3246" s="794"/>
      <c r="K3246" s="794"/>
      <c r="L3246" s="794"/>
    </row>
    <row r="3247" spans="1:12" x14ac:dyDescent="0.2">
      <c r="A3247" s="794"/>
      <c r="B3247" s="794"/>
      <c r="C3247" s="794"/>
      <c r="D3247" s="794"/>
      <c r="G3247" s="794"/>
      <c r="H3247" s="794"/>
      <c r="I3247" s="794"/>
      <c r="J3247" s="794"/>
      <c r="K3247" s="794"/>
      <c r="L3247" s="794"/>
    </row>
    <row r="3248" spans="1:12" x14ac:dyDescent="0.2">
      <c r="A3248" s="794"/>
      <c r="B3248" s="794"/>
      <c r="C3248" s="794"/>
      <c r="D3248" s="794"/>
      <c r="G3248" s="794"/>
      <c r="H3248" s="794"/>
      <c r="I3248" s="794"/>
      <c r="J3248" s="794"/>
      <c r="K3248" s="794"/>
      <c r="L3248" s="794"/>
    </row>
    <row r="3249" spans="1:12" x14ac:dyDescent="0.2">
      <c r="A3249" s="794"/>
      <c r="B3249" s="794"/>
      <c r="C3249" s="794"/>
      <c r="D3249" s="794"/>
      <c r="G3249" s="794"/>
      <c r="H3249" s="794"/>
      <c r="I3249" s="794"/>
      <c r="J3249" s="794"/>
      <c r="K3249" s="794"/>
      <c r="L3249" s="794"/>
    </row>
    <row r="3250" spans="1:12" x14ac:dyDescent="0.2">
      <c r="A3250" s="794"/>
      <c r="B3250" s="794"/>
      <c r="C3250" s="794"/>
      <c r="D3250" s="794"/>
      <c r="G3250" s="794"/>
      <c r="H3250" s="794"/>
      <c r="I3250" s="794"/>
      <c r="J3250" s="794"/>
      <c r="K3250" s="794"/>
      <c r="L3250" s="794"/>
    </row>
    <row r="3251" spans="1:12" x14ac:dyDescent="0.2">
      <c r="A3251" s="794"/>
      <c r="B3251" s="794"/>
      <c r="C3251" s="794"/>
      <c r="D3251" s="794"/>
      <c r="G3251" s="794"/>
      <c r="H3251" s="794"/>
      <c r="I3251" s="794"/>
      <c r="J3251" s="794"/>
      <c r="K3251" s="794"/>
      <c r="L3251" s="794"/>
    </row>
    <row r="3252" spans="1:12" x14ac:dyDescent="0.2">
      <c r="A3252" s="794"/>
      <c r="B3252" s="794"/>
      <c r="C3252" s="794"/>
      <c r="D3252" s="794"/>
      <c r="G3252" s="794"/>
      <c r="H3252" s="794"/>
      <c r="I3252" s="794"/>
      <c r="J3252" s="794"/>
      <c r="K3252" s="794"/>
      <c r="L3252" s="794"/>
    </row>
    <row r="3253" spans="1:12" x14ac:dyDescent="0.2">
      <c r="A3253" s="794"/>
      <c r="B3253" s="794"/>
      <c r="C3253" s="794"/>
      <c r="D3253" s="794"/>
      <c r="G3253" s="794"/>
      <c r="H3253" s="794"/>
      <c r="I3253" s="794"/>
      <c r="J3253" s="794"/>
      <c r="K3253" s="794"/>
      <c r="L3253" s="794"/>
    </row>
    <row r="3254" spans="1:12" x14ac:dyDescent="0.2">
      <c r="A3254" s="794"/>
      <c r="B3254" s="794"/>
      <c r="C3254" s="794"/>
      <c r="D3254" s="794"/>
      <c r="G3254" s="794"/>
      <c r="H3254" s="794"/>
      <c r="I3254" s="794"/>
      <c r="J3254" s="794"/>
      <c r="K3254" s="794"/>
      <c r="L3254" s="794"/>
    </row>
    <row r="3255" spans="1:12" x14ac:dyDescent="0.2">
      <c r="A3255" s="794"/>
      <c r="B3255" s="794"/>
      <c r="C3255" s="794"/>
      <c r="D3255" s="794"/>
      <c r="G3255" s="794"/>
      <c r="H3255" s="794"/>
      <c r="I3255" s="794"/>
      <c r="J3255" s="794"/>
      <c r="K3255" s="794"/>
      <c r="L3255" s="794"/>
    </row>
    <row r="3256" spans="1:12" x14ac:dyDescent="0.2">
      <c r="A3256" s="794"/>
      <c r="B3256" s="794"/>
      <c r="C3256" s="794"/>
      <c r="D3256" s="794"/>
      <c r="G3256" s="794"/>
      <c r="H3256" s="794"/>
      <c r="I3256" s="794"/>
      <c r="J3256" s="794"/>
      <c r="K3256" s="794"/>
      <c r="L3256" s="794"/>
    </row>
    <row r="3257" spans="1:12" x14ac:dyDescent="0.2">
      <c r="A3257" s="794"/>
      <c r="B3257" s="794"/>
      <c r="C3257" s="794"/>
      <c r="D3257" s="794"/>
      <c r="G3257" s="794"/>
      <c r="H3257" s="794"/>
      <c r="I3257" s="794"/>
      <c r="J3257" s="794"/>
      <c r="K3257" s="794"/>
      <c r="L3257" s="794"/>
    </row>
    <row r="3258" spans="1:12" x14ac:dyDescent="0.2">
      <c r="A3258" s="794"/>
      <c r="B3258" s="794"/>
      <c r="C3258" s="794"/>
      <c r="D3258" s="794"/>
      <c r="G3258" s="794"/>
      <c r="H3258" s="794"/>
      <c r="I3258" s="794"/>
      <c r="J3258" s="794"/>
      <c r="K3258" s="794"/>
      <c r="L3258" s="794"/>
    </row>
    <row r="3259" spans="1:12" x14ac:dyDescent="0.2">
      <c r="A3259" s="794"/>
      <c r="B3259" s="794"/>
      <c r="C3259" s="794"/>
      <c r="D3259" s="794"/>
      <c r="G3259" s="794"/>
      <c r="H3259" s="794"/>
      <c r="I3259" s="794"/>
      <c r="J3259" s="794"/>
      <c r="K3259" s="794"/>
      <c r="L3259" s="794"/>
    </row>
    <row r="3260" spans="1:12" x14ac:dyDescent="0.2">
      <c r="A3260" s="794"/>
      <c r="B3260" s="794"/>
      <c r="C3260" s="794"/>
      <c r="D3260" s="794"/>
      <c r="G3260" s="794"/>
      <c r="H3260" s="794"/>
      <c r="I3260" s="794"/>
      <c r="J3260" s="794"/>
      <c r="K3260" s="794"/>
      <c r="L3260" s="794"/>
    </row>
    <row r="3261" spans="1:12" x14ac:dyDescent="0.2">
      <c r="A3261" s="794"/>
      <c r="B3261" s="794"/>
      <c r="C3261" s="794"/>
      <c r="D3261" s="794"/>
      <c r="G3261" s="794"/>
      <c r="H3261" s="794"/>
      <c r="I3261" s="794"/>
      <c r="J3261" s="794"/>
      <c r="K3261" s="794"/>
      <c r="L3261" s="794"/>
    </row>
    <row r="3262" spans="1:12" x14ac:dyDescent="0.2">
      <c r="A3262" s="794"/>
      <c r="B3262" s="794"/>
      <c r="C3262" s="794"/>
      <c r="D3262" s="794"/>
      <c r="G3262" s="794"/>
      <c r="H3262" s="794"/>
      <c r="I3262" s="794"/>
      <c r="J3262" s="794"/>
      <c r="K3262" s="794"/>
      <c r="L3262" s="794"/>
    </row>
    <row r="3263" spans="1:12" x14ac:dyDescent="0.2">
      <c r="A3263" s="794"/>
      <c r="B3263" s="794"/>
      <c r="C3263" s="794"/>
      <c r="D3263" s="794"/>
      <c r="G3263" s="794"/>
      <c r="H3263" s="794"/>
      <c r="I3263" s="794"/>
      <c r="J3263" s="794"/>
      <c r="K3263" s="794"/>
      <c r="L3263" s="794"/>
    </row>
    <row r="3264" spans="1:12" x14ac:dyDescent="0.2">
      <c r="A3264" s="794"/>
      <c r="B3264" s="794"/>
      <c r="C3264" s="794"/>
      <c r="D3264" s="794"/>
      <c r="G3264" s="794"/>
      <c r="H3264" s="794"/>
      <c r="I3264" s="794"/>
      <c r="J3264" s="794"/>
      <c r="K3264" s="794"/>
      <c r="L3264" s="794"/>
    </row>
    <row r="3265" spans="1:12" x14ac:dyDescent="0.2">
      <c r="A3265" s="794"/>
      <c r="B3265" s="794"/>
      <c r="C3265" s="794"/>
      <c r="D3265" s="794"/>
      <c r="G3265" s="794"/>
      <c r="H3265" s="794"/>
      <c r="I3265" s="794"/>
      <c r="J3265" s="794"/>
      <c r="K3265" s="794"/>
      <c r="L3265" s="794"/>
    </row>
    <row r="3266" spans="1:12" x14ac:dyDescent="0.2">
      <c r="A3266" s="794"/>
      <c r="B3266" s="794"/>
      <c r="C3266" s="794"/>
      <c r="D3266" s="794"/>
      <c r="G3266" s="794"/>
      <c r="H3266" s="794"/>
      <c r="I3266" s="794"/>
      <c r="J3266" s="794"/>
      <c r="K3266" s="794"/>
      <c r="L3266" s="794"/>
    </row>
    <row r="3267" spans="1:12" x14ac:dyDescent="0.2">
      <c r="A3267" s="794"/>
      <c r="B3267" s="794"/>
      <c r="C3267" s="794"/>
      <c r="D3267" s="794"/>
      <c r="G3267" s="794"/>
      <c r="H3267" s="794"/>
      <c r="I3267" s="794"/>
      <c r="J3267" s="794"/>
      <c r="K3267" s="794"/>
      <c r="L3267" s="794"/>
    </row>
    <row r="3268" spans="1:12" x14ac:dyDescent="0.2">
      <c r="A3268" s="794"/>
      <c r="B3268" s="794"/>
      <c r="C3268" s="794"/>
      <c r="D3268" s="794"/>
      <c r="G3268" s="794"/>
      <c r="H3268" s="794"/>
      <c r="I3268" s="794"/>
      <c r="J3268" s="794"/>
      <c r="K3268" s="794"/>
      <c r="L3268" s="794"/>
    </row>
    <row r="3269" spans="1:12" x14ac:dyDescent="0.2">
      <c r="A3269" s="794"/>
      <c r="B3269" s="794"/>
      <c r="C3269" s="794"/>
      <c r="D3269" s="794"/>
      <c r="G3269" s="794"/>
      <c r="H3269" s="794"/>
      <c r="I3269" s="794"/>
      <c r="J3269" s="794"/>
      <c r="K3269" s="794"/>
      <c r="L3269" s="794"/>
    </row>
    <row r="3270" spans="1:12" x14ac:dyDescent="0.2">
      <c r="A3270" s="794"/>
      <c r="B3270" s="794"/>
      <c r="C3270" s="794"/>
      <c r="D3270" s="794"/>
      <c r="G3270" s="794"/>
      <c r="H3270" s="794"/>
      <c r="I3270" s="794"/>
      <c r="J3270" s="794"/>
      <c r="K3270" s="794"/>
      <c r="L3270" s="794"/>
    </row>
    <row r="3271" spans="1:12" x14ac:dyDescent="0.2">
      <c r="A3271" s="794"/>
      <c r="B3271" s="794"/>
      <c r="C3271" s="794"/>
      <c r="D3271" s="794"/>
      <c r="G3271" s="794"/>
      <c r="H3271" s="794"/>
      <c r="I3271" s="794"/>
      <c r="J3271" s="794"/>
      <c r="K3271" s="794"/>
      <c r="L3271" s="794"/>
    </row>
    <row r="3272" spans="1:12" x14ac:dyDescent="0.2">
      <c r="A3272" s="794"/>
      <c r="B3272" s="794"/>
      <c r="C3272" s="794"/>
      <c r="D3272" s="794"/>
      <c r="G3272" s="794"/>
      <c r="H3272" s="794"/>
      <c r="I3272" s="794"/>
      <c r="J3272" s="794"/>
      <c r="K3272" s="794"/>
      <c r="L3272" s="794"/>
    </row>
    <row r="3273" spans="1:12" x14ac:dyDescent="0.2">
      <c r="A3273" s="794"/>
      <c r="B3273" s="794"/>
      <c r="C3273" s="794"/>
      <c r="D3273" s="794"/>
      <c r="G3273" s="794"/>
      <c r="H3273" s="794"/>
      <c r="I3273" s="794"/>
      <c r="J3273" s="794"/>
      <c r="K3273" s="794"/>
      <c r="L3273" s="794"/>
    </row>
    <row r="3274" spans="1:12" x14ac:dyDescent="0.2">
      <c r="A3274" s="794"/>
      <c r="B3274" s="794"/>
      <c r="C3274" s="794"/>
      <c r="D3274" s="794"/>
      <c r="G3274" s="794"/>
      <c r="H3274" s="794"/>
      <c r="I3274" s="794"/>
      <c r="J3274" s="794"/>
      <c r="K3274" s="794"/>
      <c r="L3274" s="794"/>
    </row>
    <row r="3275" spans="1:12" x14ac:dyDescent="0.2">
      <c r="A3275" s="794"/>
      <c r="B3275" s="794"/>
      <c r="C3275" s="794"/>
      <c r="D3275" s="794"/>
      <c r="G3275" s="794"/>
      <c r="H3275" s="794"/>
      <c r="I3275" s="794"/>
      <c r="J3275" s="794"/>
      <c r="K3275" s="794"/>
      <c r="L3275" s="794"/>
    </row>
    <row r="3276" spans="1:12" x14ac:dyDescent="0.2">
      <c r="A3276" s="794"/>
      <c r="B3276" s="794"/>
      <c r="C3276" s="794"/>
      <c r="D3276" s="794"/>
      <c r="G3276" s="794"/>
      <c r="H3276" s="794"/>
      <c r="I3276" s="794"/>
      <c r="J3276" s="794"/>
      <c r="K3276" s="794"/>
      <c r="L3276" s="794"/>
    </row>
    <row r="3277" spans="1:12" x14ac:dyDescent="0.2">
      <c r="A3277" s="794"/>
      <c r="B3277" s="794"/>
      <c r="C3277" s="794"/>
      <c r="D3277" s="794"/>
      <c r="G3277" s="794"/>
      <c r="H3277" s="794"/>
      <c r="I3277" s="794"/>
      <c r="J3277" s="794"/>
      <c r="K3277" s="794"/>
      <c r="L3277" s="794"/>
    </row>
    <row r="3278" spans="1:12" x14ac:dyDescent="0.2">
      <c r="A3278" s="794"/>
      <c r="B3278" s="794"/>
      <c r="C3278" s="794"/>
      <c r="D3278" s="794"/>
      <c r="G3278" s="794"/>
      <c r="H3278" s="794"/>
      <c r="I3278" s="794"/>
      <c r="J3278" s="794"/>
      <c r="K3278" s="794"/>
      <c r="L3278" s="794"/>
    </row>
    <row r="3279" spans="1:12" x14ac:dyDescent="0.2">
      <c r="A3279" s="794"/>
      <c r="B3279" s="794"/>
      <c r="C3279" s="794"/>
      <c r="D3279" s="794"/>
      <c r="G3279" s="794"/>
      <c r="H3279" s="794"/>
      <c r="I3279" s="794"/>
      <c r="J3279" s="794"/>
      <c r="K3279" s="794"/>
      <c r="L3279" s="794"/>
    </row>
    <row r="3280" spans="1:12" x14ac:dyDescent="0.2">
      <c r="A3280" s="794"/>
      <c r="B3280" s="794"/>
      <c r="C3280" s="794"/>
      <c r="D3280" s="794"/>
      <c r="G3280" s="794"/>
      <c r="H3280" s="794"/>
      <c r="I3280" s="794"/>
      <c r="J3280" s="794"/>
      <c r="K3280" s="794"/>
      <c r="L3280" s="794"/>
    </row>
    <row r="3281" spans="1:12" x14ac:dyDescent="0.2">
      <c r="A3281" s="794"/>
      <c r="B3281" s="794"/>
      <c r="C3281" s="794"/>
      <c r="D3281" s="794"/>
      <c r="G3281" s="794"/>
      <c r="H3281" s="794"/>
      <c r="I3281" s="794"/>
      <c r="J3281" s="794"/>
      <c r="K3281" s="794"/>
      <c r="L3281" s="794"/>
    </row>
    <row r="3282" spans="1:12" x14ac:dyDescent="0.2">
      <c r="A3282" s="794"/>
      <c r="B3282" s="794"/>
      <c r="C3282" s="794"/>
      <c r="D3282" s="794"/>
      <c r="G3282" s="794"/>
      <c r="H3282" s="794"/>
      <c r="I3282" s="794"/>
      <c r="J3282" s="794"/>
      <c r="K3282" s="794"/>
      <c r="L3282" s="794"/>
    </row>
    <row r="3283" spans="1:12" x14ac:dyDescent="0.2">
      <c r="A3283" s="794"/>
      <c r="B3283" s="794"/>
      <c r="C3283" s="794"/>
      <c r="D3283" s="794"/>
      <c r="G3283" s="794"/>
      <c r="H3283" s="794"/>
      <c r="I3283" s="794"/>
      <c r="J3283" s="794"/>
      <c r="K3283" s="794"/>
      <c r="L3283" s="794"/>
    </row>
    <row r="3284" spans="1:12" x14ac:dyDescent="0.2">
      <c r="A3284" s="794"/>
      <c r="B3284" s="794"/>
      <c r="C3284" s="794"/>
      <c r="D3284" s="794"/>
      <c r="G3284" s="794"/>
      <c r="H3284" s="794"/>
      <c r="I3284" s="794"/>
      <c r="J3284" s="794"/>
      <c r="K3284" s="794"/>
      <c r="L3284" s="794"/>
    </row>
    <row r="3285" spans="1:12" x14ac:dyDescent="0.2">
      <c r="A3285" s="794"/>
      <c r="B3285" s="794"/>
      <c r="C3285" s="794"/>
      <c r="D3285" s="794"/>
      <c r="G3285" s="794"/>
      <c r="H3285" s="794"/>
      <c r="I3285" s="794"/>
      <c r="J3285" s="794"/>
      <c r="K3285" s="794"/>
      <c r="L3285" s="794"/>
    </row>
    <row r="3286" spans="1:12" x14ac:dyDescent="0.2">
      <c r="A3286" s="794"/>
      <c r="B3286" s="794"/>
      <c r="C3286" s="794"/>
      <c r="D3286" s="794"/>
      <c r="G3286" s="794"/>
      <c r="H3286" s="794"/>
      <c r="I3286" s="794"/>
      <c r="J3286" s="794"/>
      <c r="K3286" s="794"/>
      <c r="L3286" s="794"/>
    </row>
    <row r="3287" spans="1:12" x14ac:dyDescent="0.2">
      <c r="A3287" s="794"/>
      <c r="B3287" s="794"/>
      <c r="C3287" s="794"/>
      <c r="D3287" s="794"/>
      <c r="G3287" s="794"/>
      <c r="H3287" s="794"/>
      <c r="I3287" s="794"/>
      <c r="J3287" s="794"/>
      <c r="K3287" s="794"/>
      <c r="L3287" s="794"/>
    </row>
    <row r="3288" spans="1:12" x14ac:dyDescent="0.2">
      <c r="A3288" s="794"/>
      <c r="B3288" s="794"/>
      <c r="C3288" s="794"/>
      <c r="D3288" s="794"/>
      <c r="G3288" s="794"/>
      <c r="H3288" s="794"/>
      <c r="I3288" s="794"/>
      <c r="J3288" s="794"/>
      <c r="K3288" s="794"/>
      <c r="L3288" s="794"/>
    </row>
    <row r="3289" spans="1:12" x14ac:dyDescent="0.2">
      <c r="A3289" s="794"/>
      <c r="B3289" s="794"/>
      <c r="C3289" s="794"/>
      <c r="D3289" s="794"/>
      <c r="G3289" s="794"/>
      <c r="H3289" s="794"/>
      <c r="I3289" s="794"/>
      <c r="J3289" s="794"/>
      <c r="K3289" s="794"/>
      <c r="L3289" s="794"/>
    </row>
    <row r="3290" spans="1:12" x14ac:dyDescent="0.2">
      <c r="A3290" s="794"/>
      <c r="B3290" s="794"/>
      <c r="C3290" s="794"/>
      <c r="D3290" s="794"/>
      <c r="G3290" s="794"/>
      <c r="H3290" s="794"/>
      <c r="I3290" s="794"/>
      <c r="J3290" s="794"/>
      <c r="K3290" s="794"/>
      <c r="L3290" s="794"/>
    </row>
    <row r="3291" spans="1:12" x14ac:dyDescent="0.2">
      <c r="A3291" s="794"/>
      <c r="B3291" s="794"/>
      <c r="C3291" s="794"/>
      <c r="D3291" s="794"/>
      <c r="G3291" s="794"/>
      <c r="H3291" s="794"/>
      <c r="I3291" s="794"/>
      <c r="J3291" s="794"/>
      <c r="K3291" s="794"/>
      <c r="L3291" s="794"/>
    </row>
    <row r="3292" spans="1:12" x14ac:dyDescent="0.2">
      <c r="A3292" s="794"/>
      <c r="B3292" s="794"/>
      <c r="C3292" s="794"/>
      <c r="D3292" s="794"/>
      <c r="G3292" s="794"/>
      <c r="H3292" s="794"/>
      <c r="I3292" s="794"/>
      <c r="J3292" s="794"/>
      <c r="K3292" s="794"/>
      <c r="L3292" s="794"/>
    </row>
    <row r="3293" spans="1:12" x14ac:dyDescent="0.2">
      <c r="A3293" s="794"/>
      <c r="B3293" s="794"/>
      <c r="C3293" s="794"/>
      <c r="D3293" s="794"/>
      <c r="G3293" s="794"/>
      <c r="H3293" s="794"/>
      <c r="I3293" s="794"/>
      <c r="J3293" s="794"/>
      <c r="K3293" s="794"/>
      <c r="L3293" s="794"/>
    </row>
    <row r="3294" spans="1:12" x14ac:dyDescent="0.2">
      <c r="A3294" s="794"/>
      <c r="B3294" s="794"/>
      <c r="C3294" s="794"/>
      <c r="D3294" s="794"/>
      <c r="G3294" s="794"/>
      <c r="H3294" s="794"/>
      <c r="I3294" s="794"/>
      <c r="J3294" s="794"/>
      <c r="K3294" s="794"/>
      <c r="L3294" s="794"/>
    </row>
    <row r="3295" spans="1:12" x14ac:dyDescent="0.2">
      <c r="A3295" s="794"/>
      <c r="B3295" s="794"/>
      <c r="C3295" s="794"/>
      <c r="D3295" s="794"/>
      <c r="G3295" s="794"/>
      <c r="H3295" s="794"/>
      <c r="I3295" s="794"/>
      <c r="J3295" s="794"/>
      <c r="K3295" s="794"/>
      <c r="L3295" s="794"/>
    </row>
    <row r="3296" spans="1:12" x14ac:dyDescent="0.2">
      <c r="A3296" s="794"/>
      <c r="B3296" s="794"/>
      <c r="C3296" s="794"/>
      <c r="D3296" s="794"/>
      <c r="G3296" s="794"/>
      <c r="H3296" s="794"/>
      <c r="I3296" s="794"/>
      <c r="J3296" s="794"/>
      <c r="K3296" s="794"/>
      <c r="L3296" s="794"/>
    </row>
    <row r="3297" spans="1:12" x14ac:dyDescent="0.2">
      <c r="A3297" s="794"/>
      <c r="B3297" s="794"/>
      <c r="C3297" s="794"/>
      <c r="D3297" s="794"/>
      <c r="G3297" s="794"/>
      <c r="H3297" s="794"/>
      <c r="I3297" s="794"/>
      <c r="J3297" s="794"/>
      <c r="K3297" s="794"/>
      <c r="L3297" s="794"/>
    </row>
    <row r="3298" spans="1:12" x14ac:dyDescent="0.2">
      <c r="A3298" s="794"/>
      <c r="B3298" s="794"/>
      <c r="C3298" s="794"/>
      <c r="D3298" s="794"/>
      <c r="G3298" s="794"/>
      <c r="H3298" s="794"/>
      <c r="I3298" s="794"/>
      <c r="J3298" s="794"/>
      <c r="K3298" s="794"/>
      <c r="L3298" s="794"/>
    </row>
    <row r="3299" spans="1:12" x14ac:dyDescent="0.2">
      <c r="A3299" s="794"/>
      <c r="B3299" s="794"/>
      <c r="C3299" s="794"/>
      <c r="D3299" s="794"/>
      <c r="G3299" s="794"/>
      <c r="H3299" s="794"/>
      <c r="I3299" s="794"/>
      <c r="J3299" s="794"/>
      <c r="K3299" s="794"/>
      <c r="L3299" s="794"/>
    </row>
    <row r="3300" spans="1:12" x14ac:dyDescent="0.2">
      <c r="A3300" s="794"/>
      <c r="B3300" s="794"/>
      <c r="C3300" s="794"/>
      <c r="D3300" s="794"/>
      <c r="G3300" s="794"/>
      <c r="H3300" s="794"/>
      <c r="I3300" s="794"/>
      <c r="J3300" s="794"/>
      <c r="K3300" s="794"/>
      <c r="L3300" s="794"/>
    </row>
    <row r="3301" spans="1:12" x14ac:dyDescent="0.2">
      <c r="A3301" s="794"/>
      <c r="B3301" s="794"/>
      <c r="C3301" s="794"/>
      <c r="D3301" s="794"/>
      <c r="G3301" s="794"/>
      <c r="H3301" s="794"/>
      <c r="I3301" s="794"/>
      <c r="J3301" s="794"/>
      <c r="K3301" s="794"/>
      <c r="L3301" s="794"/>
    </row>
    <row r="3302" spans="1:12" x14ac:dyDescent="0.2">
      <c r="A3302" s="794"/>
      <c r="B3302" s="794"/>
      <c r="C3302" s="794"/>
      <c r="D3302" s="794"/>
      <c r="G3302" s="794"/>
      <c r="H3302" s="794"/>
      <c r="I3302" s="794"/>
      <c r="J3302" s="794"/>
      <c r="K3302" s="794"/>
      <c r="L3302" s="794"/>
    </row>
    <row r="3303" spans="1:12" x14ac:dyDescent="0.2">
      <c r="A3303" s="794"/>
      <c r="B3303" s="794"/>
      <c r="C3303" s="794"/>
      <c r="D3303" s="794"/>
      <c r="G3303" s="794"/>
      <c r="H3303" s="794"/>
      <c r="I3303" s="794"/>
      <c r="J3303" s="794"/>
      <c r="K3303" s="794"/>
      <c r="L3303" s="794"/>
    </row>
    <row r="3304" spans="1:12" x14ac:dyDescent="0.2">
      <c r="A3304" s="794"/>
      <c r="B3304" s="794"/>
      <c r="C3304" s="794"/>
      <c r="D3304" s="794"/>
      <c r="G3304" s="794"/>
      <c r="H3304" s="794"/>
      <c r="I3304" s="794"/>
      <c r="J3304" s="794"/>
      <c r="K3304" s="794"/>
      <c r="L3304" s="794"/>
    </row>
    <row r="3305" spans="1:12" x14ac:dyDescent="0.2">
      <c r="A3305" s="794"/>
      <c r="B3305" s="794"/>
      <c r="C3305" s="794"/>
      <c r="D3305" s="794"/>
      <c r="G3305" s="794"/>
      <c r="H3305" s="794"/>
      <c r="I3305" s="794"/>
      <c r="J3305" s="794"/>
      <c r="K3305" s="794"/>
      <c r="L3305" s="794"/>
    </row>
    <row r="3306" spans="1:12" x14ac:dyDescent="0.2">
      <c r="A3306" s="794"/>
      <c r="B3306" s="794"/>
      <c r="C3306" s="794"/>
      <c r="D3306" s="794"/>
      <c r="G3306" s="794"/>
      <c r="H3306" s="794"/>
      <c r="I3306" s="794"/>
      <c r="J3306" s="794"/>
      <c r="K3306" s="794"/>
      <c r="L3306" s="794"/>
    </row>
    <row r="3307" spans="1:12" x14ac:dyDescent="0.2">
      <c r="A3307" s="794"/>
      <c r="B3307" s="794"/>
      <c r="C3307" s="794"/>
      <c r="D3307" s="794"/>
      <c r="G3307" s="794"/>
      <c r="H3307" s="794"/>
      <c r="I3307" s="794"/>
      <c r="J3307" s="794"/>
      <c r="K3307" s="794"/>
      <c r="L3307" s="794"/>
    </row>
    <row r="3308" spans="1:12" x14ac:dyDescent="0.2">
      <c r="A3308" s="794"/>
      <c r="B3308" s="794"/>
      <c r="C3308" s="794"/>
      <c r="D3308" s="794"/>
      <c r="G3308" s="794"/>
      <c r="H3308" s="794"/>
      <c r="I3308" s="794"/>
      <c r="J3308" s="794"/>
      <c r="K3308" s="794"/>
      <c r="L3308" s="794"/>
    </row>
    <row r="3309" spans="1:12" x14ac:dyDescent="0.2">
      <c r="A3309" s="794"/>
      <c r="B3309" s="794"/>
      <c r="C3309" s="794"/>
      <c r="D3309" s="794"/>
      <c r="G3309" s="794"/>
      <c r="H3309" s="794"/>
      <c r="I3309" s="794"/>
      <c r="J3309" s="794"/>
      <c r="K3309" s="794"/>
      <c r="L3309" s="794"/>
    </row>
    <row r="3310" spans="1:12" x14ac:dyDescent="0.2">
      <c r="A3310" s="794"/>
      <c r="B3310" s="794"/>
      <c r="C3310" s="794"/>
      <c r="D3310" s="794"/>
      <c r="G3310" s="794"/>
      <c r="H3310" s="794"/>
      <c r="I3310" s="794"/>
      <c r="J3310" s="794"/>
      <c r="K3310" s="794"/>
      <c r="L3310" s="794"/>
    </row>
    <row r="3311" spans="1:12" x14ac:dyDescent="0.2">
      <c r="A3311" s="794"/>
      <c r="B3311" s="794"/>
      <c r="C3311" s="794"/>
      <c r="D3311" s="794"/>
      <c r="G3311" s="794"/>
      <c r="H3311" s="794"/>
      <c r="I3311" s="794"/>
      <c r="J3311" s="794"/>
      <c r="K3311" s="794"/>
      <c r="L3311" s="794"/>
    </row>
    <row r="3312" spans="1:12" x14ac:dyDescent="0.2">
      <c r="A3312" s="794"/>
      <c r="B3312" s="794"/>
      <c r="C3312" s="794"/>
      <c r="D3312" s="794"/>
      <c r="G3312" s="794"/>
      <c r="H3312" s="794"/>
      <c r="I3312" s="794"/>
      <c r="J3312" s="794"/>
      <c r="K3312" s="794"/>
      <c r="L3312" s="794"/>
    </row>
    <row r="3313" spans="1:12" x14ac:dyDescent="0.2">
      <c r="A3313" s="794"/>
      <c r="B3313" s="794"/>
      <c r="C3313" s="794"/>
      <c r="D3313" s="794"/>
      <c r="G3313" s="794"/>
      <c r="H3313" s="794"/>
      <c r="I3313" s="794"/>
      <c r="J3313" s="794"/>
      <c r="K3313" s="794"/>
      <c r="L3313" s="794"/>
    </row>
    <row r="3314" spans="1:12" x14ac:dyDescent="0.2">
      <c r="A3314" s="794"/>
      <c r="B3314" s="794"/>
      <c r="C3314" s="794"/>
      <c r="D3314" s="794"/>
      <c r="G3314" s="794"/>
      <c r="H3314" s="794"/>
      <c r="I3314" s="794"/>
      <c r="J3314" s="794"/>
      <c r="K3314" s="794"/>
      <c r="L3314" s="794"/>
    </row>
    <row r="3315" spans="1:12" x14ac:dyDescent="0.2">
      <c r="A3315" s="794"/>
      <c r="B3315" s="794"/>
      <c r="C3315" s="794"/>
      <c r="D3315" s="794"/>
      <c r="G3315" s="794"/>
      <c r="H3315" s="794"/>
      <c r="I3315" s="794"/>
      <c r="J3315" s="794"/>
      <c r="K3315" s="794"/>
      <c r="L3315" s="794"/>
    </row>
    <row r="3316" spans="1:12" x14ac:dyDescent="0.2">
      <c r="A3316" s="794"/>
      <c r="B3316" s="794"/>
      <c r="C3316" s="794"/>
      <c r="D3316" s="794"/>
      <c r="G3316" s="794"/>
      <c r="H3316" s="794"/>
      <c r="I3316" s="794"/>
      <c r="J3316" s="794"/>
      <c r="K3316" s="794"/>
      <c r="L3316" s="794"/>
    </row>
    <row r="3317" spans="1:12" x14ac:dyDescent="0.2">
      <c r="A3317" s="794"/>
      <c r="B3317" s="794"/>
      <c r="C3317" s="794"/>
      <c r="D3317" s="794"/>
      <c r="G3317" s="794"/>
      <c r="H3317" s="794"/>
      <c r="I3317" s="794"/>
      <c r="J3317" s="794"/>
      <c r="K3317" s="794"/>
      <c r="L3317" s="794"/>
    </row>
    <row r="3318" spans="1:12" x14ac:dyDescent="0.2">
      <c r="A3318" s="794"/>
      <c r="B3318" s="794"/>
      <c r="C3318" s="794"/>
      <c r="D3318" s="794"/>
      <c r="G3318" s="794"/>
      <c r="H3318" s="794"/>
      <c r="I3318" s="794"/>
      <c r="J3318" s="794"/>
      <c r="K3318" s="794"/>
      <c r="L3318" s="794"/>
    </row>
    <row r="3319" spans="1:12" x14ac:dyDescent="0.2">
      <c r="A3319" s="794"/>
      <c r="B3319" s="794"/>
      <c r="C3319" s="794"/>
      <c r="D3319" s="794"/>
      <c r="G3319" s="794"/>
      <c r="H3319" s="794"/>
      <c r="I3319" s="794"/>
      <c r="J3319" s="794"/>
      <c r="K3319" s="794"/>
      <c r="L3319" s="794"/>
    </row>
    <row r="3320" spans="1:12" x14ac:dyDescent="0.2">
      <c r="A3320" s="794"/>
      <c r="B3320" s="794"/>
      <c r="C3320" s="794"/>
      <c r="D3320" s="794"/>
      <c r="G3320" s="794"/>
      <c r="H3320" s="794"/>
      <c r="I3320" s="794"/>
      <c r="J3320" s="794"/>
      <c r="K3320" s="794"/>
      <c r="L3320" s="794"/>
    </row>
    <row r="3321" spans="1:12" x14ac:dyDescent="0.2">
      <c r="A3321" s="794"/>
      <c r="B3321" s="794"/>
      <c r="C3321" s="794"/>
      <c r="D3321" s="794"/>
      <c r="G3321" s="794"/>
      <c r="H3321" s="794"/>
      <c r="I3321" s="794"/>
      <c r="J3321" s="794"/>
      <c r="K3321" s="794"/>
      <c r="L3321" s="794"/>
    </row>
    <row r="3322" spans="1:12" x14ac:dyDescent="0.2">
      <c r="A3322" s="794"/>
      <c r="B3322" s="794"/>
      <c r="C3322" s="794"/>
      <c r="D3322" s="794"/>
      <c r="G3322" s="794"/>
      <c r="H3322" s="794"/>
      <c r="I3322" s="794"/>
      <c r="J3322" s="794"/>
      <c r="K3322" s="794"/>
      <c r="L3322" s="794"/>
    </row>
    <row r="3323" spans="1:12" x14ac:dyDescent="0.2">
      <c r="A3323" s="794"/>
      <c r="B3323" s="794"/>
      <c r="C3323" s="794"/>
      <c r="D3323" s="794"/>
      <c r="G3323" s="794"/>
      <c r="H3323" s="794"/>
      <c r="I3323" s="794"/>
      <c r="J3323" s="794"/>
      <c r="K3323" s="794"/>
      <c r="L3323" s="794"/>
    </row>
    <row r="3324" spans="1:12" x14ac:dyDescent="0.2">
      <c r="A3324" s="794"/>
      <c r="B3324" s="794"/>
      <c r="C3324" s="794"/>
      <c r="D3324" s="794"/>
      <c r="G3324" s="794"/>
      <c r="H3324" s="794"/>
      <c r="I3324" s="794"/>
      <c r="J3324" s="794"/>
      <c r="K3324" s="794"/>
      <c r="L3324" s="794"/>
    </row>
    <row r="3325" spans="1:12" x14ac:dyDescent="0.2">
      <c r="A3325" s="794"/>
      <c r="B3325" s="794"/>
      <c r="C3325" s="794"/>
      <c r="D3325" s="794"/>
      <c r="G3325" s="794"/>
      <c r="H3325" s="794"/>
      <c r="I3325" s="794"/>
      <c r="J3325" s="794"/>
      <c r="K3325" s="794"/>
      <c r="L3325" s="794"/>
    </row>
    <row r="3326" spans="1:12" x14ac:dyDescent="0.2">
      <c r="A3326" s="794"/>
      <c r="B3326" s="794"/>
      <c r="C3326" s="794"/>
      <c r="D3326" s="794"/>
      <c r="G3326" s="794"/>
      <c r="H3326" s="794"/>
      <c r="I3326" s="794"/>
      <c r="J3326" s="794"/>
      <c r="K3326" s="794"/>
      <c r="L3326" s="794"/>
    </row>
    <row r="3327" spans="1:12" x14ac:dyDescent="0.2">
      <c r="A3327" s="794"/>
      <c r="B3327" s="794"/>
      <c r="C3327" s="794"/>
      <c r="D3327" s="794"/>
      <c r="G3327" s="794"/>
      <c r="H3327" s="794"/>
      <c r="I3327" s="794"/>
      <c r="J3327" s="794"/>
      <c r="K3327" s="794"/>
      <c r="L3327" s="794"/>
    </row>
    <row r="3328" spans="1:12" x14ac:dyDescent="0.2">
      <c r="A3328" s="794"/>
      <c r="B3328" s="794"/>
      <c r="C3328" s="794"/>
      <c r="D3328" s="794"/>
      <c r="G3328" s="794"/>
      <c r="H3328" s="794"/>
      <c r="I3328" s="794"/>
      <c r="J3328" s="794"/>
      <c r="K3328" s="794"/>
      <c r="L3328" s="794"/>
    </row>
    <row r="3329" spans="1:12" x14ac:dyDescent="0.2">
      <c r="A3329" s="794"/>
      <c r="B3329" s="794"/>
      <c r="C3329" s="794"/>
      <c r="D3329" s="794"/>
      <c r="G3329" s="794"/>
      <c r="H3329" s="794"/>
      <c r="I3329" s="794"/>
      <c r="J3329" s="794"/>
      <c r="K3329" s="794"/>
      <c r="L3329" s="794"/>
    </row>
    <row r="3330" spans="1:12" x14ac:dyDescent="0.2">
      <c r="A3330" s="794"/>
      <c r="B3330" s="794"/>
      <c r="C3330" s="794"/>
      <c r="D3330" s="794"/>
      <c r="G3330" s="794"/>
      <c r="H3330" s="794"/>
      <c r="I3330" s="794"/>
      <c r="J3330" s="794"/>
      <c r="K3330" s="794"/>
      <c r="L3330" s="794"/>
    </row>
    <row r="3331" spans="1:12" x14ac:dyDescent="0.2">
      <c r="A3331" s="794"/>
      <c r="B3331" s="794"/>
      <c r="C3331" s="794"/>
      <c r="D3331" s="794"/>
      <c r="G3331" s="794"/>
      <c r="H3331" s="794"/>
      <c r="I3331" s="794"/>
      <c r="J3331" s="794"/>
      <c r="K3331" s="794"/>
      <c r="L3331" s="794"/>
    </row>
    <row r="3332" spans="1:12" x14ac:dyDescent="0.2">
      <c r="A3332" s="794"/>
      <c r="B3332" s="794"/>
      <c r="C3332" s="794"/>
      <c r="D3332" s="794"/>
      <c r="G3332" s="794"/>
      <c r="H3332" s="794"/>
      <c r="I3332" s="794"/>
      <c r="J3332" s="794"/>
      <c r="K3332" s="794"/>
      <c r="L3332" s="794"/>
    </row>
    <row r="3333" spans="1:12" x14ac:dyDescent="0.2">
      <c r="A3333" s="794"/>
      <c r="B3333" s="794"/>
      <c r="C3333" s="794"/>
      <c r="D3333" s="794"/>
      <c r="G3333" s="794"/>
      <c r="H3333" s="794"/>
      <c r="I3333" s="794"/>
      <c r="J3333" s="794"/>
      <c r="K3333" s="794"/>
      <c r="L3333" s="794"/>
    </row>
    <row r="3334" spans="1:12" x14ac:dyDescent="0.2">
      <c r="A3334" s="794"/>
      <c r="B3334" s="794"/>
      <c r="C3334" s="794"/>
      <c r="D3334" s="794"/>
      <c r="G3334" s="794"/>
      <c r="H3334" s="794"/>
      <c r="I3334" s="794"/>
      <c r="J3334" s="794"/>
      <c r="K3334" s="794"/>
      <c r="L3334" s="794"/>
    </row>
    <row r="3335" spans="1:12" x14ac:dyDescent="0.2">
      <c r="A3335" s="794"/>
      <c r="B3335" s="794"/>
      <c r="C3335" s="794"/>
      <c r="D3335" s="794"/>
      <c r="G3335" s="794"/>
      <c r="H3335" s="794"/>
      <c r="I3335" s="794"/>
      <c r="J3335" s="794"/>
      <c r="K3335" s="794"/>
      <c r="L3335" s="794"/>
    </row>
    <row r="3336" spans="1:12" x14ac:dyDescent="0.2">
      <c r="A3336" s="794"/>
      <c r="B3336" s="794"/>
      <c r="C3336" s="794"/>
      <c r="D3336" s="794"/>
      <c r="G3336" s="794"/>
      <c r="H3336" s="794"/>
      <c r="I3336" s="794"/>
      <c r="J3336" s="794"/>
      <c r="K3336" s="794"/>
      <c r="L3336" s="794"/>
    </row>
    <row r="3337" spans="1:12" x14ac:dyDescent="0.2">
      <c r="A3337" s="794"/>
      <c r="B3337" s="794"/>
      <c r="C3337" s="794"/>
      <c r="D3337" s="794"/>
      <c r="G3337" s="794"/>
      <c r="H3337" s="794"/>
      <c r="I3337" s="794"/>
      <c r="J3337" s="794"/>
      <c r="K3337" s="794"/>
      <c r="L3337" s="794"/>
    </row>
    <row r="3338" spans="1:12" x14ac:dyDescent="0.2">
      <c r="A3338" s="794"/>
      <c r="B3338" s="794"/>
      <c r="C3338" s="794"/>
      <c r="D3338" s="794"/>
      <c r="G3338" s="794"/>
      <c r="H3338" s="794"/>
      <c r="I3338" s="794"/>
      <c r="J3338" s="794"/>
      <c r="K3338" s="794"/>
      <c r="L3338" s="794"/>
    </row>
    <row r="3339" spans="1:12" x14ac:dyDescent="0.2">
      <c r="A3339" s="794"/>
      <c r="B3339" s="794"/>
      <c r="C3339" s="794"/>
      <c r="D3339" s="794"/>
      <c r="G3339" s="794"/>
      <c r="H3339" s="794"/>
      <c r="I3339" s="794"/>
      <c r="J3339" s="794"/>
      <c r="K3339" s="794"/>
      <c r="L3339" s="794"/>
    </row>
    <row r="3340" spans="1:12" x14ac:dyDescent="0.2">
      <c r="A3340" s="794"/>
      <c r="B3340" s="794"/>
      <c r="C3340" s="794"/>
      <c r="D3340" s="794"/>
      <c r="G3340" s="794"/>
      <c r="H3340" s="794"/>
      <c r="I3340" s="794"/>
      <c r="J3340" s="794"/>
      <c r="K3340" s="794"/>
      <c r="L3340" s="794"/>
    </row>
    <row r="3341" spans="1:12" x14ac:dyDescent="0.2">
      <c r="A3341" s="794"/>
      <c r="B3341" s="794"/>
      <c r="C3341" s="794"/>
      <c r="D3341" s="794"/>
      <c r="G3341" s="794"/>
      <c r="H3341" s="794"/>
      <c r="I3341" s="794"/>
      <c r="J3341" s="794"/>
      <c r="K3341" s="794"/>
      <c r="L3341" s="794"/>
    </row>
    <row r="3342" spans="1:12" x14ac:dyDescent="0.2">
      <c r="A3342" s="794"/>
      <c r="B3342" s="794"/>
      <c r="C3342" s="794"/>
      <c r="D3342" s="794"/>
      <c r="G3342" s="794"/>
      <c r="H3342" s="794"/>
      <c r="I3342" s="794"/>
      <c r="J3342" s="794"/>
      <c r="K3342" s="794"/>
      <c r="L3342" s="794"/>
    </row>
    <row r="3343" spans="1:12" x14ac:dyDescent="0.2">
      <c r="A3343" s="794"/>
      <c r="B3343" s="794"/>
      <c r="C3343" s="794"/>
      <c r="D3343" s="794"/>
      <c r="G3343" s="794"/>
      <c r="H3343" s="794"/>
      <c r="I3343" s="794"/>
      <c r="J3343" s="794"/>
      <c r="K3343" s="794"/>
      <c r="L3343" s="794"/>
    </row>
    <row r="3344" spans="1:12" x14ac:dyDescent="0.2">
      <c r="A3344" s="794"/>
      <c r="B3344" s="794"/>
      <c r="C3344" s="794"/>
      <c r="D3344" s="794"/>
      <c r="G3344" s="794"/>
      <c r="H3344" s="794"/>
      <c r="I3344" s="794"/>
      <c r="J3344" s="794"/>
      <c r="K3344" s="794"/>
      <c r="L3344" s="794"/>
    </row>
    <row r="3345" spans="1:12" x14ac:dyDescent="0.2">
      <c r="A3345" s="794"/>
      <c r="B3345" s="794"/>
      <c r="C3345" s="794"/>
      <c r="D3345" s="794"/>
      <c r="G3345" s="794"/>
      <c r="H3345" s="794"/>
      <c r="I3345" s="794"/>
      <c r="J3345" s="794"/>
      <c r="K3345" s="794"/>
      <c r="L3345" s="794"/>
    </row>
    <row r="3346" spans="1:12" x14ac:dyDescent="0.2">
      <c r="A3346" s="794"/>
      <c r="B3346" s="794"/>
      <c r="C3346" s="794"/>
      <c r="D3346" s="794"/>
      <c r="G3346" s="794"/>
      <c r="H3346" s="794"/>
      <c r="I3346" s="794"/>
      <c r="J3346" s="794"/>
      <c r="K3346" s="794"/>
      <c r="L3346" s="794"/>
    </row>
    <row r="3347" spans="1:12" x14ac:dyDescent="0.2">
      <c r="A3347" s="794"/>
      <c r="B3347" s="794"/>
      <c r="C3347" s="794"/>
      <c r="D3347" s="794"/>
      <c r="G3347" s="794"/>
      <c r="H3347" s="794"/>
      <c r="I3347" s="794"/>
      <c r="J3347" s="794"/>
      <c r="K3347" s="794"/>
      <c r="L3347" s="794"/>
    </row>
    <row r="3348" spans="1:12" x14ac:dyDescent="0.2">
      <c r="A3348" s="794"/>
      <c r="B3348" s="794"/>
      <c r="C3348" s="794"/>
      <c r="D3348" s="794"/>
      <c r="G3348" s="794"/>
      <c r="H3348" s="794"/>
      <c r="I3348" s="794"/>
      <c r="J3348" s="794"/>
      <c r="K3348" s="794"/>
      <c r="L3348" s="794"/>
    </row>
    <row r="3349" spans="1:12" x14ac:dyDescent="0.2">
      <c r="A3349" s="794"/>
      <c r="B3349" s="794"/>
      <c r="C3349" s="794"/>
      <c r="D3349" s="794"/>
      <c r="G3349" s="794"/>
      <c r="H3349" s="794"/>
      <c r="I3349" s="794"/>
      <c r="J3349" s="794"/>
      <c r="K3349" s="794"/>
      <c r="L3349" s="794"/>
    </row>
    <row r="3350" spans="1:12" x14ac:dyDescent="0.2">
      <c r="A3350" s="794"/>
      <c r="B3350" s="794"/>
      <c r="C3350" s="794"/>
      <c r="D3350" s="794"/>
      <c r="G3350" s="794"/>
      <c r="H3350" s="794"/>
      <c r="I3350" s="794"/>
      <c r="J3350" s="794"/>
      <c r="K3350" s="794"/>
      <c r="L3350" s="794"/>
    </row>
    <row r="3351" spans="1:12" x14ac:dyDescent="0.2">
      <c r="A3351" s="794"/>
      <c r="B3351" s="794"/>
      <c r="C3351" s="794"/>
      <c r="D3351" s="794"/>
      <c r="G3351" s="794"/>
      <c r="H3351" s="794"/>
      <c r="I3351" s="794"/>
      <c r="J3351" s="794"/>
      <c r="K3351" s="794"/>
      <c r="L3351" s="794"/>
    </row>
    <row r="3352" spans="1:12" x14ac:dyDescent="0.2">
      <c r="A3352" s="794"/>
      <c r="B3352" s="794"/>
      <c r="C3352" s="794"/>
      <c r="D3352" s="794"/>
      <c r="G3352" s="794"/>
      <c r="H3352" s="794"/>
      <c r="I3352" s="794"/>
      <c r="J3352" s="794"/>
      <c r="K3352" s="794"/>
      <c r="L3352" s="794"/>
    </row>
    <row r="3353" spans="1:12" x14ac:dyDescent="0.2">
      <c r="A3353" s="794"/>
      <c r="B3353" s="794"/>
      <c r="C3353" s="794"/>
      <c r="D3353" s="794"/>
      <c r="G3353" s="794"/>
      <c r="H3353" s="794"/>
      <c r="I3353" s="794"/>
      <c r="J3353" s="794"/>
      <c r="K3353" s="794"/>
      <c r="L3353" s="794"/>
    </row>
    <row r="3354" spans="1:12" x14ac:dyDescent="0.2">
      <c r="A3354" s="794"/>
      <c r="B3354" s="794"/>
      <c r="C3354" s="794"/>
      <c r="D3354" s="794"/>
      <c r="G3354" s="794"/>
      <c r="H3354" s="794"/>
      <c r="I3354" s="794"/>
      <c r="J3354" s="794"/>
      <c r="K3354" s="794"/>
      <c r="L3354" s="794"/>
    </row>
    <row r="3355" spans="1:12" x14ac:dyDescent="0.2">
      <c r="A3355" s="794"/>
      <c r="B3355" s="794"/>
      <c r="C3355" s="794"/>
      <c r="D3355" s="794"/>
      <c r="G3355" s="794"/>
      <c r="H3355" s="794"/>
      <c r="I3355" s="794"/>
      <c r="J3355" s="794"/>
      <c r="K3355" s="794"/>
      <c r="L3355" s="794"/>
    </row>
    <row r="3356" spans="1:12" x14ac:dyDescent="0.2">
      <c r="A3356" s="794"/>
      <c r="B3356" s="794"/>
      <c r="C3356" s="794"/>
      <c r="D3356" s="794"/>
      <c r="G3356" s="794"/>
      <c r="H3356" s="794"/>
      <c r="I3356" s="794"/>
      <c r="J3356" s="794"/>
      <c r="K3356" s="794"/>
      <c r="L3356" s="794"/>
    </row>
    <row r="3357" spans="1:12" x14ac:dyDescent="0.2">
      <c r="A3357" s="794"/>
      <c r="B3357" s="794"/>
      <c r="C3357" s="794"/>
      <c r="D3357" s="794"/>
      <c r="G3357" s="794"/>
      <c r="H3357" s="794"/>
      <c r="I3357" s="794"/>
      <c r="J3357" s="794"/>
      <c r="K3357" s="794"/>
      <c r="L3357" s="794"/>
    </row>
    <row r="3358" spans="1:12" x14ac:dyDescent="0.2">
      <c r="A3358" s="794"/>
      <c r="B3358" s="794"/>
      <c r="C3358" s="794"/>
      <c r="D3358" s="794"/>
      <c r="G3358" s="794"/>
      <c r="H3358" s="794"/>
      <c r="I3358" s="794"/>
      <c r="J3358" s="794"/>
      <c r="K3358" s="794"/>
      <c r="L3358" s="794"/>
    </row>
    <row r="3359" spans="1:12" x14ac:dyDescent="0.2">
      <c r="A3359" s="794"/>
      <c r="B3359" s="794"/>
      <c r="C3359" s="794"/>
      <c r="D3359" s="794"/>
      <c r="G3359" s="794"/>
      <c r="H3359" s="794"/>
      <c r="I3359" s="794"/>
      <c r="J3359" s="794"/>
      <c r="K3359" s="794"/>
      <c r="L3359" s="794"/>
    </row>
    <row r="3360" spans="1:12" x14ac:dyDescent="0.2">
      <c r="A3360" s="794"/>
      <c r="B3360" s="794"/>
      <c r="C3360" s="794"/>
      <c r="D3360" s="794"/>
      <c r="G3360" s="794"/>
      <c r="H3360" s="794"/>
      <c r="I3360" s="794"/>
      <c r="J3360" s="794"/>
      <c r="K3360" s="794"/>
      <c r="L3360" s="794"/>
    </row>
    <row r="3361" spans="1:12" x14ac:dyDescent="0.2">
      <c r="A3361" s="794"/>
      <c r="B3361" s="794"/>
      <c r="C3361" s="794"/>
      <c r="D3361" s="794"/>
      <c r="G3361" s="794"/>
      <c r="H3361" s="794"/>
      <c r="I3361" s="794"/>
      <c r="J3361" s="794"/>
      <c r="K3361" s="794"/>
      <c r="L3361" s="794"/>
    </row>
    <row r="3362" spans="1:12" x14ac:dyDescent="0.2">
      <c r="A3362" s="794"/>
      <c r="B3362" s="794"/>
      <c r="C3362" s="794"/>
      <c r="D3362" s="794"/>
      <c r="G3362" s="794"/>
      <c r="H3362" s="794"/>
      <c r="I3362" s="794"/>
      <c r="J3362" s="794"/>
      <c r="K3362" s="794"/>
      <c r="L3362" s="794"/>
    </row>
    <row r="3363" spans="1:12" x14ac:dyDescent="0.2">
      <c r="A3363" s="794"/>
      <c r="B3363" s="794"/>
      <c r="C3363" s="794"/>
      <c r="D3363" s="794"/>
      <c r="G3363" s="794"/>
      <c r="H3363" s="794"/>
      <c r="I3363" s="794"/>
      <c r="J3363" s="794"/>
      <c r="K3363" s="794"/>
      <c r="L3363" s="794"/>
    </row>
    <row r="3364" spans="1:12" x14ac:dyDescent="0.2">
      <c r="A3364" s="794"/>
      <c r="B3364" s="794"/>
      <c r="C3364" s="794"/>
      <c r="D3364" s="794"/>
      <c r="G3364" s="794"/>
      <c r="H3364" s="794"/>
      <c r="I3364" s="794"/>
      <c r="J3364" s="794"/>
      <c r="K3364" s="794"/>
      <c r="L3364" s="794"/>
    </row>
    <row r="3365" spans="1:12" x14ac:dyDescent="0.2">
      <c r="A3365" s="794"/>
      <c r="B3365" s="794"/>
      <c r="C3365" s="794"/>
      <c r="D3365" s="794"/>
      <c r="G3365" s="794"/>
      <c r="H3365" s="794"/>
      <c r="I3365" s="794"/>
      <c r="J3365" s="794"/>
      <c r="K3365" s="794"/>
      <c r="L3365" s="794"/>
    </row>
    <row r="3366" spans="1:12" x14ac:dyDescent="0.2">
      <c r="A3366" s="794"/>
      <c r="B3366" s="794"/>
      <c r="C3366" s="794"/>
      <c r="D3366" s="794"/>
      <c r="G3366" s="794"/>
      <c r="H3366" s="794"/>
      <c r="I3366" s="794"/>
      <c r="J3366" s="794"/>
      <c r="K3366" s="794"/>
      <c r="L3366" s="794"/>
    </row>
    <row r="3367" spans="1:12" x14ac:dyDescent="0.2">
      <c r="A3367" s="794"/>
      <c r="B3367" s="794"/>
      <c r="C3367" s="794"/>
      <c r="D3367" s="794"/>
      <c r="G3367" s="794"/>
      <c r="H3367" s="794"/>
      <c r="I3367" s="794"/>
      <c r="J3367" s="794"/>
      <c r="K3367" s="794"/>
      <c r="L3367" s="794"/>
    </row>
    <row r="3368" spans="1:12" x14ac:dyDescent="0.2">
      <c r="A3368" s="794"/>
      <c r="B3368" s="794"/>
      <c r="C3368" s="794"/>
      <c r="D3368" s="794"/>
      <c r="G3368" s="794"/>
      <c r="H3368" s="794"/>
      <c r="I3368" s="794"/>
      <c r="J3368" s="794"/>
      <c r="K3368" s="794"/>
      <c r="L3368" s="794"/>
    </row>
    <row r="3369" spans="1:12" x14ac:dyDescent="0.2">
      <c r="A3369" s="794"/>
      <c r="B3369" s="794"/>
      <c r="C3369" s="794"/>
      <c r="D3369" s="794"/>
      <c r="G3369" s="794"/>
      <c r="H3369" s="794"/>
      <c r="I3369" s="794"/>
      <c r="J3369" s="794"/>
      <c r="K3369" s="794"/>
      <c r="L3369" s="794"/>
    </row>
    <row r="3370" spans="1:12" x14ac:dyDescent="0.2">
      <c r="A3370" s="794"/>
      <c r="B3370" s="794"/>
      <c r="C3370" s="794"/>
      <c r="D3370" s="794"/>
      <c r="G3370" s="794"/>
      <c r="H3370" s="794"/>
      <c r="I3370" s="794"/>
      <c r="J3370" s="794"/>
      <c r="K3370" s="794"/>
      <c r="L3370" s="794"/>
    </row>
    <row r="3371" spans="1:12" x14ac:dyDescent="0.2">
      <c r="A3371" s="794"/>
      <c r="B3371" s="794"/>
      <c r="C3371" s="794"/>
      <c r="D3371" s="794"/>
      <c r="G3371" s="794"/>
      <c r="H3371" s="794"/>
      <c r="I3371" s="794"/>
      <c r="J3371" s="794"/>
      <c r="K3371" s="794"/>
      <c r="L3371" s="794"/>
    </row>
    <row r="3372" spans="1:12" x14ac:dyDescent="0.2">
      <c r="A3372" s="794"/>
      <c r="B3372" s="794"/>
      <c r="C3372" s="794"/>
      <c r="D3372" s="794"/>
      <c r="G3372" s="794"/>
      <c r="H3372" s="794"/>
      <c r="I3372" s="794"/>
      <c r="J3372" s="794"/>
      <c r="K3372" s="794"/>
      <c r="L3372" s="794"/>
    </row>
    <row r="3373" spans="1:12" x14ac:dyDescent="0.2">
      <c r="A3373" s="794"/>
      <c r="B3373" s="794"/>
      <c r="C3373" s="794"/>
      <c r="D3373" s="794"/>
      <c r="G3373" s="794"/>
      <c r="H3373" s="794"/>
      <c r="I3373" s="794"/>
      <c r="J3373" s="794"/>
      <c r="K3373" s="794"/>
      <c r="L3373" s="794"/>
    </row>
    <row r="3374" spans="1:12" x14ac:dyDescent="0.2">
      <c r="A3374" s="794"/>
      <c r="B3374" s="794"/>
      <c r="C3374" s="794"/>
      <c r="D3374" s="794"/>
      <c r="G3374" s="794"/>
      <c r="H3374" s="794"/>
      <c r="I3374" s="794"/>
      <c r="J3374" s="794"/>
      <c r="K3374" s="794"/>
      <c r="L3374" s="794"/>
    </row>
    <row r="3375" spans="1:12" x14ac:dyDescent="0.2">
      <c r="A3375" s="794"/>
      <c r="B3375" s="794"/>
      <c r="C3375" s="794"/>
      <c r="D3375" s="794"/>
      <c r="G3375" s="794"/>
      <c r="H3375" s="794"/>
      <c r="I3375" s="794"/>
      <c r="J3375" s="794"/>
      <c r="K3375" s="794"/>
      <c r="L3375" s="794"/>
    </row>
    <row r="3376" spans="1:12" x14ac:dyDescent="0.2">
      <c r="A3376" s="794"/>
      <c r="B3376" s="794"/>
      <c r="C3376" s="794"/>
      <c r="D3376" s="794"/>
      <c r="G3376" s="794"/>
      <c r="H3376" s="794"/>
      <c r="I3376" s="794"/>
      <c r="J3376" s="794"/>
      <c r="K3376" s="794"/>
      <c r="L3376" s="794"/>
    </row>
    <row r="3377" spans="1:12" x14ac:dyDescent="0.2">
      <c r="A3377" s="794"/>
      <c r="B3377" s="794"/>
      <c r="C3377" s="794"/>
      <c r="D3377" s="794"/>
      <c r="G3377" s="794"/>
      <c r="H3377" s="794"/>
      <c r="I3377" s="794"/>
      <c r="J3377" s="794"/>
      <c r="K3377" s="794"/>
      <c r="L3377" s="794"/>
    </row>
    <row r="3378" spans="1:12" x14ac:dyDescent="0.2">
      <c r="A3378" s="794"/>
      <c r="B3378" s="794"/>
      <c r="C3378" s="794"/>
      <c r="D3378" s="794"/>
      <c r="G3378" s="794"/>
      <c r="H3378" s="794"/>
      <c r="I3378" s="794"/>
      <c r="J3378" s="794"/>
      <c r="K3378" s="794"/>
      <c r="L3378" s="794"/>
    </row>
    <row r="3379" spans="1:12" x14ac:dyDescent="0.2">
      <c r="A3379" s="794"/>
      <c r="B3379" s="794"/>
      <c r="C3379" s="794"/>
      <c r="D3379" s="794"/>
      <c r="G3379" s="794"/>
      <c r="H3379" s="794"/>
      <c r="I3379" s="794"/>
      <c r="J3379" s="794"/>
      <c r="K3379" s="794"/>
      <c r="L3379" s="794"/>
    </row>
    <row r="3380" spans="1:12" x14ac:dyDescent="0.2">
      <c r="A3380" s="794"/>
      <c r="B3380" s="794"/>
      <c r="C3380" s="794"/>
      <c r="D3380" s="794"/>
      <c r="G3380" s="794"/>
      <c r="H3380" s="794"/>
      <c r="I3380" s="794"/>
      <c r="J3380" s="794"/>
      <c r="K3380" s="794"/>
      <c r="L3380" s="794"/>
    </row>
    <row r="3381" spans="1:12" x14ac:dyDescent="0.2">
      <c r="A3381" s="794"/>
      <c r="B3381" s="794"/>
      <c r="C3381" s="794"/>
      <c r="D3381" s="794"/>
      <c r="G3381" s="794"/>
      <c r="H3381" s="794"/>
      <c r="I3381" s="794"/>
      <c r="J3381" s="794"/>
      <c r="K3381" s="794"/>
      <c r="L3381" s="794"/>
    </row>
    <row r="3382" spans="1:12" x14ac:dyDescent="0.2">
      <c r="A3382" s="794"/>
      <c r="B3382" s="794"/>
      <c r="C3382" s="794"/>
      <c r="D3382" s="794"/>
      <c r="G3382" s="794"/>
      <c r="H3382" s="794"/>
      <c r="I3382" s="794"/>
      <c r="J3382" s="794"/>
      <c r="K3382" s="794"/>
      <c r="L3382" s="794"/>
    </row>
    <row r="3383" spans="1:12" x14ac:dyDescent="0.2">
      <c r="A3383" s="794"/>
      <c r="B3383" s="794"/>
      <c r="C3383" s="794"/>
      <c r="D3383" s="794"/>
      <c r="G3383" s="794"/>
      <c r="H3383" s="794"/>
      <c r="I3383" s="794"/>
      <c r="J3383" s="794"/>
      <c r="K3383" s="794"/>
      <c r="L3383" s="794"/>
    </row>
    <row r="3384" spans="1:12" x14ac:dyDescent="0.2">
      <c r="A3384" s="794"/>
      <c r="B3384" s="794"/>
      <c r="C3384" s="794"/>
      <c r="D3384" s="794"/>
      <c r="G3384" s="794"/>
      <c r="H3384" s="794"/>
      <c r="I3384" s="794"/>
      <c r="J3384" s="794"/>
      <c r="K3384" s="794"/>
      <c r="L3384" s="794"/>
    </row>
    <row r="3385" spans="1:12" x14ac:dyDescent="0.2">
      <c r="A3385" s="794"/>
      <c r="B3385" s="794"/>
      <c r="C3385" s="794"/>
      <c r="D3385" s="794"/>
      <c r="G3385" s="794"/>
      <c r="H3385" s="794"/>
      <c r="I3385" s="794"/>
      <c r="J3385" s="794"/>
      <c r="K3385" s="794"/>
      <c r="L3385" s="794"/>
    </row>
    <row r="3386" spans="1:12" x14ac:dyDescent="0.2">
      <c r="A3386" s="794"/>
      <c r="B3386" s="794"/>
      <c r="C3386" s="794"/>
      <c r="D3386" s="794"/>
      <c r="G3386" s="794"/>
      <c r="H3386" s="794"/>
      <c r="I3386" s="794"/>
      <c r="J3386" s="794"/>
      <c r="K3386" s="794"/>
      <c r="L3386" s="794"/>
    </row>
    <row r="3387" spans="1:12" x14ac:dyDescent="0.2">
      <c r="A3387" s="794"/>
      <c r="B3387" s="794"/>
      <c r="C3387" s="794"/>
      <c r="D3387" s="794"/>
      <c r="G3387" s="794"/>
      <c r="H3387" s="794"/>
      <c r="I3387" s="794"/>
      <c r="J3387" s="794"/>
      <c r="K3387" s="794"/>
      <c r="L3387" s="794"/>
    </row>
    <row r="3388" spans="1:12" x14ac:dyDescent="0.2">
      <c r="A3388" s="794"/>
      <c r="B3388" s="794"/>
      <c r="C3388" s="794"/>
      <c r="D3388" s="794"/>
      <c r="G3388" s="794"/>
      <c r="H3388" s="794"/>
      <c r="I3388" s="794"/>
      <c r="J3388" s="794"/>
      <c r="K3388" s="794"/>
      <c r="L3388" s="794"/>
    </row>
    <row r="3389" spans="1:12" x14ac:dyDescent="0.2">
      <c r="A3389" s="794"/>
      <c r="B3389" s="794"/>
      <c r="C3389" s="794"/>
      <c r="D3389" s="794"/>
      <c r="G3389" s="794"/>
      <c r="H3389" s="794"/>
      <c r="I3389" s="794"/>
      <c r="J3389" s="794"/>
      <c r="K3389" s="794"/>
      <c r="L3389" s="794"/>
    </row>
    <row r="3390" spans="1:12" x14ac:dyDescent="0.2">
      <c r="A3390" s="794"/>
      <c r="B3390" s="794"/>
      <c r="C3390" s="794"/>
      <c r="D3390" s="794"/>
      <c r="G3390" s="794"/>
      <c r="H3390" s="794"/>
      <c r="I3390" s="794"/>
      <c r="J3390" s="794"/>
      <c r="K3390" s="794"/>
      <c r="L3390" s="794"/>
    </row>
    <row r="3391" spans="1:12" x14ac:dyDescent="0.2">
      <c r="A3391" s="794"/>
      <c r="B3391" s="794"/>
      <c r="C3391" s="794"/>
      <c r="D3391" s="794"/>
      <c r="G3391" s="794"/>
      <c r="H3391" s="794"/>
      <c r="I3391" s="794"/>
      <c r="J3391" s="794"/>
      <c r="K3391" s="794"/>
      <c r="L3391" s="794"/>
    </row>
    <row r="3392" spans="1:12" x14ac:dyDescent="0.2">
      <c r="A3392" s="794"/>
      <c r="B3392" s="794"/>
      <c r="C3392" s="794"/>
      <c r="D3392" s="794"/>
      <c r="G3392" s="794"/>
      <c r="H3392" s="794"/>
      <c r="I3392" s="794"/>
      <c r="J3392" s="794"/>
      <c r="K3392" s="794"/>
      <c r="L3392" s="794"/>
    </row>
    <row r="3393" spans="1:12" x14ac:dyDescent="0.2">
      <c r="A3393" s="794"/>
      <c r="B3393" s="794"/>
      <c r="C3393" s="794"/>
      <c r="D3393" s="794"/>
      <c r="G3393" s="794"/>
      <c r="H3393" s="794"/>
      <c r="I3393" s="794"/>
      <c r="J3393" s="794"/>
      <c r="K3393" s="794"/>
      <c r="L3393" s="794"/>
    </row>
    <row r="3394" spans="1:12" x14ac:dyDescent="0.2">
      <c r="A3394" s="794"/>
      <c r="B3394" s="794"/>
      <c r="C3394" s="794"/>
      <c r="D3394" s="794"/>
      <c r="G3394" s="794"/>
      <c r="H3394" s="794"/>
      <c r="I3394" s="794"/>
      <c r="J3394" s="794"/>
      <c r="K3394" s="794"/>
      <c r="L3394" s="794"/>
    </row>
    <row r="3395" spans="1:12" x14ac:dyDescent="0.2">
      <c r="A3395" s="794"/>
      <c r="B3395" s="794"/>
      <c r="C3395" s="794"/>
      <c r="D3395" s="794"/>
      <c r="G3395" s="794"/>
      <c r="H3395" s="794"/>
      <c r="I3395" s="794"/>
      <c r="J3395" s="794"/>
      <c r="K3395" s="794"/>
      <c r="L3395" s="794"/>
    </row>
    <row r="3396" spans="1:12" x14ac:dyDescent="0.2">
      <c r="A3396" s="794"/>
      <c r="B3396" s="794"/>
      <c r="C3396" s="794"/>
      <c r="D3396" s="794"/>
      <c r="G3396" s="794"/>
      <c r="H3396" s="794"/>
      <c r="I3396" s="794"/>
      <c r="J3396" s="794"/>
      <c r="K3396" s="794"/>
      <c r="L3396" s="794"/>
    </row>
    <row r="3397" spans="1:12" x14ac:dyDescent="0.2">
      <c r="A3397" s="794"/>
      <c r="B3397" s="794"/>
      <c r="C3397" s="794"/>
      <c r="D3397" s="794"/>
      <c r="G3397" s="794"/>
      <c r="H3397" s="794"/>
      <c r="I3397" s="794"/>
      <c r="J3397" s="794"/>
      <c r="K3397" s="794"/>
      <c r="L3397" s="794"/>
    </row>
    <row r="3398" spans="1:12" x14ac:dyDescent="0.2">
      <c r="A3398" s="794"/>
      <c r="B3398" s="794"/>
      <c r="C3398" s="794"/>
      <c r="D3398" s="794"/>
      <c r="G3398" s="794"/>
      <c r="H3398" s="794"/>
      <c r="I3398" s="794"/>
      <c r="J3398" s="794"/>
      <c r="K3398" s="794"/>
      <c r="L3398" s="794"/>
    </row>
    <row r="3399" spans="1:12" x14ac:dyDescent="0.2">
      <c r="A3399" s="794"/>
      <c r="B3399" s="794"/>
      <c r="C3399" s="794"/>
      <c r="D3399" s="794"/>
      <c r="G3399" s="794"/>
      <c r="H3399" s="794"/>
      <c r="I3399" s="794"/>
      <c r="J3399" s="794"/>
      <c r="K3399" s="794"/>
      <c r="L3399" s="794"/>
    </row>
    <row r="3400" spans="1:12" x14ac:dyDescent="0.2">
      <c r="A3400" s="794"/>
      <c r="B3400" s="794"/>
      <c r="C3400" s="794"/>
      <c r="D3400" s="794"/>
      <c r="G3400" s="794"/>
      <c r="H3400" s="794"/>
      <c r="I3400" s="794"/>
      <c r="J3400" s="794"/>
      <c r="K3400" s="794"/>
      <c r="L3400" s="794"/>
    </row>
    <row r="3401" spans="1:12" x14ac:dyDescent="0.2">
      <c r="A3401" s="794"/>
      <c r="B3401" s="794"/>
      <c r="C3401" s="794"/>
      <c r="D3401" s="794"/>
      <c r="G3401" s="794"/>
      <c r="H3401" s="794"/>
      <c r="I3401" s="794"/>
      <c r="J3401" s="794"/>
      <c r="K3401" s="794"/>
      <c r="L3401" s="794"/>
    </row>
    <row r="3402" spans="1:12" x14ac:dyDescent="0.2">
      <c r="A3402" s="794"/>
      <c r="B3402" s="794"/>
      <c r="C3402" s="794"/>
      <c r="D3402" s="794"/>
      <c r="G3402" s="794"/>
      <c r="H3402" s="794"/>
      <c r="I3402" s="794"/>
      <c r="J3402" s="794"/>
      <c r="K3402" s="794"/>
      <c r="L3402" s="794"/>
    </row>
    <row r="3403" spans="1:12" x14ac:dyDescent="0.2">
      <c r="A3403" s="794"/>
      <c r="B3403" s="794"/>
      <c r="C3403" s="794"/>
      <c r="D3403" s="794"/>
      <c r="G3403" s="794"/>
      <c r="H3403" s="794"/>
      <c r="I3403" s="794"/>
      <c r="J3403" s="794"/>
      <c r="K3403" s="794"/>
      <c r="L3403" s="794"/>
    </row>
    <row r="3404" spans="1:12" x14ac:dyDescent="0.2">
      <c r="A3404" s="794"/>
      <c r="B3404" s="794"/>
      <c r="C3404" s="794"/>
      <c r="D3404" s="794"/>
      <c r="G3404" s="794"/>
      <c r="H3404" s="794"/>
      <c r="I3404" s="794"/>
      <c r="J3404" s="794"/>
      <c r="K3404" s="794"/>
      <c r="L3404" s="794"/>
    </row>
    <row r="3405" spans="1:12" x14ac:dyDescent="0.2">
      <c r="A3405" s="794"/>
      <c r="B3405" s="794"/>
      <c r="C3405" s="794"/>
      <c r="D3405" s="794"/>
      <c r="G3405" s="794"/>
      <c r="H3405" s="794"/>
      <c r="I3405" s="794"/>
      <c r="J3405" s="794"/>
      <c r="K3405" s="794"/>
      <c r="L3405" s="794"/>
    </row>
    <row r="3406" spans="1:12" x14ac:dyDescent="0.2">
      <c r="A3406" s="794"/>
      <c r="B3406" s="794"/>
      <c r="C3406" s="794"/>
      <c r="D3406" s="794"/>
      <c r="G3406" s="794"/>
      <c r="H3406" s="794"/>
      <c r="I3406" s="794"/>
      <c r="J3406" s="794"/>
      <c r="K3406" s="794"/>
      <c r="L3406" s="794"/>
    </row>
    <row r="3407" spans="1:12" x14ac:dyDescent="0.2">
      <c r="A3407" s="794"/>
      <c r="B3407" s="794"/>
      <c r="C3407" s="794"/>
      <c r="D3407" s="794"/>
      <c r="G3407" s="794"/>
      <c r="H3407" s="794"/>
      <c r="I3407" s="794"/>
      <c r="J3407" s="794"/>
      <c r="K3407" s="794"/>
      <c r="L3407" s="794"/>
    </row>
    <row r="3408" spans="1:12" x14ac:dyDescent="0.2">
      <c r="A3408" s="794"/>
      <c r="B3408" s="794"/>
      <c r="C3408" s="794"/>
      <c r="D3408" s="794"/>
      <c r="G3408" s="794"/>
      <c r="H3408" s="794"/>
      <c r="I3408" s="794"/>
      <c r="J3408" s="794"/>
      <c r="K3408" s="794"/>
      <c r="L3408" s="794"/>
    </row>
    <row r="3409" spans="1:12" x14ac:dyDescent="0.2">
      <c r="A3409" s="794"/>
      <c r="B3409" s="794"/>
      <c r="C3409" s="794"/>
      <c r="D3409" s="794"/>
      <c r="G3409" s="794"/>
      <c r="H3409" s="794"/>
      <c r="I3409" s="794"/>
      <c r="J3409" s="794"/>
      <c r="K3409" s="794"/>
      <c r="L3409" s="794"/>
    </row>
    <row r="3410" spans="1:12" x14ac:dyDescent="0.2">
      <c r="A3410" s="794"/>
      <c r="B3410" s="794"/>
      <c r="C3410" s="794"/>
      <c r="D3410" s="794"/>
      <c r="G3410" s="794"/>
      <c r="H3410" s="794"/>
      <c r="I3410" s="794"/>
      <c r="J3410" s="794"/>
      <c r="K3410" s="794"/>
      <c r="L3410" s="794"/>
    </row>
    <row r="3411" spans="1:12" x14ac:dyDescent="0.2">
      <c r="A3411" s="794"/>
      <c r="B3411" s="794"/>
      <c r="C3411" s="794"/>
      <c r="D3411" s="794"/>
      <c r="G3411" s="794"/>
      <c r="H3411" s="794"/>
      <c r="I3411" s="794"/>
      <c r="J3411" s="794"/>
      <c r="K3411" s="794"/>
      <c r="L3411" s="794"/>
    </row>
    <row r="3412" spans="1:12" x14ac:dyDescent="0.2">
      <c r="A3412" s="794"/>
      <c r="B3412" s="794"/>
      <c r="C3412" s="794"/>
      <c r="D3412" s="794"/>
      <c r="G3412" s="794"/>
      <c r="H3412" s="794"/>
      <c r="I3412" s="794"/>
      <c r="J3412" s="794"/>
      <c r="K3412" s="794"/>
      <c r="L3412" s="794"/>
    </row>
    <row r="3413" spans="1:12" x14ac:dyDescent="0.2">
      <c r="A3413" s="794"/>
      <c r="B3413" s="794"/>
      <c r="C3413" s="794"/>
      <c r="D3413" s="794"/>
      <c r="G3413" s="794"/>
      <c r="H3413" s="794"/>
      <c r="I3413" s="794"/>
      <c r="J3413" s="794"/>
      <c r="K3413" s="794"/>
      <c r="L3413" s="794"/>
    </row>
    <row r="3414" spans="1:12" x14ac:dyDescent="0.2">
      <c r="A3414" s="794"/>
      <c r="B3414" s="794"/>
      <c r="C3414" s="794"/>
      <c r="D3414" s="794"/>
      <c r="G3414" s="794"/>
      <c r="H3414" s="794"/>
      <c r="I3414" s="794"/>
      <c r="J3414" s="794"/>
      <c r="K3414" s="794"/>
      <c r="L3414" s="794"/>
    </row>
    <row r="3415" spans="1:12" x14ac:dyDescent="0.2">
      <c r="A3415" s="794"/>
      <c r="B3415" s="794"/>
      <c r="C3415" s="794"/>
      <c r="D3415" s="794"/>
      <c r="G3415" s="794"/>
      <c r="H3415" s="794"/>
      <c r="I3415" s="794"/>
      <c r="J3415" s="794"/>
      <c r="K3415" s="794"/>
      <c r="L3415" s="794"/>
    </row>
    <row r="3416" spans="1:12" x14ac:dyDescent="0.2">
      <c r="A3416" s="794"/>
      <c r="B3416" s="794"/>
      <c r="C3416" s="794"/>
      <c r="D3416" s="794"/>
      <c r="G3416" s="794"/>
      <c r="H3416" s="794"/>
      <c r="I3416" s="794"/>
      <c r="J3416" s="794"/>
      <c r="K3416" s="794"/>
      <c r="L3416" s="794"/>
    </row>
    <row r="3417" spans="1:12" x14ac:dyDescent="0.2">
      <c r="A3417" s="794"/>
      <c r="B3417" s="794"/>
      <c r="C3417" s="794"/>
      <c r="D3417" s="794"/>
      <c r="G3417" s="794"/>
      <c r="H3417" s="794"/>
      <c r="I3417" s="794"/>
      <c r="J3417" s="794"/>
      <c r="K3417" s="794"/>
      <c r="L3417" s="794"/>
    </row>
    <row r="3418" spans="1:12" x14ac:dyDescent="0.2">
      <c r="A3418" s="794"/>
      <c r="B3418" s="794"/>
      <c r="C3418" s="794"/>
      <c r="D3418" s="794"/>
      <c r="G3418" s="794"/>
      <c r="H3418" s="794"/>
      <c r="I3418" s="794"/>
      <c r="J3418" s="794"/>
      <c r="K3418" s="794"/>
      <c r="L3418" s="794"/>
    </row>
    <row r="3419" spans="1:12" x14ac:dyDescent="0.2">
      <c r="A3419" s="794"/>
      <c r="B3419" s="794"/>
      <c r="C3419" s="794"/>
      <c r="D3419" s="794"/>
      <c r="G3419" s="794"/>
      <c r="H3419" s="794"/>
      <c r="I3419" s="794"/>
      <c r="J3419" s="794"/>
      <c r="K3419" s="794"/>
      <c r="L3419" s="794"/>
    </row>
    <row r="3420" spans="1:12" x14ac:dyDescent="0.2">
      <c r="A3420" s="794"/>
      <c r="B3420" s="794"/>
      <c r="C3420" s="794"/>
      <c r="D3420" s="794"/>
      <c r="G3420" s="794"/>
      <c r="H3420" s="794"/>
      <c r="I3420" s="794"/>
      <c r="J3420" s="794"/>
      <c r="K3420" s="794"/>
      <c r="L3420" s="794"/>
    </row>
    <row r="3421" spans="1:12" x14ac:dyDescent="0.2">
      <c r="A3421" s="794"/>
      <c r="B3421" s="794"/>
      <c r="C3421" s="794"/>
      <c r="D3421" s="794"/>
      <c r="G3421" s="794"/>
      <c r="H3421" s="794"/>
      <c r="I3421" s="794"/>
      <c r="J3421" s="794"/>
      <c r="K3421" s="794"/>
      <c r="L3421" s="794"/>
    </row>
    <row r="3422" spans="1:12" x14ac:dyDescent="0.2">
      <c r="A3422" s="794"/>
      <c r="B3422" s="794"/>
      <c r="C3422" s="794"/>
      <c r="D3422" s="794"/>
      <c r="G3422" s="794"/>
      <c r="H3422" s="794"/>
      <c r="I3422" s="794"/>
      <c r="J3422" s="794"/>
      <c r="K3422" s="794"/>
      <c r="L3422" s="794"/>
    </row>
    <row r="3423" spans="1:12" x14ac:dyDescent="0.2">
      <c r="A3423" s="794"/>
      <c r="B3423" s="794"/>
      <c r="C3423" s="794"/>
      <c r="D3423" s="794"/>
      <c r="G3423" s="794"/>
      <c r="H3423" s="794"/>
      <c r="I3423" s="794"/>
      <c r="J3423" s="794"/>
      <c r="K3423" s="794"/>
      <c r="L3423" s="794"/>
    </row>
    <row r="3424" spans="1:12" x14ac:dyDescent="0.2">
      <c r="A3424" s="794"/>
      <c r="B3424" s="794"/>
      <c r="C3424" s="794"/>
      <c r="D3424" s="794"/>
      <c r="G3424" s="794"/>
      <c r="H3424" s="794"/>
      <c r="I3424" s="794"/>
      <c r="J3424" s="794"/>
      <c r="K3424" s="794"/>
      <c r="L3424" s="794"/>
    </row>
    <row r="3425" spans="1:12" x14ac:dyDescent="0.2">
      <c r="A3425" s="794"/>
      <c r="B3425" s="794"/>
      <c r="C3425" s="794"/>
      <c r="D3425" s="794"/>
      <c r="G3425" s="794"/>
      <c r="H3425" s="794"/>
      <c r="I3425" s="794"/>
      <c r="J3425" s="794"/>
      <c r="K3425" s="794"/>
      <c r="L3425" s="794"/>
    </row>
    <row r="3426" spans="1:12" x14ac:dyDescent="0.2">
      <c r="A3426" s="794"/>
      <c r="B3426" s="794"/>
      <c r="C3426" s="794"/>
      <c r="D3426" s="794"/>
      <c r="G3426" s="794"/>
      <c r="H3426" s="794"/>
      <c r="I3426" s="794"/>
      <c r="J3426" s="794"/>
      <c r="K3426" s="794"/>
      <c r="L3426" s="794"/>
    </row>
    <row r="3427" spans="1:12" x14ac:dyDescent="0.2">
      <c r="A3427" s="794"/>
      <c r="B3427" s="794"/>
      <c r="C3427" s="794"/>
      <c r="D3427" s="794"/>
      <c r="G3427" s="794"/>
      <c r="H3427" s="794"/>
      <c r="I3427" s="794"/>
      <c r="J3427" s="794"/>
      <c r="K3427" s="794"/>
      <c r="L3427" s="794"/>
    </row>
    <row r="3428" spans="1:12" x14ac:dyDescent="0.2">
      <c r="A3428" s="794"/>
      <c r="B3428" s="794"/>
      <c r="C3428" s="794"/>
      <c r="D3428" s="794"/>
      <c r="G3428" s="794"/>
      <c r="H3428" s="794"/>
      <c r="I3428" s="794"/>
      <c r="J3428" s="794"/>
      <c r="K3428" s="794"/>
      <c r="L3428" s="794"/>
    </row>
    <row r="3429" spans="1:12" x14ac:dyDescent="0.2">
      <c r="A3429" s="794"/>
      <c r="B3429" s="794"/>
      <c r="C3429" s="794"/>
      <c r="D3429" s="794"/>
      <c r="G3429" s="794"/>
      <c r="H3429" s="794"/>
      <c r="I3429" s="794"/>
      <c r="J3429" s="794"/>
      <c r="K3429" s="794"/>
      <c r="L3429" s="794"/>
    </row>
    <row r="3430" spans="1:12" x14ac:dyDescent="0.2">
      <c r="A3430" s="794"/>
      <c r="B3430" s="794"/>
      <c r="C3430" s="794"/>
      <c r="D3430" s="794"/>
      <c r="G3430" s="794"/>
      <c r="H3430" s="794"/>
      <c r="I3430" s="794"/>
      <c r="J3430" s="794"/>
      <c r="K3430" s="794"/>
      <c r="L3430" s="794"/>
    </row>
    <row r="3431" spans="1:12" x14ac:dyDescent="0.2">
      <c r="A3431" s="794"/>
      <c r="B3431" s="794"/>
      <c r="C3431" s="794"/>
      <c r="D3431" s="794"/>
      <c r="G3431" s="794"/>
      <c r="H3431" s="794"/>
      <c r="I3431" s="794"/>
      <c r="J3431" s="794"/>
      <c r="K3431" s="794"/>
      <c r="L3431" s="794"/>
    </row>
    <row r="3432" spans="1:12" x14ac:dyDescent="0.2">
      <c r="A3432" s="794"/>
      <c r="B3432" s="794"/>
      <c r="C3432" s="794"/>
      <c r="D3432" s="794"/>
      <c r="G3432" s="794"/>
      <c r="H3432" s="794"/>
      <c r="I3432" s="794"/>
      <c r="J3432" s="794"/>
      <c r="K3432" s="794"/>
      <c r="L3432" s="794"/>
    </row>
    <row r="3433" spans="1:12" x14ac:dyDescent="0.2">
      <c r="A3433" s="794"/>
      <c r="B3433" s="794"/>
      <c r="C3433" s="794"/>
      <c r="D3433" s="794"/>
      <c r="G3433" s="794"/>
      <c r="H3433" s="794"/>
      <c r="I3433" s="794"/>
      <c r="J3433" s="794"/>
      <c r="K3433" s="794"/>
      <c r="L3433" s="794"/>
    </row>
    <row r="3434" spans="1:12" x14ac:dyDescent="0.2">
      <c r="A3434" s="794"/>
      <c r="B3434" s="794"/>
      <c r="C3434" s="794"/>
      <c r="D3434" s="794"/>
      <c r="G3434" s="794"/>
      <c r="H3434" s="794"/>
      <c r="I3434" s="794"/>
      <c r="J3434" s="794"/>
      <c r="K3434" s="794"/>
      <c r="L3434" s="794"/>
    </row>
    <row r="3435" spans="1:12" x14ac:dyDescent="0.2">
      <c r="A3435" s="794"/>
      <c r="B3435" s="794"/>
      <c r="C3435" s="794"/>
      <c r="D3435" s="794"/>
      <c r="G3435" s="794"/>
      <c r="H3435" s="794"/>
      <c r="I3435" s="794"/>
      <c r="J3435" s="794"/>
      <c r="K3435" s="794"/>
      <c r="L3435" s="794"/>
    </row>
    <row r="3436" spans="1:12" x14ac:dyDescent="0.2">
      <c r="A3436" s="794"/>
      <c r="B3436" s="794"/>
      <c r="C3436" s="794"/>
      <c r="D3436" s="794"/>
      <c r="G3436" s="794"/>
      <c r="H3436" s="794"/>
      <c r="I3436" s="794"/>
      <c r="J3436" s="794"/>
      <c r="K3436" s="794"/>
      <c r="L3436" s="794"/>
    </row>
    <row r="3437" spans="1:12" x14ac:dyDescent="0.2">
      <c r="A3437" s="794"/>
      <c r="B3437" s="794"/>
      <c r="C3437" s="794"/>
      <c r="D3437" s="794"/>
      <c r="G3437" s="794"/>
      <c r="H3437" s="794"/>
      <c r="I3437" s="794"/>
      <c r="J3437" s="794"/>
      <c r="K3437" s="794"/>
      <c r="L3437" s="794"/>
    </row>
    <row r="3438" spans="1:12" x14ac:dyDescent="0.2">
      <c r="A3438" s="794"/>
      <c r="B3438" s="794"/>
      <c r="C3438" s="794"/>
      <c r="D3438" s="794"/>
      <c r="G3438" s="794"/>
      <c r="H3438" s="794"/>
      <c r="I3438" s="794"/>
      <c r="J3438" s="794"/>
      <c r="K3438" s="794"/>
      <c r="L3438" s="794"/>
    </row>
    <row r="3439" spans="1:12" x14ac:dyDescent="0.2">
      <c r="A3439" s="794"/>
      <c r="B3439" s="794"/>
      <c r="C3439" s="794"/>
      <c r="D3439" s="794"/>
      <c r="G3439" s="794"/>
      <c r="H3439" s="794"/>
      <c r="I3439" s="794"/>
      <c r="J3439" s="794"/>
      <c r="K3439" s="794"/>
      <c r="L3439" s="794"/>
    </row>
    <row r="3440" spans="1:12" x14ac:dyDescent="0.2">
      <c r="A3440" s="794"/>
      <c r="B3440" s="794"/>
      <c r="C3440" s="794"/>
      <c r="D3440" s="794"/>
      <c r="G3440" s="794"/>
      <c r="H3440" s="794"/>
      <c r="I3440" s="794"/>
      <c r="J3440" s="794"/>
      <c r="K3440" s="794"/>
      <c r="L3440" s="794"/>
    </row>
    <row r="3441" spans="1:12" x14ac:dyDescent="0.2">
      <c r="A3441" s="794"/>
      <c r="B3441" s="794"/>
      <c r="C3441" s="794"/>
      <c r="D3441" s="794"/>
      <c r="G3441" s="794"/>
      <c r="H3441" s="794"/>
      <c r="I3441" s="794"/>
      <c r="J3441" s="794"/>
      <c r="K3441" s="794"/>
      <c r="L3441" s="794"/>
    </row>
    <row r="3442" spans="1:12" x14ac:dyDescent="0.2">
      <c r="A3442" s="794"/>
      <c r="B3442" s="794"/>
      <c r="C3442" s="794"/>
      <c r="D3442" s="794"/>
      <c r="G3442" s="794"/>
      <c r="H3442" s="794"/>
      <c r="I3442" s="794"/>
      <c r="J3442" s="794"/>
      <c r="K3442" s="794"/>
      <c r="L3442" s="794"/>
    </row>
    <row r="3443" spans="1:12" x14ac:dyDescent="0.2">
      <c r="A3443" s="794"/>
      <c r="B3443" s="794"/>
      <c r="C3443" s="794"/>
      <c r="D3443" s="794"/>
      <c r="G3443" s="794"/>
      <c r="H3443" s="794"/>
      <c r="I3443" s="794"/>
      <c r="J3443" s="794"/>
      <c r="K3443" s="794"/>
      <c r="L3443" s="794"/>
    </row>
    <row r="3444" spans="1:12" x14ac:dyDescent="0.2">
      <c r="A3444" s="794"/>
      <c r="B3444" s="794"/>
      <c r="C3444" s="794"/>
      <c r="D3444" s="794"/>
      <c r="G3444" s="794"/>
      <c r="H3444" s="794"/>
      <c r="I3444" s="794"/>
      <c r="J3444" s="794"/>
      <c r="K3444" s="794"/>
      <c r="L3444" s="794"/>
    </row>
    <row r="3445" spans="1:12" x14ac:dyDescent="0.2">
      <c r="A3445" s="794"/>
      <c r="B3445" s="794"/>
      <c r="C3445" s="794"/>
      <c r="D3445" s="794"/>
      <c r="G3445" s="794"/>
      <c r="H3445" s="794"/>
      <c r="I3445" s="794"/>
      <c r="J3445" s="794"/>
      <c r="K3445" s="794"/>
      <c r="L3445" s="794"/>
    </row>
    <row r="3446" spans="1:12" x14ac:dyDescent="0.2">
      <c r="A3446" s="794"/>
      <c r="B3446" s="794"/>
      <c r="C3446" s="794"/>
      <c r="D3446" s="794"/>
      <c r="G3446" s="794"/>
      <c r="H3446" s="794"/>
      <c r="I3446" s="794"/>
      <c r="J3446" s="794"/>
      <c r="K3446" s="794"/>
      <c r="L3446" s="794"/>
    </row>
    <row r="3447" spans="1:12" x14ac:dyDescent="0.2">
      <c r="A3447" s="794"/>
      <c r="B3447" s="794"/>
      <c r="C3447" s="794"/>
      <c r="D3447" s="794"/>
      <c r="G3447" s="794"/>
      <c r="H3447" s="794"/>
      <c r="I3447" s="794"/>
      <c r="J3447" s="794"/>
      <c r="K3447" s="794"/>
      <c r="L3447" s="794"/>
    </row>
    <row r="3448" spans="1:12" x14ac:dyDescent="0.2">
      <c r="A3448" s="794"/>
      <c r="B3448" s="794"/>
      <c r="C3448" s="794"/>
      <c r="D3448" s="794"/>
      <c r="G3448" s="794"/>
      <c r="H3448" s="794"/>
      <c r="I3448" s="794"/>
      <c r="J3448" s="794"/>
      <c r="K3448" s="794"/>
      <c r="L3448" s="794"/>
    </row>
    <row r="3449" spans="1:12" x14ac:dyDescent="0.2">
      <c r="A3449" s="794"/>
      <c r="B3449" s="794"/>
      <c r="C3449" s="794"/>
      <c r="D3449" s="794"/>
      <c r="G3449" s="794"/>
      <c r="H3449" s="794"/>
      <c r="I3449" s="794"/>
      <c r="J3449" s="794"/>
      <c r="K3449" s="794"/>
      <c r="L3449" s="794"/>
    </row>
    <row r="3450" spans="1:12" x14ac:dyDescent="0.2">
      <c r="A3450" s="794"/>
      <c r="B3450" s="794"/>
      <c r="C3450" s="794"/>
      <c r="D3450" s="794"/>
      <c r="G3450" s="794"/>
      <c r="H3450" s="794"/>
      <c r="I3450" s="794"/>
      <c r="J3450" s="794"/>
      <c r="K3450" s="794"/>
      <c r="L3450" s="794"/>
    </row>
    <row r="3451" spans="1:12" x14ac:dyDescent="0.2">
      <c r="A3451" s="794"/>
      <c r="B3451" s="794"/>
      <c r="C3451" s="794"/>
      <c r="D3451" s="794"/>
      <c r="G3451" s="794"/>
      <c r="H3451" s="794"/>
      <c r="I3451" s="794"/>
      <c r="J3451" s="794"/>
      <c r="K3451" s="794"/>
      <c r="L3451" s="794"/>
    </row>
    <row r="3452" spans="1:12" x14ac:dyDescent="0.2">
      <c r="A3452" s="794"/>
      <c r="B3452" s="794"/>
      <c r="C3452" s="794"/>
      <c r="D3452" s="794"/>
      <c r="G3452" s="794"/>
      <c r="H3452" s="794"/>
      <c r="I3452" s="794"/>
      <c r="J3452" s="794"/>
      <c r="K3452" s="794"/>
      <c r="L3452" s="794"/>
    </row>
    <row r="3453" spans="1:12" x14ac:dyDescent="0.2">
      <c r="A3453" s="794"/>
      <c r="B3453" s="794"/>
      <c r="C3453" s="794"/>
      <c r="D3453" s="794"/>
      <c r="G3453" s="794"/>
      <c r="H3453" s="794"/>
      <c r="I3453" s="794"/>
      <c r="J3453" s="794"/>
      <c r="K3453" s="794"/>
      <c r="L3453" s="794"/>
    </row>
    <row r="3454" spans="1:12" x14ac:dyDescent="0.2">
      <c r="A3454" s="794"/>
      <c r="B3454" s="794"/>
      <c r="C3454" s="794"/>
      <c r="D3454" s="794"/>
      <c r="G3454" s="794"/>
      <c r="H3454" s="794"/>
      <c r="I3454" s="794"/>
      <c r="J3454" s="794"/>
      <c r="K3454" s="794"/>
      <c r="L3454" s="794"/>
    </row>
    <row r="3455" spans="1:12" x14ac:dyDescent="0.2">
      <c r="A3455" s="794"/>
      <c r="B3455" s="794"/>
      <c r="C3455" s="794"/>
      <c r="D3455" s="794"/>
      <c r="G3455" s="794"/>
      <c r="H3455" s="794"/>
      <c r="I3455" s="794"/>
      <c r="J3455" s="794"/>
      <c r="K3455" s="794"/>
      <c r="L3455" s="794"/>
    </row>
    <row r="3456" spans="1:12" x14ac:dyDescent="0.2">
      <c r="A3456" s="794"/>
      <c r="B3456" s="794"/>
      <c r="C3456" s="794"/>
      <c r="D3456" s="794"/>
      <c r="G3456" s="794"/>
      <c r="H3456" s="794"/>
      <c r="I3456" s="794"/>
      <c r="J3456" s="794"/>
      <c r="K3456" s="794"/>
      <c r="L3456" s="794"/>
    </row>
    <row r="3457" spans="1:12" x14ac:dyDescent="0.2">
      <c r="A3457" s="794"/>
      <c r="B3457" s="794"/>
      <c r="C3457" s="794"/>
      <c r="D3457" s="794"/>
      <c r="G3457" s="794"/>
      <c r="H3457" s="794"/>
      <c r="I3457" s="794"/>
      <c r="J3457" s="794"/>
      <c r="K3457" s="794"/>
      <c r="L3457" s="794"/>
    </row>
    <row r="3458" spans="1:12" x14ac:dyDescent="0.2">
      <c r="A3458" s="794"/>
      <c r="B3458" s="794"/>
      <c r="C3458" s="794"/>
      <c r="D3458" s="794"/>
      <c r="G3458" s="794"/>
      <c r="H3458" s="794"/>
      <c r="I3458" s="794"/>
      <c r="J3458" s="794"/>
      <c r="K3458" s="794"/>
      <c r="L3458" s="794"/>
    </row>
    <row r="3459" spans="1:12" x14ac:dyDescent="0.2">
      <c r="A3459" s="794"/>
      <c r="B3459" s="794"/>
      <c r="C3459" s="794"/>
      <c r="D3459" s="794"/>
      <c r="G3459" s="794"/>
      <c r="H3459" s="794"/>
      <c r="I3459" s="794"/>
      <c r="J3459" s="794"/>
      <c r="K3459" s="794"/>
      <c r="L3459" s="794"/>
    </row>
    <row r="3460" spans="1:12" x14ac:dyDescent="0.2">
      <c r="A3460" s="794"/>
      <c r="B3460" s="794"/>
      <c r="C3460" s="794"/>
      <c r="D3460" s="794"/>
      <c r="G3460" s="794"/>
      <c r="H3460" s="794"/>
      <c r="I3460" s="794"/>
      <c r="J3460" s="794"/>
      <c r="K3460" s="794"/>
      <c r="L3460" s="794"/>
    </row>
    <row r="3461" spans="1:12" x14ac:dyDescent="0.2">
      <c r="A3461" s="794"/>
      <c r="B3461" s="794"/>
      <c r="C3461" s="794"/>
      <c r="D3461" s="794"/>
      <c r="G3461" s="794"/>
      <c r="H3461" s="794"/>
      <c r="I3461" s="794"/>
      <c r="J3461" s="794"/>
      <c r="K3461" s="794"/>
      <c r="L3461" s="794"/>
    </row>
    <row r="3462" spans="1:12" x14ac:dyDescent="0.2">
      <c r="A3462" s="794"/>
      <c r="B3462" s="794"/>
      <c r="C3462" s="794"/>
      <c r="D3462" s="794"/>
      <c r="G3462" s="794"/>
      <c r="H3462" s="794"/>
      <c r="I3462" s="794"/>
      <c r="J3462" s="794"/>
      <c r="K3462" s="794"/>
      <c r="L3462" s="794"/>
    </row>
    <row r="3463" spans="1:12" x14ac:dyDescent="0.2">
      <c r="A3463" s="794"/>
      <c r="B3463" s="794"/>
      <c r="C3463" s="794"/>
      <c r="D3463" s="794"/>
      <c r="G3463" s="794"/>
      <c r="H3463" s="794"/>
      <c r="I3463" s="794"/>
      <c r="J3463" s="794"/>
      <c r="K3463" s="794"/>
      <c r="L3463" s="794"/>
    </row>
    <row r="3464" spans="1:12" x14ac:dyDescent="0.2">
      <c r="A3464" s="794"/>
      <c r="B3464" s="794"/>
      <c r="C3464" s="794"/>
      <c r="D3464" s="794"/>
      <c r="G3464" s="794"/>
      <c r="H3464" s="794"/>
      <c r="I3464" s="794"/>
      <c r="J3464" s="794"/>
      <c r="K3464" s="794"/>
      <c r="L3464" s="794"/>
    </row>
    <row r="3465" spans="1:12" x14ac:dyDescent="0.2">
      <c r="A3465" s="794"/>
      <c r="B3465" s="794"/>
      <c r="C3465" s="794"/>
      <c r="D3465" s="794"/>
      <c r="G3465" s="794"/>
      <c r="H3465" s="794"/>
      <c r="I3465" s="794"/>
      <c r="J3465" s="794"/>
      <c r="K3465" s="794"/>
      <c r="L3465" s="794"/>
    </row>
    <row r="3466" spans="1:12" x14ac:dyDescent="0.2">
      <c r="A3466" s="794"/>
      <c r="B3466" s="794"/>
      <c r="C3466" s="794"/>
      <c r="D3466" s="794"/>
      <c r="G3466" s="794"/>
      <c r="H3466" s="794"/>
      <c r="I3466" s="794"/>
      <c r="J3466" s="794"/>
      <c r="K3466" s="794"/>
      <c r="L3466" s="794"/>
    </row>
    <row r="3467" spans="1:12" x14ac:dyDescent="0.2">
      <c r="A3467" s="794"/>
      <c r="B3467" s="794"/>
      <c r="C3467" s="794"/>
      <c r="D3467" s="794"/>
      <c r="G3467" s="794"/>
      <c r="H3467" s="794"/>
      <c r="I3467" s="794"/>
      <c r="J3467" s="794"/>
      <c r="K3467" s="794"/>
      <c r="L3467" s="794"/>
    </row>
    <row r="3468" spans="1:12" x14ac:dyDescent="0.2">
      <c r="A3468" s="794"/>
      <c r="B3468" s="794"/>
      <c r="C3468" s="794"/>
      <c r="D3468" s="794"/>
      <c r="G3468" s="794"/>
      <c r="H3468" s="794"/>
      <c r="I3468" s="794"/>
      <c r="J3468" s="794"/>
      <c r="K3468" s="794"/>
      <c r="L3468" s="794"/>
    </row>
    <row r="3469" spans="1:12" x14ac:dyDescent="0.2">
      <c r="A3469" s="794"/>
      <c r="B3469" s="794"/>
      <c r="C3469" s="794"/>
      <c r="D3469" s="794"/>
      <c r="G3469" s="794"/>
      <c r="H3469" s="794"/>
      <c r="I3469" s="794"/>
      <c r="J3469" s="794"/>
      <c r="K3469" s="794"/>
      <c r="L3469" s="794"/>
    </row>
    <row r="3470" spans="1:12" x14ac:dyDescent="0.2">
      <c r="A3470" s="794"/>
      <c r="B3470" s="794"/>
      <c r="C3470" s="794"/>
      <c r="D3470" s="794"/>
      <c r="G3470" s="794"/>
      <c r="H3470" s="794"/>
      <c r="I3470" s="794"/>
      <c r="J3470" s="794"/>
      <c r="K3470" s="794"/>
      <c r="L3470" s="794"/>
    </row>
    <row r="3471" spans="1:12" x14ac:dyDescent="0.2">
      <c r="A3471" s="794"/>
      <c r="B3471" s="794"/>
      <c r="C3471" s="794"/>
      <c r="D3471" s="794"/>
      <c r="G3471" s="794"/>
      <c r="H3471" s="794"/>
      <c r="I3471" s="794"/>
      <c r="J3471" s="794"/>
      <c r="K3471" s="794"/>
      <c r="L3471" s="794"/>
    </row>
    <row r="3472" spans="1:12" x14ac:dyDescent="0.2">
      <c r="A3472" s="794"/>
      <c r="B3472" s="794"/>
      <c r="C3472" s="794"/>
      <c r="D3472" s="794"/>
      <c r="G3472" s="794"/>
      <c r="H3472" s="794"/>
      <c r="I3472" s="794"/>
      <c r="J3472" s="794"/>
      <c r="K3472" s="794"/>
      <c r="L3472" s="794"/>
    </row>
    <row r="3473" spans="1:12" x14ac:dyDescent="0.2">
      <c r="A3473" s="794"/>
      <c r="B3473" s="794"/>
      <c r="C3473" s="794"/>
      <c r="D3473" s="794"/>
      <c r="G3473" s="794"/>
      <c r="H3473" s="794"/>
      <c r="I3473" s="794"/>
      <c r="J3473" s="794"/>
      <c r="K3473" s="794"/>
      <c r="L3473" s="794"/>
    </row>
    <row r="3474" spans="1:12" x14ac:dyDescent="0.2">
      <c r="A3474" s="794"/>
      <c r="B3474" s="794"/>
      <c r="C3474" s="794"/>
      <c r="D3474" s="794"/>
      <c r="G3474" s="794"/>
      <c r="H3474" s="794"/>
      <c r="I3474" s="794"/>
      <c r="J3474" s="794"/>
      <c r="K3474" s="794"/>
      <c r="L3474" s="794"/>
    </row>
    <row r="3475" spans="1:12" x14ac:dyDescent="0.2">
      <c r="A3475" s="794"/>
      <c r="B3475" s="794"/>
      <c r="C3475" s="794"/>
      <c r="D3475" s="794"/>
      <c r="G3475" s="794"/>
      <c r="H3475" s="794"/>
      <c r="I3475" s="794"/>
      <c r="J3475" s="794"/>
      <c r="K3475" s="794"/>
      <c r="L3475" s="794"/>
    </row>
    <row r="3476" spans="1:12" x14ac:dyDescent="0.2">
      <c r="A3476" s="794"/>
      <c r="B3476" s="794"/>
      <c r="C3476" s="794"/>
      <c r="D3476" s="794"/>
      <c r="G3476" s="794"/>
      <c r="H3476" s="794"/>
      <c r="I3476" s="794"/>
      <c r="J3476" s="794"/>
      <c r="K3476" s="794"/>
      <c r="L3476" s="794"/>
    </row>
    <row r="3477" spans="1:12" x14ac:dyDescent="0.2">
      <c r="A3477" s="794"/>
      <c r="B3477" s="794"/>
      <c r="C3477" s="794"/>
      <c r="D3477" s="794"/>
      <c r="G3477" s="794"/>
      <c r="H3477" s="794"/>
      <c r="I3477" s="794"/>
      <c r="J3477" s="794"/>
      <c r="K3477" s="794"/>
      <c r="L3477" s="794"/>
    </row>
    <row r="3478" spans="1:12" x14ac:dyDescent="0.2">
      <c r="A3478" s="794"/>
      <c r="B3478" s="794"/>
      <c r="C3478" s="794"/>
      <c r="D3478" s="794"/>
      <c r="G3478" s="794"/>
      <c r="H3478" s="794"/>
      <c r="I3478" s="794"/>
      <c r="J3478" s="794"/>
      <c r="K3478" s="794"/>
      <c r="L3478" s="794"/>
    </row>
    <row r="3479" spans="1:12" x14ac:dyDescent="0.2">
      <c r="A3479" s="794"/>
      <c r="B3479" s="794"/>
      <c r="C3479" s="794"/>
      <c r="D3479" s="794"/>
      <c r="G3479" s="794"/>
      <c r="H3479" s="794"/>
      <c r="I3479" s="794"/>
      <c r="J3479" s="794"/>
      <c r="K3479" s="794"/>
      <c r="L3479" s="794"/>
    </row>
    <row r="3480" spans="1:12" x14ac:dyDescent="0.2">
      <c r="A3480" s="794"/>
      <c r="B3480" s="794"/>
      <c r="C3480" s="794"/>
      <c r="D3480" s="794"/>
      <c r="G3480" s="794"/>
      <c r="H3480" s="794"/>
      <c r="I3480" s="794"/>
      <c r="J3480" s="794"/>
      <c r="K3480" s="794"/>
      <c r="L3480" s="794"/>
    </row>
    <row r="3481" spans="1:12" x14ac:dyDescent="0.2">
      <c r="A3481" s="794"/>
      <c r="B3481" s="794"/>
      <c r="C3481" s="794"/>
      <c r="D3481" s="794"/>
      <c r="G3481" s="794"/>
      <c r="H3481" s="794"/>
      <c r="I3481" s="794"/>
      <c r="J3481" s="794"/>
      <c r="K3481" s="794"/>
      <c r="L3481" s="794"/>
    </row>
    <row r="3482" spans="1:12" x14ac:dyDescent="0.2">
      <c r="A3482" s="794"/>
      <c r="B3482" s="794"/>
      <c r="C3482" s="794"/>
      <c r="D3482" s="794"/>
      <c r="G3482" s="794"/>
      <c r="H3482" s="794"/>
      <c r="I3482" s="794"/>
      <c r="J3482" s="794"/>
      <c r="K3482" s="794"/>
      <c r="L3482" s="794"/>
    </row>
    <row r="3483" spans="1:12" x14ac:dyDescent="0.2">
      <c r="A3483" s="794"/>
      <c r="B3483" s="794"/>
      <c r="C3483" s="794"/>
      <c r="D3483" s="794"/>
      <c r="G3483" s="794"/>
      <c r="H3483" s="794"/>
      <c r="I3483" s="794"/>
      <c r="J3483" s="794"/>
      <c r="K3483" s="794"/>
      <c r="L3483" s="794"/>
    </row>
    <row r="3484" spans="1:12" x14ac:dyDescent="0.2">
      <c r="A3484" s="794"/>
      <c r="B3484" s="794"/>
      <c r="C3484" s="794"/>
      <c r="D3484" s="794"/>
      <c r="G3484" s="794"/>
      <c r="H3484" s="794"/>
      <c r="I3484" s="794"/>
      <c r="J3484" s="794"/>
      <c r="K3484" s="794"/>
      <c r="L3484" s="794"/>
    </row>
    <row r="3485" spans="1:12" x14ac:dyDescent="0.2">
      <c r="A3485" s="794"/>
      <c r="B3485" s="794"/>
      <c r="C3485" s="794"/>
      <c r="D3485" s="794"/>
      <c r="G3485" s="794"/>
      <c r="H3485" s="794"/>
      <c r="I3485" s="794"/>
      <c r="J3485" s="794"/>
      <c r="K3485" s="794"/>
      <c r="L3485" s="794"/>
    </row>
    <row r="3486" spans="1:12" x14ac:dyDescent="0.2">
      <c r="A3486" s="794"/>
      <c r="B3486" s="794"/>
      <c r="C3486" s="794"/>
      <c r="D3486" s="794"/>
      <c r="G3486" s="794"/>
      <c r="H3486" s="794"/>
      <c r="I3486" s="794"/>
      <c r="J3486" s="794"/>
      <c r="K3486" s="794"/>
      <c r="L3486" s="794"/>
    </row>
    <row r="3487" spans="1:12" x14ac:dyDescent="0.2">
      <c r="A3487" s="794"/>
      <c r="B3487" s="794"/>
      <c r="C3487" s="794"/>
      <c r="D3487" s="794"/>
      <c r="G3487" s="794"/>
      <c r="H3487" s="794"/>
      <c r="I3487" s="794"/>
      <c r="J3487" s="794"/>
      <c r="K3487" s="794"/>
      <c r="L3487" s="794"/>
    </row>
    <row r="3488" spans="1:12" x14ac:dyDescent="0.2">
      <c r="A3488" s="794"/>
      <c r="B3488" s="794"/>
      <c r="C3488" s="794"/>
      <c r="D3488" s="794"/>
      <c r="G3488" s="794"/>
      <c r="H3488" s="794"/>
      <c r="I3488" s="794"/>
      <c r="J3488" s="794"/>
      <c r="K3488" s="794"/>
      <c r="L3488" s="794"/>
    </row>
    <row r="3489" spans="1:12" x14ac:dyDescent="0.2">
      <c r="A3489" s="794"/>
      <c r="B3489" s="794"/>
      <c r="C3489" s="794"/>
      <c r="D3489" s="794"/>
      <c r="G3489" s="794"/>
      <c r="H3489" s="794"/>
      <c r="I3489" s="794"/>
      <c r="J3489" s="794"/>
      <c r="K3489" s="794"/>
      <c r="L3489" s="794"/>
    </row>
    <row r="3490" spans="1:12" x14ac:dyDescent="0.2">
      <c r="A3490" s="794"/>
      <c r="B3490" s="794"/>
      <c r="C3490" s="794"/>
      <c r="D3490" s="794"/>
      <c r="G3490" s="794"/>
      <c r="H3490" s="794"/>
      <c r="I3490" s="794"/>
      <c r="J3490" s="794"/>
      <c r="K3490" s="794"/>
      <c r="L3490" s="794"/>
    </row>
    <row r="3491" spans="1:12" x14ac:dyDescent="0.2">
      <c r="A3491" s="794"/>
      <c r="B3491" s="794"/>
      <c r="C3491" s="794"/>
      <c r="D3491" s="794"/>
      <c r="G3491" s="794"/>
      <c r="H3491" s="794"/>
      <c r="I3491" s="794"/>
      <c r="J3491" s="794"/>
      <c r="K3491" s="794"/>
      <c r="L3491" s="794"/>
    </row>
    <row r="3492" spans="1:12" x14ac:dyDescent="0.2">
      <c r="A3492" s="794"/>
      <c r="B3492" s="794"/>
      <c r="C3492" s="794"/>
      <c r="D3492" s="794"/>
      <c r="G3492" s="794"/>
      <c r="H3492" s="794"/>
      <c r="I3492" s="794"/>
      <c r="J3492" s="794"/>
      <c r="K3492" s="794"/>
      <c r="L3492" s="794"/>
    </row>
    <row r="3493" spans="1:12" x14ac:dyDescent="0.2">
      <c r="A3493" s="794"/>
      <c r="B3493" s="794"/>
      <c r="C3493" s="794"/>
      <c r="D3493" s="794"/>
      <c r="G3493" s="794"/>
      <c r="H3493" s="794"/>
      <c r="I3493" s="794"/>
      <c r="J3493" s="794"/>
      <c r="K3493" s="794"/>
      <c r="L3493" s="794"/>
    </row>
    <row r="3494" spans="1:12" x14ac:dyDescent="0.2">
      <c r="A3494" s="794"/>
      <c r="B3494" s="794"/>
      <c r="C3494" s="794"/>
      <c r="D3494" s="794"/>
      <c r="G3494" s="794"/>
      <c r="H3494" s="794"/>
      <c r="I3494" s="794"/>
      <c r="J3494" s="794"/>
      <c r="K3494" s="794"/>
      <c r="L3494" s="794"/>
    </row>
    <row r="3495" spans="1:12" x14ac:dyDescent="0.2">
      <c r="A3495" s="794"/>
      <c r="B3495" s="794"/>
      <c r="C3495" s="794"/>
      <c r="D3495" s="794"/>
      <c r="G3495" s="794"/>
      <c r="H3495" s="794"/>
      <c r="I3495" s="794"/>
      <c r="J3495" s="794"/>
      <c r="K3495" s="794"/>
      <c r="L3495" s="794"/>
    </row>
    <row r="3496" spans="1:12" x14ac:dyDescent="0.2">
      <c r="A3496" s="794"/>
      <c r="B3496" s="794"/>
      <c r="C3496" s="794"/>
      <c r="D3496" s="794"/>
      <c r="G3496" s="794"/>
      <c r="H3496" s="794"/>
      <c r="I3496" s="794"/>
      <c r="J3496" s="794"/>
      <c r="K3496" s="794"/>
      <c r="L3496" s="794"/>
    </row>
    <row r="3497" spans="1:12" x14ac:dyDescent="0.2">
      <c r="A3497" s="794"/>
      <c r="B3497" s="794"/>
      <c r="C3497" s="794"/>
      <c r="D3497" s="794"/>
      <c r="G3497" s="794"/>
      <c r="H3497" s="794"/>
      <c r="I3497" s="794"/>
      <c r="J3497" s="794"/>
      <c r="K3497" s="794"/>
      <c r="L3497" s="794"/>
    </row>
    <row r="3498" spans="1:12" x14ac:dyDescent="0.2">
      <c r="A3498" s="794"/>
      <c r="B3498" s="794"/>
      <c r="C3498" s="794"/>
      <c r="D3498" s="794"/>
      <c r="G3498" s="794"/>
      <c r="H3498" s="794"/>
      <c r="I3498" s="794"/>
      <c r="J3498" s="794"/>
      <c r="K3498" s="794"/>
      <c r="L3498" s="794"/>
    </row>
    <row r="3499" spans="1:12" x14ac:dyDescent="0.2">
      <c r="A3499" s="794"/>
      <c r="B3499" s="794"/>
      <c r="C3499" s="794"/>
      <c r="D3499" s="794"/>
      <c r="G3499" s="794"/>
      <c r="H3499" s="794"/>
      <c r="I3499" s="794"/>
      <c r="J3499" s="794"/>
      <c r="K3499" s="794"/>
      <c r="L3499" s="794"/>
    </row>
    <row r="3500" spans="1:12" x14ac:dyDescent="0.2">
      <c r="A3500" s="794"/>
      <c r="B3500" s="794"/>
      <c r="C3500" s="794"/>
      <c r="D3500" s="794"/>
      <c r="G3500" s="794"/>
      <c r="H3500" s="794"/>
      <c r="I3500" s="794"/>
      <c r="J3500" s="794"/>
      <c r="K3500" s="794"/>
      <c r="L3500" s="794"/>
    </row>
    <row r="3501" spans="1:12" x14ac:dyDescent="0.2">
      <c r="A3501" s="794"/>
      <c r="B3501" s="794"/>
      <c r="C3501" s="794"/>
      <c r="D3501" s="794"/>
      <c r="G3501" s="794"/>
      <c r="H3501" s="794"/>
      <c r="I3501" s="794"/>
      <c r="J3501" s="794"/>
      <c r="K3501" s="794"/>
      <c r="L3501" s="794"/>
    </row>
    <row r="3502" spans="1:12" x14ac:dyDescent="0.2">
      <c r="A3502" s="794"/>
      <c r="B3502" s="794"/>
      <c r="C3502" s="794"/>
      <c r="D3502" s="794"/>
      <c r="G3502" s="794"/>
      <c r="H3502" s="794"/>
      <c r="I3502" s="794"/>
      <c r="J3502" s="794"/>
      <c r="K3502" s="794"/>
      <c r="L3502" s="794"/>
    </row>
    <row r="3503" spans="1:12" x14ac:dyDescent="0.2">
      <c r="A3503" s="794"/>
      <c r="B3503" s="794"/>
      <c r="C3503" s="794"/>
      <c r="D3503" s="794"/>
      <c r="G3503" s="794"/>
      <c r="H3503" s="794"/>
      <c r="I3503" s="794"/>
      <c r="J3503" s="794"/>
      <c r="K3503" s="794"/>
      <c r="L3503" s="794"/>
    </row>
    <row r="3504" spans="1:12" x14ac:dyDescent="0.2">
      <c r="A3504" s="794"/>
      <c r="B3504" s="794"/>
      <c r="C3504" s="794"/>
      <c r="D3504" s="794"/>
      <c r="G3504" s="794"/>
      <c r="H3504" s="794"/>
      <c r="I3504" s="794"/>
      <c r="J3504" s="794"/>
      <c r="K3504" s="794"/>
      <c r="L3504" s="794"/>
    </row>
    <row r="3505" spans="1:12" x14ac:dyDescent="0.2">
      <c r="A3505" s="794"/>
      <c r="B3505" s="794"/>
      <c r="C3505" s="794"/>
      <c r="D3505" s="794"/>
      <c r="G3505" s="794"/>
      <c r="H3505" s="794"/>
      <c r="I3505" s="794"/>
      <c r="J3505" s="794"/>
      <c r="K3505" s="794"/>
      <c r="L3505" s="794"/>
    </row>
    <row r="3506" spans="1:12" x14ac:dyDescent="0.2">
      <c r="A3506" s="794"/>
      <c r="B3506" s="794"/>
      <c r="C3506" s="794"/>
      <c r="D3506" s="794"/>
      <c r="G3506" s="794"/>
      <c r="H3506" s="794"/>
      <c r="I3506" s="794"/>
      <c r="J3506" s="794"/>
      <c r="K3506" s="794"/>
      <c r="L3506" s="794"/>
    </row>
    <row r="3507" spans="1:12" x14ac:dyDescent="0.2">
      <c r="A3507" s="794"/>
      <c r="B3507" s="794"/>
      <c r="C3507" s="794"/>
      <c r="D3507" s="794"/>
      <c r="G3507" s="794"/>
      <c r="H3507" s="794"/>
      <c r="I3507" s="794"/>
      <c r="J3507" s="794"/>
      <c r="K3507" s="794"/>
      <c r="L3507" s="794"/>
    </row>
    <row r="3508" spans="1:12" x14ac:dyDescent="0.2">
      <c r="A3508" s="794"/>
      <c r="B3508" s="794"/>
      <c r="C3508" s="794"/>
      <c r="D3508" s="794"/>
      <c r="G3508" s="794"/>
      <c r="H3508" s="794"/>
      <c r="I3508" s="794"/>
      <c r="J3508" s="794"/>
      <c r="K3508" s="794"/>
      <c r="L3508" s="794"/>
    </row>
    <row r="3509" spans="1:12" x14ac:dyDescent="0.2">
      <c r="A3509" s="794"/>
      <c r="B3509" s="794"/>
      <c r="C3509" s="794"/>
      <c r="D3509" s="794"/>
      <c r="G3509" s="794"/>
      <c r="H3509" s="794"/>
      <c r="I3509" s="794"/>
      <c r="J3509" s="794"/>
      <c r="K3509" s="794"/>
      <c r="L3509" s="794"/>
    </row>
    <row r="3510" spans="1:12" x14ac:dyDescent="0.2">
      <c r="A3510" s="794"/>
      <c r="B3510" s="794"/>
      <c r="C3510" s="794"/>
      <c r="D3510" s="794"/>
      <c r="G3510" s="794"/>
      <c r="H3510" s="794"/>
      <c r="I3510" s="794"/>
      <c r="J3510" s="794"/>
      <c r="K3510" s="794"/>
      <c r="L3510" s="794"/>
    </row>
    <row r="3511" spans="1:12" x14ac:dyDescent="0.2">
      <c r="A3511" s="794"/>
      <c r="B3511" s="794"/>
      <c r="C3511" s="794"/>
      <c r="D3511" s="794"/>
      <c r="G3511" s="794"/>
      <c r="H3511" s="794"/>
      <c r="I3511" s="794"/>
      <c r="J3511" s="794"/>
      <c r="K3511" s="794"/>
      <c r="L3511" s="794"/>
    </row>
    <row r="3512" spans="1:12" x14ac:dyDescent="0.2">
      <c r="A3512" s="794"/>
      <c r="B3512" s="794"/>
      <c r="C3512" s="794"/>
      <c r="D3512" s="794"/>
      <c r="G3512" s="794"/>
      <c r="H3512" s="794"/>
      <c r="I3512" s="794"/>
      <c r="J3512" s="794"/>
      <c r="K3512" s="794"/>
      <c r="L3512" s="794"/>
    </row>
    <row r="3513" spans="1:12" x14ac:dyDescent="0.2">
      <c r="A3513" s="794"/>
      <c r="B3513" s="794"/>
      <c r="C3513" s="794"/>
      <c r="D3513" s="794"/>
      <c r="G3513" s="794"/>
      <c r="H3513" s="794"/>
      <c r="I3513" s="794"/>
      <c r="J3513" s="794"/>
      <c r="K3513" s="794"/>
      <c r="L3513" s="794"/>
    </row>
    <row r="3514" spans="1:12" x14ac:dyDescent="0.2">
      <c r="A3514" s="794"/>
      <c r="B3514" s="794"/>
      <c r="C3514" s="794"/>
      <c r="D3514" s="794"/>
      <c r="G3514" s="794"/>
      <c r="H3514" s="794"/>
      <c r="I3514" s="794"/>
      <c r="J3514" s="794"/>
      <c r="K3514" s="794"/>
      <c r="L3514" s="794"/>
    </row>
    <row r="3515" spans="1:12" x14ac:dyDescent="0.2">
      <c r="A3515" s="794"/>
      <c r="B3515" s="794"/>
      <c r="C3515" s="794"/>
      <c r="D3515" s="794"/>
      <c r="G3515" s="794"/>
      <c r="H3515" s="794"/>
      <c r="I3515" s="794"/>
      <c r="J3515" s="794"/>
      <c r="K3515" s="794"/>
      <c r="L3515" s="794"/>
    </row>
    <row r="3516" spans="1:12" x14ac:dyDescent="0.2">
      <c r="A3516" s="794"/>
      <c r="B3516" s="794"/>
      <c r="C3516" s="794"/>
      <c r="D3516" s="794"/>
      <c r="G3516" s="794"/>
      <c r="H3516" s="794"/>
      <c r="I3516" s="794"/>
      <c r="J3516" s="794"/>
      <c r="K3516" s="794"/>
      <c r="L3516" s="794"/>
    </row>
    <row r="3517" spans="1:12" x14ac:dyDescent="0.2">
      <c r="A3517" s="794"/>
      <c r="B3517" s="794"/>
      <c r="C3517" s="794"/>
      <c r="D3517" s="794"/>
      <c r="G3517" s="794"/>
      <c r="H3517" s="794"/>
      <c r="I3517" s="794"/>
      <c r="J3517" s="794"/>
      <c r="K3517" s="794"/>
      <c r="L3517" s="794"/>
    </row>
    <row r="3518" spans="1:12" x14ac:dyDescent="0.2">
      <c r="A3518" s="794"/>
      <c r="B3518" s="794"/>
      <c r="C3518" s="794"/>
      <c r="D3518" s="794"/>
      <c r="G3518" s="794"/>
      <c r="H3518" s="794"/>
      <c r="I3518" s="794"/>
      <c r="J3518" s="794"/>
      <c r="K3518" s="794"/>
      <c r="L3518" s="794"/>
    </row>
    <row r="3519" spans="1:12" x14ac:dyDescent="0.2">
      <c r="A3519" s="794"/>
      <c r="B3519" s="794"/>
      <c r="C3519" s="794"/>
      <c r="D3519" s="794"/>
      <c r="G3519" s="794"/>
      <c r="H3519" s="794"/>
      <c r="I3519" s="794"/>
      <c r="J3519" s="794"/>
      <c r="K3519" s="794"/>
      <c r="L3519" s="794"/>
    </row>
    <row r="3520" spans="1:12" x14ac:dyDescent="0.2">
      <c r="A3520" s="794"/>
      <c r="B3520" s="794"/>
      <c r="C3520" s="794"/>
      <c r="D3520" s="794"/>
      <c r="G3520" s="794"/>
      <c r="H3520" s="794"/>
      <c r="I3520" s="794"/>
      <c r="J3520" s="794"/>
      <c r="K3520" s="794"/>
      <c r="L3520" s="794"/>
    </row>
    <row r="3521" spans="1:12" x14ac:dyDescent="0.2">
      <c r="A3521" s="794"/>
      <c r="B3521" s="794"/>
      <c r="C3521" s="794"/>
      <c r="D3521" s="794"/>
      <c r="G3521" s="794"/>
      <c r="H3521" s="794"/>
      <c r="I3521" s="794"/>
      <c r="J3521" s="794"/>
      <c r="K3521" s="794"/>
      <c r="L3521" s="794"/>
    </row>
    <row r="3522" spans="1:12" x14ac:dyDescent="0.2">
      <c r="A3522" s="794"/>
      <c r="B3522" s="794"/>
      <c r="C3522" s="794"/>
      <c r="D3522" s="794"/>
      <c r="G3522" s="794"/>
      <c r="H3522" s="794"/>
      <c r="I3522" s="794"/>
      <c r="J3522" s="794"/>
      <c r="K3522" s="794"/>
      <c r="L3522" s="794"/>
    </row>
    <row r="3523" spans="1:12" x14ac:dyDescent="0.2">
      <c r="A3523" s="794"/>
      <c r="B3523" s="794"/>
      <c r="C3523" s="794"/>
      <c r="D3523" s="794"/>
      <c r="G3523" s="794"/>
      <c r="H3523" s="794"/>
      <c r="I3523" s="794"/>
      <c r="J3523" s="794"/>
      <c r="K3523" s="794"/>
      <c r="L3523" s="794"/>
    </row>
    <row r="3524" spans="1:12" x14ac:dyDescent="0.2">
      <c r="A3524" s="794"/>
      <c r="B3524" s="794"/>
      <c r="C3524" s="794"/>
      <c r="D3524" s="794"/>
      <c r="G3524" s="794"/>
      <c r="H3524" s="794"/>
      <c r="I3524" s="794"/>
      <c r="J3524" s="794"/>
      <c r="K3524" s="794"/>
      <c r="L3524" s="794"/>
    </row>
    <row r="3525" spans="1:12" x14ac:dyDescent="0.2">
      <c r="A3525" s="794"/>
      <c r="B3525" s="794"/>
      <c r="C3525" s="794"/>
      <c r="D3525" s="794"/>
      <c r="G3525" s="794"/>
      <c r="H3525" s="794"/>
      <c r="I3525" s="794"/>
      <c r="J3525" s="794"/>
      <c r="K3525" s="794"/>
      <c r="L3525" s="794"/>
    </row>
    <row r="3526" spans="1:12" x14ac:dyDescent="0.2">
      <c r="A3526" s="794"/>
      <c r="B3526" s="794"/>
      <c r="C3526" s="794"/>
      <c r="D3526" s="794"/>
      <c r="G3526" s="794"/>
      <c r="H3526" s="794"/>
      <c r="I3526" s="794"/>
      <c r="J3526" s="794"/>
      <c r="K3526" s="794"/>
      <c r="L3526" s="794"/>
    </row>
    <row r="3527" spans="1:12" x14ac:dyDescent="0.2">
      <c r="A3527" s="794"/>
      <c r="B3527" s="794"/>
      <c r="C3527" s="794"/>
      <c r="D3527" s="794"/>
      <c r="G3527" s="794"/>
      <c r="H3527" s="794"/>
      <c r="I3527" s="794"/>
      <c r="J3527" s="794"/>
      <c r="K3527" s="794"/>
      <c r="L3527" s="794"/>
    </row>
    <row r="3528" spans="1:12" x14ac:dyDescent="0.2">
      <c r="A3528" s="794"/>
      <c r="B3528" s="794"/>
      <c r="C3528" s="794"/>
      <c r="D3528" s="794"/>
      <c r="G3528" s="794"/>
      <c r="H3528" s="794"/>
      <c r="I3528" s="794"/>
      <c r="J3528" s="794"/>
      <c r="K3528" s="794"/>
      <c r="L3528" s="794"/>
    </row>
    <row r="3529" spans="1:12" x14ac:dyDescent="0.2">
      <c r="A3529" s="794"/>
      <c r="B3529" s="794"/>
      <c r="C3529" s="794"/>
      <c r="D3529" s="794"/>
      <c r="G3529" s="794"/>
      <c r="H3529" s="794"/>
      <c r="I3529" s="794"/>
      <c r="J3529" s="794"/>
      <c r="K3529" s="794"/>
      <c r="L3529" s="794"/>
    </row>
    <row r="3530" spans="1:12" x14ac:dyDescent="0.2">
      <c r="A3530" s="794"/>
      <c r="B3530" s="794"/>
      <c r="C3530" s="794"/>
      <c r="D3530" s="794"/>
      <c r="G3530" s="794"/>
      <c r="H3530" s="794"/>
      <c r="I3530" s="794"/>
      <c r="J3530" s="794"/>
      <c r="K3530" s="794"/>
      <c r="L3530" s="794"/>
    </row>
    <row r="3531" spans="1:12" x14ac:dyDescent="0.2">
      <c r="A3531" s="794"/>
      <c r="B3531" s="794"/>
      <c r="C3531" s="794"/>
      <c r="D3531" s="794"/>
      <c r="G3531" s="794"/>
      <c r="H3531" s="794"/>
      <c r="I3531" s="794"/>
      <c r="J3531" s="794"/>
      <c r="K3531" s="794"/>
      <c r="L3531" s="794"/>
    </row>
    <row r="3532" spans="1:12" x14ac:dyDescent="0.2">
      <c r="A3532" s="794"/>
      <c r="B3532" s="794"/>
      <c r="C3532" s="794"/>
      <c r="D3532" s="794"/>
      <c r="G3532" s="794"/>
      <c r="H3532" s="794"/>
      <c r="I3532" s="794"/>
      <c r="J3532" s="794"/>
      <c r="K3532" s="794"/>
      <c r="L3532" s="794"/>
    </row>
    <row r="3533" spans="1:12" x14ac:dyDescent="0.2">
      <c r="A3533" s="794"/>
      <c r="B3533" s="794"/>
      <c r="C3533" s="794"/>
      <c r="D3533" s="794"/>
      <c r="G3533" s="794"/>
      <c r="H3533" s="794"/>
      <c r="I3533" s="794"/>
      <c r="J3533" s="794"/>
      <c r="K3533" s="794"/>
      <c r="L3533" s="794"/>
    </row>
    <row r="3534" spans="1:12" x14ac:dyDescent="0.2">
      <c r="A3534" s="794"/>
      <c r="B3534" s="794"/>
      <c r="C3534" s="794"/>
      <c r="D3534" s="794"/>
      <c r="G3534" s="794"/>
      <c r="H3534" s="794"/>
      <c r="I3534" s="794"/>
      <c r="J3534" s="794"/>
      <c r="K3534" s="794"/>
      <c r="L3534" s="794"/>
    </row>
    <row r="3535" spans="1:12" x14ac:dyDescent="0.2">
      <c r="A3535" s="794"/>
      <c r="B3535" s="794"/>
      <c r="C3535" s="794"/>
      <c r="D3535" s="794"/>
      <c r="G3535" s="794"/>
      <c r="H3535" s="794"/>
      <c r="I3535" s="794"/>
      <c r="J3535" s="794"/>
      <c r="K3535" s="794"/>
      <c r="L3535" s="794"/>
    </row>
    <row r="3536" spans="1:12" x14ac:dyDescent="0.2">
      <c r="A3536" s="794"/>
      <c r="B3536" s="794"/>
      <c r="C3536" s="794"/>
      <c r="D3536" s="794"/>
      <c r="G3536" s="794"/>
      <c r="H3536" s="794"/>
      <c r="I3536" s="794"/>
      <c r="J3536" s="794"/>
      <c r="K3536" s="794"/>
      <c r="L3536" s="794"/>
    </row>
    <row r="3537" spans="1:12" x14ac:dyDescent="0.2">
      <c r="A3537" s="794"/>
      <c r="B3537" s="794"/>
      <c r="C3537" s="794"/>
      <c r="D3537" s="794"/>
      <c r="G3537" s="794"/>
      <c r="H3537" s="794"/>
      <c r="I3537" s="794"/>
      <c r="J3537" s="794"/>
      <c r="K3537" s="794"/>
      <c r="L3537" s="794"/>
    </row>
    <row r="3538" spans="1:12" x14ac:dyDescent="0.2">
      <c r="A3538" s="794"/>
      <c r="B3538" s="794"/>
      <c r="C3538" s="794"/>
      <c r="D3538" s="794"/>
      <c r="G3538" s="794"/>
      <c r="H3538" s="794"/>
      <c r="I3538" s="794"/>
      <c r="J3538" s="794"/>
      <c r="K3538" s="794"/>
      <c r="L3538" s="794"/>
    </row>
    <row r="3539" spans="1:12" x14ac:dyDescent="0.2">
      <c r="A3539" s="794"/>
      <c r="B3539" s="794"/>
      <c r="C3539" s="794"/>
      <c r="D3539" s="794"/>
      <c r="G3539" s="794"/>
      <c r="H3539" s="794"/>
      <c r="I3539" s="794"/>
      <c r="J3539" s="794"/>
      <c r="K3539" s="794"/>
      <c r="L3539" s="794"/>
    </row>
    <row r="3540" spans="1:12" x14ac:dyDescent="0.2">
      <c r="A3540" s="794"/>
      <c r="B3540" s="794"/>
      <c r="C3540" s="794"/>
      <c r="D3540" s="794"/>
      <c r="G3540" s="794"/>
      <c r="H3540" s="794"/>
      <c r="I3540" s="794"/>
      <c r="J3540" s="794"/>
      <c r="K3540" s="794"/>
      <c r="L3540" s="794"/>
    </row>
    <row r="3541" spans="1:12" x14ac:dyDescent="0.2">
      <c r="A3541" s="794"/>
      <c r="B3541" s="794"/>
      <c r="C3541" s="794"/>
      <c r="D3541" s="794"/>
      <c r="G3541" s="794"/>
      <c r="H3541" s="794"/>
      <c r="I3541" s="794"/>
      <c r="J3541" s="794"/>
      <c r="K3541" s="794"/>
      <c r="L3541" s="794"/>
    </row>
    <row r="3542" spans="1:12" x14ac:dyDescent="0.2">
      <c r="A3542" s="794"/>
      <c r="B3542" s="794"/>
      <c r="C3542" s="794"/>
      <c r="D3542" s="794"/>
      <c r="G3542" s="794"/>
      <c r="H3542" s="794"/>
      <c r="I3542" s="794"/>
      <c r="J3542" s="794"/>
      <c r="K3542" s="794"/>
      <c r="L3542" s="794"/>
    </row>
    <row r="3543" spans="1:12" x14ac:dyDescent="0.2">
      <c r="A3543" s="794"/>
      <c r="B3543" s="794"/>
      <c r="C3543" s="794"/>
      <c r="D3543" s="794"/>
      <c r="G3543" s="794"/>
      <c r="H3543" s="794"/>
      <c r="I3543" s="794"/>
      <c r="J3543" s="794"/>
      <c r="K3543" s="794"/>
      <c r="L3543" s="794"/>
    </row>
    <row r="3544" spans="1:12" x14ac:dyDescent="0.2">
      <c r="A3544" s="794"/>
      <c r="B3544" s="794"/>
      <c r="C3544" s="794"/>
      <c r="D3544" s="794"/>
      <c r="G3544" s="794"/>
      <c r="H3544" s="794"/>
      <c r="I3544" s="794"/>
      <c r="J3544" s="794"/>
      <c r="K3544" s="794"/>
      <c r="L3544" s="794"/>
    </row>
    <row r="3545" spans="1:12" x14ac:dyDescent="0.2">
      <c r="A3545" s="794"/>
      <c r="B3545" s="794"/>
      <c r="C3545" s="794"/>
      <c r="D3545" s="794"/>
      <c r="G3545" s="794"/>
      <c r="H3545" s="794"/>
      <c r="I3545" s="794"/>
      <c r="J3545" s="794"/>
      <c r="K3545" s="794"/>
      <c r="L3545" s="794"/>
    </row>
    <row r="3546" spans="1:12" x14ac:dyDescent="0.2">
      <c r="A3546" s="794"/>
      <c r="B3546" s="794"/>
      <c r="C3546" s="794"/>
      <c r="D3546" s="794"/>
      <c r="G3546" s="794"/>
      <c r="H3546" s="794"/>
      <c r="I3546" s="794"/>
      <c r="J3546" s="794"/>
      <c r="K3546" s="794"/>
      <c r="L3546" s="794"/>
    </row>
    <row r="3547" spans="1:12" x14ac:dyDescent="0.2">
      <c r="A3547" s="794"/>
      <c r="B3547" s="794"/>
      <c r="C3547" s="794"/>
      <c r="D3547" s="794"/>
      <c r="G3547" s="794"/>
      <c r="H3547" s="794"/>
      <c r="I3547" s="794"/>
      <c r="J3547" s="794"/>
      <c r="K3547" s="794"/>
      <c r="L3547" s="794"/>
    </row>
    <row r="3548" spans="1:12" x14ac:dyDescent="0.2">
      <c r="A3548" s="794"/>
      <c r="B3548" s="794"/>
      <c r="C3548" s="794"/>
      <c r="D3548" s="794"/>
      <c r="G3548" s="794"/>
      <c r="H3548" s="794"/>
      <c r="I3548" s="794"/>
      <c r="J3548" s="794"/>
      <c r="K3548" s="794"/>
      <c r="L3548" s="794"/>
    </row>
    <row r="3549" spans="1:12" x14ac:dyDescent="0.2">
      <c r="A3549" s="794"/>
      <c r="B3549" s="794"/>
      <c r="C3549" s="794"/>
      <c r="D3549" s="794"/>
      <c r="G3549" s="794"/>
      <c r="H3549" s="794"/>
      <c r="I3549" s="794"/>
      <c r="J3549" s="794"/>
      <c r="K3549" s="794"/>
      <c r="L3549" s="794"/>
    </row>
    <row r="3550" spans="1:12" x14ac:dyDescent="0.2">
      <c r="A3550" s="794"/>
      <c r="B3550" s="794"/>
      <c r="C3550" s="794"/>
      <c r="D3550" s="794"/>
      <c r="G3550" s="794"/>
      <c r="H3550" s="794"/>
      <c r="I3550" s="794"/>
      <c r="J3550" s="794"/>
      <c r="K3550" s="794"/>
      <c r="L3550" s="794"/>
    </row>
    <row r="3551" spans="1:12" x14ac:dyDescent="0.2">
      <c r="A3551" s="794"/>
      <c r="B3551" s="794"/>
      <c r="C3551" s="794"/>
      <c r="D3551" s="794"/>
      <c r="G3551" s="794"/>
      <c r="H3551" s="794"/>
      <c r="I3551" s="794"/>
      <c r="J3551" s="794"/>
      <c r="K3551" s="794"/>
      <c r="L3551" s="794"/>
    </row>
    <row r="3552" spans="1:12" x14ac:dyDescent="0.2">
      <c r="A3552" s="794"/>
      <c r="B3552" s="794"/>
      <c r="C3552" s="794"/>
      <c r="D3552" s="794"/>
      <c r="G3552" s="794"/>
      <c r="H3552" s="794"/>
      <c r="I3552" s="794"/>
      <c r="J3552" s="794"/>
      <c r="K3552" s="794"/>
      <c r="L3552" s="794"/>
    </row>
    <row r="3553" spans="1:12" x14ac:dyDescent="0.2">
      <c r="A3553" s="794"/>
      <c r="B3553" s="794"/>
      <c r="C3553" s="794"/>
      <c r="D3553" s="794"/>
      <c r="G3553" s="794"/>
      <c r="H3553" s="794"/>
      <c r="I3553" s="794"/>
      <c r="J3553" s="794"/>
      <c r="K3553" s="794"/>
      <c r="L3553" s="794"/>
    </row>
    <row r="3554" spans="1:12" x14ac:dyDescent="0.2">
      <c r="A3554" s="794"/>
      <c r="B3554" s="794"/>
      <c r="C3554" s="794"/>
      <c r="D3554" s="794"/>
      <c r="G3554" s="794"/>
      <c r="H3554" s="794"/>
      <c r="I3554" s="794"/>
      <c r="J3554" s="794"/>
      <c r="K3554" s="794"/>
      <c r="L3554" s="794"/>
    </row>
    <row r="3555" spans="1:12" x14ac:dyDescent="0.2">
      <c r="A3555" s="794"/>
      <c r="B3555" s="794"/>
      <c r="C3555" s="794"/>
      <c r="D3555" s="794"/>
      <c r="G3555" s="794"/>
      <c r="H3555" s="794"/>
      <c r="I3555" s="794"/>
      <c r="J3555" s="794"/>
      <c r="K3555" s="794"/>
      <c r="L3555" s="794"/>
    </row>
    <row r="3556" spans="1:12" x14ac:dyDescent="0.2">
      <c r="A3556" s="794"/>
      <c r="B3556" s="794"/>
      <c r="C3556" s="794"/>
      <c r="D3556" s="794"/>
      <c r="G3556" s="794"/>
      <c r="H3556" s="794"/>
      <c r="I3556" s="794"/>
      <c r="J3556" s="794"/>
      <c r="K3556" s="794"/>
      <c r="L3556" s="794"/>
    </row>
    <row r="3557" spans="1:12" x14ac:dyDescent="0.2">
      <c r="A3557" s="794"/>
      <c r="B3557" s="794"/>
      <c r="C3557" s="794"/>
      <c r="D3557" s="794"/>
      <c r="G3557" s="794"/>
      <c r="H3557" s="794"/>
      <c r="I3557" s="794"/>
      <c r="J3557" s="794"/>
      <c r="K3557" s="794"/>
      <c r="L3557" s="794"/>
    </row>
    <row r="3558" spans="1:12" x14ac:dyDescent="0.2">
      <c r="A3558" s="794"/>
      <c r="B3558" s="794"/>
      <c r="C3558" s="794"/>
      <c r="D3558" s="794"/>
      <c r="G3558" s="794"/>
      <c r="H3558" s="794"/>
      <c r="I3558" s="794"/>
      <c r="J3558" s="794"/>
      <c r="K3558" s="794"/>
      <c r="L3558" s="794"/>
    </row>
    <row r="3559" spans="1:12" x14ac:dyDescent="0.2">
      <c r="A3559" s="794"/>
      <c r="B3559" s="794"/>
      <c r="C3559" s="794"/>
      <c r="D3559" s="794"/>
      <c r="G3559" s="794"/>
      <c r="H3559" s="794"/>
      <c r="I3559" s="794"/>
      <c r="J3559" s="794"/>
      <c r="K3559" s="794"/>
      <c r="L3559" s="794"/>
    </row>
    <row r="3560" spans="1:12" x14ac:dyDescent="0.2">
      <c r="A3560" s="794"/>
      <c r="B3560" s="794"/>
      <c r="C3560" s="794"/>
      <c r="D3560" s="794"/>
      <c r="G3560" s="794"/>
      <c r="H3560" s="794"/>
      <c r="I3560" s="794"/>
      <c r="J3560" s="794"/>
      <c r="K3560" s="794"/>
      <c r="L3560" s="794"/>
    </row>
    <row r="3561" spans="1:12" x14ac:dyDescent="0.2">
      <c r="A3561" s="794"/>
      <c r="B3561" s="794"/>
      <c r="C3561" s="794"/>
      <c r="D3561" s="794"/>
      <c r="G3561" s="794"/>
      <c r="H3561" s="794"/>
      <c r="I3561" s="794"/>
      <c r="J3561" s="794"/>
      <c r="K3561" s="794"/>
      <c r="L3561" s="794"/>
    </row>
    <row r="3562" spans="1:12" x14ac:dyDescent="0.2">
      <c r="A3562" s="794"/>
      <c r="B3562" s="794"/>
      <c r="C3562" s="794"/>
      <c r="D3562" s="794"/>
      <c r="G3562" s="794"/>
      <c r="H3562" s="794"/>
      <c r="I3562" s="794"/>
      <c r="J3562" s="794"/>
      <c r="K3562" s="794"/>
      <c r="L3562" s="794"/>
    </row>
    <row r="3563" spans="1:12" x14ac:dyDescent="0.2">
      <c r="A3563" s="794"/>
      <c r="B3563" s="794"/>
      <c r="C3563" s="794"/>
      <c r="D3563" s="794"/>
      <c r="G3563" s="794"/>
      <c r="H3563" s="794"/>
      <c r="I3563" s="794"/>
      <c r="J3563" s="794"/>
      <c r="K3563" s="794"/>
      <c r="L3563" s="794"/>
    </row>
    <row r="3564" spans="1:12" x14ac:dyDescent="0.2">
      <c r="A3564" s="794"/>
      <c r="B3564" s="794"/>
      <c r="C3564" s="794"/>
      <c r="D3564" s="794"/>
      <c r="G3564" s="794"/>
      <c r="H3564" s="794"/>
      <c r="I3564" s="794"/>
      <c r="J3564" s="794"/>
      <c r="K3564" s="794"/>
      <c r="L3564" s="794"/>
    </row>
    <row r="3565" spans="1:12" x14ac:dyDescent="0.2">
      <c r="A3565" s="794"/>
      <c r="B3565" s="794"/>
      <c r="C3565" s="794"/>
      <c r="D3565" s="794"/>
      <c r="G3565" s="794"/>
      <c r="H3565" s="794"/>
      <c r="I3565" s="794"/>
      <c r="J3565" s="794"/>
      <c r="K3565" s="794"/>
      <c r="L3565" s="794"/>
    </row>
    <row r="3566" spans="1:12" x14ac:dyDescent="0.2">
      <c r="A3566" s="794"/>
      <c r="B3566" s="794"/>
      <c r="C3566" s="794"/>
      <c r="D3566" s="794"/>
      <c r="G3566" s="794"/>
      <c r="H3566" s="794"/>
      <c r="I3566" s="794"/>
      <c r="J3566" s="794"/>
      <c r="K3566" s="794"/>
      <c r="L3566" s="794"/>
    </row>
    <row r="3567" spans="1:12" x14ac:dyDescent="0.2">
      <c r="A3567" s="794"/>
      <c r="B3567" s="794"/>
      <c r="C3567" s="794"/>
      <c r="D3567" s="794"/>
      <c r="G3567" s="794"/>
      <c r="H3567" s="794"/>
      <c r="I3567" s="794"/>
      <c r="J3567" s="794"/>
      <c r="K3567" s="794"/>
      <c r="L3567" s="794"/>
    </row>
    <row r="3568" spans="1:12" x14ac:dyDescent="0.2">
      <c r="A3568" s="794"/>
      <c r="B3568" s="794"/>
      <c r="C3568" s="794"/>
      <c r="D3568" s="794"/>
      <c r="G3568" s="794"/>
      <c r="H3568" s="794"/>
      <c r="I3568" s="794"/>
      <c r="J3568" s="794"/>
      <c r="K3568" s="794"/>
      <c r="L3568" s="794"/>
    </row>
    <row r="3569" spans="1:12" x14ac:dyDescent="0.2">
      <c r="A3569" s="794"/>
      <c r="B3569" s="794"/>
      <c r="C3569" s="794"/>
      <c r="D3569" s="794"/>
      <c r="G3569" s="794"/>
      <c r="H3569" s="794"/>
      <c r="I3569" s="794"/>
      <c r="J3569" s="794"/>
      <c r="K3569" s="794"/>
      <c r="L3569" s="794"/>
    </row>
    <row r="3570" spans="1:12" x14ac:dyDescent="0.2">
      <c r="A3570" s="794"/>
      <c r="B3570" s="794"/>
      <c r="C3570" s="794"/>
      <c r="D3570" s="794"/>
      <c r="G3570" s="794"/>
      <c r="H3570" s="794"/>
      <c r="I3570" s="794"/>
      <c r="J3570" s="794"/>
      <c r="K3570" s="794"/>
      <c r="L3570" s="794"/>
    </row>
    <row r="3571" spans="1:12" x14ac:dyDescent="0.2">
      <c r="A3571" s="794"/>
      <c r="B3571" s="794"/>
      <c r="C3571" s="794"/>
      <c r="D3571" s="794"/>
      <c r="G3571" s="794"/>
      <c r="H3571" s="794"/>
      <c r="I3571" s="794"/>
      <c r="J3571" s="794"/>
      <c r="K3571" s="794"/>
      <c r="L3571" s="794"/>
    </row>
    <row r="3572" spans="1:12" x14ac:dyDescent="0.2">
      <c r="A3572" s="794"/>
      <c r="B3572" s="794"/>
      <c r="C3572" s="794"/>
      <c r="D3572" s="794"/>
      <c r="G3572" s="794"/>
      <c r="H3572" s="794"/>
      <c r="I3572" s="794"/>
      <c r="J3572" s="794"/>
      <c r="K3572" s="794"/>
      <c r="L3572" s="794"/>
    </row>
    <row r="3573" spans="1:12" x14ac:dyDescent="0.2">
      <c r="A3573" s="794"/>
      <c r="B3573" s="794"/>
      <c r="C3573" s="794"/>
      <c r="D3573" s="794"/>
      <c r="G3573" s="794"/>
      <c r="H3573" s="794"/>
      <c r="I3573" s="794"/>
      <c r="J3573" s="794"/>
      <c r="K3573" s="794"/>
      <c r="L3573" s="794"/>
    </row>
    <row r="3574" spans="1:12" x14ac:dyDescent="0.2">
      <c r="A3574" s="794"/>
      <c r="B3574" s="794"/>
      <c r="C3574" s="794"/>
      <c r="D3574" s="794"/>
      <c r="G3574" s="794"/>
      <c r="H3574" s="794"/>
      <c r="I3574" s="794"/>
      <c r="J3574" s="794"/>
      <c r="K3574" s="794"/>
      <c r="L3574" s="794"/>
    </row>
    <row r="3575" spans="1:12" x14ac:dyDescent="0.2">
      <c r="A3575" s="794"/>
      <c r="B3575" s="794"/>
      <c r="C3575" s="794"/>
      <c r="D3575" s="794"/>
      <c r="G3575" s="794"/>
      <c r="H3575" s="794"/>
      <c r="I3575" s="794"/>
      <c r="J3575" s="794"/>
      <c r="K3575" s="794"/>
      <c r="L3575" s="794"/>
    </row>
    <row r="3576" spans="1:12" x14ac:dyDescent="0.2">
      <c r="A3576" s="794"/>
      <c r="B3576" s="794"/>
      <c r="C3576" s="794"/>
      <c r="D3576" s="794"/>
      <c r="G3576" s="794"/>
      <c r="H3576" s="794"/>
      <c r="I3576" s="794"/>
      <c r="J3576" s="794"/>
      <c r="K3576" s="794"/>
      <c r="L3576" s="794"/>
    </row>
    <row r="3577" spans="1:12" x14ac:dyDescent="0.2">
      <c r="A3577" s="794"/>
      <c r="B3577" s="794"/>
      <c r="C3577" s="794"/>
      <c r="D3577" s="794"/>
      <c r="G3577" s="794"/>
      <c r="H3577" s="794"/>
      <c r="I3577" s="794"/>
      <c r="J3577" s="794"/>
      <c r="K3577" s="794"/>
      <c r="L3577" s="794"/>
    </row>
    <row r="3578" spans="1:12" x14ac:dyDescent="0.2">
      <c r="A3578" s="794"/>
      <c r="B3578" s="794"/>
      <c r="C3578" s="794"/>
      <c r="D3578" s="794"/>
      <c r="G3578" s="794"/>
      <c r="H3578" s="794"/>
      <c r="I3578" s="794"/>
      <c r="J3578" s="794"/>
      <c r="K3578" s="794"/>
      <c r="L3578" s="794"/>
    </row>
    <row r="3579" spans="1:12" x14ac:dyDescent="0.2">
      <c r="A3579" s="794"/>
      <c r="B3579" s="794"/>
      <c r="C3579" s="794"/>
      <c r="D3579" s="794"/>
      <c r="G3579" s="794"/>
      <c r="H3579" s="794"/>
      <c r="I3579" s="794"/>
      <c r="J3579" s="794"/>
      <c r="K3579" s="794"/>
      <c r="L3579" s="794"/>
    </row>
    <row r="3580" spans="1:12" x14ac:dyDescent="0.2">
      <c r="A3580" s="794"/>
      <c r="B3580" s="794"/>
      <c r="C3580" s="794"/>
      <c r="D3580" s="794"/>
      <c r="G3580" s="794"/>
      <c r="H3580" s="794"/>
      <c r="I3580" s="794"/>
      <c r="J3580" s="794"/>
      <c r="K3580" s="794"/>
      <c r="L3580" s="794"/>
    </row>
    <row r="3581" spans="1:12" x14ac:dyDescent="0.2">
      <c r="A3581" s="794"/>
      <c r="B3581" s="794"/>
      <c r="C3581" s="794"/>
      <c r="D3581" s="794"/>
      <c r="G3581" s="794"/>
      <c r="H3581" s="794"/>
      <c r="I3581" s="794"/>
      <c r="J3581" s="794"/>
      <c r="K3581" s="794"/>
      <c r="L3581" s="794"/>
    </row>
    <row r="3582" spans="1:12" x14ac:dyDescent="0.2">
      <c r="A3582" s="794"/>
      <c r="B3582" s="794"/>
      <c r="C3582" s="794"/>
      <c r="D3582" s="794"/>
      <c r="G3582" s="794"/>
      <c r="H3582" s="794"/>
      <c r="I3582" s="794"/>
      <c r="J3582" s="794"/>
      <c r="K3582" s="794"/>
      <c r="L3582" s="794"/>
    </row>
    <row r="3583" spans="1:12" x14ac:dyDescent="0.2">
      <c r="A3583" s="794"/>
      <c r="B3583" s="794"/>
      <c r="C3583" s="794"/>
      <c r="D3583" s="794"/>
      <c r="G3583" s="794"/>
      <c r="H3583" s="794"/>
      <c r="I3583" s="794"/>
      <c r="J3583" s="794"/>
      <c r="K3583" s="794"/>
      <c r="L3583" s="794"/>
    </row>
    <row r="3584" spans="1:12" x14ac:dyDescent="0.2">
      <c r="A3584" s="794"/>
      <c r="B3584" s="794"/>
      <c r="C3584" s="794"/>
      <c r="D3584" s="794"/>
      <c r="G3584" s="794"/>
      <c r="H3584" s="794"/>
      <c r="I3584" s="794"/>
      <c r="J3584" s="794"/>
      <c r="K3584" s="794"/>
      <c r="L3584" s="794"/>
    </row>
    <row r="3585" spans="1:12" x14ac:dyDescent="0.2">
      <c r="A3585" s="794"/>
      <c r="B3585" s="794"/>
      <c r="C3585" s="794"/>
      <c r="D3585" s="794"/>
      <c r="G3585" s="794"/>
      <c r="H3585" s="794"/>
      <c r="I3585" s="794"/>
      <c r="J3585" s="794"/>
      <c r="K3585" s="794"/>
      <c r="L3585" s="794"/>
    </row>
    <row r="3586" spans="1:12" x14ac:dyDescent="0.2">
      <c r="A3586" s="794"/>
      <c r="B3586" s="794"/>
      <c r="C3586" s="794"/>
      <c r="D3586" s="794"/>
      <c r="G3586" s="794"/>
      <c r="H3586" s="794"/>
      <c r="I3586" s="794"/>
      <c r="J3586" s="794"/>
      <c r="K3586" s="794"/>
      <c r="L3586" s="794"/>
    </row>
    <row r="3587" spans="1:12" x14ac:dyDescent="0.2">
      <c r="A3587" s="794"/>
      <c r="B3587" s="794"/>
      <c r="C3587" s="794"/>
      <c r="D3587" s="794"/>
      <c r="G3587" s="794"/>
      <c r="H3587" s="794"/>
      <c r="I3587" s="794"/>
      <c r="J3587" s="794"/>
      <c r="K3587" s="794"/>
      <c r="L3587" s="794"/>
    </row>
    <row r="3588" spans="1:12" x14ac:dyDescent="0.2">
      <c r="A3588" s="794"/>
      <c r="B3588" s="794"/>
      <c r="C3588" s="794"/>
      <c r="D3588" s="794"/>
      <c r="G3588" s="794"/>
      <c r="H3588" s="794"/>
      <c r="I3588" s="794"/>
      <c r="J3588" s="794"/>
      <c r="K3588" s="794"/>
      <c r="L3588" s="794"/>
    </row>
    <row r="3589" spans="1:12" x14ac:dyDescent="0.2">
      <c r="A3589" s="794"/>
      <c r="B3589" s="794"/>
      <c r="C3589" s="794"/>
      <c r="D3589" s="794"/>
      <c r="G3589" s="794"/>
      <c r="H3589" s="794"/>
      <c r="I3589" s="794"/>
      <c r="J3589" s="794"/>
      <c r="K3589" s="794"/>
      <c r="L3589" s="794"/>
    </row>
    <row r="3590" spans="1:12" x14ac:dyDescent="0.2">
      <c r="A3590" s="794"/>
      <c r="B3590" s="794"/>
      <c r="C3590" s="794"/>
      <c r="D3590" s="794"/>
      <c r="G3590" s="794"/>
      <c r="H3590" s="794"/>
      <c r="I3590" s="794"/>
      <c r="J3590" s="794"/>
      <c r="K3590" s="794"/>
      <c r="L3590" s="794"/>
    </row>
    <row r="3591" spans="1:12" x14ac:dyDescent="0.2">
      <c r="A3591" s="794"/>
      <c r="B3591" s="794"/>
      <c r="C3591" s="794"/>
      <c r="D3591" s="794"/>
      <c r="G3591" s="794"/>
      <c r="H3591" s="794"/>
      <c r="I3591" s="794"/>
      <c r="J3591" s="794"/>
      <c r="K3591" s="794"/>
      <c r="L3591" s="794"/>
    </row>
    <row r="3592" spans="1:12" x14ac:dyDescent="0.2">
      <c r="A3592" s="794"/>
      <c r="B3592" s="794"/>
      <c r="C3592" s="794"/>
      <c r="D3592" s="794"/>
      <c r="G3592" s="794"/>
      <c r="H3592" s="794"/>
      <c r="I3592" s="794"/>
      <c r="J3592" s="794"/>
      <c r="K3592" s="794"/>
      <c r="L3592" s="794"/>
    </row>
    <row r="3593" spans="1:12" x14ac:dyDescent="0.2">
      <c r="A3593" s="794"/>
      <c r="B3593" s="794"/>
      <c r="C3593" s="794"/>
      <c r="D3593" s="794"/>
      <c r="G3593" s="794"/>
      <c r="H3593" s="794"/>
      <c r="I3593" s="794"/>
      <c r="J3593" s="794"/>
      <c r="K3593" s="794"/>
      <c r="L3593" s="794"/>
    </row>
    <row r="3594" spans="1:12" x14ac:dyDescent="0.2">
      <c r="A3594" s="794"/>
      <c r="B3594" s="794"/>
      <c r="C3594" s="794"/>
      <c r="D3594" s="794"/>
      <c r="G3594" s="794"/>
      <c r="H3594" s="794"/>
      <c r="I3594" s="794"/>
      <c r="J3594" s="794"/>
      <c r="K3594" s="794"/>
      <c r="L3594" s="794"/>
    </row>
    <row r="3595" spans="1:12" x14ac:dyDescent="0.2">
      <c r="A3595" s="794"/>
      <c r="B3595" s="794"/>
      <c r="C3595" s="794"/>
      <c r="D3595" s="794"/>
      <c r="G3595" s="794"/>
      <c r="H3595" s="794"/>
      <c r="I3595" s="794"/>
      <c r="J3595" s="794"/>
      <c r="K3595" s="794"/>
      <c r="L3595" s="794"/>
    </row>
    <row r="3596" spans="1:12" x14ac:dyDescent="0.2">
      <c r="A3596" s="794"/>
      <c r="B3596" s="794"/>
      <c r="C3596" s="794"/>
      <c r="D3596" s="794"/>
      <c r="G3596" s="794"/>
      <c r="H3596" s="794"/>
      <c r="I3596" s="794"/>
      <c r="J3596" s="794"/>
      <c r="K3596" s="794"/>
      <c r="L3596" s="794"/>
    </row>
    <row r="3597" spans="1:12" x14ac:dyDescent="0.2">
      <c r="A3597" s="794"/>
      <c r="B3597" s="794"/>
      <c r="C3597" s="794"/>
      <c r="D3597" s="794"/>
      <c r="G3597" s="794"/>
      <c r="H3597" s="794"/>
      <c r="I3597" s="794"/>
      <c r="J3597" s="794"/>
      <c r="K3597" s="794"/>
      <c r="L3597" s="794"/>
    </row>
    <row r="3598" spans="1:12" x14ac:dyDescent="0.2">
      <c r="A3598" s="794"/>
      <c r="B3598" s="794"/>
      <c r="C3598" s="794"/>
      <c r="D3598" s="794"/>
      <c r="G3598" s="794"/>
      <c r="H3598" s="794"/>
      <c r="I3598" s="794"/>
      <c r="J3598" s="794"/>
      <c r="K3598" s="794"/>
      <c r="L3598" s="794"/>
    </row>
    <row r="3599" spans="1:12" x14ac:dyDescent="0.2">
      <c r="A3599" s="794"/>
      <c r="B3599" s="794"/>
      <c r="C3599" s="794"/>
      <c r="D3599" s="794"/>
      <c r="G3599" s="794"/>
      <c r="H3599" s="794"/>
      <c r="I3599" s="794"/>
      <c r="J3599" s="794"/>
      <c r="K3599" s="794"/>
      <c r="L3599" s="794"/>
    </row>
    <row r="3600" spans="1:12" x14ac:dyDescent="0.2">
      <c r="A3600" s="794"/>
      <c r="B3600" s="794"/>
      <c r="C3600" s="794"/>
      <c r="D3600" s="794"/>
      <c r="G3600" s="794"/>
      <c r="H3600" s="794"/>
      <c r="I3600" s="794"/>
      <c r="J3600" s="794"/>
      <c r="K3600" s="794"/>
      <c r="L3600" s="794"/>
    </row>
    <row r="3601" spans="1:12" x14ac:dyDescent="0.2">
      <c r="A3601" s="794"/>
      <c r="B3601" s="794"/>
      <c r="C3601" s="794"/>
      <c r="D3601" s="794"/>
      <c r="G3601" s="794"/>
      <c r="H3601" s="794"/>
      <c r="I3601" s="794"/>
      <c r="J3601" s="794"/>
      <c r="K3601" s="794"/>
      <c r="L3601" s="794"/>
    </row>
    <row r="3602" spans="1:12" x14ac:dyDescent="0.2">
      <c r="A3602" s="794"/>
      <c r="B3602" s="794"/>
      <c r="C3602" s="794"/>
      <c r="D3602" s="794"/>
      <c r="G3602" s="794"/>
      <c r="H3602" s="794"/>
      <c r="I3602" s="794"/>
      <c r="J3602" s="794"/>
      <c r="K3602" s="794"/>
      <c r="L3602" s="794"/>
    </row>
    <row r="3603" spans="1:12" x14ac:dyDescent="0.2">
      <c r="A3603" s="794"/>
      <c r="B3603" s="794"/>
      <c r="C3603" s="794"/>
      <c r="D3603" s="794"/>
      <c r="G3603" s="794"/>
      <c r="H3603" s="794"/>
      <c r="I3603" s="794"/>
      <c r="J3603" s="794"/>
      <c r="K3603" s="794"/>
      <c r="L3603" s="794"/>
    </row>
    <row r="3604" spans="1:12" x14ac:dyDescent="0.2">
      <c r="A3604" s="794"/>
      <c r="B3604" s="794"/>
      <c r="C3604" s="794"/>
      <c r="D3604" s="794"/>
      <c r="G3604" s="794"/>
      <c r="H3604" s="794"/>
      <c r="I3604" s="794"/>
      <c r="J3604" s="794"/>
      <c r="K3604" s="794"/>
      <c r="L3604" s="794"/>
    </row>
    <row r="3605" spans="1:12" x14ac:dyDescent="0.2">
      <c r="A3605" s="794"/>
      <c r="B3605" s="794"/>
      <c r="C3605" s="794"/>
      <c r="D3605" s="794"/>
      <c r="G3605" s="794"/>
      <c r="H3605" s="794"/>
      <c r="I3605" s="794"/>
      <c r="J3605" s="794"/>
      <c r="K3605" s="794"/>
      <c r="L3605" s="794"/>
    </row>
    <row r="3606" spans="1:12" x14ac:dyDescent="0.2">
      <c r="A3606" s="794"/>
      <c r="B3606" s="794"/>
      <c r="C3606" s="794"/>
      <c r="D3606" s="794"/>
      <c r="G3606" s="794"/>
      <c r="H3606" s="794"/>
      <c r="I3606" s="794"/>
      <c r="J3606" s="794"/>
      <c r="K3606" s="794"/>
      <c r="L3606" s="794"/>
    </row>
    <row r="3607" spans="1:12" x14ac:dyDescent="0.2">
      <c r="A3607" s="794"/>
      <c r="B3607" s="794"/>
      <c r="C3607" s="794"/>
      <c r="D3607" s="794"/>
      <c r="G3607" s="794"/>
      <c r="H3607" s="794"/>
      <c r="I3607" s="794"/>
      <c r="J3607" s="794"/>
      <c r="K3607" s="794"/>
      <c r="L3607" s="794"/>
    </row>
    <row r="3608" spans="1:12" x14ac:dyDescent="0.2">
      <c r="A3608" s="794"/>
      <c r="B3608" s="794"/>
      <c r="C3608" s="794"/>
      <c r="D3608" s="794"/>
      <c r="G3608" s="794"/>
      <c r="H3608" s="794"/>
      <c r="I3608" s="794"/>
      <c r="J3608" s="794"/>
      <c r="K3608" s="794"/>
      <c r="L3608" s="794"/>
    </row>
    <row r="3609" spans="1:12" x14ac:dyDescent="0.2">
      <c r="A3609" s="794"/>
      <c r="B3609" s="794"/>
      <c r="C3609" s="794"/>
      <c r="D3609" s="794"/>
      <c r="G3609" s="794"/>
      <c r="H3609" s="794"/>
      <c r="I3609" s="794"/>
      <c r="J3609" s="794"/>
      <c r="K3609" s="794"/>
      <c r="L3609" s="794"/>
    </row>
    <row r="3610" spans="1:12" x14ac:dyDescent="0.2">
      <c r="A3610" s="794"/>
      <c r="B3610" s="794"/>
      <c r="C3610" s="794"/>
      <c r="D3610" s="794"/>
      <c r="G3610" s="794"/>
      <c r="H3610" s="794"/>
      <c r="I3610" s="794"/>
      <c r="J3610" s="794"/>
      <c r="K3610" s="794"/>
      <c r="L3610" s="794"/>
    </row>
    <row r="3611" spans="1:12" x14ac:dyDescent="0.2">
      <c r="A3611" s="794"/>
      <c r="B3611" s="794"/>
      <c r="C3611" s="794"/>
      <c r="D3611" s="794"/>
      <c r="G3611" s="794"/>
      <c r="H3611" s="794"/>
      <c r="I3611" s="794"/>
      <c r="J3611" s="794"/>
      <c r="K3611" s="794"/>
      <c r="L3611" s="794"/>
    </row>
    <row r="3612" spans="1:12" x14ac:dyDescent="0.2">
      <c r="A3612" s="794"/>
      <c r="B3612" s="794"/>
      <c r="C3612" s="794"/>
      <c r="D3612" s="794"/>
      <c r="G3612" s="794"/>
      <c r="H3612" s="794"/>
      <c r="I3612" s="794"/>
      <c r="J3612" s="794"/>
      <c r="K3612" s="794"/>
      <c r="L3612" s="794"/>
    </row>
    <row r="3613" spans="1:12" x14ac:dyDescent="0.2">
      <c r="A3613" s="794"/>
      <c r="B3613" s="794"/>
      <c r="C3613" s="794"/>
      <c r="D3613" s="794"/>
      <c r="G3613" s="794"/>
      <c r="H3613" s="794"/>
      <c r="I3613" s="794"/>
      <c r="J3613" s="794"/>
      <c r="K3613" s="794"/>
      <c r="L3613" s="794"/>
    </row>
    <row r="3614" spans="1:12" x14ac:dyDescent="0.2">
      <c r="A3614" s="794"/>
      <c r="B3614" s="794"/>
      <c r="C3614" s="794"/>
      <c r="D3614" s="794"/>
      <c r="G3614" s="794"/>
      <c r="H3614" s="794"/>
      <c r="I3614" s="794"/>
      <c r="J3614" s="794"/>
      <c r="K3614" s="794"/>
      <c r="L3614" s="794"/>
    </row>
    <row r="3615" spans="1:12" x14ac:dyDescent="0.2">
      <c r="A3615" s="794"/>
      <c r="B3615" s="794"/>
      <c r="C3615" s="794"/>
      <c r="D3615" s="794"/>
      <c r="G3615" s="794"/>
      <c r="H3615" s="794"/>
      <c r="I3615" s="794"/>
      <c r="J3615" s="794"/>
      <c r="K3615" s="794"/>
      <c r="L3615" s="794"/>
    </row>
    <row r="3616" spans="1:12" x14ac:dyDescent="0.2">
      <c r="A3616" s="794"/>
      <c r="B3616" s="794"/>
      <c r="C3616" s="794"/>
      <c r="D3616" s="794"/>
      <c r="G3616" s="794"/>
      <c r="H3616" s="794"/>
      <c r="I3616" s="794"/>
      <c r="J3616" s="794"/>
      <c r="K3616" s="794"/>
      <c r="L3616" s="794"/>
    </row>
    <row r="3617" spans="1:12" x14ac:dyDescent="0.2">
      <c r="A3617" s="794"/>
      <c r="B3617" s="794"/>
      <c r="C3617" s="794"/>
      <c r="D3617" s="794"/>
      <c r="G3617" s="794"/>
      <c r="H3617" s="794"/>
      <c r="I3617" s="794"/>
      <c r="J3617" s="794"/>
      <c r="K3617" s="794"/>
      <c r="L3617" s="794"/>
    </row>
    <row r="3618" spans="1:12" x14ac:dyDescent="0.2">
      <c r="A3618" s="794"/>
      <c r="B3618" s="794"/>
      <c r="C3618" s="794"/>
      <c r="D3618" s="794"/>
      <c r="G3618" s="794"/>
      <c r="H3618" s="794"/>
      <c r="I3618" s="794"/>
      <c r="J3618" s="794"/>
      <c r="K3618" s="794"/>
      <c r="L3618" s="794"/>
    </row>
    <row r="3619" spans="1:12" x14ac:dyDescent="0.2">
      <c r="A3619" s="794"/>
      <c r="B3619" s="794"/>
      <c r="C3619" s="794"/>
      <c r="D3619" s="794"/>
      <c r="G3619" s="794"/>
      <c r="H3619" s="794"/>
      <c r="I3619" s="794"/>
      <c r="J3619" s="794"/>
      <c r="K3619" s="794"/>
      <c r="L3619" s="794"/>
    </row>
    <row r="3620" spans="1:12" x14ac:dyDescent="0.2">
      <c r="A3620" s="794"/>
      <c r="B3620" s="794"/>
      <c r="C3620" s="794"/>
      <c r="D3620" s="794"/>
      <c r="G3620" s="794"/>
      <c r="H3620" s="794"/>
      <c r="I3620" s="794"/>
      <c r="J3620" s="794"/>
      <c r="K3620" s="794"/>
      <c r="L3620" s="794"/>
    </row>
    <row r="3621" spans="1:12" x14ac:dyDescent="0.2">
      <c r="A3621" s="794"/>
      <c r="B3621" s="794"/>
      <c r="C3621" s="794"/>
      <c r="D3621" s="794"/>
      <c r="G3621" s="794"/>
      <c r="H3621" s="794"/>
      <c r="I3621" s="794"/>
      <c r="J3621" s="794"/>
      <c r="K3621" s="794"/>
      <c r="L3621" s="794"/>
    </row>
    <row r="3622" spans="1:12" x14ac:dyDescent="0.2">
      <c r="A3622" s="794"/>
      <c r="B3622" s="794"/>
      <c r="C3622" s="794"/>
      <c r="D3622" s="794"/>
      <c r="G3622" s="794"/>
      <c r="H3622" s="794"/>
      <c r="I3622" s="794"/>
      <c r="J3622" s="794"/>
      <c r="K3622" s="794"/>
      <c r="L3622" s="794"/>
    </row>
    <row r="3623" spans="1:12" x14ac:dyDescent="0.2">
      <c r="A3623" s="794"/>
      <c r="B3623" s="794"/>
      <c r="C3623" s="794"/>
      <c r="D3623" s="794"/>
      <c r="G3623" s="794"/>
      <c r="H3623" s="794"/>
      <c r="I3623" s="794"/>
      <c r="J3623" s="794"/>
      <c r="K3623" s="794"/>
      <c r="L3623" s="794"/>
    </row>
    <row r="3624" spans="1:12" x14ac:dyDescent="0.2">
      <c r="A3624" s="794"/>
      <c r="B3624" s="794"/>
      <c r="C3624" s="794"/>
      <c r="D3624" s="794"/>
      <c r="G3624" s="794"/>
      <c r="H3624" s="794"/>
      <c r="I3624" s="794"/>
      <c r="J3624" s="794"/>
      <c r="K3624" s="794"/>
      <c r="L3624" s="794"/>
    </row>
    <row r="3625" spans="1:12" x14ac:dyDescent="0.2">
      <c r="A3625" s="794"/>
      <c r="B3625" s="794"/>
      <c r="C3625" s="794"/>
      <c r="D3625" s="794"/>
      <c r="G3625" s="794"/>
      <c r="H3625" s="794"/>
      <c r="I3625" s="794"/>
      <c r="J3625" s="794"/>
      <c r="K3625" s="794"/>
      <c r="L3625" s="794"/>
    </row>
    <row r="3626" spans="1:12" x14ac:dyDescent="0.2">
      <c r="A3626" s="794"/>
      <c r="B3626" s="794"/>
      <c r="C3626" s="794"/>
      <c r="D3626" s="794"/>
      <c r="G3626" s="794"/>
      <c r="H3626" s="794"/>
      <c r="I3626" s="794"/>
      <c r="J3626" s="794"/>
      <c r="K3626" s="794"/>
      <c r="L3626" s="794"/>
    </row>
    <row r="3627" spans="1:12" x14ac:dyDescent="0.2">
      <c r="A3627" s="794"/>
      <c r="B3627" s="794"/>
      <c r="C3627" s="794"/>
      <c r="D3627" s="794"/>
      <c r="G3627" s="794"/>
      <c r="H3627" s="794"/>
      <c r="I3627" s="794"/>
      <c r="J3627" s="794"/>
      <c r="K3627" s="794"/>
      <c r="L3627" s="794"/>
    </row>
    <row r="3628" spans="1:12" x14ac:dyDescent="0.2">
      <c r="A3628" s="794"/>
      <c r="B3628" s="794"/>
      <c r="C3628" s="794"/>
      <c r="D3628" s="794"/>
      <c r="G3628" s="794"/>
      <c r="H3628" s="794"/>
      <c r="I3628" s="794"/>
      <c r="J3628" s="794"/>
      <c r="K3628" s="794"/>
      <c r="L3628" s="794"/>
    </row>
    <row r="3629" spans="1:12" x14ac:dyDescent="0.2">
      <c r="A3629" s="794"/>
      <c r="B3629" s="794"/>
      <c r="C3629" s="794"/>
      <c r="D3629" s="794"/>
      <c r="G3629" s="794"/>
      <c r="H3629" s="794"/>
      <c r="I3629" s="794"/>
      <c r="J3629" s="794"/>
      <c r="K3629" s="794"/>
      <c r="L3629" s="794"/>
    </row>
    <row r="3630" spans="1:12" x14ac:dyDescent="0.2">
      <c r="A3630" s="794"/>
      <c r="B3630" s="794"/>
      <c r="C3630" s="794"/>
      <c r="D3630" s="794"/>
      <c r="G3630" s="794"/>
      <c r="H3630" s="794"/>
      <c r="I3630" s="794"/>
      <c r="J3630" s="794"/>
      <c r="K3630" s="794"/>
      <c r="L3630" s="794"/>
    </row>
    <row r="3631" spans="1:12" x14ac:dyDescent="0.2">
      <c r="A3631" s="794"/>
      <c r="B3631" s="794"/>
      <c r="C3631" s="794"/>
      <c r="D3631" s="794"/>
      <c r="G3631" s="794"/>
      <c r="H3631" s="794"/>
      <c r="I3631" s="794"/>
      <c r="J3631" s="794"/>
      <c r="K3631" s="794"/>
      <c r="L3631" s="794"/>
    </row>
    <row r="3632" spans="1:12" x14ac:dyDescent="0.2">
      <c r="A3632" s="794"/>
      <c r="B3632" s="794"/>
      <c r="C3632" s="794"/>
      <c r="D3632" s="794"/>
      <c r="G3632" s="794"/>
      <c r="H3632" s="794"/>
      <c r="I3632" s="794"/>
      <c r="J3632" s="794"/>
      <c r="K3632" s="794"/>
      <c r="L3632" s="794"/>
    </row>
    <row r="3633" spans="1:12" x14ac:dyDescent="0.2">
      <c r="A3633" s="794"/>
      <c r="B3633" s="794"/>
      <c r="C3633" s="794"/>
      <c r="D3633" s="794"/>
      <c r="G3633" s="794"/>
      <c r="H3633" s="794"/>
      <c r="I3633" s="794"/>
      <c r="J3633" s="794"/>
      <c r="K3633" s="794"/>
      <c r="L3633" s="794"/>
    </row>
    <row r="3634" spans="1:12" x14ac:dyDescent="0.2">
      <c r="A3634" s="794"/>
      <c r="B3634" s="794"/>
      <c r="C3634" s="794"/>
      <c r="D3634" s="794"/>
      <c r="G3634" s="794"/>
      <c r="H3634" s="794"/>
      <c r="I3634" s="794"/>
      <c r="J3634" s="794"/>
      <c r="K3634" s="794"/>
      <c r="L3634" s="794"/>
    </row>
    <row r="3635" spans="1:12" x14ac:dyDescent="0.2">
      <c r="A3635" s="794"/>
      <c r="B3635" s="794"/>
      <c r="C3635" s="794"/>
      <c r="D3635" s="794"/>
      <c r="G3635" s="794"/>
      <c r="H3635" s="794"/>
      <c r="I3635" s="794"/>
      <c r="J3635" s="794"/>
      <c r="K3635" s="794"/>
      <c r="L3635" s="794"/>
    </row>
    <row r="3636" spans="1:12" x14ac:dyDescent="0.2">
      <c r="A3636" s="794"/>
      <c r="B3636" s="794"/>
      <c r="C3636" s="794"/>
      <c r="D3636" s="794"/>
      <c r="G3636" s="794"/>
      <c r="H3636" s="794"/>
      <c r="I3636" s="794"/>
      <c r="J3636" s="794"/>
      <c r="K3636" s="794"/>
      <c r="L3636" s="794"/>
    </row>
    <row r="3637" spans="1:12" x14ac:dyDescent="0.2">
      <c r="A3637" s="794"/>
      <c r="B3637" s="794"/>
      <c r="C3637" s="794"/>
      <c r="D3637" s="794"/>
      <c r="G3637" s="794"/>
      <c r="H3637" s="794"/>
      <c r="I3637" s="794"/>
      <c r="J3637" s="794"/>
      <c r="K3637" s="794"/>
      <c r="L3637" s="794"/>
    </row>
    <row r="3638" spans="1:12" x14ac:dyDescent="0.2">
      <c r="A3638" s="794"/>
      <c r="B3638" s="794"/>
      <c r="C3638" s="794"/>
      <c r="D3638" s="794"/>
      <c r="G3638" s="794"/>
      <c r="H3638" s="794"/>
      <c r="I3638" s="794"/>
      <c r="J3638" s="794"/>
      <c r="K3638" s="794"/>
      <c r="L3638" s="794"/>
    </row>
    <row r="3639" spans="1:12" x14ac:dyDescent="0.2">
      <c r="A3639" s="794"/>
      <c r="B3639" s="794"/>
      <c r="C3639" s="794"/>
      <c r="D3639" s="794"/>
      <c r="G3639" s="794"/>
      <c r="H3639" s="794"/>
      <c r="I3639" s="794"/>
      <c r="J3639" s="794"/>
      <c r="K3639" s="794"/>
      <c r="L3639" s="794"/>
    </row>
    <row r="3640" spans="1:12" x14ac:dyDescent="0.2">
      <c r="A3640" s="794"/>
      <c r="B3640" s="794"/>
      <c r="C3640" s="794"/>
      <c r="D3640" s="794"/>
      <c r="G3640" s="794"/>
      <c r="H3640" s="794"/>
      <c r="I3640" s="794"/>
      <c r="J3640" s="794"/>
      <c r="K3640" s="794"/>
      <c r="L3640" s="794"/>
    </row>
    <row r="3641" spans="1:12" x14ac:dyDescent="0.2">
      <c r="A3641" s="794"/>
      <c r="B3641" s="794"/>
      <c r="C3641" s="794"/>
      <c r="D3641" s="794"/>
      <c r="G3641" s="794"/>
      <c r="H3641" s="794"/>
      <c r="I3641" s="794"/>
      <c r="J3641" s="794"/>
      <c r="K3641" s="794"/>
      <c r="L3641" s="794"/>
    </row>
    <row r="3642" spans="1:12" x14ac:dyDescent="0.2">
      <c r="A3642" s="794"/>
      <c r="B3642" s="794"/>
      <c r="C3642" s="794"/>
      <c r="D3642" s="794"/>
      <c r="G3642" s="794"/>
      <c r="H3642" s="794"/>
      <c r="I3642" s="794"/>
      <c r="J3642" s="794"/>
      <c r="K3642" s="794"/>
      <c r="L3642" s="794"/>
    </row>
    <row r="3643" spans="1:12" x14ac:dyDescent="0.2">
      <c r="A3643" s="794"/>
      <c r="B3643" s="794"/>
      <c r="C3643" s="794"/>
      <c r="D3643" s="794"/>
      <c r="G3643" s="794"/>
      <c r="H3643" s="794"/>
      <c r="I3643" s="794"/>
      <c r="J3643" s="794"/>
      <c r="K3643" s="794"/>
      <c r="L3643" s="794"/>
    </row>
    <row r="3644" spans="1:12" x14ac:dyDescent="0.2">
      <c r="A3644" s="794"/>
      <c r="B3644" s="794"/>
      <c r="C3644" s="794"/>
      <c r="D3644" s="794"/>
      <c r="G3644" s="794"/>
      <c r="H3644" s="794"/>
      <c r="I3644" s="794"/>
      <c r="J3644" s="794"/>
      <c r="K3644" s="794"/>
      <c r="L3644" s="794"/>
    </row>
    <row r="3645" spans="1:12" x14ac:dyDescent="0.2">
      <c r="A3645" s="794"/>
      <c r="B3645" s="794"/>
      <c r="C3645" s="794"/>
      <c r="D3645" s="794"/>
      <c r="G3645" s="794"/>
      <c r="H3645" s="794"/>
      <c r="I3645" s="794"/>
      <c r="J3645" s="794"/>
      <c r="K3645" s="794"/>
      <c r="L3645" s="794"/>
    </row>
    <row r="3646" spans="1:12" x14ac:dyDescent="0.2">
      <c r="A3646" s="794"/>
      <c r="B3646" s="794"/>
      <c r="C3646" s="794"/>
      <c r="D3646" s="794"/>
      <c r="G3646" s="794"/>
      <c r="H3646" s="794"/>
      <c r="I3646" s="794"/>
      <c r="J3646" s="794"/>
      <c r="K3646" s="794"/>
      <c r="L3646" s="794"/>
    </row>
    <row r="3647" spans="1:12" x14ac:dyDescent="0.2">
      <c r="A3647" s="794"/>
      <c r="B3647" s="794"/>
      <c r="C3647" s="794"/>
      <c r="D3647" s="794"/>
      <c r="G3647" s="794"/>
      <c r="H3647" s="794"/>
      <c r="I3647" s="794"/>
      <c r="J3647" s="794"/>
      <c r="K3647" s="794"/>
      <c r="L3647" s="794"/>
    </row>
    <row r="3648" spans="1:12" x14ac:dyDescent="0.2">
      <c r="A3648" s="794"/>
      <c r="B3648" s="794"/>
      <c r="C3648" s="794"/>
      <c r="D3648" s="794"/>
      <c r="G3648" s="794"/>
      <c r="H3648" s="794"/>
      <c r="I3648" s="794"/>
      <c r="J3648" s="794"/>
      <c r="K3648" s="794"/>
      <c r="L3648" s="794"/>
    </row>
    <row r="3649" spans="1:12" x14ac:dyDescent="0.2">
      <c r="A3649" s="794"/>
      <c r="B3649" s="794"/>
      <c r="C3649" s="794"/>
      <c r="D3649" s="794"/>
      <c r="G3649" s="794"/>
      <c r="H3649" s="794"/>
      <c r="I3649" s="794"/>
      <c r="J3649" s="794"/>
      <c r="K3649" s="794"/>
      <c r="L3649" s="794"/>
    </row>
    <row r="3650" spans="1:12" x14ac:dyDescent="0.2">
      <c r="A3650" s="794"/>
      <c r="B3650" s="794"/>
      <c r="C3650" s="794"/>
      <c r="D3650" s="794"/>
      <c r="G3650" s="794"/>
      <c r="H3650" s="794"/>
      <c r="I3650" s="794"/>
      <c r="J3650" s="794"/>
      <c r="K3650" s="794"/>
      <c r="L3650" s="794"/>
    </row>
    <row r="3651" spans="1:12" x14ac:dyDescent="0.2">
      <c r="A3651" s="794"/>
      <c r="B3651" s="794"/>
      <c r="C3651" s="794"/>
      <c r="D3651" s="794"/>
      <c r="G3651" s="794"/>
      <c r="H3651" s="794"/>
      <c r="I3651" s="794"/>
      <c r="J3651" s="794"/>
      <c r="K3651" s="794"/>
      <c r="L3651" s="794"/>
    </row>
    <row r="3652" spans="1:12" x14ac:dyDescent="0.2">
      <c r="A3652" s="794"/>
      <c r="B3652" s="794"/>
      <c r="C3652" s="794"/>
      <c r="D3652" s="794"/>
      <c r="G3652" s="794"/>
      <c r="H3652" s="794"/>
      <c r="I3652" s="794"/>
      <c r="J3652" s="794"/>
      <c r="K3652" s="794"/>
      <c r="L3652" s="794"/>
    </row>
    <row r="3653" spans="1:12" x14ac:dyDescent="0.2">
      <c r="A3653" s="794"/>
      <c r="B3653" s="794"/>
      <c r="C3653" s="794"/>
      <c r="D3653" s="794"/>
      <c r="G3653" s="794"/>
      <c r="H3653" s="794"/>
      <c r="I3653" s="794"/>
      <c r="J3653" s="794"/>
      <c r="K3653" s="794"/>
      <c r="L3653" s="794"/>
    </row>
    <row r="3654" spans="1:12" x14ac:dyDescent="0.2">
      <c r="A3654" s="794"/>
      <c r="B3654" s="794"/>
      <c r="C3654" s="794"/>
      <c r="D3654" s="794"/>
      <c r="G3654" s="794"/>
      <c r="H3654" s="794"/>
      <c r="I3654" s="794"/>
      <c r="J3654" s="794"/>
      <c r="K3654" s="794"/>
      <c r="L3654" s="794"/>
    </row>
    <row r="3655" spans="1:12" x14ac:dyDescent="0.2">
      <c r="A3655" s="794"/>
      <c r="B3655" s="794"/>
      <c r="C3655" s="794"/>
      <c r="D3655" s="794"/>
      <c r="G3655" s="794"/>
      <c r="H3655" s="794"/>
      <c r="I3655" s="794"/>
      <c r="J3655" s="794"/>
      <c r="K3655" s="794"/>
      <c r="L3655" s="794"/>
    </row>
    <row r="3656" spans="1:12" x14ac:dyDescent="0.2">
      <c r="A3656" s="794"/>
      <c r="B3656" s="794"/>
      <c r="C3656" s="794"/>
      <c r="D3656" s="794"/>
      <c r="G3656" s="794"/>
      <c r="H3656" s="794"/>
      <c r="I3656" s="794"/>
      <c r="J3656" s="794"/>
      <c r="K3656" s="794"/>
      <c r="L3656" s="794"/>
    </row>
    <row r="3657" spans="1:12" x14ac:dyDescent="0.2">
      <c r="A3657" s="794"/>
      <c r="B3657" s="794"/>
      <c r="C3657" s="794"/>
      <c r="D3657" s="794"/>
      <c r="G3657" s="794"/>
      <c r="H3657" s="794"/>
      <c r="I3657" s="794"/>
      <c r="J3657" s="794"/>
      <c r="K3657" s="794"/>
      <c r="L3657" s="794"/>
    </row>
    <row r="3658" spans="1:12" x14ac:dyDescent="0.2">
      <c r="A3658" s="794"/>
      <c r="B3658" s="794"/>
      <c r="C3658" s="794"/>
      <c r="D3658" s="794"/>
      <c r="G3658" s="794"/>
      <c r="H3658" s="794"/>
      <c r="I3658" s="794"/>
      <c r="J3658" s="794"/>
      <c r="K3658" s="794"/>
      <c r="L3658" s="794"/>
    </row>
    <row r="3659" spans="1:12" x14ac:dyDescent="0.2">
      <c r="A3659" s="794"/>
      <c r="B3659" s="794"/>
      <c r="C3659" s="794"/>
      <c r="D3659" s="794"/>
      <c r="G3659" s="794"/>
      <c r="H3659" s="794"/>
      <c r="I3659" s="794"/>
      <c r="J3659" s="794"/>
      <c r="K3659" s="794"/>
      <c r="L3659" s="794"/>
    </row>
    <row r="3660" spans="1:12" x14ac:dyDescent="0.2">
      <c r="A3660" s="794"/>
      <c r="B3660" s="794"/>
      <c r="C3660" s="794"/>
      <c r="D3660" s="794"/>
      <c r="G3660" s="794"/>
      <c r="H3660" s="794"/>
      <c r="I3660" s="794"/>
      <c r="J3660" s="794"/>
      <c r="K3660" s="794"/>
      <c r="L3660" s="794"/>
    </row>
    <row r="3661" spans="1:12" x14ac:dyDescent="0.2">
      <c r="A3661" s="794"/>
      <c r="B3661" s="794"/>
      <c r="C3661" s="794"/>
      <c r="D3661" s="794"/>
      <c r="G3661" s="794"/>
      <c r="H3661" s="794"/>
      <c r="I3661" s="794"/>
      <c r="J3661" s="794"/>
      <c r="K3661" s="794"/>
      <c r="L3661" s="794"/>
    </row>
    <row r="3662" spans="1:12" x14ac:dyDescent="0.2">
      <c r="A3662" s="794"/>
      <c r="B3662" s="794"/>
      <c r="C3662" s="794"/>
      <c r="D3662" s="794"/>
      <c r="G3662" s="794"/>
      <c r="H3662" s="794"/>
      <c r="I3662" s="794"/>
      <c r="J3662" s="794"/>
      <c r="K3662" s="794"/>
      <c r="L3662" s="794"/>
    </row>
    <row r="3663" spans="1:12" x14ac:dyDescent="0.2">
      <c r="A3663" s="794"/>
      <c r="B3663" s="794"/>
      <c r="C3663" s="794"/>
      <c r="D3663" s="794"/>
      <c r="G3663" s="794"/>
      <c r="H3663" s="794"/>
      <c r="I3663" s="794"/>
      <c r="J3663" s="794"/>
      <c r="K3663" s="794"/>
      <c r="L3663" s="794"/>
    </row>
    <row r="3664" spans="1:12" x14ac:dyDescent="0.2">
      <c r="A3664" s="794"/>
      <c r="B3664" s="794"/>
      <c r="C3664" s="794"/>
      <c r="D3664" s="794"/>
      <c r="G3664" s="794"/>
      <c r="H3664" s="794"/>
      <c r="I3664" s="794"/>
      <c r="J3664" s="794"/>
      <c r="K3664" s="794"/>
      <c r="L3664" s="794"/>
    </row>
    <row r="3665" spans="1:12" x14ac:dyDescent="0.2">
      <c r="A3665" s="794"/>
      <c r="B3665" s="794"/>
      <c r="C3665" s="794"/>
      <c r="D3665" s="794"/>
      <c r="G3665" s="794"/>
      <c r="H3665" s="794"/>
      <c r="I3665" s="794"/>
      <c r="J3665" s="794"/>
      <c r="K3665" s="794"/>
      <c r="L3665" s="794"/>
    </row>
    <row r="3666" spans="1:12" x14ac:dyDescent="0.2">
      <c r="A3666" s="794"/>
      <c r="B3666" s="794"/>
      <c r="C3666" s="794"/>
      <c r="D3666" s="794"/>
      <c r="G3666" s="794"/>
      <c r="H3666" s="794"/>
      <c r="I3666" s="794"/>
      <c r="J3666" s="794"/>
      <c r="K3666" s="794"/>
      <c r="L3666" s="794"/>
    </row>
    <row r="3667" spans="1:12" x14ac:dyDescent="0.2">
      <c r="A3667" s="794"/>
      <c r="B3667" s="794"/>
      <c r="C3667" s="794"/>
      <c r="D3667" s="794"/>
      <c r="G3667" s="794"/>
      <c r="H3667" s="794"/>
      <c r="I3667" s="794"/>
      <c r="J3667" s="794"/>
      <c r="K3667" s="794"/>
      <c r="L3667" s="794"/>
    </row>
    <row r="3668" spans="1:12" x14ac:dyDescent="0.2">
      <c r="A3668" s="794"/>
      <c r="B3668" s="794"/>
      <c r="C3668" s="794"/>
      <c r="D3668" s="794"/>
      <c r="G3668" s="794"/>
      <c r="H3668" s="794"/>
      <c r="I3668" s="794"/>
      <c r="J3668" s="794"/>
      <c r="K3668" s="794"/>
      <c r="L3668" s="794"/>
    </row>
    <row r="3669" spans="1:12" x14ac:dyDescent="0.2">
      <c r="A3669" s="794"/>
      <c r="B3669" s="794"/>
      <c r="C3669" s="794"/>
      <c r="D3669" s="794"/>
      <c r="G3669" s="794"/>
      <c r="H3669" s="794"/>
      <c r="I3669" s="794"/>
      <c r="J3669" s="794"/>
      <c r="K3669" s="794"/>
      <c r="L3669" s="794"/>
    </row>
    <row r="3670" spans="1:12" x14ac:dyDescent="0.2">
      <c r="A3670" s="794"/>
      <c r="B3670" s="794"/>
      <c r="C3670" s="794"/>
      <c r="D3670" s="794"/>
      <c r="G3670" s="794"/>
      <c r="H3670" s="794"/>
      <c r="I3670" s="794"/>
      <c r="J3670" s="794"/>
      <c r="K3670" s="794"/>
      <c r="L3670" s="794"/>
    </row>
    <row r="3671" spans="1:12" x14ac:dyDescent="0.2">
      <c r="A3671" s="794"/>
      <c r="B3671" s="794"/>
      <c r="C3671" s="794"/>
      <c r="D3671" s="794"/>
      <c r="G3671" s="794"/>
      <c r="H3671" s="794"/>
      <c r="I3671" s="794"/>
      <c r="J3671" s="794"/>
      <c r="K3671" s="794"/>
      <c r="L3671" s="794"/>
    </row>
    <row r="3672" spans="1:12" x14ac:dyDescent="0.2">
      <c r="A3672" s="794"/>
      <c r="B3672" s="794"/>
      <c r="C3672" s="794"/>
      <c r="D3672" s="794"/>
      <c r="G3672" s="794"/>
      <c r="H3672" s="794"/>
      <c r="I3672" s="794"/>
      <c r="J3672" s="794"/>
      <c r="K3672" s="794"/>
      <c r="L3672" s="794"/>
    </row>
    <row r="3673" spans="1:12" x14ac:dyDescent="0.2">
      <c r="A3673" s="794"/>
      <c r="B3673" s="794"/>
      <c r="C3673" s="794"/>
      <c r="D3673" s="794"/>
      <c r="G3673" s="794"/>
      <c r="H3673" s="794"/>
      <c r="I3673" s="794"/>
      <c r="J3673" s="794"/>
      <c r="K3673" s="794"/>
      <c r="L3673" s="794"/>
    </row>
    <row r="3674" spans="1:12" x14ac:dyDescent="0.2">
      <c r="A3674" s="794"/>
      <c r="B3674" s="794"/>
      <c r="C3674" s="794"/>
      <c r="D3674" s="794"/>
      <c r="G3674" s="794"/>
      <c r="H3674" s="794"/>
      <c r="I3674" s="794"/>
      <c r="J3674" s="794"/>
      <c r="K3674" s="794"/>
      <c r="L3674" s="794"/>
    </row>
    <row r="3675" spans="1:12" x14ac:dyDescent="0.2">
      <c r="A3675" s="794"/>
      <c r="B3675" s="794"/>
      <c r="C3675" s="794"/>
      <c r="D3675" s="794"/>
      <c r="G3675" s="794"/>
      <c r="H3675" s="794"/>
      <c r="I3675" s="794"/>
      <c r="J3675" s="794"/>
      <c r="K3675" s="794"/>
      <c r="L3675" s="794"/>
    </row>
    <row r="3676" spans="1:12" x14ac:dyDescent="0.2">
      <c r="A3676" s="794"/>
      <c r="B3676" s="794"/>
      <c r="C3676" s="794"/>
      <c r="D3676" s="794"/>
      <c r="G3676" s="794"/>
      <c r="H3676" s="794"/>
      <c r="I3676" s="794"/>
      <c r="J3676" s="794"/>
      <c r="K3676" s="794"/>
      <c r="L3676" s="794"/>
    </row>
    <row r="3677" spans="1:12" x14ac:dyDescent="0.2">
      <c r="A3677" s="794"/>
      <c r="B3677" s="794"/>
      <c r="C3677" s="794"/>
      <c r="D3677" s="794"/>
      <c r="G3677" s="794"/>
      <c r="H3677" s="794"/>
      <c r="I3677" s="794"/>
      <c r="J3677" s="794"/>
      <c r="K3677" s="794"/>
      <c r="L3677" s="794"/>
    </row>
    <row r="3678" spans="1:12" x14ac:dyDescent="0.2">
      <c r="A3678" s="794"/>
      <c r="B3678" s="794"/>
      <c r="C3678" s="794"/>
      <c r="D3678" s="794"/>
      <c r="G3678" s="794"/>
      <c r="H3678" s="794"/>
      <c r="I3678" s="794"/>
      <c r="J3678" s="794"/>
      <c r="K3678" s="794"/>
      <c r="L3678" s="794"/>
    </row>
    <row r="3679" spans="1:12" x14ac:dyDescent="0.2">
      <c r="A3679" s="794"/>
      <c r="B3679" s="794"/>
      <c r="C3679" s="794"/>
      <c r="D3679" s="794"/>
      <c r="G3679" s="794"/>
      <c r="H3679" s="794"/>
      <c r="I3679" s="794"/>
      <c r="J3679" s="794"/>
      <c r="K3679" s="794"/>
      <c r="L3679" s="794"/>
    </row>
    <row r="3680" spans="1:12" x14ac:dyDescent="0.2">
      <c r="A3680" s="794"/>
      <c r="B3680" s="794"/>
      <c r="C3680" s="794"/>
      <c r="D3680" s="794"/>
      <c r="G3680" s="794"/>
      <c r="H3680" s="794"/>
      <c r="I3680" s="794"/>
      <c r="J3680" s="794"/>
      <c r="K3680" s="794"/>
      <c r="L3680" s="794"/>
    </row>
    <row r="3681" spans="1:12" x14ac:dyDescent="0.2">
      <c r="A3681" s="794"/>
      <c r="B3681" s="794"/>
      <c r="C3681" s="794"/>
      <c r="D3681" s="794"/>
      <c r="G3681" s="794"/>
      <c r="H3681" s="794"/>
      <c r="I3681" s="794"/>
      <c r="J3681" s="794"/>
      <c r="K3681" s="794"/>
      <c r="L3681" s="794"/>
    </row>
    <row r="3682" spans="1:12" x14ac:dyDescent="0.2">
      <c r="A3682" s="794"/>
      <c r="B3682" s="794"/>
      <c r="C3682" s="794"/>
      <c r="D3682" s="794"/>
      <c r="G3682" s="794"/>
      <c r="H3682" s="794"/>
      <c r="I3682" s="794"/>
      <c r="J3682" s="794"/>
      <c r="K3682" s="794"/>
      <c r="L3682" s="794"/>
    </row>
    <row r="3683" spans="1:12" x14ac:dyDescent="0.2">
      <c r="A3683" s="794"/>
      <c r="B3683" s="794"/>
      <c r="C3683" s="794"/>
      <c r="D3683" s="794"/>
      <c r="G3683" s="794"/>
      <c r="H3683" s="794"/>
      <c r="I3683" s="794"/>
      <c r="J3683" s="794"/>
      <c r="K3683" s="794"/>
      <c r="L3683" s="794"/>
    </row>
    <row r="3684" spans="1:12" x14ac:dyDescent="0.2">
      <c r="A3684" s="794"/>
      <c r="B3684" s="794"/>
      <c r="C3684" s="794"/>
      <c r="D3684" s="794"/>
      <c r="G3684" s="794"/>
      <c r="H3684" s="794"/>
      <c r="I3684" s="794"/>
      <c r="J3684" s="794"/>
      <c r="K3684" s="794"/>
      <c r="L3684" s="794"/>
    </row>
    <row r="3685" spans="1:12" x14ac:dyDescent="0.2">
      <c r="A3685" s="794"/>
      <c r="B3685" s="794"/>
      <c r="C3685" s="794"/>
      <c r="D3685" s="794"/>
      <c r="G3685" s="794"/>
      <c r="H3685" s="794"/>
      <c r="I3685" s="794"/>
      <c r="J3685" s="794"/>
      <c r="K3685" s="794"/>
      <c r="L3685" s="794"/>
    </row>
    <row r="3686" spans="1:12" x14ac:dyDescent="0.2">
      <c r="A3686" s="794"/>
      <c r="B3686" s="794"/>
      <c r="C3686" s="794"/>
      <c r="D3686" s="794"/>
      <c r="G3686" s="794"/>
      <c r="H3686" s="794"/>
      <c r="I3686" s="794"/>
      <c r="J3686" s="794"/>
      <c r="K3686" s="794"/>
      <c r="L3686" s="794"/>
    </row>
    <row r="3687" spans="1:12" x14ac:dyDescent="0.2">
      <c r="A3687" s="794"/>
      <c r="B3687" s="794"/>
      <c r="C3687" s="794"/>
      <c r="D3687" s="794"/>
      <c r="G3687" s="794"/>
      <c r="H3687" s="794"/>
      <c r="I3687" s="794"/>
      <c r="J3687" s="794"/>
      <c r="K3687" s="794"/>
      <c r="L3687" s="794"/>
    </row>
    <row r="3688" spans="1:12" x14ac:dyDescent="0.2">
      <c r="A3688" s="794"/>
      <c r="B3688" s="794"/>
      <c r="C3688" s="794"/>
      <c r="D3688" s="794"/>
      <c r="G3688" s="794"/>
      <c r="H3688" s="794"/>
      <c r="I3688" s="794"/>
      <c r="J3688" s="794"/>
      <c r="K3688" s="794"/>
      <c r="L3688" s="794"/>
    </row>
    <row r="3689" spans="1:12" x14ac:dyDescent="0.2">
      <c r="A3689" s="794"/>
      <c r="B3689" s="794"/>
      <c r="C3689" s="794"/>
      <c r="D3689" s="794"/>
      <c r="G3689" s="794"/>
      <c r="H3689" s="794"/>
      <c r="I3689" s="794"/>
      <c r="J3689" s="794"/>
      <c r="K3689" s="794"/>
      <c r="L3689" s="794"/>
    </row>
    <row r="3690" spans="1:12" x14ac:dyDescent="0.2">
      <c r="A3690" s="794"/>
      <c r="B3690" s="794"/>
      <c r="C3690" s="794"/>
      <c r="D3690" s="794"/>
      <c r="G3690" s="794"/>
      <c r="H3690" s="794"/>
      <c r="I3690" s="794"/>
      <c r="J3690" s="794"/>
      <c r="K3690" s="794"/>
      <c r="L3690" s="794"/>
    </row>
    <row r="3691" spans="1:12" x14ac:dyDescent="0.2">
      <c r="A3691" s="794"/>
      <c r="B3691" s="794"/>
      <c r="C3691" s="794"/>
      <c r="D3691" s="794"/>
      <c r="G3691" s="794"/>
      <c r="H3691" s="794"/>
      <c r="I3691" s="794"/>
      <c r="J3691" s="794"/>
      <c r="K3691" s="794"/>
      <c r="L3691" s="794"/>
    </row>
    <row r="3692" spans="1:12" x14ac:dyDescent="0.2">
      <c r="A3692" s="794"/>
      <c r="B3692" s="794"/>
      <c r="C3692" s="794"/>
      <c r="D3692" s="794"/>
      <c r="G3692" s="794"/>
      <c r="H3692" s="794"/>
      <c r="I3692" s="794"/>
      <c r="J3692" s="794"/>
      <c r="K3692" s="794"/>
      <c r="L3692" s="794"/>
    </row>
    <row r="3693" spans="1:12" x14ac:dyDescent="0.2">
      <c r="A3693" s="794"/>
      <c r="B3693" s="794"/>
      <c r="C3693" s="794"/>
      <c r="D3693" s="794"/>
      <c r="G3693" s="794"/>
      <c r="H3693" s="794"/>
      <c r="I3693" s="794"/>
      <c r="J3693" s="794"/>
      <c r="K3693" s="794"/>
      <c r="L3693" s="794"/>
    </row>
    <row r="3694" spans="1:12" x14ac:dyDescent="0.2">
      <c r="A3694" s="794"/>
      <c r="B3694" s="794"/>
      <c r="C3694" s="794"/>
      <c r="D3694" s="794"/>
      <c r="G3694" s="794"/>
      <c r="H3694" s="794"/>
      <c r="I3694" s="794"/>
      <c r="J3694" s="794"/>
      <c r="K3694" s="794"/>
      <c r="L3694" s="794"/>
    </row>
    <row r="3695" spans="1:12" x14ac:dyDescent="0.2">
      <c r="A3695" s="794"/>
      <c r="B3695" s="794"/>
      <c r="C3695" s="794"/>
      <c r="D3695" s="794"/>
      <c r="G3695" s="794"/>
      <c r="H3695" s="794"/>
      <c r="I3695" s="794"/>
      <c r="J3695" s="794"/>
      <c r="K3695" s="794"/>
      <c r="L3695" s="794"/>
    </row>
    <row r="3696" spans="1:12" x14ac:dyDescent="0.2">
      <c r="A3696" s="794"/>
      <c r="B3696" s="794"/>
      <c r="C3696" s="794"/>
      <c r="D3696" s="794"/>
      <c r="G3696" s="794"/>
      <c r="H3696" s="794"/>
      <c r="I3696" s="794"/>
      <c r="J3696" s="794"/>
      <c r="K3696" s="794"/>
      <c r="L3696" s="794"/>
    </row>
    <row r="3697" spans="1:12" x14ac:dyDescent="0.2">
      <c r="A3697" s="794"/>
      <c r="B3697" s="794"/>
      <c r="C3697" s="794"/>
      <c r="D3697" s="794"/>
      <c r="G3697" s="794"/>
      <c r="H3697" s="794"/>
      <c r="I3697" s="794"/>
      <c r="J3697" s="794"/>
      <c r="K3697" s="794"/>
      <c r="L3697" s="794"/>
    </row>
    <row r="3698" spans="1:12" x14ac:dyDescent="0.2">
      <c r="A3698" s="794"/>
      <c r="B3698" s="794"/>
      <c r="C3698" s="794"/>
      <c r="D3698" s="794"/>
      <c r="G3698" s="794"/>
      <c r="H3698" s="794"/>
      <c r="I3698" s="794"/>
      <c r="J3698" s="794"/>
      <c r="K3698" s="794"/>
      <c r="L3698" s="794"/>
    </row>
    <row r="3699" spans="1:12" x14ac:dyDescent="0.2">
      <c r="A3699" s="794"/>
      <c r="B3699" s="794"/>
      <c r="C3699" s="794"/>
      <c r="D3699" s="794"/>
      <c r="G3699" s="794"/>
      <c r="H3699" s="794"/>
      <c r="I3699" s="794"/>
      <c r="J3699" s="794"/>
      <c r="K3699" s="794"/>
      <c r="L3699" s="794"/>
    </row>
    <row r="3700" spans="1:12" x14ac:dyDescent="0.2">
      <c r="A3700" s="794"/>
      <c r="B3700" s="794"/>
      <c r="C3700" s="794"/>
      <c r="D3700" s="794"/>
      <c r="G3700" s="794"/>
      <c r="H3700" s="794"/>
      <c r="I3700" s="794"/>
      <c r="J3700" s="794"/>
      <c r="K3700" s="794"/>
      <c r="L3700" s="794"/>
    </row>
    <row r="3701" spans="1:12" x14ac:dyDescent="0.2">
      <c r="A3701" s="794"/>
      <c r="B3701" s="794"/>
      <c r="C3701" s="794"/>
      <c r="D3701" s="794"/>
      <c r="G3701" s="794"/>
      <c r="H3701" s="794"/>
      <c r="I3701" s="794"/>
      <c r="J3701" s="794"/>
      <c r="K3701" s="794"/>
      <c r="L3701" s="794"/>
    </row>
    <row r="3702" spans="1:12" x14ac:dyDescent="0.2">
      <c r="A3702" s="794"/>
      <c r="B3702" s="794"/>
      <c r="C3702" s="794"/>
      <c r="D3702" s="794"/>
      <c r="G3702" s="794"/>
      <c r="H3702" s="794"/>
      <c r="I3702" s="794"/>
      <c r="J3702" s="794"/>
      <c r="K3702" s="794"/>
      <c r="L3702" s="794"/>
    </row>
    <row r="3703" spans="1:12" x14ac:dyDescent="0.2">
      <c r="A3703" s="794"/>
      <c r="B3703" s="794"/>
      <c r="C3703" s="794"/>
      <c r="D3703" s="794"/>
      <c r="G3703" s="794"/>
      <c r="H3703" s="794"/>
      <c r="I3703" s="794"/>
      <c r="J3703" s="794"/>
      <c r="K3703" s="794"/>
      <c r="L3703" s="794"/>
    </row>
    <row r="3704" spans="1:12" x14ac:dyDescent="0.2">
      <c r="A3704" s="794"/>
      <c r="B3704" s="794"/>
      <c r="C3704" s="794"/>
      <c r="D3704" s="794"/>
      <c r="G3704" s="794"/>
      <c r="H3704" s="794"/>
      <c r="I3704" s="794"/>
      <c r="J3704" s="794"/>
      <c r="K3704" s="794"/>
      <c r="L3704" s="794"/>
    </row>
    <row r="3705" spans="1:12" x14ac:dyDescent="0.2">
      <c r="A3705" s="794"/>
      <c r="B3705" s="794"/>
      <c r="C3705" s="794"/>
      <c r="D3705" s="794"/>
      <c r="G3705" s="794"/>
      <c r="H3705" s="794"/>
      <c r="I3705" s="794"/>
      <c r="J3705" s="794"/>
      <c r="K3705" s="794"/>
      <c r="L3705" s="794"/>
    </row>
    <row r="3706" spans="1:12" x14ac:dyDescent="0.2">
      <c r="A3706" s="794"/>
      <c r="B3706" s="794"/>
      <c r="C3706" s="794"/>
      <c r="D3706" s="794"/>
      <c r="G3706" s="794"/>
      <c r="H3706" s="794"/>
      <c r="I3706" s="794"/>
      <c r="J3706" s="794"/>
      <c r="K3706" s="794"/>
      <c r="L3706" s="794"/>
    </row>
    <row r="3707" spans="1:12" x14ac:dyDescent="0.2">
      <c r="A3707" s="794"/>
      <c r="B3707" s="794"/>
      <c r="C3707" s="794"/>
      <c r="D3707" s="794"/>
      <c r="G3707" s="794"/>
      <c r="H3707" s="794"/>
      <c r="I3707" s="794"/>
      <c r="J3707" s="794"/>
      <c r="K3707" s="794"/>
      <c r="L3707" s="794"/>
    </row>
    <row r="3708" spans="1:12" x14ac:dyDescent="0.2">
      <c r="A3708" s="794"/>
      <c r="B3708" s="794"/>
      <c r="C3708" s="794"/>
      <c r="D3708" s="794"/>
      <c r="G3708" s="794"/>
      <c r="H3708" s="794"/>
      <c r="I3708" s="794"/>
      <c r="J3708" s="794"/>
      <c r="K3708" s="794"/>
      <c r="L3708" s="794"/>
    </row>
    <row r="3709" spans="1:12" x14ac:dyDescent="0.2">
      <c r="A3709" s="794"/>
      <c r="B3709" s="794"/>
      <c r="C3709" s="794"/>
      <c r="D3709" s="794"/>
      <c r="G3709" s="794"/>
      <c r="H3709" s="794"/>
      <c r="I3709" s="794"/>
      <c r="J3709" s="794"/>
      <c r="K3709" s="794"/>
      <c r="L3709" s="794"/>
    </row>
    <row r="3710" spans="1:12" x14ac:dyDescent="0.2">
      <c r="A3710" s="794"/>
      <c r="B3710" s="794"/>
      <c r="C3710" s="794"/>
      <c r="D3710" s="794"/>
      <c r="G3710" s="794"/>
      <c r="H3710" s="794"/>
      <c r="I3710" s="794"/>
      <c r="J3710" s="794"/>
      <c r="K3710" s="794"/>
      <c r="L3710" s="794"/>
    </row>
    <row r="3711" spans="1:12" x14ac:dyDescent="0.2">
      <c r="A3711" s="794"/>
      <c r="B3711" s="794"/>
      <c r="C3711" s="794"/>
      <c r="D3711" s="794"/>
      <c r="G3711" s="794"/>
      <c r="H3711" s="794"/>
      <c r="I3711" s="794"/>
      <c r="J3711" s="794"/>
      <c r="K3711" s="794"/>
      <c r="L3711" s="794"/>
    </row>
    <row r="3712" spans="1:12" x14ac:dyDescent="0.2">
      <c r="A3712" s="794"/>
      <c r="B3712" s="794"/>
      <c r="C3712" s="794"/>
      <c r="D3712" s="794"/>
      <c r="G3712" s="794"/>
      <c r="H3712" s="794"/>
      <c r="I3712" s="794"/>
      <c r="J3712" s="794"/>
      <c r="K3712" s="794"/>
      <c r="L3712" s="794"/>
    </row>
    <row r="3713" spans="1:12" x14ac:dyDescent="0.2">
      <c r="A3713" s="794"/>
      <c r="B3713" s="794"/>
      <c r="C3713" s="794"/>
      <c r="D3713" s="794"/>
      <c r="G3713" s="794"/>
      <c r="H3713" s="794"/>
      <c r="I3713" s="794"/>
      <c r="J3713" s="794"/>
      <c r="K3713" s="794"/>
      <c r="L3713" s="794"/>
    </row>
    <row r="3714" spans="1:12" x14ac:dyDescent="0.2">
      <c r="A3714" s="794"/>
      <c r="B3714" s="794"/>
      <c r="C3714" s="794"/>
      <c r="D3714" s="794"/>
      <c r="G3714" s="794"/>
      <c r="H3714" s="794"/>
      <c r="I3714" s="794"/>
      <c r="J3714" s="794"/>
      <c r="K3714" s="794"/>
      <c r="L3714" s="794"/>
    </row>
    <row r="3715" spans="1:12" x14ac:dyDescent="0.2">
      <c r="A3715" s="794"/>
      <c r="B3715" s="794"/>
      <c r="C3715" s="794"/>
      <c r="D3715" s="794"/>
      <c r="G3715" s="794"/>
      <c r="H3715" s="794"/>
      <c r="I3715" s="794"/>
      <c r="J3715" s="794"/>
      <c r="K3715" s="794"/>
      <c r="L3715" s="794"/>
    </row>
    <row r="3716" spans="1:12" x14ac:dyDescent="0.2">
      <c r="A3716" s="794"/>
      <c r="B3716" s="794"/>
      <c r="C3716" s="794"/>
      <c r="D3716" s="794"/>
      <c r="G3716" s="794"/>
      <c r="H3716" s="794"/>
      <c r="I3716" s="794"/>
      <c r="J3716" s="794"/>
      <c r="K3716" s="794"/>
      <c r="L3716" s="794"/>
    </row>
    <row r="3717" spans="1:12" x14ac:dyDescent="0.2">
      <c r="A3717" s="794"/>
      <c r="B3717" s="794"/>
      <c r="C3717" s="794"/>
      <c r="D3717" s="794"/>
      <c r="G3717" s="794"/>
      <c r="H3717" s="794"/>
      <c r="I3717" s="794"/>
      <c r="J3717" s="794"/>
      <c r="K3717" s="794"/>
      <c r="L3717" s="794"/>
    </row>
    <row r="3718" spans="1:12" x14ac:dyDescent="0.2">
      <c r="A3718" s="794"/>
      <c r="B3718" s="794"/>
      <c r="C3718" s="794"/>
      <c r="D3718" s="794"/>
      <c r="G3718" s="794"/>
      <c r="H3718" s="794"/>
      <c r="I3718" s="794"/>
      <c r="J3718" s="794"/>
      <c r="K3718" s="794"/>
      <c r="L3718" s="794"/>
    </row>
    <row r="3719" spans="1:12" x14ac:dyDescent="0.2">
      <c r="A3719" s="794"/>
      <c r="B3719" s="794"/>
      <c r="C3719" s="794"/>
      <c r="D3719" s="794"/>
      <c r="G3719" s="794"/>
      <c r="H3719" s="794"/>
      <c r="I3719" s="794"/>
      <c r="J3719" s="794"/>
      <c r="K3719" s="794"/>
      <c r="L3719" s="794"/>
    </row>
    <row r="3720" spans="1:12" x14ac:dyDescent="0.2">
      <c r="A3720" s="794"/>
      <c r="B3720" s="794"/>
      <c r="C3720" s="794"/>
      <c r="D3720" s="794"/>
      <c r="G3720" s="794"/>
      <c r="H3720" s="794"/>
      <c r="I3720" s="794"/>
      <c r="J3720" s="794"/>
      <c r="K3720" s="794"/>
      <c r="L3720" s="794"/>
    </row>
    <row r="3721" spans="1:12" x14ac:dyDescent="0.2">
      <c r="A3721" s="794"/>
      <c r="B3721" s="794"/>
      <c r="C3721" s="794"/>
      <c r="D3721" s="794"/>
      <c r="G3721" s="794"/>
      <c r="H3721" s="794"/>
      <c r="I3721" s="794"/>
      <c r="J3721" s="794"/>
      <c r="K3721" s="794"/>
      <c r="L3721" s="794"/>
    </row>
    <row r="3722" spans="1:12" x14ac:dyDescent="0.2">
      <c r="A3722" s="794"/>
      <c r="B3722" s="794"/>
      <c r="C3722" s="794"/>
      <c r="D3722" s="794"/>
      <c r="G3722" s="794"/>
      <c r="H3722" s="794"/>
      <c r="I3722" s="794"/>
      <c r="J3722" s="794"/>
      <c r="K3722" s="794"/>
      <c r="L3722" s="794"/>
    </row>
    <row r="3723" spans="1:12" x14ac:dyDescent="0.2">
      <c r="A3723" s="794"/>
      <c r="B3723" s="794"/>
      <c r="C3723" s="794"/>
      <c r="D3723" s="794"/>
      <c r="G3723" s="794"/>
      <c r="H3723" s="794"/>
      <c r="I3723" s="794"/>
      <c r="J3723" s="794"/>
      <c r="K3723" s="794"/>
      <c r="L3723" s="794"/>
    </row>
    <row r="3724" spans="1:12" x14ac:dyDescent="0.2">
      <c r="A3724" s="794"/>
      <c r="B3724" s="794"/>
      <c r="C3724" s="794"/>
      <c r="D3724" s="794"/>
      <c r="G3724" s="794"/>
      <c r="H3724" s="794"/>
      <c r="I3724" s="794"/>
      <c r="J3724" s="794"/>
      <c r="K3724" s="794"/>
      <c r="L3724" s="794"/>
    </row>
    <row r="3725" spans="1:12" x14ac:dyDescent="0.2">
      <c r="A3725" s="794"/>
      <c r="B3725" s="794"/>
      <c r="C3725" s="794"/>
      <c r="D3725" s="794"/>
      <c r="G3725" s="794"/>
      <c r="H3725" s="794"/>
      <c r="I3725" s="794"/>
      <c r="J3725" s="794"/>
      <c r="K3725" s="794"/>
      <c r="L3725" s="794"/>
    </row>
    <row r="3726" spans="1:12" x14ac:dyDescent="0.2">
      <c r="A3726" s="794"/>
      <c r="B3726" s="794"/>
      <c r="C3726" s="794"/>
      <c r="D3726" s="794"/>
      <c r="G3726" s="794"/>
      <c r="H3726" s="794"/>
      <c r="I3726" s="794"/>
      <c r="J3726" s="794"/>
      <c r="K3726" s="794"/>
      <c r="L3726" s="794"/>
    </row>
    <row r="3727" spans="1:12" x14ac:dyDescent="0.2">
      <c r="A3727" s="794"/>
      <c r="B3727" s="794"/>
      <c r="C3727" s="794"/>
      <c r="D3727" s="794"/>
      <c r="G3727" s="794"/>
      <c r="H3727" s="794"/>
      <c r="I3727" s="794"/>
      <c r="J3727" s="794"/>
      <c r="K3727" s="794"/>
      <c r="L3727" s="794"/>
    </row>
    <row r="3728" spans="1:12" x14ac:dyDescent="0.2">
      <c r="A3728" s="794"/>
      <c r="B3728" s="794"/>
      <c r="C3728" s="794"/>
      <c r="D3728" s="794"/>
      <c r="G3728" s="794"/>
      <c r="H3728" s="794"/>
      <c r="I3728" s="794"/>
      <c r="J3728" s="794"/>
      <c r="K3728" s="794"/>
      <c r="L3728" s="794"/>
    </row>
    <row r="3729" spans="1:12" x14ac:dyDescent="0.2">
      <c r="A3729" s="794"/>
      <c r="B3729" s="794"/>
      <c r="C3729" s="794"/>
      <c r="D3729" s="794"/>
      <c r="G3729" s="794"/>
      <c r="H3729" s="794"/>
      <c r="I3729" s="794"/>
      <c r="J3729" s="794"/>
      <c r="K3729" s="794"/>
      <c r="L3729" s="794"/>
    </row>
    <row r="3730" spans="1:12" x14ac:dyDescent="0.2">
      <c r="A3730" s="794"/>
      <c r="B3730" s="794"/>
      <c r="C3730" s="794"/>
      <c r="D3730" s="794"/>
      <c r="G3730" s="794"/>
      <c r="H3730" s="794"/>
      <c r="I3730" s="794"/>
      <c r="J3730" s="794"/>
      <c r="K3730" s="794"/>
      <c r="L3730" s="794"/>
    </row>
    <row r="3731" spans="1:12" x14ac:dyDescent="0.2">
      <c r="A3731" s="794"/>
      <c r="B3731" s="794"/>
      <c r="C3731" s="794"/>
      <c r="D3731" s="794"/>
      <c r="G3731" s="794"/>
      <c r="H3731" s="794"/>
      <c r="I3731" s="794"/>
      <c r="J3731" s="794"/>
      <c r="K3731" s="794"/>
      <c r="L3731" s="794"/>
    </row>
    <row r="3732" spans="1:12" x14ac:dyDescent="0.2">
      <c r="A3732" s="794"/>
      <c r="B3732" s="794"/>
      <c r="C3732" s="794"/>
      <c r="D3732" s="794"/>
      <c r="G3732" s="794"/>
      <c r="H3732" s="794"/>
      <c r="I3732" s="794"/>
      <c r="J3732" s="794"/>
      <c r="K3732" s="794"/>
      <c r="L3732" s="794"/>
    </row>
    <row r="3733" spans="1:12" x14ac:dyDescent="0.2">
      <c r="A3733" s="794"/>
      <c r="B3733" s="794"/>
      <c r="C3733" s="794"/>
      <c r="D3733" s="794"/>
      <c r="G3733" s="794"/>
      <c r="H3733" s="794"/>
      <c r="I3733" s="794"/>
      <c r="J3733" s="794"/>
      <c r="K3733" s="794"/>
      <c r="L3733" s="794"/>
    </row>
    <row r="3734" spans="1:12" x14ac:dyDescent="0.2">
      <c r="A3734" s="794"/>
      <c r="B3734" s="794"/>
      <c r="C3734" s="794"/>
      <c r="D3734" s="794"/>
      <c r="G3734" s="794"/>
      <c r="H3734" s="794"/>
      <c r="I3734" s="794"/>
      <c r="J3734" s="794"/>
      <c r="K3734" s="794"/>
      <c r="L3734" s="794"/>
    </row>
    <row r="3735" spans="1:12" x14ac:dyDescent="0.2">
      <c r="A3735" s="794"/>
      <c r="B3735" s="794"/>
      <c r="C3735" s="794"/>
      <c r="D3735" s="794"/>
      <c r="G3735" s="794"/>
      <c r="H3735" s="794"/>
      <c r="I3735" s="794"/>
      <c r="J3735" s="794"/>
      <c r="K3735" s="794"/>
      <c r="L3735" s="794"/>
    </row>
    <row r="3736" spans="1:12" x14ac:dyDescent="0.2">
      <c r="A3736" s="794"/>
      <c r="B3736" s="794"/>
      <c r="C3736" s="794"/>
      <c r="D3736" s="794"/>
      <c r="G3736" s="794"/>
      <c r="H3736" s="794"/>
      <c r="I3736" s="794"/>
      <c r="J3736" s="794"/>
      <c r="K3736" s="794"/>
      <c r="L3736" s="794"/>
    </row>
    <row r="3737" spans="1:12" x14ac:dyDescent="0.2">
      <c r="A3737" s="794"/>
      <c r="B3737" s="794"/>
      <c r="C3737" s="794"/>
      <c r="D3737" s="794"/>
      <c r="G3737" s="794"/>
      <c r="H3737" s="794"/>
      <c r="I3737" s="794"/>
      <c r="J3737" s="794"/>
      <c r="K3737" s="794"/>
      <c r="L3737" s="794"/>
    </row>
    <row r="3738" spans="1:12" x14ac:dyDescent="0.2">
      <c r="A3738" s="794"/>
      <c r="B3738" s="794"/>
      <c r="C3738" s="794"/>
      <c r="D3738" s="794"/>
      <c r="G3738" s="794"/>
      <c r="H3738" s="794"/>
      <c r="I3738" s="794"/>
      <c r="J3738" s="794"/>
      <c r="K3738" s="794"/>
      <c r="L3738" s="794"/>
    </row>
    <row r="3739" spans="1:12" x14ac:dyDescent="0.2">
      <c r="A3739" s="794"/>
      <c r="B3739" s="794"/>
      <c r="C3739" s="794"/>
      <c r="D3739" s="794"/>
      <c r="G3739" s="794"/>
      <c r="H3739" s="794"/>
      <c r="I3739" s="794"/>
      <c r="J3739" s="794"/>
      <c r="K3739" s="794"/>
      <c r="L3739" s="794"/>
    </row>
    <row r="3740" spans="1:12" x14ac:dyDescent="0.2">
      <c r="A3740" s="794"/>
      <c r="B3740" s="794"/>
      <c r="C3740" s="794"/>
      <c r="D3740" s="794"/>
      <c r="G3740" s="794"/>
      <c r="H3740" s="794"/>
      <c r="I3740" s="794"/>
      <c r="J3740" s="794"/>
      <c r="K3740" s="794"/>
      <c r="L3740" s="794"/>
    </row>
    <row r="3741" spans="1:12" x14ac:dyDescent="0.2">
      <c r="A3741" s="794"/>
      <c r="B3741" s="794"/>
      <c r="C3741" s="794"/>
      <c r="D3741" s="794"/>
      <c r="G3741" s="794"/>
      <c r="H3741" s="794"/>
      <c r="I3741" s="794"/>
      <c r="J3741" s="794"/>
      <c r="K3741" s="794"/>
      <c r="L3741" s="794"/>
    </row>
    <row r="3742" spans="1:12" x14ac:dyDescent="0.2">
      <c r="A3742" s="794"/>
      <c r="B3742" s="794"/>
      <c r="C3742" s="794"/>
      <c r="D3742" s="794"/>
      <c r="G3742" s="794"/>
      <c r="H3742" s="794"/>
      <c r="I3742" s="794"/>
      <c r="J3742" s="794"/>
      <c r="K3742" s="794"/>
      <c r="L3742" s="794"/>
    </row>
    <row r="3743" spans="1:12" x14ac:dyDescent="0.2">
      <c r="A3743" s="794"/>
      <c r="B3743" s="794"/>
      <c r="C3743" s="794"/>
      <c r="D3743" s="794"/>
      <c r="G3743" s="794"/>
      <c r="H3743" s="794"/>
      <c r="I3743" s="794"/>
      <c r="J3743" s="794"/>
      <c r="K3743" s="794"/>
      <c r="L3743" s="794"/>
    </row>
    <row r="3744" spans="1:12" x14ac:dyDescent="0.2">
      <c r="A3744" s="794"/>
      <c r="B3744" s="794"/>
      <c r="C3744" s="794"/>
      <c r="D3744" s="794"/>
      <c r="G3744" s="794"/>
      <c r="H3744" s="794"/>
      <c r="I3744" s="794"/>
      <c r="J3744" s="794"/>
      <c r="K3744" s="794"/>
      <c r="L3744" s="794"/>
    </row>
    <row r="3745" spans="1:12" x14ac:dyDescent="0.2">
      <c r="A3745" s="794"/>
      <c r="B3745" s="794"/>
      <c r="C3745" s="794"/>
      <c r="D3745" s="794"/>
      <c r="G3745" s="794"/>
      <c r="H3745" s="794"/>
      <c r="I3745" s="794"/>
      <c r="J3745" s="794"/>
      <c r="K3745" s="794"/>
      <c r="L3745" s="794"/>
    </row>
    <row r="3746" spans="1:12" x14ac:dyDescent="0.2">
      <c r="A3746" s="794"/>
      <c r="B3746" s="794"/>
      <c r="C3746" s="794"/>
      <c r="D3746" s="794"/>
      <c r="G3746" s="794"/>
      <c r="H3746" s="794"/>
      <c r="I3746" s="794"/>
      <c r="J3746" s="794"/>
      <c r="K3746" s="794"/>
      <c r="L3746" s="794"/>
    </row>
    <row r="3747" spans="1:12" x14ac:dyDescent="0.2">
      <c r="A3747" s="794"/>
      <c r="B3747" s="794"/>
      <c r="C3747" s="794"/>
      <c r="D3747" s="794"/>
      <c r="G3747" s="794"/>
      <c r="H3747" s="794"/>
      <c r="I3747" s="794"/>
      <c r="J3747" s="794"/>
      <c r="K3747" s="794"/>
      <c r="L3747" s="794"/>
    </row>
    <row r="3748" spans="1:12" x14ac:dyDescent="0.2">
      <c r="A3748" s="794"/>
      <c r="B3748" s="794"/>
      <c r="C3748" s="794"/>
      <c r="D3748" s="794"/>
      <c r="G3748" s="794"/>
      <c r="H3748" s="794"/>
      <c r="I3748" s="794"/>
      <c r="J3748" s="794"/>
      <c r="K3748" s="794"/>
      <c r="L3748" s="794"/>
    </row>
    <row r="3749" spans="1:12" x14ac:dyDescent="0.2">
      <c r="A3749" s="794"/>
      <c r="B3749" s="794"/>
      <c r="C3749" s="794"/>
      <c r="D3749" s="794"/>
      <c r="G3749" s="794"/>
      <c r="H3749" s="794"/>
      <c r="I3749" s="794"/>
      <c r="J3749" s="794"/>
      <c r="K3749" s="794"/>
      <c r="L3749" s="794"/>
    </row>
    <row r="3750" spans="1:12" x14ac:dyDescent="0.2">
      <c r="A3750" s="794"/>
      <c r="B3750" s="794"/>
      <c r="C3750" s="794"/>
      <c r="D3750" s="794"/>
      <c r="G3750" s="794"/>
      <c r="H3750" s="794"/>
      <c r="I3750" s="794"/>
      <c r="J3750" s="794"/>
      <c r="K3750" s="794"/>
      <c r="L3750" s="794"/>
    </row>
    <row r="3751" spans="1:12" x14ac:dyDescent="0.2">
      <c r="A3751" s="794"/>
      <c r="B3751" s="794"/>
      <c r="C3751" s="794"/>
      <c r="D3751" s="794"/>
      <c r="G3751" s="794"/>
      <c r="H3751" s="794"/>
      <c r="I3751" s="794"/>
      <c r="J3751" s="794"/>
      <c r="K3751" s="794"/>
      <c r="L3751" s="794"/>
    </row>
    <row r="3752" spans="1:12" x14ac:dyDescent="0.2">
      <c r="A3752" s="794"/>
      <c r="B3752" s="794"/>
      <c r="C3752" s="794"/>
      <c r="D3752" s="794"/>
      <c r="G3752" s="794"/>
      <c r="H3752" s="794"/>
      <c r="I3752" s="794"/>
      <c r="J3752" s="794"/>
      <c r="K3752" s="794"/>
      <c r="L3752" s="794"/>
    </row>
    <row r="3753" spans="1:12" x14ac:dyDescent="0.2">
      <c r="A3753" s="794"/>
      <c r="B3753" s="794"/>
      <c r="C3753" s="794"/>
      <c r="D3753" s="794"/>
      <c r="G3753" s="794"/>
      <c r="H3753" s="794"/>
      <c r="I3753" s="794"/>
      <c r="J3753" s="794"/>
      <c r="K3753" s="794"/>
      <c r="L3753" s="794"/>
    </row>
    <row r="3754" spans="1:12" x14ac:dyDescent="0.2">
      <c r="A3754" s="794"/>
      <c r="B3754" s="794"/>
      <c r="C3754" s="794"/>
      <c r="D3754" s="794"/>
      <c r="G3754" s="794"/>
      <c r="H3754" s="794"/>
      <c r="I3754" s="794"/>
      <c r="J3754" s="794"/>
      <c r="K3754" s="794"/>
      <c r="L3754" s="794"/>
    </row>
    <row r="3755" spans="1:12" x14ac:dyDescent="0.2">
      <c r="A3755" s="794"/>
      <c r="B3755" s="794"/>
      <c r="C3755" s="794"/>
      <c r="D3755" s="794"/>
      <c r="G3755" s="794"/>
      <c r="H3755" s="794"/>
      <c r="I3755" s="794"/>
      <c r="J3755" s="794"/>
      <c r="K3755" s="794"/>
      <c r="L3755" s="794"/>
    </row>
    <row r="3756" spans="1:12" x14ac:dyDescent="0.2">
      <c r="A3756" s="794"/>
      <c r="B3756" s="794"/>
      <c r="C3756" s="794"/>
      <c r="D3756" s="794"/>
      <c r="G3756" s="794"/>
      <c r="H3756" s="794"/>
      <c r="I3756" s="794"/>
      <c r="J3756" s="794"/>
      <c r="K3756" s="794"/>
      <c r="L3756" s="794"/>
    </row>
    <row r="3757" spans="1:12" x14ac:dyDescent="0.2">
      <c r="A3757" s="794"/>
      <c r="B3757" s="794"/>
      <c r="C3757" s="794"/>
      <c r="D3757" s="794"/>
      <c r="G3757" s="794"/>
      <c r="H3757" s="794"/>
      <c r="I3757" s="794"/>
      <c r="J3757" s="794"/>
      <c r="K3757" s="794"/>
      <c r="L3757" s="794"/>
    </row>
    <row r="3758" spans="1:12" x14ac:dyDescent="0.2">
      <c r="A3758" s="794"/>
      <c r="B3758" s="794"/>
      <c r="C3758" s="794"/>
      <c r="D3758" s="794"/>
      <c r="G3758" s="794"/>
      <c r="H3758" s="794"/>
      <c r="I3758" s="794"/>
      <c r="J3758" s="794"/>
      <c r="K3758" s="794"/>
      <c r="L3758" s="794"/>
    </row>
    <row r="3759" spans="1:12" x14ac:dyDescent="0.2">
      <c r="A3759" s="794"/>
      <c r="B3759" s="794"/>
      <c r="C3759" s="794"/>
      <c r="D3759" s="794"/>
      <c r="G3759" s="794"/>
      <c r="H3759" s="794"/>
      <c r="I3759" s="794"/>
      <c r="J3759" s="794"/>
      <c r="K3759" s="794"/>
      <c r="L3759" s="794"/>
    </row>
    <row r="3760" spans="1:12" x14ac:dyDescent="0.2">
      <c r="A3760" s="794"/>
      <c r="B3760" s="794"/>
      <c r="C3760" s="794"/>
      <c r="D3760" s="794"/>
      <c r="G3760" s="794"/>
      <c r="H3760" s="794"/>
      <c r="I3760" s="794"/>
      <c r="J3760" s="794"/>
      <c r="K3760" s="794"/>
      <c r="L3760" s="794"/>
    </row>
    <row r="3761" spans="1:12" x14ac:dyDescent="0.2">
      <c r="A3761" s="794"/>
      <c r="B3761" s="794"/>
      <c r="C3761" s="794"/>
      <c r="D3761" s="794"/>
      <c r="G3761" s="794"/>
      <c r="H3761" s="794"/>
      <c r="I3761" s="794"/>
      <c r="J3761" s="794"/>
      <c r="K3761" s="794"/>
      <c r="L3761" s="794"/>
    </row>
    <row r="3762" spans="1:12" x14ac:dyDescent="0.2">
      <c r="A3762" s="794"/>
      <c r="B3762" s="794"/>
      <c r="C3762" s="794"/>
      <c r="D3762" s="794"/>
      <c r="G3762" s="794"/>
      <c r="H3762" s="794"/>
      <c r="I3762" s="794"/>
      <c r="J3762" s="794"/>
      <c r="K3762" s="794"/>
      <c r="L3762" s="794"/>
    </row>
    <row r="3763" spans="1:12" x14ac:dyDescent="0.2">
      <c r="A3763" s="794"/>
      <c r="B3763" s="794"/>
      <c r="C3763" s="794"/>
      <c r="D3763" s="794"/>
      <c r="G3763" s="794"/>
      <c r="H3763" s="794"/>
      <c r="I3763" s="794"/>
      <c r="J3763" s="794"/>
      <c r="K3763" s="794"/>
      <c r="L3763" s="794"/>
    </row>
    <row r="3764" spans="1:12" x14ac:dyDescent="0.2">
      <c r="A3764" s="794"/>
      <c r="B3764" s="794"/>
      <c r="C3764" s="794"/>
      <c r="D3764" s="794"/>
      <c r="G3764" s="794"/>
      <c r="H3764" s="794"/>
      <c r="I3764" s="794"/>
      <c r="J3764" s="794"/>
      <c r="K3764" s="794"/>
      <c r="L3764" s="794"/>
    </row>
    <row r="3765" spans="1:12" x14ac:dyDescent="0.2">
      <c r="A3765" s="794"/>
      <c r="B3765" s="794"/>
      <c r="C3765" s="794"/>
      <c r="D3765" s="794"/>
      <c r="G3765" s="794"/>
      <c r="H3765" s="794"/>
      <c r="I3765" s="794"/>
      <c r="J3765" s="794"/>
      <c r="K3765" s="794"/>
      <c r="L3765" s="794"/>
    </row>
    <row r="3766" spans="1:12" x14ac:dyDescent="0.2">
      <c r="A3766" s="794"/>
      <c r="B3766" s="794"/>
      <c r="C3766" s="794"/>
      <c r="D3766" s="794"/>
      <c r="G3766" s="794"/>
      <c r="H3766" s="794"/>
      <c r="I3766" s="794"/>
      <c r="J3766" s="794"/>
      <c r="K3766" s="794"/>
      <c r="L3766" s="794"/>
    </row>
    <row r="3767" spans="1:12" x14ac:dyDescent="0.2">
      <c r="A3767" s="794"/>
      <c r="B3767" s="794"/>
      <c r="C3767" s="794"/>
      <c r="D3767" s="794"/>
      <c r="G3767" s="794"/>
      <c r="H3767" s="794"/>
      <c r="I3767" s="794"/>
      <c r="J3767" s="794"/>
      <c r="K3767" s="794"/>
      <c r="L3767" s="794"/>
    </row>
    <row r="3768" spans="1:12" x14ac:dyDescent="0.2">
      <c r="A3768" s="794"/>
      <c r="B3768" s="794"/>
      <c r="C3768" s="794"/>
      <c r="D3768" s="794"/>
      <c r="G3768" s="794"/>
      <c r="H3768" s="794"/>
      <c r="I3768" s="794"/>
      <c r="J3768" s="794"/>
      <c r="K3768" s="794"/>
      <c r="L3768" s="794"/>
    </row>
    <row r="3769" spans="1:12" x14ac:dyDescent="0.2">
      <c r="A3769" s="794"/>
      <c r="B3769" s="794"/>
      <c r="C3769" s="794"/>
      <c r="D3769" s="794"/>
      <c r="G3769" s="794"/>
      <c r="H3769" s="794"/>
      <c r="I3769" s="794"/>
      <c r="J3769" s="794"/>
      <c r="K3769" s="794"/>
      <c r="L3769" s="794"/>
    </row>
    <row r="3770" spans="1:12" x14ac:dyDescent="0.2">
      <c r="A3770" s="794"/>
      <c r="B3770" s="794"/>
      <c r="C3770" s="794"/>
      <c r="D3770" s="794"/>
      <c r="G3770" s="794"/>
      <c r="H3770" s="794"/>
      <c r="I3770" s="794"/>
      <c r="J3770" s="794"/>
      <c r="K3770" s="794"/>
      <c r="L3770" s="794"/>
    </row>
    <row r="3771" spans="1:12" x14ac:dyDescent="0.2">
      <c r="A3771" s="794"/>
      <c r="B3771" s="794"/>
      <c r="C3771" s="794"/>
      <c r="D3771" s="794"/>
      <c r="G3771" s="794"/>
      <c r="H3771" s="794"/>
      <c r="I3771" s="794"/>
      <c r="J3771" s="794"/>
      <c r="K3771" s="794"/>
      <c r="L3771" s="794"/>
    </row>
    <row r="3772" spans="1:12" x14ac:dyDescent="0.2">
      <c r="A3772" s="794"/>
      <c r="B3772" s="794"/>
      <c r="C3772" s="794"/>
      <c r="D3772" s="794"/>
      <c r="G3772" s="794"/>
      <c r="H3772" s="794"/>
      <c r="I3772" s="794"/>
      <c r="J3772" s="794"/>
      <c r="K3772" s="794"/>
      <c r="L3772" s="794"/>
    </row>
    <row r="3773" spans="1:12" x14ac:dyDescent="0.2">
      <c r="A3773" s="794"/>
      <c r="B3773" s="794"/>
      <c r="C3773" s="794"/>
      <c r="D3773" s="794"/>
      <c r="G3773" s="794"/>
      <c r="H3773" s="794"/>
      <c r="I3773" s="794"/>
      <c r="J3773" s="794"/>
      <c r="K3773" s="794"/>
      <c r="L3773" s="794"/>
    </row>
    <row r="3774" spans="1:12" x14ac:dyDescent="0.2">
      <c r="A3774" s="794"/>
      <c r="B3774" s="794"/>
      <c r="C3774" s="794"/>
      <c r="D3774" s="794"/>
      <c r="G3774" s="794"/>
      <c r="H3774" s="794"/>
      <c r="I3774" s="794"/>
      <c r="J3774" s="794"/>
      <c r="K3774" s="794"/>
      <c r="L3774" s="794"/>
    </row>
    <row r="3775" spans="1:12" x14ac:dyDescent="0.2">
      <c r="A3775" s="794"/>
      <c r="B3775" s="794"/>
      <c r="C3775" s="794"/>
      <c r="D3775" s="794"/>
      <c r="G3775" s="794"/>
      <c r="H3775" s="794"/>
      <c r="I3775" s="794"/>
      <c r="J3775" s="794"/>
      <c r="K3775" s="794"/>
      <c r="L3775" s="794"/>
    </row>
    <row r="3776" spans="1:12" x14ac:dyDescent="0.2">
      <c r="A3776" s="794"/>
      <c r="B3776" s="794"/>
      <c r="C3776" s="794"/>
      <c r="D3776" s="794"/>
      <c r="G3776" s="794"/>
      <c r="H3776" s="794"/>
      <c r="I3776" s="794"/>
      <c r="J3776" s="794"/>
      <c r="K3776" s="794"/>
      <c r="L3776" s="794"/>
    </row>
    <row r="3777" spans="1:12" x14ac:dyDescent="0.2">
      <c r="A3777" s="794"/>
      <c r="B3777" s="794"/>
      <c r="C3777" s="794"/>
      <c r="D3777" s="794"/>
      <c r="G3777" s="794"/>
      <c r="H3777" s="794"/>
      <c r="I3777" s="794"/>
      <c r="J3777" s="794"/>
      <c r="K3777" s="794"/>
      <c r="L3777" s="794"/>
    </row>
    <row r="3778" spans="1:12" x14ac:dyDescent="0.2">
      <c r="A3778" s="794"/>
      <c r="B3778" s="794"/>
      <c r="C3778" s="794"/>
      <c r="D3778" s="794"/>
      <c r="G3778" s="794"/>
      <c r="H3778" s="794"/>
      <c r="I3778" s="794"/>
      <c r="J3778" s="794"/>
      <c r="K3778" s="794"/>
      <c r="L3778" s="794"/>
    </row>
    <row r="3779" spans="1:12" x14ac:dyDescent="0.2">
      <c r="A3779" s="794"/>
      <c r="B3779" s="794"/>
      <c r="C3779" s="794"/>
      <c r="D3779" s="794"/>
      <c r="G3779" s="794"/>
      <c r="H3779" s="794"/>
      <c r="I3779" s="794"/>
      <c r="J3779" s="794"/>
      <c r="K3779" s="794"/>
      <c r="L3779" s="794"/>
    </row>
    <row r="3780" spans="1:12" x14ac:dyDescent="0.2">
      <c r="A3780" s="794"/>
      <c r="B3780" s="794"/>
      <c r="C3780" s="794"/>
      <c r="D3780" s="794"/>
      <c r="G3780" s="794"/>
      <c r="H3780" s="794"/>
      <c r="I3780" s="794"/>
      <c r="J3780" s="794"/>
      <c r="K3780" s="794"/>
      <c r="L3780" s="794"/>
    </row>
    <row r="3781" spans="1:12" x14ac:dyDescent="0.2">
      <c r="A3781" s="794"/>
      <c r="B3781" s="794"/>
      <c r="C3781" s="794"/>
      <c r="D3781" s="794"/>
      <c r="G3781" s="794"/>
      <c r="H3781" s="794"/>
      <c r="I3781" s="794"/>
      <c r="J3781" s="794"/>
      <c r="K3781" s="794"/>
      <c r="L3781" s="794"/>
    </row>
    <row r="3782" spans="1:12" x14ac:dyDescent="0.2">
      <c r="A3782" s="794"/>
      <c r="B3782" s="794"/>
      <c r="C3782" s="794"/>
      <c r="D3782" s="794"/>
      <c r="G3782" s="794"/>
      <c r="H3782" s="794"/>
      <c r="I3782" s="794"/>
      <c r="J3782" s="794"/>
      <c r="K3782" s="794"/>
      <c r="L3782" s="794"/>
    </row>
    <row r="3783" spans="1:12" x14ac:dyDescent="0.2">
      <c r="A3783" s="794"/>
      <c r="B3783" s="794"/>
      <c r="C3783" s="794"/>
      <c r="D3783" s="794"/>
      <c r="G3783" s="794"/>
      <c r="H3783" s="794"/>
      <c r="I3783" s="794"/>
      <c r="J3783" s="794"/>
      <c r="K3783" s="794"/>
      <c r="L3783" s="794"/>
    </row>
    <row r="3784" spans="1:12" x14ac:dyDescent="0.2">
      <c r="A3784" s="794"/>
      <c r="B3784" s="794"/>
      <c r="C3784" s="794"/>
      <c r="D3784" s="794"/>
      <c r="G3784" s="794"/>
      <c r="H3784" s="794"/>
      <c r="I3784" s="794"/>
      <c r="J3784" s="794"/>
      <c r="K3784" s="794"/>
      <c r="L3784" s="794"/>
    </row>
    <row r="3785" spans="1:12" x14ac:dyDescent="0.2">
      <c r="A3785" s="794"/>
      <c r="B3785" s="794"/>
      <c r="C3785" s="794"/>
      <c r="D3785" s="794"/>
      <c r="G3785" s="794"/>
      <c r="H3785" s="794"/>
      <c r="I3785" s="794"/>
      <c r="J3785" s="794"/>
      <c r="K3785" s="794"/>
      <c r="L3785" s="794"/>
    </row>
    <row r="3786" spans="1:12" x14ac:dyDescent="0.2">
      <c r="A3786" s="794"/>
      <c r="B3786" s="794"/>
      <c r="C3786" s="794"/>
      <c r="D3786" s="794"/>
      <c r="G3786" s="794"/>
      <c r="H3786" s="794"/>
      <c r="I3786" s="794"/>
      <c r="J3786" s="794"/>
      <c r="K3786" s="794"/>
      <c r="L3786" s="794"/>
    </row>
  </sheetData>
  <mergeCells count="5">
    <mergeCell ref="A1:L1"/>
    <mergeCell ref="B2:B3"/>
    <mergeCell ref="C2:L2"/>
    <mergeCell ref="A9:C9"/>
    <mergeCell ref="A2:A3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G134"/>
  <sheetViews>
    <sheetView workbookViewId="0">
      <selection activeCell="I3" sqref="I3"/>
    </sheetView>
  </sheetViews>
  <sheetFormatPr defaultRowHeight="15" x14ac:dyDescent="0.25"/>
  <cols>
    <col min="1" max="1" width="18.42578125" style="25" customWidth="1"/>
    <col min="2" max="3" width="9.140625" style="25"/>
    <col min="4" max="4" width="12.140625" style="25" customWidth="1"/>
    <col min="5" max="5" width="11.28515625" style="606" customWidth="1"/>
    <col min="6" max="6" width="9.140625" style="606"/>
    <col min="7" max="8" width="9.140625" style="592"/>
    <col min="9" max="9" width="12" style="592" customWidth="1"/>
    <col min="10" max="10" width="11.140625" style="592" customWidth="1"/>
    <col min="11" max="13" width="9.140625" style="606"/>
    <col min="14" max="14" width="9.5703125" style="606" bestFit="1" customWidth="1"/>
    <col min="15" max="59" width="9.140625" style="606"/>
    <col min="60" max="16384" width="9.140625" style="25"/>
  </cols>
  <sheetData>
    <row r="1" spans="1:10" ht="27" customHeight="1" x14ac:dyDescent="0.25">
      <c r="A1" s="1016" t="s">
        <v>336</v>
      </c>
      <c r="B1" s="1016"/>
      <c r="C1" s="1016"/>
      <c r="D1" s="1016"/>
      <c r="E1" s="1016"/>
      <c r="F1" s="1016"/>
      <c r="G1" s="1016"/>
      <c r="H1" s="1016"/>
      <c r="I1" s="1016"/>
      <c r="J1" s="1016"/>
    </row>
    <row r="2" spans="1:10" ht="12" customHeight="1" x14ac:dyDescent="0.25">
      <c r="A2" s="1034" t="s">
        <v>523</v>
      </c>
      <c r="B2" s="1033" t="s">
        <v>318</v>
      </c>
      <c r="C2" s="1019" t="s">
        <v>328</v>
      </c>
      <c r="D2" s="1019"/>
      <c r="E2" s="1019"/>
      <c r="F2" s="1019"/>
      <c r="G2" s="1019"/>
      <c r="H2" s="1019"/>
      <c r="I2" s="1019"/>
      <c r="J2" s="1019"/>
    </row>
    <row r="3" spans="1:10" ht="32.25" customHeight="1" x14ac:dyDescent="0.25">
      <c r="A3" s="1034"/>
      <c r="B3" s="1033"/>
      <c r="C3" s="800" t="s">
        <v>329</v>
      </c>
      <c r="D3" s="801" t="s">
        <v>330</v>
      </c>
      <c r="E3" s="801" t="s">
        <v>331</v>
      </c>
      <c r="F3" s="801" t="s">
        <v>332</v>
      </c>
      <c r="G3" s="801" t="s">
        <v>333</v>
      </c>
      <c r="H3" s="801" t="s">
        <v>334</v>
      </c>
      <c r="I3" s="801" t="s">
        <v>335</v>
      </c>
      <c r="J3" s="801" t="s">
        <v>570</v>
      </c>
    </row>
    <row r="4" spans="1:10" x14ac:dyDescent="0.25">
      <c r="A4" s="335" t="s">
        <v>163</v>
      </c>
      <c r="B4" s="802">
        <v>760147.26059758139</v>
      </c>
      <c r="C4" s="802">
        <v>16289.788217997364</v>
      </c>
      <c r="D4" s="802">
        <v>18727.291922874178</v>
      </c>
      <c r="E4" s="802">
        <v>199038.94445307442</v>
      </c>
      <c r="F4" s="802">
        <v>12925.794524159091</v>
      </c>
      <c r="G4" s="802">
        <v>72032.93982882092</v>
      </c>
      <c r="H4" s="802">
        <v>439013.10610267305</v>
      </c>
      <c r="I4" s="802">
        <v>678.63072153097562</v>
      </c>
      <c r="J4" s="802">
        <v>1440.7648326253529</v>
      </c>
    </row>
    <row r="5" spans="1:10" x14ac:dyDescent="0.25">
      <c r="A5" s="336"/>
      <c r="B5" s="630"/>
      <c r="C5" s="630"/>
      <c r="D5" s="630"/>
      <c r="E5" s="630"/>
      <c r="F5" s="630"/>
      <c r="G5" s="630"/>
      <c r="H5" s="630"/>
      <c r="I5" s="630"/>
      <c r="J5" s="630"/>
    </row>
    <row r="6" spans="1:10" x14ac:dyDescent="0.25">
      <c r="A6" s="335" t="s">
        <v>3</v>
      </c>
      <c r="B6" s="802"/>
      <c r="C6" s="802"/>
      <c r="D6" s="802"/>
      <c r="E6" s="802"/>
      <c r="F6" s="802"/>
      <c r="G6" s="802"/>
      <c r="H6" s="802"/>
      <c r="I6" s="802"/>
      <c r="J6" s="802"/>
    </row>
    <row r="7" spans="1:10" x14ac:dyDescent="0.25">
      <c r="A7" s="319" t="s">
        <v>4</v>
      </c>
      <c r="B7" s="211">
        <v>297921.53765265149</v>
      </c>
      <c r="C7" s="211">
        <v>8278.7646224258388</v>
      </c>
      <c r="D7" s="211">
        <v>11451.893425833885</v>
      </c>
      <c r="E7" s="211">
        <v>179154.53413196339</v>
      </c>
      <c r="F7" s="211">
        <v>5931.391560255558</v>
      </c>
      <c r="G7" s="211">
        <v>52780.76945723984</v>
      </c>
      <c r="H7" s="211">
        <v>39326.120132494943</v>
      </c>
      <c r="I7" s="211">
        <v>188.21398917460607</v>
      </c>
      <c r="J7" s="211">
        <v>809.85033370200756</v>
      </c>
    </row>
    <row r="8" spans="1:10" x14ac:dyDescent="0.25">
      <c r="A8" s="319" t="s">
        <v>5</v>
      </c>
      <c r="B8" s="211">
        <v>462225.72295094852</v>
      </c>
      <c r="C8" s="211">
        <v>8011.023595571859</v>
      </c>
      <c r="D8" s="211">
        <v>7275.3984970374122</v>
      </c>
      <c r="E8" s="211">
        <v>19884.41032111103</v>
      </c>
      <c r="F8" s="211">
        <v>6994.4029639035334</v>
      </c>
      <c r="G8" s="211">
        <v>19252.170371558936</v>
      </c>
      <c r="H8" s="211">
        <v>399686.98596972419</v>
      </c>
      <c r="I8" s="211">
        <v>490.41673235636512</v>
      </c>
      <c r="J8" s="211">
        <v>630.91449892332764</v>
      </c>
    </row>
    <row r="9" spans="1:10" ht="15.75" customHeight="1" x14ac:dyDescent="0.25">
      <c r="A9" s="803" t="s">
        <v>518</v>
      </c>
      <c r="B9" s="610"/>
      <c r="C9" s="610"/>
      <c r="D9" s="610"/>
      <c r="E9" s="610"/>
      <c r="F9" s="610"/>
      <c r="G9" s="610"/>
      <c r="H9" s="610"/>
      <c r="I9" s="610"/>
      <c r="J9" s="610"/>
    </row>
    <row r="10" spans="1:10" x14ac:dyDescent="0.25">
      <c r="A10" s="210" t="s">
        <v>6</v>
      </c>
      <c r="B10" s="212">
        <v>50618.959482985192</v>
      </c>
      <c r="C10" s="212">
        <v>772.73771611828136</v>
      </c>
      <c r="D10" s="212">
        <v>718.39424037068227</v>
      </c>
      <c r="E10" s="212">
        <v>3141.3179883366197</v>
      </c>
      <c r="F10" s="212">
        <v>735.62509853455515</v>
      </c>
      <c r="G10" s="212">
        <v>2982.2639129778204</v>
      </c>
      <c r="H10" s="212">
        <v>42174.51353204935</v>
      </c>
      <c r="I10" s="212">
        <v>56.994377003577704</v>
      </c>
      <c r="J10" s="212">
        <v>37.112617583725019</v>
      </c>
    </row>
    <row r="11" spans="1:10" x14ac:dyDescent="0.25">
      <c r="A11" s="319" t="s">
        <v>6</v>
      </c>
      <c r="B11" s="211">
        <v>15804.673288153026</v>
      </c>
      <c r="C11" s="211">
        <v>314.1317988336732</v>
      </c>
      <c r="D11" s="211">
        <v>261.11377371406661</v>
      </c>
      <c r="E11" s="211">
        <v>2334.1185558907132</v>
      </c>
      <c r="F11" s="211">
        <v>280.99553313391908</v>
      </c>
      <c r="G11" s="211">
        <v>2057.0993746408044</v>
      </c>
      <c r="H11" s="211">
        <v>10529.379788752849</v>
      </c>
      <c r="I11" s="211">
        <v>25.183561931813404</v>
      </c>
      <c r="J11" s="211">
        <v>2.6509012559803589</v>
      </c>
    </row>
    <row r="12" spans="1:10" x14ac:dyDescent="0.25">
      <c r="A12" s="319" t="s">
        <v>158</v>
      </c>
      <c r="B12" s="211">
        <v>12143.778653644662</v>
      </c>
      <c r="C12" s="211">
        <v>136.52141468298854</v>
      </c>
      <c r="D12" s="211">
        <v>167.00677912676298</v>
      </c>
      <c r="E12" s="211">
        <v>280.99553313391908</v>
      </c>
      <c r="F12" s="211">
        <v>141.82321719494931</v>
      </c>
      <c r="G12" s="211">
        <v>356.54621892935847</v>
      </c>
      <c r="H12" s="211">
        <v>11037.027379273017</v>
      </c>
      <c r="I12" s="211">
        <v>10.603605023921434</v>
      </c>
      <c r="J12" s="211">
        <v>13.254506279901792</v>
      </c>
    </row>
    <row r="13" spans="1:10" x14ac:dyDescent="0.25">
      <c r="A13" s="319" t="s">
        <v>159</v>
      </c>
      <c r="B13" s="211">
        <v>10203.31893426731</v>
      </c>
      <c r="C13" s="211">
        <v>143.1486678229395</v>
      </c>
      <c r="D13" s="211">
        <v>153.75227284686105</v>
      </c>
      <c r="E13" s="211">
        <v>263.76467497004694</v>
      </c>
      <c r="F13" s="211">
        <v>151.10137159088066</v>
      </c>
      <c r="G13" s="211">
        <v>271.71737873798793</v>
      </c>
      <c r="H13" s="211">
        <v>9213.2073151587847</v>
      </c>
      <c r="I13" s="211">
        <v>5.3018025119607177</v>
      </c>
      <c r="J13" s="211">
        <v>1.3254506279901794</v>
      </c>
    </row>
    <row r="14" spans="1:10" x14ac:dyDescent="0.25">
      <c r="A14" s="319" t="s">
        <v>160</v>
      </c>
      <c r="B14" s="211">
        <v>12467.188606874221</v>
      </c>
      <c r="C14" s="211">
        <v>178.93583477867472</v>
      </c>
      <c r="D14" s="211">
        <v>136.52141468298854</v>
      </c>
      <c r="E14" s="211">
        <v>262.43922434205678</v>
      </c>
      <c r="F14" s="211">
        <v>161.70497661480221</v>
      </c>
      <c r="G14" s="211">
        <v>296.90094066980106</v>
      </c>
      <c r="H14" s="211">
        <v>11394.899048830315</v>
      </c>
      <c r="I14" s="211">
        <v>15.90540753588215</v>
      </c>
      <c r="J14" s="211">
        <v>19.881759419852688</v>
      </c>
    </row>
    <row r="15" spans="1:10" x14ac:dyDescent="0.25">
      <c r="A15" s="210" t="s">
        <v>7</v>
      </c>
      <c r="B15" s="212">
        <v>25035.111461487217</v>
      </c>
      <c r="C15" s="212">
        <v>312.80634820568304</v>
      </c>
      <c r="D15" s="212">
        <v>201.468495454508</v>
      </c>
      <c r="E15" s="212">
        <v>1232.6690840308881</v>
      </c>
      <c r="F15" s="212">
        <v>242.55746492220399</v>
      </c>
      <c r="G15" s="212">
        <v>531.50570182406102</v>
      </c>
      <c r="H15" s="212">
        <v>22469.039045695066</v>
      </c>
      <c r="I15" s="212">
        <v>38.438068211715198</v>
      </c>
      <c r="J15" s="212">
        <v>6.6272531399508967</v>
      </c>
    </row>
    <row r="16" spans="1:10" x14ac:dyDescent="0.25">
      <c r="A16" s="319" t="s">
        <v>161</v>
      </c>
      <c r="B16" s="211">
        <v>12281.625518955621</v>
      </c>
      <c r="C16" s="211">
        <v>155.07772347485124</v>
      </c>
      <c r="D16" s="211">
        <v>103.38514898323398</v>
      </c>
      <c r="E16" s="211">
        <v>840.33569814578266</v>
      </c>
      <c r="F16" s="211">
        <v>125.91780965906702</v>
      </c>
      <c r="G16" s="211">
        <v>249.18471806215496</v>
      </c>
      <c r="H16" s="211">
        <v>10801.097167490798</v>
      </c>
      <c r="I16" s="211">
        <v>5.3018025119607177</v>
      </c>
      <c r="J16" s="211">
        <v>1.3254506279901794</v>
      </c>
    </row>
    <row r="17" spans="1:59" x14ac:dyDescent="0.25">
      <c r="A17" s="319" t="s">
        <v>162</v>
      </c>
      <c r="B17" s="211">
        <v>12753.485942520059</v>
      </c>
      <c r="C17" s="211">
        <v>157.72862473083163</v>
      </c>
      <c r="D17" s="211">
        <v>98.083346471273259</v>
      </c>
      <c r="E17" s="211">
        <v>392.33338588509292</v>
      </c>
      <c r="F17" s="211">
        <v>116.63965526313577</v>
      </c>
      <c r="G17" s="211">
        <v>282.32098376190925</v>
      </c>
      <c r="H17" s="211">
        <v>11667.941878196254</v>
      </c>
      <c r="I17" s="211">
        <v>33.136265699754482</v>
      </c>
      <c r="J17" s="211">
        <v>5.3018025119607177</v>
      </c>
    </row>
    <row r="18" spans="1:59" x14ac:dyDescent="0.25">
      <c r="A18" s="210" t="s">
        <v>8</v>
      </c>
      <c r="B18" s="212">
        <v>26519.616164838048</v>
      </c>
      <c r="C18" s="212">
        <v>320.75905197362403</v>
      </c>
      <c r="D18" s="212">
        <v>314.1317988336732</v>
      </c>
      <c r="E18" s="212">
        <v>3964.4228283184061</v>
      </c>
      <c r="F18" s="212">
        <v>249.18471806215496</v>
      </c>
      <c r="G18" s="212">
        <v>2790.0735719192712</v>
      </c>
      <c r="H18" s="212">
        <v>18821.398917461596</v>
      </c>
      <c r="I18" s="212">
        <v>21.207210047842867</v>
      </c>
      <c r="J18" s="212">
        <v>38.438068211715198</v>
      </c>
    </row>
    <row r="19" spans="1:59" x14ac:dyDescent="0.25">
      <c r="A19" s="319" t="s">
        <v>8</v>
      </c>
      <c r="B19" s="211">
        <v>26519.616164838048</v>
      </c>
      <c r="C19" s="211">
        <v>320.75905197362403</v>
      </c>
      <c r="D19" s="211">
        <v>314.1317988336732</v>
      </c>
      <c r="E19" s="211">
        <v>3964.4228283184061</v>
      </c>
      <c r="F19" s="211">
        <v>249.18471806215496</v>
      </c>
      <c r="G19" s="211">
        <v>2790.0735719192712</v>
      </c>
      <c r="H19" s="211">
        <v>18821.398917461596</v>
      </c>
      <c r="I19" s="211">
        <v>21.207210047842867</v>
      </c>
      <c r="J19" s="211">
        <v>38.438068211715198</v>
      </c>
      <c r="N19" s="628"/>
    </row>
    <row r="20" spans="1:59" x14ac:dyDescent="0.25">
      <c r="A20" s="210" t="s">
        <v>9</v>
      </c>
      <c r="B20" s="212">
        <v>208883.06626686538</v>
      </c>
      <c r="C20" s="212">
        <v>6843.3015923126741</v>
      </c>
      <c r="D20" s="212">
        <v>9323.2197172819542</v>
      </c>
      <c r="E20" s="212">
        <v>135797.71864019919</v>
      </c>
      <c r="F20" s="212">
        <v>4935.9781386350724</v>
      </c>
      <c r="G20" s="212">
        <v>31209.060486673083</v>
      </c>
      <c r="H20" s="212">
        <v>20111.062378497631</v>
      </c>
      <c r="I20" s="212">
        <v>123.26690840308666</v>
      </c>
      <c r="J20" s="212">
        <v>539.45840559200235</v>
      </c>
      <c r="N20" s="629"/>
    </row>
    <row r="21" spans="1:59" x14ac:dyDescent="0.25">
      <c r="A21" s="319" t="s">
        <v>9</v>
      </c>
      <c r="B21" s="211">
        <v>197235.00614820121</v>
      </c>
      <c r="C21" s="211">
        <v>6537.1224972469854</v>
      </c>
      <c r="D21" s="211">
        <v>9068.7331967078753</v>
      </c>
      <c r="E21" s="211">
        <v>133903.64969281969</v>
      </c>
      <c r="F21" s="211">
        <v>4729.2078406686333</v>
      </c>
      <c r="G21" s="211">
        <v>30446.92637557779</v>
      </c>
      <c r="H21" s="211">
        <v>11906.522991234453</v>
      </c>
      <c r="I21" s="211">
        <v>117.96510589112594</v>
      </c>
      <c r="J21" s="211">
        <v>524.87844868410991</v>
      </c>
    </row>
    <row r="22" spans="1:59" x14ac:dyDescent="0.25">
      <c r="A22" s="319" t="s">
        <v>163</v>
      </c>
      <c r="B22" s="211">
        <v>11648.060118776404</v>
      </c>
      <c r="C22" s="211">
        <v>306.17909506573221</v>
      </c>
      <c r="D22" s="211">
        <v>254.48652057411573</v>
      </c>
      <c r="E22" s="211">
        <v>1894.0689473980087</v>
      </c>
      <c r="F22" s="211">
        <v>206.77029796646877</v>
      </c>
      <c r="G22" s="211">
        <v>762.13411109435958</v>
      </c>
      <c r="H22" s="211">
        <v>8204.5393872583991</v>
      </c>
      <c r="I22" s="211">
        <v>5.3018025119607177</v>
      </c>
      <c r="J22" s="211">
        <v>14.579956907891971</v>
      </c>
    </row>
    <row r="23" spans="1:59" x14ac:dyDescent="0.25">
      <c r="A23" s="210" t="s">
        <v>10</v>
      </c>
      <c r="B23" s="212">
        <v>10097.282884028111</v>
      </c>
      <c r="C23" s="212">
        <v>267.74102685401743</v>
      </c>
      <c r="D23" s="212">
        <v>247.85926743416476</v>
      </c>
      <c r="E23" s="212">
        <v>1475.2265489530987</v>
      </c>
      <c r="F23" s="212">
        <v>194.84124231455704</v>
      </c>
      <c r="G23" s="212">
        <v>1204.8346208430935</v>
      </c>
      <c r="H23" s="212">
        <v>6677.6202638139248</v>
      </c>
      <c r="I23" s="212">
        <v>9.2781543959312547</v>
      </c>
      <c r="J23" s="212">
        <v>19.881759419852688</v>
      </c>
    </row>
    <row r="24" spans="1:59" x14ac:dyDescent="0.25">
      <c r="A24" s="319" t="s">
        <v>10</v>
      </c>
      <c r="B24" s="211">
        <v>10097.282884028111</v>
      </c>
      <c r="C24" s="211">
        <v>267.74102685401743</v>
      </c>
      <c r="D24" s="211">
        <v>247.85926743416476</v>
      </c>
      <c r="E24" s="211">
        <v>1475.2265489530987</v>
      </c>
      <c r="F24" s="211">
        <v>194.84124231455704</v>
      </c>
      <c r="G24" s="211">
        <v>1204.8346208430935</v>
      </c>
      <c r="H24" s="211">
        <v>6677.6202638139248</v>
      </c>
      <c r="I24" s="211">
        <v>9.2781543959312547</v>
      </c>
      <c r="J24" s="211">
        <v>19.881759419852688</v>
      </c>
    </row>
    <row r="25" spans="1:59" x14ac:dyDescent="0.25">
      <c r="A25" s="210" t="s">
        <v>11</v>
      </c>
      <c r="B25" s="211">
        <v>41196.330968591392</v>
      </c>
      <c r="C25" s="211">
        <v>1110.7276262557878</v>
      </c>
      <c r="D25" s="211">
        <v>1045.7805454842669</v>
      </c>
      <c r="E25" s="211">
        <v>4226.8620526604254</v>
      </c>
      <c r="F25" s="211">
        <v>892.0282726374013</v>
      </c>
      <c r="G25" s="211">
        <v>2031.9158127089918</v>
      </c>
      <c r="H25" s="211">
        <v>31818.767775549317</v>
      </c>
      <c r="I25" s="211">
        <v>59.645278259558062</v>
      </c>
      <c r="J25" s="211">
        <v>10.603605023921434</v>
      </c>
    </row>
    <row r="26" spans="1:59" s="592" customFormat="1" x14ac:dyDescent="0.25">
      <c r="A26" s="319" t="s">
        <v>11</v>
      </c>
      <c r="B26" s="211">
        <v>41196.330968591392</v>
      </c>
      <c r="C26" s="211">
        <v>1110.7276262557878</v>
      </c>
      <c r="D26" s="211">
        <v>1045.7805454842669</v>
      </c>
      <c r="E26" s="211">
        <v>4226.8620526604254</v>
      </c>
      <c r="F26" s="211">
        <v>892.0282726374013</v>
      </c>
      <c r="G26" s="211">
        <v>2031.9158127089918</v>
      </c>
      <c r="H26" s="211">
        <v>31818.767775549317</v>
      </c>
      <c r="I26" s="211">
        <v>59.645278259558062</v>
      </c>
      <c r="J26" s="211">
        <v>10.603605023921434</v>
      </c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</row>
    <row r="27" spans="1:59" s="592" customFormat="1" x14ac:dyDescent="0.25">
      <c r="A27" s="210" t="s">
        <v>12</v>
      </c>
      <c r="B27" s="212">
        <v>31509.937779227224</v>
      </c>
      <c r="C27" s="212">
        <v>498.36943612430611</v>
      </c>
      <c r="D27" s="212">
        <v>437.39870723675853</v>
      </c>
      <c r="E27" s="212">
        <v>3288.4430080435091</v>
      </c>
      <c r="F27" s="212">
        <v>367.14982395327979</v>
      </c>
      <c r="G27" s="212">
        <v>1912.6252561898718</v>
      </c>
      <c r="H27" s="212">
        <v>24927.74996061988</v>
      </c>
      <c r="I27" s="212">
        <v>39.763518839705377</v>
      </c>
      <c r="J27" s="212">
        <v>38.438068211715198</v>
      </c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</row>
    <row r="28" spans="1:59" x14ac:dyDescent="0.25">
      <c r="A28" s="319" t="s">
        <v>12</v>
      </c>
      <c r="B28" s="211">
        <v>23253.70581746622</v>
      </c>
      <c r="C28" s="211">
        <v>401.61154028102408</v>
      </c>
      <c r="D28" s="211">
        <v>364.49892269729946</v>
      </c>
      <c r="E28" s="211">
        <v>3190.3596615722495</v>
      </c>
      <c r="F28" s="211">
        <v>271.71737873798793</v>
      </c>
      <c r="G28" s="211">
        <v>1818.5182616025661</v>
      </c>
      <c r="H28" s="211">
        <v>17151.331126191912</v>
      </c>
      <c r="I28" s="211">
        <v>37.112617583725019</v>
      </c>
      <c r="J28" s="211">
        <v>18.556308791862509</v>
      </c>
    </row>
    <row r="29" spans="1:59" x14ac:dyDescent="0.25">
      <c r="A29" s="319" t="s">
        <v>164</v>
      </c>
      <c r="B29" s="211">
        <v>8256.2319617500088</v>
      </c>
      <c r="C29" s="211">
        <v>96.75789584328308</v>
      </c>
      <c r="D29" s="211">
        <v>72.899784539459858</v>
      </c>
      <c r="E29" s="211">
        <v>98.083346471273259</v>
      </c>
      <c r="F29" s="211">
        <v>95.432445215292901</v>
      </c>
      <c r="G29" s="211">
        <v>94.106994587302722</v>
      </c>
      <c r="H29" s="211">
        <v>7776.41883441763</v>
      </c>
      <c r="I29" s="211">
        <v>2.6509012559803589</v>
      </c>
      <c r="J29" s="211">
        <v>19.881759419852688</v>
      </c>
    </row>
    <row r="30" spans="1:59" x14ac:dyDescent="0.25">
      <c r="A30" s="210" t="s">
        <v>13</v>
      </c>
      <c r="B30" s="212">
        <v>29185.097377729584</v>
      </c>
      <c r="C30" s="212">
        <v>394.98428714107325</v>
      </c>
      <c r="D30" s="212">
        <v>376.42797834921095</v>
      </c>
      <c r="E30" s="212">
        <v>2031.9158127089918</v>
      </c>
      <c r="F30" s="212">
        <v>312.80634820568304</v>
      </c>
      <c r="G30" s="212">
        <v>1068.3132061601007</v>
      </c>
      <c r="H30" s="212">
        <v>24968.838930087626</v>
      </c>
      <c r="I30" s="212">
        <v>23.858111303823225</v>
      </c>
      <c r="J30" s="212">
        <v>7.9527037679410757</v>
      </c>
    </row>
    <row r="31" spans="1:59" x14ac:dyDescent="0.25">
      <c r="A31" s="319" t="s">
        <v>13</v>
      </c>
      <c r="B31" s="211">
        <v>15945.171054719965</v>
      </c>
      <c r="C31" s="211">
        <v>180.26128540666491</v>
      </c>
      <c r="D31" s="211">
        <v>178.93583477867472</v>
      </c>
      <c r="E31" s="211">
        <v>1752.245730203055</v>
      </c>
      <c r="F31" s="211">
        <v>165.68132849877279</v>
      </c>
      <c r="G31" s="211">
        <v>816.47758684195867</v>
      </c>
      <c r="H31" s="211">
        <v>12840.965683967399</v>
      </c>
      <c r="I31" s="211">
        <v>6.6272531399508967</v>
      </c>
      <c r="J31" s="211">
        <v>3.9763518839705383</v>
      </c>
    </row>
    <row r="32" spans="1:59" x14ac:dyDescent="0.25">
      <c r="A32" s="319" t="s">
        <v>165</v>
      </c>
      <c r="B32" s="211">
        <v>8268.1610174019188</v>
      </c>
      <c r="C32" s="211">
        <v>106.03605023921433</v>
      </c>
      <c r="D32" s="211">
        <v>90.130642703332185</v>
      </c>
      <c r="E32" s="211">
        <v>133.87051342700815</v>
      </c>
      <c r="F32" s="211">
        <v>75.550685795440216</v>
      </c>
      <c r="G32" s="211">
        <v>119.29055651911612</v>
      </c>
      <c r="H32" s="211">
        <v>7731.3535130659702</v>
      </c>
      <c r="I32" s="211">
        <v>7.9527037679410757</v>
      </c>
      <c r="J32" s="211">
        <v>3.9763518839705383</v>
      </c>
    </row>
    <row r="33" spans="1:10" x14ac:dyDescent="0.25">
      <c r="A33" s="319" t="s">
        <v>166</v>
      </c>
      <c r="B33" s="211">
        <v>4971.7653055908022</v>
      </c>
      <c r="C33" s="211">
        <v>108.68695149519469</v>
      </c>
      <c r="D33" s="211">
        <v>107.36150086720451</v>
      </c>
      <c r="E33" s="211">
        <v>145.79956907891989</v>
      </c>
      <c r="F33" s="211">
        <v>71.574333911469679</v>
      </c>
      <c r="G33" s="211">
        <v>132.54506279901796</v>
      </c>
      <c r="H33" s="211">
        <v>4396.5197330431447</v>
      </c>
      <c r="I33" s="211">
        <v>9.2781543959312547</v>
      </c>
      <c r="J33" s="211">
        <v>0</v>
      </c>
    </row>
    <row r="34" spans="1:10" x14ac:dyDescent="0.25">
      <c r="A34" s="210" t="s">
        <v>14</v>
      </c>
      <c r="B34" s="212">
        <v>57205.123653476512</v>
      </c>
      <c r="C34" s="212">
        <v>532.83115245205124</v>
      </c>
      <c r="D34" s="212">
        <v>454.62956540063067</v>
      </c>
      <c r="E34" s="212">
        <v>5251.435388096691</v>
      </c>
      <c r="F34" s="212">
        <v>486.44038047239462</v>
      </c>
      <c r="G34" s="212">
        <v>6343.6067055604462</v>
      </c>
      <c r="H34" s="212">
        <v>43827.350465155141</v>
      </c>
      <c r="I34" s="212">
        <v>47.716222607646451</v>
      </c>
      <c r="J34" s="212">
        <v>261.11377371406661</v>
      </c>
    </row>
    <row r="35" spans="1:10" x14ac:dyDescent="0.25">
      <c r="A35" s="319" t="s">
        <v>14</v>
      </c>
      <c r="B35" s="211">
        <v>28727.816911072408</v>
      </c>
      <c r="C35" s="211">
        <v>273.04282936597809</v>
      </c>
      <c r="D35" s="211">
        <v>221.3502548743609</v>
      </c>
      <c r="E35" s="211">
        <v>4607.2663828935538</v>
      </c>
      <c r="F35" s="211">
        <v>239.9065636662236</v>
      </c>
      <c r="G35" s="211">
        <v>5228.9027274208611</v>
      </c>
      <c r="H35" s="211">
        <v>17889.607125983352</v>
      </c>
      <c r="I35" s="211">
        <v>15.90540753588215</v>
      </c>
      <c r="J35" s="211">
        <v>251.83561931813534</v>
      </c>
    </row>
    <row r="36" spans="1:10" x14ac:dyDescent="0.25">
      <c r="A36" s="319" t="s">
        <v>167</v>
      </c>
      <c r="B36" s="211">
        <v>9785.8019864504622</v>
      </c>
      <c r="C36" s="211">
        <v>72.899784539459858</v>
      </c>
      <c r="D36" s="211">
        <v>62.296179515538419</v>
      </c>
      <c r="E36" s="211">
        <v>132.54506279901796</v>
      </c>
      <c r="F36" s="211">
        <v>63.621630143528598</v>
      </c>
      <c r="G36" s="211">
        <v>128.56871091504738</v>
      </c>
      <c r="H36" s="211">
        <v>9313.9415628860243</v>
      </c>
      <c r="I36" s="211">
        <v>7.9527037679410757</v>
      </c>
      <c r="J36" s="211">
        <v>3.9763518839705383</v>
      </c>
    </row>
    <row r="37" spans="1:10" x14ac:dyDescent="0.25">
      <c r="A37" s="319" t="s">
        <v>168</v>
      </c>
      <c r="B37" s="211">
        <v>18691.504755918399</v>
      </c>
      <c r="C37" s="211">
        <v>186.88853854661588</v>
      </c>
      <c r="D37" s="211">
        <v>170.98313101073356</v>
      </c>
      <c r="E37" s="211">
        <v>511.62394240420775</v>
      </c>
      <c r="F37" s="211">
        <v>182.9121866626453</v>
      </c>
      <c r="G37" s="211">
        <v>986.13526722470704</v>
      </c>
      <c r="H37" s="211">
        <v>16623.80177625117</v>
      </c>
      <c r="I37" s="211">
        <v>23.858111303823225</v>
      </c>
      <c r="J37" s="211">
        <v>5.3018025119607177</v>
      </c>
    </row>
    <row r="38" spans="1:10" x14ac:dyDescent="0.25">
      <c r="A38" s="210" t="s">
        <v>15</v>
      </c>
      <c r="B38" s="212">
        <v>54420.351884065713</v>
      </c>
      <c r="C38" s="212">
        <v>1371.8413999698614</v>
      </c>
      <c r="D38" s="212">
        <v>2065.0520784087444</v>
      </c>
      <c r="E38" s="212">
        <v>22962.106679308021</v>
      </c>
      <c r="F38" s="212">
        <v>1125.3075831636802</v>
      </c>
      <c r="G38" s="212">
        <v>9761.9438751466423</v>
      </c>
      <c r="H38" s="212">
        <v>16861.057438661705</v>
      </c>
      <c r="I38" s="212">
        <v>25.183561931813404</v>
      </c>
      <c r="J38" s="212">
        <v>247.85926743416476</v>
      </c>
    </row>
    <row r="39" spans="1:10" x14ac:dyDescent="0.25">
      <c r="A39" s="319" t="s">
        <v>15</v>
      </c>
      <c r="B39" s="211">
        <v>54420.351884065713</v>
      </c>
      <c r="C39" s="211">
        <v>1371.8413999698614</v>
      </c>
      <c r="D39" s="211">
        <v>2065.0520784087444</v>
      </c>
      <c r="E39" s="211">
        <v>22962.106679308021</v>
      </c>
      <c r="F39" s="211">
        <v>1125.3075831636802</v>
      </c>
      <c r="G39" s="211">
        <v>9761.9438751466423</v>
      </c>
      <c r="H39" s="211">
        <v>16861.057438661705</v>
      </c>
      <c r="I39" s="211">
        <v>25.183561931813404</v>
      </c>
      <c r="J39" s="211">
        <v>247.85926743416476</v>
      </c>
    </row>
    <row r="40" spans="1:10" x14ac:dyDescent="0.25">
      <c r="A40" s="210" t="s">
        <v>169</v>
      </c>
      <c r="B40" s="212">
        <v>19008.287456008442</v>
      </c>
      <c r="C40" s="212">
        <v>271.71737873798793</v>
      </c>
      <c r="D40" s="212">
        <v>311.48089757769287</v>
      </c>
      <c r="E40" s="212">
        <v>2418.9473960820728</v>
      </c>
      <c r="F40" s="212">
        <v>258.46287245808628</v>
      </c>
      <c r="G40" s="212">
        <v>1447.392085765304</v>
      </c>
      <c r="H40" s="212">
        <v>14281.730516592523</v>
      </c>
      <c r="I40" s="212">
        <v>14.579956907891971</v>
      </c>
      <c r="J40" s="212">
        <v>3.9763518839705383</v>
      </c>
    </row>
    <row r="41" spans="1:10" ht="18" customHeight="1" x14ac:dyDescent="0.25">
      <c r="A41" s="319" t="s">
        <v>169</v>
      </c>
      <c r="B41" s="211">
        <v>10170.182668567561</v>
      </c>
      <c r="C41" s="211">
        <v>152.42682221887085</v>
      </c>
      <c r="D41" s="211">
        <v>218.69935361838051</v>
      </c>
      <c r="E41" s="211">
        <v>1905.9980030499207</v>
      </c>
      <c r="F41" s="211">
        <v>145.79956907891989</v>
      </c>
      <c r="G41" s="211">
        <v>931.79179147710795</v>
      </c>
      <c r="H41" s="211">
        <v>6803.5380734729742</v>
      </c>
      <c r="I41" s="211">
        <v>9.2781543959312547</v>
      </c>
      <c r="J41" s="211">
        <v>2.6509012559803589</v>
      </c>
    </row>
    <row r="42" spans="1:10" x14ac:dyDescent="0.25">
      <c r="A42" s="319" t="s">
        <v>170</v>
      </c>
      <c r="B42" s="211">
        <v>8838.1047874376163</v>
      </c>
      <c r="C42" s="211">
        <v>119.29055651911612</v>
      </c>
      <c r="D42" s="211">
        <v>92.781543959312543</v>
      </c>
      <c r="E42" s="211">
        <v>512.94939303219792</v>
      </c>
      <c r="F42" s="211">
        <v>112.66330337916523</v>
      </c>
      <c r="G42" s="211">
        <v>515.60029428817836</v>
      </c>
      <c r="H42" s="211">
        <v>7478.1924431198813</v>
      </c>
      <c r="I42" s="211">
        <v>5.3018025119607177</v>
      </c>
      <c r="J42" s="211">
        <v>1.3254506279901794</v>
      </c>
    </row>
    <row r="43" spans="1:10" x14ac:dyDescent="0.25">
      <c r="A43" s="210" t="s">
        <v>16</v>
      </c>
      <c r="B43" s="212">
        <v>21659.188711992068</v>
      </c>
      <c r="C43" s="212">
        <v>208.09574859445897</v>
      </c>
      <c r="D43" s="212">
        <v>205.44484733847858</v>
      </c>
      <c r="E43" s="212">
        <v>2165.7863261359839</v>
      </c>
      <c r="F43" s="212">
        <v>224.00115613034129</v>
      </c>
      <c r="G43" s="212">
        <v>1129.2839350476509</v>
      </c>
      <c r="H43" s="212">
        <v>17708.020389948473</v>
      </c>
      <c r="I43" s="212">
        <v>13.254506279901792</v>
      </c>
      <c r="J43" s="212">
        <v>5.3018025119607177</v>
      </c>
    </row>
    <row r="44" spans="1:10" x14ac:dyDescent="0.25">
      <c r="A44" s="319" t="s">
        <v>16</v>
      </c>
      <c r="B44" s="211">
        <v>16606.570918087276</v>
      </c>
      <c r="C44" s="211">
        <v>182.9121866626453</v>
      </c>
      <c r="D44" s="211">
        <v>178.93583477867472</v>
      </c>
      <c r="E44" s="211">
        <v>2110.1173997604042</v>
      </c>
      <c r="F44" s="211">
        <v>205.44484733847858</v>
      </c>
      <c r="G44" s="211">
        <v>1077.5913605560322</v>
      </c>
      <c r="H44" s="211">
        <v>12834.338430827449</v>
      </c>
      <c r="I44" s="211">
        <v>11.929055651911613</v>
      </c>
      <c r="J44" s="211">
        <v>5.3018025119607177</v>
      </c>
    </row>
    <row r="45" spans="1:10" x14ac:dyDescent="0.25">
      <c r="A45" s="319" t="s">
        <v>171</v>
      </c>
      <c r="B45" s="211">
        <v>5052.6177938981918</v>
      </c>
      <c r="C45" s="211">
        <v>25.183561931813404</v>
      </c>
      <c r="D45" s="211">
        <v>26.509012559803583</v>
      </c>
      <c r="E45" s="211">
        <v>55.668926375587525</v>
      </c>
      <c r="F45" s="211">
        <v>18.556308791862509</v>
      </c>
      <c r="G45" s="211">
        <v>51.692574491616988</v>
      </c>
      <c r="H45" s="211">
        <v>4873.6819591195426</v>
      </c>
      <c r="I45" s="211">
        <v>1.3254506279901794</v>
      </c>
      <c r="J45" s="211">
        <v>0</v>
      </c>
    </row>
    <row r="46" spans="1:10" x14ac:dyDescent="0.25">
      <c r="A46" s="210" t="s">
        <v>17</v>
      </c>
      <c r="B46" s="212">
        <v>39524.937726693715</v>
      </c>
      <c r="C46" s="212">
        <v>732.97419727857471</v>
      </c>
      <c r="D46" s="212">
        <v>665.3762152510734</v>
      </c>
      <c r="E46" s="212">
        <v>2180.3662830438739</v>
      </c>
      <c r="F46" s="212">
        <v>644.16900520322986</v>
      </c>
      <c r="G46" s="212">
        <v>1622.3515686600133</v>
      </c>
      <c r="H46" s="212">
        <v>33605.475222082277</v>
      </c>
      <c r="I46" s="212">
        <v>54.343475747597346</v>
      </c>
      <c r="J46" s="212">
        <v>19.881759419852688</v>
      </c>
    </row>
    <row r="47" spans="1:10" x14ac:dyDescent="0.25">
      <c r="A47" s="319" t="s">
        <v>17</v>
      </c>
      <c r="B47" s="211">
        <v>24478.422197730655</v>
      </c>
      <c r="C47" s="211">
        <v>551.38746124391434</v>
      </c>
      <c r="D47" s="211">
        <v>475.8367754484733</v>
      </c>
      <c r="E47" s="211">
        <v>1789.3583477867812</v>
      </c>
      <c r="F47" s="211">
        <v>434.7478059807782</v>
      </c>
      <c r="G47" s="211">
        <v>1166.3965526313771</v>
      </c>
      <c r="H47" s="211">
        <v>20027.558988934146</v>
      </c>
      <c r="I47" s="211">
        <v>18.556308791862509</v>
      </c>
      <c r="J47" s="211">
        <v>14.579956907891971</v>
      </c>
    </row>
    <row r="48" spans="1:10" x14ac:dyDescent="0.25">
      <c r="A48" s="319" t="s">
        <v>172</v>
      </c>
      <c r="B48" s="211">
        <v>15046.515528942749</v>
      </c>
      <c r="C48" s="211">
        <v>181.5867360346551</v>
      </c>
      <c r="D48" s="211">
        <v>189.53943980259626</v>
      </c>
      <c r="E48" s="211">
        <v>391.00793525710276</v>
      </c>
      <c r="F48" s="211">
        <v>209.42119922244916</v>
      </c>
      <c r="G48" s="211">
        <v>455.95501602862083</v>
      </c>
      <c r="H48" s="211">
        <v>13577.916233129836</v>
      </c>
      <c r="I48" s="211">
        <v>35.78716695573484</v>
      </c>
      <c r="J48" s="211">
        <v>5.3018025119607177</v>
      </c>
    </row>
    <row r="49" spans="1:10" x14ac:dyDescent="0.25">
      <c r="A49" s="210" t="s">
        <v>18</v>
      </c>
      <c r="B49" s="212">
        <v>17263.994429571216</v>
      </c>
      <c r="C49" s="212">
        <v>286.29733564587974</v>
      </c>
      <c r="D49" s="212">
        <v>334.01355825352567</v>
      </c>
      <c r="E49" s="212">
        <v>1273.758053498585</v>
      </c>
      <c r="F49" s="212">
        <v>308.82999632171254</v>
      </c>
      <c r="G49" s="212">
        <v>968.90440906083415</v>
      </c>
      <c r="H49" s="212">
        <v>14077.611119882064</v>
      </c>
      <c r="I49" s="212">
        <v>9.2781543959312547</v>
      </c>
      <c r="J49" s="212">
        <v>5.3018025119607177</v>
      </c>
    </row>
    <row r="50" spans="1:10" x14ac:dyDescent="0.25">
      <c r="A50" s="319" t="s">
        <v>18</v>
      </c>
      <c r="B50" s="211">
        <v>10649.995795899938</v>
      </c>
      <c r="C50" s="211">
        <v>139.17231593896892</v>
      </c>
      <c r="D50" s="211">
        <v>164.35587787078259</v>
      </c>
      <c r="E50" s="211">
        <v>1086.8695149519638</v>
      </c>
      <c r="F50" s="211">
        <v>144.47411845092969</v>
      </c>
      <c r="G50" s="211">
        <v>796.59582742210534</v>
      </c>
      <c r="H50" s="211">
        <v>8310.5754374975986</v>
      </c>
      <c r="I50" s="211">
        <v>3.9763518839705383</v>
      </c>
      <c r="J50" s="211">
        <v>3.9763518839705383</v>
      </c>
    </row>
    <row r="51" spans="1:10" ht="16.5" customHeight="1" x14ac:dyDescent="0.25">
      <c r="A51" s="319" t="s">
        <v>173</v>
      </c>
      <c r="B51" s="211">
        <v>6613.9986336704051</v>
      </c>
      <c r="C51" s="211">
        <v>147.12501970691008</v>
      </c>
      <c r="D51" s="211">
        <v>169.65768038274337</v>
      </c>
      <c r="E51" s="211">
        <v>186.88853854661588</v>
      </c>
      <c r="F51" s="211">
        <v>164.35587787078259</v>
      </c>
      <c r="G51" s="211">
        <v>172.30858163872375</v>
      </c>
      <c r="H51" s="211">
        <v>5767.0356823847987</v>
      </c>
      <c r="I51" s="211">
        <v>5.3018025119607177</v>
      </c>
      <c r="J51" s="211">
        <v>1.3254506279901794</v>
      </c>
    </row>
    <row r="52" spans="1:10" x14ac:dyDescent="0.25">
      <c r="A52" s="210" t="s">
        <v>174</v>
      </c>
      <c r="B52" s="212">
        <v>12745.533238752119</v>
      </c>
      <c r="C52" s="212">
        <v>156.40317410284143</v>
      </c>
      <c r="D52" s="212">
        <v>124.59235903107684</v>
      </c>
      <c r="E52" s="212">
        <v>287.62278627386991</v>
      </c>
      <c r="F52" s="212">
        <v>123.26690840308666</v>
      </c>
      <c r="G52" s="212">
        <v>400.28608965303391</v>
      </c>
      <c r="H52" s="212">
        <v>11602.994797424744</v>
      </c>
      <c r="I52" s="212">
        <v>3.9763518839705383</v>
      </c>
      <c r="J52" s="212">
        <v>46.390771979656272</v>
      </c>
    </row>
    <row r="53" spans="1:10" x14ac:dyDescent="0.25">
      <c r="A53" s="319" t="s">
        <v>174</v>
      </c>
      <c r="B53" s="211">
        <v>12745.533238752119</v>
      </c>
      <c r="C53" s="211">
        <v>156.40317410284143</v>
      </c>
      <c r="D53" s="211">
        <v>124.59235903107684</v>
      </c>
      <c r="E53" s="211">
        <v>287.62278627386991</v>
      </c>
      <c r="F53" s="211">
        <v>123.26690840308666</v>
      </c>
      <c r="G53" s="211">
        <v>400.28608965303391</v>
      </c>
      <c r="H53" s="211">
        <v>11602.994797424744</v>
      </c>
      <c r="I53" s="211">
        <v>3.9763518839705383</v>
      </c>
      <c r="J53" s="211">
        <v>46.390771979656272</v>
      </c>
    </row>
    <row r="54" spans="1:10" x14ac:dyDescent="0.25">
      <c r="A54" s="210" t="s">
        <v>175</v>
      </c>
      <c r="B54" s="212">
        <v>14378.488412435792</v>
      </c>
      <c r="C54" s="212">
        <v>373.77707709323062</v>
      </c>
      <c r="D54" s="212">
        <v>320.75905197362403</v>
      </c>
      <c r="E54" s="212">
        <v>498.36943612430611</v>
      </c>
      <c r="F54" s="212">
        <v>351.24441641739782</v>
      </c>
      <c r="G54" s="212">
        <v>736.95054916254537</v>
      </c>
      <c r="H54" s="212">
        <v>12035.091702149482</v>
      </c>
      <c r="I54" s="212">
        <v>17.23085816387233</v>
      </c>
      <c r="J54" s="212">
        <v>45.065321351666093</v>
      </c>
    </row>
    <row r="55" spans="1:10" x14ac:dyDescent="0.25">
      <c r="A55" s="319" t="s">
        <v>175</v>
      </c>
      <c r="B55" s="211">
        <v>14378.488412435792</v>
      </c>
      <c r="C55" s="211">
        <v>373.77707709323062</v>
      </c>
      <c r="D55" s="211">
        <v>320.75905197362403</v>
      </c>
      <c r="E55" s="211">
        <v>498.36943612430611</v>
      </c>
      <c r="F55" s="211">
        <v>351.24441641739782</v>
      </c>
      <c r="G55" s="211">
        <v>736.95054916254537</v>
      </c>
      <c r="H55" s="211">
        <v>12035.091702149482</v>
      </c>
      <c r="I55" s="211">
        <v>17.23085816387233</v>
      </c>
      <c r="J55" s="211">
        <v>45.065321351666093</v>
      </c>
    </row>
    <row r="56" spans="1:10" x14ac:dyDescent="0.25">
      <c r="A56" s="210" t="s">
        <v>176</v>
      </c>
      <c r="B56" s="212">
        <v>17611.262494105071</v>
      </c>
      <c r="C56" s="212">
        <v>327.38630511357485</v>
      </c>
      <c r="D56" s="212">
        <v>277.01918124994859</v>
      </c>
      <c r="E56" s="212">
        <v>1582.5880498203067</v>
      </c>
      <c r="F56" s="212">
        <v>280.99553313391908</v>
      </c>
      <c r="G56" s="212">
        <v>632.23994955131786</v>
      </c>
      <c r="H56" s="212">
        <v>14452.713647603232</v>
      </c>
      <c r="I56" s="212">
        <v>15.90540753588215</v>
      </c>
      <c r="J56" s="212">
        <v>42.414420095685735</v>
      </c>
    </row>
    <row r="57" spans="1:10" x14ac:dyDescent="0.25">
      <c r="A57" s="319" t="s">
        <v>176</v>
      </c>
      <c r="B57" s="211">
        <v>10557.214251940639</v>
      </c>
      <c r="C57" s="211">
        <v>259.78832308607645</v>
      </c>
      <c r="D57" s="211">
        <v>214.72300173440993</v>
      </c>
      <c r="E57" s="211">
        <v>1426.1848757174605</v>
      </c>
      <c r="F57" s="211">
        <v>235.93021178225302</v>
      </c>
      <c r="G57" s="211">
        <v>519.57664617214903</v>
      </c>
      <c r="H57" s="211">
        <v>7853.2949708410497</v>
      </c>
      <c r="I57" s="211">
        <v>6.6272531399508967</v>
      </c>
      <c r="J57" s="211">
        <v>41.088969467695556</v>
      </c>
    </row>
    <row r="58" spans="1:10" x14ac:dyDescent="0.25">
      <c r="A58" s="319" t="s">
        <v>177</v>
      </c>
      <c r="B58" s="211">
        <v>7054.0482421630832</v>
      </c>
      <c r="C58" s="211">
        <v>67.597982027499143</v>
      </c>
      <c r="D58" s="211">
        <v>62.296179515538419</v>
      </c>
      <c r="E58" s="211">
        <v>156.40317410284143</v>
      </c>
      <c r="F58" s="211">
        <v>45.065321351666093</v>
      </c>
      <c r="G58" s="211">
        <v>112.66330337916523</v>
      </c>
      <c r="H58" s="211">
        <v>6599.4186767625151</v>
      </c>
      <c r="I58" s="211">
        <v>9.2781543959312547</v>
      </c>
      <c r="J58" s="211">
        <v>1.3254506279901794</v>
      </c>
    </row>
    <row r="59" spans="1:10" ht="15" customHeight="1" x14ac:dyDescent="0.25">
      <c r="A59" s="210" t="s">
        <v>178</v>
      </c>
      <c r="B59" s="212">
        <v>24759.41773086492</v>
      </c>
      <c r="C59" s="212">
        <v>339.31536076548633</v>
      </c>
      <c r="D59" s="212">
        <v>287.62278627386991</v>
      </c>
      <c r="E59" s="212">
        <v>547.41110935994368</v>
      </c>
      <c r="F59" s="212">
        <v>241.2320142942138</v>
      </c>
      <c r="G59" s="212">
        <v>690.55977718288761</v>
      </c>
      <c r="H59" s="212">
        <v>22589.655052842321</v>
      </c>
      <c r="I59" s="212">
        <v>34.461716327744661</v>
      </c>
      <c r="J59" s="212">
        <v>29.159913815783941</v>
      </c>
    </row>
    <row r="60" spans="1:10" ht="15.75" customHeight="1" x14ac:dyDescent="0.25">
      <c r="A60" s="319" t="s">
        <v>178</v>
      </c>
      <c r="B60" s="211">
        <v>17183.141941263715</v>
      </c>
      <c r="C60" s="211">
        <v>226.65205738632167</v>
      </c>
      <c r="D60" s="211">
        <v>216.04845236240013</v>
      </c>
      <c r="E60" s="211">
        <v>405.58789216499457</v>
      </c>
      <c r="F60" s="211">
        <v>173.63403226671394</v>
      </c>
      <c r="G60" s="211">
        <v>548.7365599879339</v>
      </c>
      <c r="H60" s="211">
        <v>15555.488570090907</v>
      </c>
      <c r="I60" s="211">
        <v>30.48536444377412</v>
      </c>
      <c r="J60" s="211">
        <v>26.509012559803583</v>
      </c>
    </row>
    <row r="61" spans="1:10" x14ac:dyDescent="0.25">
      <c r="A61" s="319" t="s">
        <v>179</v>
      </c>
      <c r="B61" s="211">
        <v>7576.2757895911409</v>
      </c>
      <c r="C61" s="211">
        <v>112.66330337916523</v>
      </c>
      <c r="D61" s="211">
        <v>71.574333911469679</v>
      </c>
      <c r="E61" s="211">
        <v>141.82321719494931</v>
      </c>
      <c r="F61" s="211">
        <v>67.597982027499143</v>
      </c>
      <c r="G61" s="211">
        <v>141.82321719494931</v>
      </c>
      <c r="H61" s="211">
        <v>7034.1664827432332</v>
      </c>
      <c r="I61" s="211">
        <v>3.9763518839705383</v>
      </c>
      <c r="J61" s="211">
        <v>2.6509012559803589</v>
      </c>
    </row>
    <row r="62" spans="1:10" x14ac:dyDescent="0.25">
      <c r="A62" s="210" t="s">
        <v>180</v>
      </c>
      <c r="B62" s="212">
        <v>7484.8196962598313</v>
      </c>
      <c r="C62" s="212">
        <v>123.26690840308666</v>
      </c>
      <c r="D62" s="212">
        <v>121.94145777509648</v>
      </c>
      <c r="E62" s="212">
        <v>197.49214357053742</v>
      </c>
      <c r="F62" s="212">
        <v>106.03605023921433</v>
      </c>
      <c r="G62" s="212">
        <v>185.56308791862568</v>
      </c>
      <c r="H62" s="212">
        <v>6733.2891901895046</v>
      </c>
      <c r="I62" s="212">
        <v>11.929055651911613</v>
      </c>
      <c r="J62" s="212">
        <v>5.3018025119607177</v>
      </c>
    </row>
    <row r="63" spans="1:10" x14ac:dyDescent="0.25">
      <c r="A63" s="319" t="s">
        <v>180</v>
      </c>
      <c r="B63" s="211">
        <v>7484.8196962598313</v>
      </c>
      <c r="C63" s="211">
        <v>123.26690840308666</v>
      </c>
      <c r="D63" s="211">
        <v>121.94145777509648</v>
      </c>
      <c r="E63" s="211">
        <v>197.49214357053742</v>
      </c>
      <c r="F63" s="211">
        <v>106.03605023921433</v>
      </c>
      <c r="G63" s="211">
        <v>185.56308791862568</v>
      </c>
      <c r="H63" s="211">
        <v>6733.2891901895046</v>
      </c>
      <c r="I63" s="211">
        <v>11.929055651911613</v>
      </c>
      <c r="J63" s="211">
        <v>5.3018025119607177</v>
      </c>
    </row>
    <row r="64" spans="1:10" x14ac:dyDescent="0.25">
      <c r="A64" s="210" t="s">
        <v>181</v>
      </c>
      <c r="B64" s="212">
        <v>15548.861316950957</v>
      </c>
      <c r="C64" s="212">
        <v>375.10252772122078</v>
      </c>
      <c r="D64" s="212">
        <v>340.6408113934765</v>
      </c>
      <c r="E64" s="212">
        <v>493.06763361234545</v>
      </c>
      <c r="F64" s="212">
        <v>311.48089757769287</v>
      </c>
      <c r="G64" s="212">
        <v>457.280466656611</v>
      </c>
      <c r="H64" s="212">
        <v>13548.756319314056</v>
      </c>
      <c r="I64" s="212">
        <v>18.556308791862509</v>
      </c>
      <c r="J64" s="212">
        <v>3.9763518839705383</v>
      </c>
    </row>
    <row r="65" spans="1:59" x14ac:dyDescent="0.25">
      <c r="A65" s="319" t="s">
        <v>181</v>
      </c>
      <c r="B65" s="211">
        <v>15548.861316950957</v>
      </c>
      <c r="C65" s="211">
        <v>375.10252772122078</v>
      </c>
      <c r="D65" s="211">
        <v>340.6408113934765</v>
      </c>
      <c r="E65" s="211">
        <v>493.06763361234545</v>
      </c>
      <c r="F65" s="211">
        <v>311.48089757769287</v>
      </c>
      <c r="G65" s="211">
        <v>457.280466656611</v>
      </c>
      <c r="H65" s="211">
        <v>13548.756319314056</v>
      </c>
      <c r="I65" s="211">
        <v>18.556308791862509</v>
      </c>
      <c r="J65" s="211">
        <v>3.9763518839705383</v>
      </c>
    </row>
    <row r="66" spans="1:59" x14ac:dyDescent="0.25">
      <c r="A66" s="210" t="s">
        <v>182</v>
      </c>
      <c r="B66" s="212">
        <v>17450.882968118061</v>
      </c>
      <c r="C66" s="212">
        <v>258.46287245808628</v>
      </c>
      <c r="D66" s="212">
        <v>233.27931052627264</v>
      </c>
      <c r="E66" s="212">
        <v>1459.321141417216</v>
      </c>
      <c r="F66" s="212">
        <v>226.65205738632167</v>
      </c>
      <c r="G66" s="212">
        <v>2787.4226706632912</v>
      </c>
      <c r="H66" s="212">
        <v>12448.632298082361</v>
      </c>
      <c r="I66" s="212">
        <v>22.532660675833046</v>
      </c>
      <c r="J66" s="212">
        <v>14.579956907891971</v>
      </c>
    </row>
    <row r="67" spans="1:59" x14ac:dyDescent="0.25">
      <c r="A67" s="319" t="s">
        <v>182</v>
      </c>
      <c r="B67" s="211">
        <v>17450.882968118061</v>
      </c>
      <c r="C67" s="211">
        <v>258.46287245808628</v>
      </c>
      <c r="D67" s="211">
        <v>233.27931052627264</v>
      </c>
      <c r="E67" s="211">
        <v>1459.321141417216</v>
      </c>
      <c r="F67" s="211">
        <v>226.65205738632167</v>
      </c>
      <c r="G67" s="211">
        <v>2787.4226706632912</v>
      </c>
      <c r="H67" s="211">
        <v>12448.632298082361</v>
      </c>
      <c r="I67" s="211">
        <v>22.532660675833046</v>
      </c>
      <c r="J67" s="211">
        <v>14.579956907891971</v>
      </c>
    </row>
    <row r="68" spans="1:59" x14ac:dyDescent="0.25">
      <c r="A68" s="210" t="s">
        <v>183</v>
      </c>
      <c r="B68" s="212">
        <v>8061.3907194354788</v>
      </c>
      <c r="C68" s="212">
        <v>218.69935361838051</v>
      </c>
      <c r="D68" s="212">
        <v>170.98313101073356</v>
      </c>
      <c r="E68" s="212">
        <v>364.49892269729946</v>
      </c>
      <c r="F68" s="212">
        <v>176.28493352269433</v>
      </c>
      <c r="G68" s="212">
        <v>323.40995322960435</v>
      </c>
      <c r="H68" s="212">
        <v>6795.5853697050343</v>
      </c>
      <c r="I68" s="212">
        <v>10.603605023921434</v>
      </c>
      <c r="J68" s="212">
        <v>1.3254506279901794</v>
      </c>
    </row>
    <row r="69" spans="1:59" s="592" customFormat="1" x14ac:dyDescent="0.25">
      <c r="A69" s="319" t="s">
        <v>183</v>
      </c>
      <c r="B69" s="211">
        <v>8061.3907194354788</v>
      </c>
      <c r="C69" s="211">
        <v>218.69935361838051</v>
      </c>
      <c r="D69" s="211">
        <v>170.98313101073356</v>
      </c>
      <c r="E69" s="211">
        <v>364.49892269729946</v>
      </c>
      <c r="F69" s="211">
        <v>176.28493352269433</v>
      </c>
      <c r="G69" s="211">
        <v>323.40995322960435</v>
      </c>
      <c r="H69" s="211">
        <v>6795.5853697050343</v>
      </c>
      <c r="I69" s="211">
        <v>10.603605023921434</v>
      </c>
      <c r="J69" s="211">
        <v>1.3254506279901794</v>
      </c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  <c r="BB69" s="606"/>
      <c r="BC69" s="606"/>
      <c r="BD69" s="606"/>
      <c r="BE69" s="606"/>
      <c r="BF69" s="606"/>
      <c r="BG69" s="606"/>
    </row>
    <row r="70" spans="1:59" s="592" customFormat="1" x14ac:dyDescent="0.25">
      <c r="A70" s="210" t="s">
        <v>184</v>
      </c>
      <c r="B70" s="212">
        <v>9979.3177781370014</v>
      </c>
      <c r="C70" s="212">
        <v>192.19034105857665</v>
      </c>
      <c r="D70" s="212">
        <v>149.77592096289047</v>
      </c>
      <c r="E70" s="212">
        <v>2197.5971412077438</v>
      </c>
      <c r="F70" s="212">
        <v>131.21961217102776</v>
      </c>
      <c r="G70" s="212">
        <v>815.15213621396845</v>
      </c>
      <c r="H70" s="212">
        <v>6476.1517683594457</v>
      </c>
      <c r="I70" s="212">
        <v>6.6272531399508967</v>
      </c>
      <c r="J70" s="212">
        <v>10.603605023921434</v>
      </c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/>
    </row>
    <row r="71" spans="1:59" x14ac:dyDescent="0.25">
      <c r="A71" s="327" t="s">
        <v>184</v>
      </c>
      <c r="B71" s="305">
        <v>9979.3177781370014</v>
      </c>
      <c r="C71" s="305">
        <v>192.19034105857665</v>
      </c>
      <c r="D71" s="305">
        <v>149.77592096289047</v>
      </c>
      <c r="E71" s="305">
        <v>2197.5971412077438</v>
      </c>
      <c r="F71" s="305">
        <v>131.21961217102776</v>
      </c>
      <c r="G71" s="305">
        <v>815.15213621396845</v>
      </c>
      <c r="H71" s="305">
        <v>6476.1517683594457</v>
      </c>
      <c r="I71" s="305">
        <v>6.6272531399508967</v>
      </c>
      <c r="J71" s="305">
        <v>10.603605023921434</v>
      </c>
    </row>
    <row r="72" spans="1:59" s="606" customFormat="1" x14ac:dyDescent="0.25">
      <c r="A72" s="607"/>
      <c r="B72" s="607"/>
      <c r="C72" s="607"/>
      <c r="D72" s="607"/>
      <c r="E72" s="607"/>
      <c r="F72" s="607"/>
      <c r="G72" s="607"/>
      <c r="H72" s="607"/>
      <c r="I72" s="607"/>
      <c r="J72" s="607"/>
    </row>
    <row r="73" spans="1:59" s="606" customFormat="1" x14ac:dyDescent="0.25"/>
    <row r="74" spans="1:59" s="606" customFormat="1" x14ac:dyDescent="0.25"/>
    <row r="75" spans="1:59" s="606" customFormat="1" x14ac:dyDescent="0.25"/>
    <row r="76" spans="1:59" s="606" customFormat="1" x14ac:dyDescent="0.25"/>
    <row r="77" spans="1:59" s="606" customFormat="1" x14ac:dyDescent="0.25"/>
    <row r="78" spans="1:59" s="606" customFormat="1" x14ac:dyDescent="0.25"/>
    <row r="79" spans="1:59" s="606" customFormat="1" x14ac:dyDescent="0.25"/>
    <row r="80" spans="1:59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</sheetData>
  <mergeCells count="4">
    <mergeCell ref="A1:J1"/>
    <mergeCell ref="C2:J2"/>
    <mergeCell ref="B2:B3"/>
    <mergeCell ref="A2:A3"/>
  </mergeCells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BG1611"/>
  <sheetViews>
    <sheetView workbookViewId="0">
      <selection activeCell="A10" sqref="A10:B10"/>
    </sheetView>
  </sheetViews>
  <sheetFormatPr defaultRowHeight="12" x14ac:dyDescent="0.2"/>
  <cols>
    <col min="1" max="1" width="14.85546875" style="795" customWidth="1"/>
    <col min="2" max="2" width="13.140625" style="795" customWidth="1"/>
    <col min="3" max="3" width="13.28515625" style="795" customWidth="1"/>
    <col min="4" max="4" width="13.42578125" style="795" customWidth="1"/>
    <col min="5" max="5" width="9.140625" style="794" customWidth="1"/>
    <col min="6" max="6" width="11.85546875" style="794" customWidth="1"/>
    <col min="7" max="7" width="12.42578125" style="76" customWidth="1"/>
    <col min="8" max="8" width="19.7109375" style="76" customWidth="1"/>
    <col min="9" max="9" width="12.85546875" style="76" customWidth="1"/>
    <col min="10" max="11" width="13.140625" style="76" customWidth="1"/>
    <col min="12" max="12" width="17.85546875" style="76" customWidth="1"/>
    <col min="13" max="13" width="14.85546875" style="76" customWidth="1"/>
    <col min="14" max="14" width="13.28515625" style="76" customWidth="1"/>
    <col min="15" max="15" width="19.5703125" style="76" customWidth="1"/>
    <col min="16" max="16" width="13.42578125" style="76" customWidth="1"/>
    <col min="17" max="17" width="13.140625" style="76" customWidth="1"/>
    <col min="18" max="59" width="9.140625" style="794"/>
    <col min="60" max="16384" width="9.140625" style="795"/>
  </cols>
  <sheetData>
    <row r="1" spans="1:17" ht="20.25" customHeight="1" x14ac:dyDescent="0.2">
      <c r="A1" s="1036" t="s">
        <v>572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  <c r="O1" s="1036"/>
      <c r="P1" s="1036"/>
      <c r="Q1" s="1036"/>
    </row>
    <row r="2" spans="1:17" x14ac:dyDescent="0.2">
      <c r="A2" s="1042" t="s">
        <v>571</v>
      </c>
      <c r="B2" s="342"/>
      <c r="C2" s="1037" t="s">
        <v>340</v>
      </c>
      <c r="D2" s="1037"/>
      <c r="E2" s="1037"/>
      <c r="F2" s="1037"/>
      <c r="G2" s="1037"/>
      <c r="H2" s="1037"/>
      <c r="I2" s="1037"/>
      <c r="J2" s="1037"/>
      <c r="K2" s="1037"/>
      <c r="L2" s="1037"/>
      <c r="M2" s="1037"/>
      <c r="N2" s="1037"/>
      <c r="O2" s="1037"/>
      <c r="P2" s="1037"/>
      <c r="Q2" s="1037"/>
    </row>
    <row r="3" spans="1:17" x14ac:dyDescent="0.2">
      <c r="A3" s="1043"/>
      <c r="B3" s="1038" t="s">
        <v>318</v>
      </c>
      <c r="C3" s="1037" t="s">
        <v>341</v>
      </c>
      <c r="D3" s="1037"/>
      <c r="E3" s="1037"/>
      <c r="F3" s="1037"/>
      <c r="G3" s="1037"/>
      <c r="H3" s="1037"/>
      <c r="I3" s="1040" t="s">
        <v>342</v>
      </c>
      <c r="J3" s="1041" t="s">
        <v>343</v>
      </c>
      <c r="K3" s="1041"/>
      <c r="L3" s="1041"/>
      <c r="M3" s="1041"/>
      <c r="N3" s="1041"/>
      <c r="O3" s="1041"/>
      <c r="P3" s="1041"/>
      <c r="Q3" s="1040" t="s">
        <v>344</v>
      </c>
    </row>
    <row r="4" spans="1:17" ht="34.5" customHeight="1" x14ac:dyDescent="0.2">
      <c r="A4" s="1043"/>
      <c r="B4" s="1039"/>
      <c r="C4" s="804" t="s">
        <v>345</v>
      </c>
      <c r="D4" s="804" t="s">
        <v>346</v>
      </c>
      <c r="E4" s="804" t="s">
        <v>422</v>
      </c>
      <c r="F4" s="804" t="s">
        <v>405</v>
      </c>
      <c r="G4" s="804" t="s">
        <v>349</v>
      </c>
      <c r="H4" s="804" t="s">
        <v>350</v>
      </c>
      <c r="I4" s="1040"/>
      <c r="J4" s="804" t="s">
        <v>345</v>
      </c>
      <c r="K4" s="804" t="s">
        <v>346</v>
      </c>
      <c r="L4" s="804" t="s">
        <v>347</v>
      </c>
      <c r="M4" s="804" t="s">
        <v>348</v>
      </c>
      <c r="N4" s="804" t="s">
        <v>349</v>
      </c>
      <c r="O4" s="804" t="s">
        <v>350</v>
      </c>
      <c r="P4" s="804" t="s">
        <v>351</v>
      </c>
      <c r="Q4" s="1040"/>
    </row>
    <row r="5" spans="1:17" x14ac:dyDescent="0.2">
      <c r="A5" s="407" t="s">
        <v>230</v>
      </c>
      <c r="B5" s="408">
        <v>760147.26059758139</v>
      </c>
      <c r="C5" s="408">
        <v>39164.415155879942</v>
      </c>
      <c r="D5" s="408">
        <v>77819.857270633176</v>
      </c>
      <c r="E5" s="408">
        <v>19356.880971170289</v>
      </c>
      <c r="F5" s="408">
        <v>14333.423091084132</v>
      </c>
      <c r="G5" s="408">
        <v>24909.193651827994</v>
      </c>
      <c r="H5" s="408">
        <v>3533.651374221658</v>
      </c>
      <c r="I5" s="408">
        <f>SUM(C5:H5)</f>
        <v>179117.42151481719</v>
      </c>
      <c r="J5" s="408">
        <v>6378.0684218881861</v>
      </c>
      <c r="K5" s="408">
        <v>70506.020705374351</v>
      </c>
      <c r="L5" s="818">
        <v>6710.7565295136746</v>
      </c>
      <c r="M5" s="818">
        <v>2587.2796258368021</v>
      </c>
      <c r="N5" s="818">
        <v>46915.650428376066</v>
      </c>
      <c r="O5" s="818">
        <v>15159.178832321899</v>
      </c>
      <c r="P5" s="818">
        <v>432772.88454601908</v>
      </c>
      <c r="Q5" s="818">
        <f>SUM(J5:P5)</f>
        <v>581029.83908933005</v>
      </c>
    </row>
    <row r="6" spans="1:17" ht="13.5" customHeight="1" x14ac:dyDescent="0.2">
      <c r="A6" s="805"/>
      <c r="B6" s="806"/>
      <c r="C6" s="806"/>
      <c r="D6" s="806"/>
      <c r="E6" s="806"/>
      <c r="F6" s="806"/>
      <c r="G6" s="806"/>
      <c r="H6" s="806"/>
      <c r="I6" s="806"/>
      <c r="J6" s="806"/>
      <c r="K6" s="806"/>
      <c r="L6" s="806"/>
      <c r="M6" s="806"/>
      <c r="N6" s="806"/>
      <c r="O6" s="806"/>
      <c r="P6" s="806"/>
      <c r="Q6" s="807"/>
    </row>
    <row r="7" spans="1:17" ht="13.5" customHeight="1" x14ac:dyDescent="0.2">
      <c r="A7" s="407" t="s">
        <v>3</v>
      </c>
      <c r="B7" s="408"/>
      <c r="C7" s="408"/>
      <c r="D7" s="408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/>
      <c r="P7" s="408"/>
      <c r="Q7" s="808"/>
    </row>
    <row r="8" spans="1:17" x14ac:dyDescent="0.2">
      <c r="A8" s="337" t="s">
        <v>4</v>
      </c>
      <c r="B8" s="338">
        <v>297921.53765265149</v>
      </c>
      <c r="C8" s="338">
        <v>28996.883388554746</v>
      </c>
      <c r="D8" s="338">
        <v>65697.285827020052</v>
      </c>
      <c r="E8" s="338">
        <v>9043.5496347760654</v>
      </c>
      <c r="F8" s="338">
        <v>7010.3083714394133</v>
      </c>
      <c r="G8" s="338">
        <v>15690.684534145887</v>
      </c>
      <c r="H8" s="338">
        <v>1461.9720426731965</v>
      </c>
      <c r="I8" s="338">
        <v>127900.68379860936</v>
      </c>
      <c r="J8" s="338">
        <v>4943.9308424030123</v>
      </c>
      <c r="K8" s="338">
        <v>64276.402753812836</v>
      </c>
      <c r="L8" s="338">
        <v>3460.7515896822083</v>
      </c>
      <c r="M8" s="338">
        <v>1856.9563298142825</v>
      </c>
      <c r="N8" s="338">
        <v>34950.807609493968</v>
      </c>
      <c r="O8" s="338">
        <v>5161.3047453933714</v>
      </c>
      <c r="P8" s="338">
        <v>55370.699984335843</v>
      </c>
      <c r="Q8" s="632">
        <v>170020.85385493553</v>
      </c>
    </row>
    <row r="9" spans="1:17" x14ac:dyDescent="0.2">
      <c r="A9" s="337" t="s">
        <v>5</v>
      </c>
      <c r="B9" s="338">
        <v>462225.72295094852</v>
      </c>
      <c r="C9" s="338">
        <v>10167.531767311581</v>
      </c>
      <c r="D9" s="338">
        <v>12122.571443596822</v>
      </c>
      <c r="E9" s="338">
        <v>10313.33133639048</v>
      </c>
      <c r="F9" s="338">
        <v>7323.114719645052</v>
      </c>
      <c r="G9" s="338">
        <v>9218.5091176707447</v>
      </c>
      <c r="H9" s="338">
        <v>2071.6793315486943</v>
      </c>
      <c r="I9" s="338">
        <v>51216.737716163378</v>
      </c>
      <c r="J9" s="338">
        <v>1434.1375794854018</v>
      </c>
      <c r="K9" s="338">
        <v>6229.6179515533067</v>
      </c>
      <c r="L9" s="338">
        <v>3250.0049398317992</v>
      </c>
      <c r="M9" s="338">
        <v>730.32329602259426</v>
      </c>
      <c r="N9" s="338">
        <v>11964.842818866013</v>
      </c>
      <c r="O9" s="338">
        <v>9997.8740869288613</v>
      </c>
      <c r="P9" s="338">
        <v>377402.18456105317</v>
      </c>
      <c r="Q9" s="632">
        <v>411008.98523374117</v>
      </c>
    </row>
    <row r="10" spans="1:17" x14ac:dyDescent="0.2">
      <c r="A10" s="1035" t="s">
        <v>518</v>
      </c>
      <c r="B10" s="1035"/>
      <c r="C10" s="339"/>
      <c r="D10" s="339"/>
      <c r="E10" s="339"/>
      <c r="F10" s="339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</row>
    <row r="11" spans="1:17" x14ac:dyDescent="0.2">
      <c r="A11" s="340" t="s">
        <v>6</v>
      </c>
      <c r="B11" s="341">
        <v>50618.959482985192</v>
      </c>
      <c r="C11" s="341">
        <v>1220.7400283789761</v>
      </c>
      <c r="D11" s="341">
        <v>1717.7840138753093</v>
      </c>
      <c r="E11" s="341">
        <v>1122.6566819076997</v>
      </c>
      <c r="F11" s="341">
        <v>881.42466761347953</v>
      </c>
      <c r="G11" s="341">
        <v>1687.2986494315342</v>
      </c>
      <c r="H11" s="341">
        <v>273.04282936597809</v>
      </c>
      <c r="I11" s="341">
        <v>6902.9468705729769</v>
      </c>
      <c r="J11" s="341">
        <v>194.84124231455704</v>
      </c>
      <c r="K11" s="341">
        <v>2568.7233170449422</v>
      </c>
      <c r="L11" s="341">
        <v>565.96741815180678</v>
      </c>
      <c r="M11" s="341">
        <v>152.42682221887085</v>
      </c>
      <c r="N11" s="341">
        <v>5112.2630721577416</v>
      </c>
      <c r="O11" s="341">
        <v>2156.508171740054</v>
      </c>
      <c r="P11" s="341">
        <v>32965.282568762232</v>
      </c>
      <c r="Q11" s="631">
        <v>43716.012612390201</v>
      </c>
    </row>
    <row r="12" spans="1:17" x14ac:dyDescent="0.2">
      <c r="A12" s="337" t="s">
        <v>6</v>
      </c>
      <c r="B12" s="338">
        <v>15804.673288153026</v>
      </c>
      <c r="C12" s="338">
        <v>506.32213989224709</v>
      </c>
      <c r="D12" s="338">
        <v>776.71406800225202</v>
      </c>
      <c r="E12" s="338">
        <v>581.87282568768944</v>
      </c>
      <c r="F12" s="338">
        <v>334.01355825352567</v>
      </c>
      <c r="G12" s="338">
        <v>607.05638761950365</v>
      </c>
      <c r="H12" s="338">
        <v>161.70497661480221</v>
      </c>
      <c r="I12" s="338">
        <v>2967.68395607002</v>
      </c>
      <c r="J12" s="338">
        <v>55.668926375587525</v>
      </c>
      <c r="K12" s="338">
        <v>1691.2750013155048</v>
      </c>
      <c r="L12" s="338">
        <v>159.05407535882182</v>
      </c>
      <c r="M12" s="338">
        <v>71.574333911469679</v>
      </c>
      <c r="N12" s="338">
        <v>2078.3065846886443</v>
      </c>
      <c r="O12" s="338">
        <v>701.16338220680939</v>
      </c>
      <c r="P12" s="338">
        <v>8079.9470282273387</v>
      </c>
      <c r="Q12" s="632">
        <v>12836.989332084177</v>
      </c>
    </row>
    <row r="13" spans="1:17" x14ac:dyDescent="0.2">
      <c r="A13" s="337" t="s">
        <v>158</v>
      </c>
      <c r="B13" s="338">
        <v>12143.778653644662</v>
      </c>
      <c r="C13" s="338">
        <v>242.55746492220399</v>
      </c>
      <c r="D13" s="338">
        <v>414.86604656092572</v>
      </c>
      <c r="E13" s="338">
        <v>185.56308791862568</v>
      </c>
      <c r="F13" s="338">
        <v>168.33222975475317</v>
      </c>
      <c r="G13" s="338">
        <v>613.68364075945476</v>
      </c>
      <c r="H13" s="338">
        <v>26.509012559803583</v>
      </c>
      <c r="I13" s="338">
        <v>1651.5114824757668</v>
      </c>
      <c r="J13" s="338">
        <v>37.112617583725019</v>
      </c>
      <c r="K13" s="338">
        <v>519.57664617214903</v>
      </c>
      <c r="L13" s="338">
        <v>53.018025119607167</v>
      </c>
      <c r="M13" s="338">
        <v>53.018025119607167</v>
      </c>
      <c r="N13" s="338">
        <v>2314.2367964708633</v>
      </c>
      <c r="O13" s="338">
        <v>862.86835882161643</v>
      </c>
      <c r="P13" s="338">
        <v>6652.4367018821149</v>
      </c>
      <c r="Q13" s="632">
        <v>10492.267171169682</v>
      </c>
    </row>
    <row r="14" spans="1:17" x14ac:dyDescent="0.2">
      <c r="A14" s="337" t="s">
        <v>159</v>
      </c>
      <c r="B14" s="338">
        <v>10203.31893426731</v>
      </c>
      <c r="C14" s="338">
        <v>180.26128540666491</v>
      </c>
      <c r="D14" s="338">
        <v>328.71175574156501</v>
      </c>
      <c r="E14" s="338">
        <v>152.42682221887085</v>
      </c>
      <c r="F14" s="338">
        <v>176.28493352269433</v>
      </c>
      <c r="G14" s="338">
        <v>239.9065636662236</v>
      </c>
      <c r="H14" s="338">
        <v>67.597982027499143</v>
      </c>
      <c r="I14" s="338">
        <v>1145.1893425835178</v>
      </c>
      <c r="J14" s="338">
        <v>88.805192075342006</v>
      </c>
      <c r="K14" s="338">
        <v>121.94145777509648</v>
      </c>
      <c r="L14" s="338">
        <v>181.5867360346551</v>
      </c>
      <c r="M14" s="338">
        <v>22.532660675833046</v>
      </c>
      <c r="N14" s="338">
        <v>160.37952598681201</v>
      </c>
      <c r="O14" s="338">
        <v>221.3502548743609</v>
      </c>
      <c r="P14" s="338">
        <v>8261.5337642619688</v>
      </c>
      <c r="Q14" s="632">
        <v>9058.1295916840681</v>
      </c>
    </row>
    <row r="15" spans="1:17" x14ac:dyDescent="0.2">
      <c r="A15" s="337" t="s">
        <v>160</v>
      </c>
      <c r="B15" s="338">
        <v>12467.188606874221</v>
      </c>
      <c r="C15" s="338">
        <v>291.5991381578404</v>
      </c>
      <c r="D15" s="338">
        <v>197.49214357053742</v>
      </c>
      <c r="E15" s="338">
        <v>202.79394608249819</v>
      </c>
      <c r="F15" s="338">
        <v>202.79394608249819</v>
      </c>
      <c r="G15" s="338">
        <v>226.65205738632167</v>
      </c>
      <c r="H15" s="338">
        <v>17.23085816387233</v>
      </c>
      <c r="I15" s="338">
        <v>1138.5620894435683</v>
      </c>
      <c r="J15" s="338">
        <v>13.254506279901792</v>
      </c>
      <c r="K15" s="338">
        <v>235.93021178225302</v>
      </c>
      <c r="L15" s="338">
        <v>172.30858163872375</v>
      </c>
      <c r="M15" s="338">
        <v>5.3018025119607177</v>
      </c>
      <c r="N15" s="338">
        <v>559.34016501185567</v>
      </c>
      <c r="O15" s="338">
        <v>371.12617583725029</v>
      </c>
      <c r="P15" s="338">
        <v>9971.3650743690614</v>
      </c>
      <c r="Q15" s="632">
        <v>11328.626517431007</v>
      </c>
    </row>
    <row r="16" spans="1:17" x14ac:dyDescent="0.2">
      <c r="A16" s="340" t="s">
        <v>7</v>
      </c>
      <c r="B16" s="341">
        <v>25035.111461487217</v>
      </c>
      <c r="C16" s="341">
        <v>474.51132482048314</v>
      </c>
      <c r="D16" s="341">
        <v>656.09806085514185</v>
      </c>
      <c r="E16" s="341">
        <v>380.40433023318144</v>
      </c>
      <c r="F16" s="341">
        <v>259.78832308607645</v>
      </c>
      <c r="G16" s="341">
        <v>274.36827999396826</v>
      </c>
      <c r="H16" s="341">
        <v>143.1486678229395</v>
      </c>
      <c r="I16" s="341">
        <v>2188.3189868117902</v>
      </c>
      <c r="J16" s="341">
        <v>31.810815071764299</v>
      </c>
      <c r="K16" s="341">
        <v>147.12501970691008</v>
      </c>
      <c r="L16" s="341">
        <v>27.834463187793762</v>
      </c>
      <c r="M16" s="341">
        <v>3.9763518839705383</v>
      </c>
      <c r="N16" s="341">
        <v>169.65768038274337</v>
      </c>
      <c r="O16" s="341">
        <v>136.52141468298854</v>
      </c>
      <c r="P16" s="341">
        <v>22329.866729755926</v>
      </c>
      <c r="Q16" s="631">
        <v>22846.792474672096</v>
      </c>
    </row>
    <row r="17" spans="1:59" x14ac:dyDescent="0.2">
      <c r="A17" s="337" t="s">
        <v>161</v>
      </c>
      <c r="B17" s="338">
        <v>12281.625518955621</v>
      </c>
      <c r="C17" s="338">
        <v>168.33222975475317</v>
      </c>
      <c r="D17" s="338">
        <v>420.16784907288638</v>
      </c>
      <c r="E17" s="338">
        <v>227.97750801431187</v>
      </c>
      <c r="F17" s="338">
        <v>137.84686531097873</v>
      </c>
      <c r="G17" s="338">
        <v>164.35587787078259</v>
      </c>
      <c r="H17" s="338">
        <v>3.9763518839705383</v>
      </c>
      <c r="I17" s="338">
        <v>1122.6566819076832</v>
      </c>
      <c r="J17" s="338">
        <v>21.207210047842867</v>
      </c>
      <c r="K17" s="338">
        <v>121.94145777509648</v>
      </c>
      <c r="L17" s="338">
        <v>15.90540753588215</v>
      </c>
      <c r="M17" s="338">
        <v>1.3254506279901794</v>
      </c>
      <c r="N17" s="338">
        <v>91.456093331322364</v>
      </c>
      <c r="O17" s="338">
        <v>131.21961217102776</v>
      </c>
      <c r="P17" s="338">
        <v>10775.913605558988</v>
      </c>
      <c r="Q17" s="632">
        <v>11158.968837048149</v>
      </c>
    </row>
    <row r="18" spans="1:59" x14ac:dyDescent="0.2">
      <c r="A18" s="337" t="s">
        <v>162</v>
      </c>
      <c r="B18" s="338">
        <v>12753.485942520059</v>
      </c>
      <c r="C18" s="338">
        <v>306.17909506573221</v>
      </c>
      <c r="D18" s="338">
        <v>235.93021178225302</v>
      </c>
      <c r="E18" s="338">
        <v>152.42682221887085</v>
      </c>
      <c r="F18" s="338">
        <v>121.94145777509648</v>
      </c>
      <c r="G18" s="338">
        <v>110.01240212318487</v>
      </c>
      <c r="H18" s="338">
        <v>139.17231593896892</v>
      </c>
      <c r="I18" s="338">
        <v>1065.6623049041063</v>
      </c>
      <c r="J18" s="338">
        <v>10.603605023921434</v>
      </c>
      <c r="K18" s="338">
        <v>25.183561931813404</v>
      </c>
      <c r="L18" s="338">
        <v>11.929055651911613</v>
      </c>
      <c r="M18" s="338">
        <v>2.6509012559803589</v>
      </c>
      <c r="N18" s="338">
        <v>78.201587051420574</v>
      </c>
      <c r="O18" s="338">
        <v>5.3018025119607177</v>
      </c>
      <c r="P18" s="338">
        <v>11553.953124189115</v>
      </c>
      <c r="Q18" s="632">
        <v>11687.823637616122</v>
      </c>
    </row>
    <row r="19" spans="1:59" x14ac:dyDescent="0.2">
      <c r="A19" s="340" t="s">
        <v>8</v>
      </c>
      <c r="B19" s="341">
        <v>26519.616164838048</v>
      </c>
      <c r="C19" s="341">
        <v>652.12170897117119</v>
      </c>
      <c r="D19" s="341">
        <v>2204.2243943476938</v>
      </c>
      <c r="E19" s="341">
        <v>424.14420095685688</v>
      </c>
      <c r="F19" s="341">
        <v>292.92458878583057</v>
      </c>
      <c r="G19" s="341">
        <v>402.93699090901424</v>
      </c>
      <c r="H19" s="341">
        <v>184.23763729063549</v>
      </c>
      <c r="I19" s="341">
        <v>4160.5895212612022</v>
      </c>
      <c r="J19" s="341">
        <v>103.38514898323398</v>
      </c>
      <c r="K19" s="341">
        <v>964.92805717686349</v>
      </c>
      <c r="L19" s="341">
        <v>153.75227284686105</v>
      </c>
      <c r="M19" s="341">
        <v>14.579956907891971</v>
      </c>
      <c r="N19" s="341">
        <v>380.40433023318144</v>
      </c>
      <c r="O19" s="341">
        <v>756.8323085823987</v>
      </c>
      <c r="P19" s="341">
        <v>19985.144568838408</v>
      </c>
      <c r="Q19" s="631">
        <v>22359.026643568839</v>
      </c>
    </row>
    <row r="20" spans="1:59" x14ac:dyDescent="0.2">
      <c r="A20" s="337" t="s">
        <v>8</v>
      </c>
      <c r="B20" s="338">
        <v>26519.616164838048</v>
      </c>
      <c r="C20" s="338">
        <v>652.12170897117119</v>
      </c>
      <c r="D20" s="338">
        <v>2204.2243943476938</v>
      </c>
      <c r="E20" s="338">
        <v>424.14420095685688</v>
      </c>
      <c r="F20" s="338">
        <v>292.92458878583057</v>
      </c>
      <c r="G20" s="338">
        <v>402.93699090901424</v>
      </c>
      <c r="H20" s="338">
        <v>184.23763729063549</v>
      </c>
      <c r="I20" s="338">
        <v>4160.5895212612022</v>
      </c>
      <c r="J20" s="338">
        <v>103.38514898323398</v>
      </c>
      <c r="K20" s="338">
        <v>964.92805717686349</v>
      </c>
      <c r="L20" s="338">
        <v>153.75227284686105</v>
      </c>
      <c r="M20" s="338">
        <v>14.579956907891971</v>
      </c>
      <c r="N20" s="338">
        <v>380.40433023318144</v>
      </c>
      <c r="O20" s="338">
        <v>756.8323085823987</v>
      </c>
      <c r="P20" s="338">
        <v>19985.144568838408</v>
      </c>
      <c r="Q20" s="632">
        <v>22359.026643568839</v>
      </c>
    </row>
    <row r="21" spans="1:59" x14ac:dyDescent="0.2">
      <c r="A21" s="340" t="s">
        <v>9</v>
      </c>
      <c r="B21" s="341">
        <v>208883.06626686538</v>
      </c>
      <c r="C21" s="341">
        <v>24173.568553292538</v>
      </c>
      <c r="D21" s="341">
        <v>52330.116243722623</v>
      </c>
      <c r="E21" s="341">
        <v>6655.0876031380949</v>
      </c>
      <c r="F21" s="341">
        <v>5410.4894634554903</v>
      </c>
      <c r="G21" s="341">
        <v>11377.668190666445</v>
      </c>
      <c r="H21" s="341">
        <v>841.66114877377288</v>
      </c>
      <c r="I21" s="341">
        <v>100788.59120304896</v>
      </c>
      <c r="J21" s="341">
        <v>4099.618792373386</v>
      </c>
      <c r="K21" s="341">
        <v>46309.919491383807</v>
      </c>
      <c r="L21" s="341">
        <v>2302.3077408189533</v>
      </c>
      <c r="M21" s="341">
        <v>1184.9528614232402</v>
      </c>
      <c r="N21" s="341">
        <v>18659.693940846595</v>
      </c>
      <c r="O21" s="341">
        <v>2774.1681643833913</v>
      </c>
      <c r="P21" s="341">
        <v>32763.81407330748</v>
      </c>
      <c r="Q21" s="631">
        <v>108094.47506453686</v>
      </c>
    </row>
    <row r="22" spans="1:59" x14ac:dyDescent="0.2">
      <c r="A22" s="337" t="s">
        <v>9</v>
      </c>
      <c r="B22" s="338">
        <v>197235.00614820121</v>
      </c>
      <c r="C22" s="338">
        <v>23700.382679099461</v>
      </c>
      <c r="D22" s="338">
        <v>51534.845866927535</v>
      </c>
      <c r="E22" s="338">
        <v>6405.902885075976</v>
      </c>
      <c r="F22" s="338">
        <v>5183.8374060692013</v>
      </c>
      <c r="G22" s="338">
        <v>11055.583688064877</v>
      </c>
      <c r="H22" s="338">
        <v>750.20505544244759</v>
      </c>
      <c r="I22" s="338">
        <v>98630.757580679492</v>
      </c>
      <c r="J22" s="338">
        <v>4061.1807241616757</v>
      </c>
      <c r="K22" s="338">
        <v>45993.136791293764</v>
      </c>
      <c r="L22" s="338">
        <v>2164.4608755079939</v>
      </c>
      <c r="M22" s="338">
        <v>1179.6510589112793</v>
      </c>
      <c r="N22" s="338">
        <v>18505.941667999545</v>
      </c>
      <c r="O22" s="338">
        <v>2534.2616007172023</v>
      </c>
      <c r="P22" s="338">
        <v>24165.615849524587</v>
      </c>
      <c r="Q22" s="632">
        <v>98604.248568116062</v>
      </c>
    </row>
    <row r="23" spans="1:59" x14ac:dyDescent="0.2">
      <c r="A23" s="337" t="s">
        <v>163</v>
      </c>
      <c r="B23" s="338">
        <v>11648.060118776404</v>
      </c>
      <c r="C23" s="338">
        <v>473.18587419249297</v>
      </c>
      <c r="D23" s="338">
        <v>795.27037679411512</v>
      </c>
      <c r="E23" s="338">
        <v>249.18471806215496</v>
      </c>
      <c r="F23" s="338">
        <v>226.65205738632167</v>
      </c>
      <c r="G23" s="338">
        <v>322.08450260161419</v>
      </c>
      <c r="H23" s="338">
        <v>91.456093331322364</v>
      </c>
      <c r="I23" s="338">
        <v>2157.8336223680212</v>
      </c>
      <c r="J23" s="338">
        <v>38.438068211715198</v>
      </c>
      <c r="K23" s="338">
        <v>316.78270008965353</v>
      </c>
      <c r="L23" s="338">
        <v>137.84686531097873</v>
      </c>
      <c r="M23" s="338">
        <v>5.3018025119607177</v>
      </c>
      <c r="N23" s="338">
        <v>153.75227284686105</v>
      </c>
      <c r="O23" s="338">
        <v>239.9065636662236</v>
      </c>
      <c r="P23" s="338">
        <v>8598.1982237714274</v>
      </c>
      <c r="Q23" s="632">
        <v>9490.2264964088208</v>
      </c>
    </row>
    <row r="24" spans="1:59" x14ac:dyDescent="0.2">
      <c r="A24" s="340" t="s">
        <v>10</v>
      </c>
      <c r="B24" s="341">
        <v>10097.282884028111</v>
      </c>
      <c r="C24" s="341">
        <v>307.50454569372238</v>
      </c>
      <c r="D24" s="341">
        <v>455.95501602862083</v>
      </c>
      <c r="E24" s="341">
        <v>722.37059225465293</v>
      </c>
      <c r="F24" s="341">
        <v>196.16669294254723</v>
      </c>
      <c r="G24" s="341">
        <v>259.78832308607645</v>
      </c>
      <c r="H24" s="341">
        <v>21.207210047842867</v>
      </c>
      <c r="I24" s="341">
        <v>1962.9923800534625</v>
      </c>
      <c r="J24" s="341">
        <v>22.532660675833046</v>
      </c>
      <c r="K24" s="341">
        <v>326.06085448558468</v>
      </c>
      <c r="L24" s="341">
        <v>100.73424772725362</v>
      </c>
      <c r="M24" s="341">
        <v>15.90540753588215</v>
      </c>
      <c r="N24" s="341">
        <v>531.50570182406102</v>
      </c>
      <c r="O24" s="341">
        <v>250.51016869014515</v>
      </c>
      <c r="P24" s="341">
        <v>6887.0414630363439</v>
      </c>
      <c r="Q24" s="631">
        <v>8134.290503975104</v>
      </c>
    </row>
    <row r="25" spans="1:59" x14ac:dyDescent="0.2">
      <c r="A25" s="337" t="s">
        <v>10</v>
      </c>
      <c r="B25" s="338">
        <v>10097.282884028111</v>
      </c>
      <c r="C25" s="338">
        <v>307.50454569372238</v>
      </c>
      <c r="D25" s="338">
        <v>455.95501602862083</v>
      </c>
      <c r="E25" s="338">
        <v>722.37059225465293</v>
      </c>
      <c r="F25" s="338">
        <v>196.16669294254723</v>
      </c>
      <c r="G25" s="338">
        <v>259.78832308607645</v>
      </c>
      <c r="H25" s="338">
        <v>21.207210047842867</v>
      </c>
      <c r="I25" s="338">
        <v>1962.9923800534625</v>
      </c>
      <c r="J25" s="338">
        <v>22.532660675833046</v>
      </c>
      <c r="K25" s="338">
        <v>326.06085448558468</v>
      </c>
      <c r="L25" s="338">
        <v>100.73424772725362</v>
      </c>
      <c r="M25" s="338">
        <v>15.90540753588215</v>
      </c>
      <c r="N25" s="338">
        <v>531.50570182406102</v>
      </c>
      <c r="O25" s="338">
        <v>250.51016869014515</v>
      </c>
      <c r="P25" s="338">
        <v>6887.0414630363439</v>
      </c>
      <c r="Q25" s="632">
        <v>8134.290503975104</v>
      </c>
    </row>
    <row r="26" spans="1:59" s="76" customFormat="1" x14ac:dyDescent="0.2">
      <c r="A26" s="340" t="s">
        <v>11</v>
      </c>
      <c r="B26" s="341">
        <v>41196.330968591392</v>
      </c>
      <c r="C26" s="341">
        <v>1426.1848757174605</v>
      </c>
      <c r="D26" s="341">
        <v>1917.9270587018327</v>
      </c>
      <c r="E26" s="341">
        <v>1180.9765095392695</v>
      </c>
      <c r="F26" s="341">
        <v>853.59020442568487</v>
      </c>
      <c r="G26" s="341">
        <v>1025.8987860644136</v>
      </c>
      <c r="H26" s="341">
        <v>168.33222975475317</v>
      </c>
      <c r="I26" s="341">
        <v>6572.9096642034137</v>
      </c>
      <c r="J26" s="341">
        <v>135.19596405499834</v>
      </c>
      <c r="K26" s="341">
        <v>1358.5868936899592</v>
      </c>
      <c r="L26" s="341">
        <v>288.94823690186007</v>
      </c>
      <c r="M26" s="341">
        <v>127.2432602870572</v>
      </c>
      <c r="N26" s="341">
        <v>925.16453833715684</v>
      </c>
      <c r="O26" s="341">
        <v>1070.9641074160811</v>
      </c>
      <c r="P26" s="341">
        <v>30717.31830368812</v>
      </c>
      <c r="Q26" s="631">
        <v>34623.421304375232</v>
      </c>
      <c r="R26" s="794"/>
      <c r="S26" s="794"/>
      <c r="T26" s="794"/>
      <c r="U26" s="794"/>
      <c r="V26" s="794"/>
      <c r="W26" s="794"/>
      <c r="X26" s="794"/>
      <c r="Y26" s="794"/>
      <c r="Z26" s="794"/>
      <c r="AA26" s="794"/>
      <c r="AB26" s="794"/>
      <c r="AC26" s="794"/>
      <c r="AD26" s="794"/>
      <c r="AE26" s="794"/>
      <c r="AF26" s="794"/>
      <c r="AG26" s="794"/>
      <c r="AH26" s="794"/>
      <c r="AI26" s="794"/>
      <c r="AJ26" s="794"/>
      <c r="AK26" s="794"/>
      <c r="AL26" s="794"/>
      <c r="AM26" s="794"/>
      <c r="AN26" s="794"/>
      <c r="AO26" s="794"/>
      <c r="AP26" s="794"/>
      <c r="AQ26" s="794"/>
      <c r="AR26" s="794"/>
      <c r="AS26" s="794"/>
      <c r="AT26" s="794"/>
      <c r="AU26" s="794"/>
      <c r="AV26" s="794"/>
      <c r="AW26" s="794"/>
      <c r="AX26" s="794"/>
      <c r="AY26" s="794"/>
      <c r="AZ26" s="794"/>
      <c r="BA26" s="794"/>
      <c r="BB26" s="794"/>
      <c r="BC26" s="794"/>
      <c r="BD26" s="794"/>
      <c r="BE26" s="794"/>
      <c r="BF26" s="794"/>
      <c r="BG26" s="794"/>
    </row>
    <row r="27" spans="1:59" s="76" customFormat="1" x14ac:dyDescent="0.2">
      <c r="A27" s="337" t="s">
        <v>11</v>
      </c>
      <c r="B27" s="338">
        <v>41196.330968591392</v>
      </c>
      <c r="C27" s="338">
        <v>1426.1848757174605</v>
      </c>
      <c r="D27" s="338">
        <v>1917.9270587018327</v>
      </c>
      <c r="E27" s="338">
        <v>1180.9765095392695</v>
      </c>
      <c r="F27" s="338">
        <v>853.59020442568487</v>
      </c>
      <c r="G27" s="338">
        <v>1025.8987860644136</v>
      </c>
      <c r="H27" s="338">
        <v>168.33222975475317</v>
      </c>
      <c r="I27" s="338">
        <v>6572.9096642034137</v>
      </c>
      <c r="J27" s="338">
        <v>135.19596405499834</v>
      </c>
      <c r="K27" s="338">
        <v>1358.5868936899592</v>
      </c>
      <c r="L27" s="338">
        <v>288.94823690186007</v>
      </c>
      <c r="M27" s="338">
        <v>127.2432602870572</v>
      </c>
      <c r="N27" s="338">
        <v>925.16453833715684</v>
      </c>
      <c r="O27" s="338">
        <v>1070.9641074160811</v>
      </c>
      <c r="P27" s="338">
        <v>30717.31830368812</v>
      </c>
      <c r="Q27" s="632">
        <v>34623.421304375232</v>
      </c>
      <c r="R27" s="794"/>
      <c r="S27" s="794"/>
      <c r="T27" s="794"/>
      <c r="U27" s="794"/>
      <c r="V27" s="794"/>
      <c r="W27" s="794"/>
      <c r="X27" s="794"/>
      <c r="Y27" s="794"/>
      <c r="Z27" s="794"/>
      <c r="AA27" s="794"/>
      <c r="AB27" s="794"/>
      <c r="AC27" s="794"/>
      <c r="AD27" s="794"/>
      <c r="AE27" s="794"/>
      <c r="AF27" s="794"/>
      <c r="AG27" s="794"/>
      <c r="AH27" s="794"/>
      <c r="AI27" s="794"/>
      <c r="AJ27" s="794"/>
      <c r="AK27" s="794"/>
      <c r="AL27" s="794"/>
      <c r="AM27" s="794"/>
      <c r="AN27" s="794"/>
      <c r="AO27" s="794"/>
      <c r="AP27" s="794"/>
      <c r="AQ27" s="794"/>
      <c r="AR27" s="794"/>
      <c r="AS27" s="794"/>
      <c r="AT27" s="794"/>
      <c r="AU27" s="794"/>
      <c r="AV27" s="794"/>
      <c r="AW27" s="794"/>
      <c r="AX27" s="794"/>
      <c r="AY27" s="794"/>
      <c r="AZ27" s="794"/>
      <c r="BA27" s="794"/>
      <c r="BB27" s="794"/>
      <c r="BC27" s="794"/>
      <c r="BD27" s="794"/>
      <c r="BE27" s="794"/>
      <c r="BF27" s="794"/>
      <c r="BG27" s="794"/>
    </row>
    <row r="28" spans="1:59" x14ac:dyDescent="0.2">
      <c r="A28" s="340" t="s">
        <v>12</v>
      </c>
      <c r="B28" s="341">
        <v>31509.937779227224</v>
      </c>
      <c r="C28" s="341">
        <v>881.42466761347953</v>
      </c>
      <c r="D28" s="341">
        <v>1403.6522150416267</v>
      </c>
      <c r="E28" s="341">
        <v>796.59582742210534</v>
      </c>
      <c r="F28" s="341">
        <v>349.91896578940765</v>
      </c>
      <c r="G28" s="341">
        <v>644.16900520322986</v>
      </c>
      <c r="H28" s="341">
        <v>182.9121866626453</v>
      </c>
      <c r="I28" s="341">
        <v>4258.6728677324945</v>
      </c>
      <c r="J28" s="341">
        <v>53.018025119607167</v>
      </c>
      <c r="K28" s="341">
        <v>839.01024751779244</v>
      </c>
      <c r="L28" s="341">
        <v>147.12501970691008</v>
      </c>
      <c r="M28" s="341">
        <v>56.994377003577704</v>
      </c>
      <c r="N28" s="341">
        <v>620.31089389940587</v>
      </c>
      <c r="O28" s="341">
        <v>493.06763361234545</v>
      </c>
      <c r="P28" s="341">
        <v>25041.738714627176</v>
      </c>
      <c r="Q28" s="631">
        <v>27251.264911486815</v>
      </c>
    </row>
    <row r="29" spans="1:59" x14ac:dyDescent="0.2">
      <c r="A29" s="337" t="s">
        <v>12</v>
      </c>
      <c r="B29" s="338">
        <v>23253.70581746622</v>
      </c>
      <c r="C29" s="338">
        <v>736.95054916254537</v>
      </c>
      <c r="D29" s="338">
        <v>1312.1961217103014</v>
      </c>
      <c r="E29" s="338">
        <v>701.16338220680939</v>
      </c>
      <c r="F29" s="338">
        <v>271.71737873798793</v>
      </c>
      <c r="G29" s="338">
        <v>579.221924431709</v>
      </c>
      <c r="H29" s="338">
        <v>172.30858163872375</v>
      </c>
      <c r="I29" s="338">
        <v>3773.5579378880766</v>
      </c>
      <c r="J29" s="338">
        <v>46.390771979656272</v>
      </c>
      <c r="K29" s="338">
        <v>828.40664249387066</v>
      </c>
      <c r="L29" s="338">
        <v>121.94145777509648</v>
      </c>
      <c r="M29" s="338">
        <v>56.994377003577704</v>
      </c>
      <c r="N29" s="338">
        <v>617.65999264342543</v>
      </c>
      <c r="O29" s="338">
        <v>434.7478059807782</v>
      </c>
      <c r="P29" s="338">
        <v>17374.006831694536</v>
      </c>
      <c r="Q29" s="632">
        <v>19480.147879570941</v>
      </c>
    </row>
    <row r="30" spans="1:59" x14ac:dyDescent="0.2">
      <c r="A30" s="337" t="s">
        <v>164</v>
      </c>
      <c r="B30" s="338">
        <v>8256.2319617500088</v>
      </c>
      <c r="C30" s="338">
        <v>144.47411845092969</v>
      </c>
      <c r="D30" s="338">
        <v>91.456093331322364</v>
      </c>
      <c r="E30" s="338">
        <v>95.432445215292901</v>
      </c>
      <c r="F30" s="338">
        <v>78.201587051420574</v>
      </c>
      <c r="G30" s="338">
        <v>64.947080771518785</v>
      </c>
      <c r="H30" s="338">
        <v>10.603605023921434</v>
      </c>
      <c r="I30" s="338">
        <v>485.11492984440576</v>
      </c>
      <c r="J30" s="338">
        <v>6.6272531399508967</v>
      </c>
      <c r="K30" s="338">
        <v>10.603605023921434</v>
      </c>
      <c r="L30" s="338">
        <v>25.183561931813404</v>
      </c>
      <c r="M30" s="338">
        <v>0</v>
      </c>
      <c r="N30" s="338">
        <v>2.6509012559803589</v>
      </c>
      <c r="O30" s="338">
        <v>58.319827631567883</v>
      </c>
      <c r="P30" s="338">
        <v>7667.7318829224505</v>
      </c>
      <c r="Q30" s="632">
        <v>7771.1170319056846</v>
      </c>
    </row>
    <row r="31" spans="1:59" x14ac:dyDescent="0.2">
      <c r="A31" s="340" t="s">
        <v>13</v>
      </c>
      <c r="B31" s="341">
        <v>29185.097377729584</v>
      </c>
      <c r="C31" s="341">
        <v>612.35819013146454</v>
      </c>
      <c r="D31" s="341">
        <v>754.18140732641825</v>
      </c>
      <c r="E31" s="341">
        <v>341.96626202146666</v>
      </c>
      <c r="F31" s="341">
        <v>339.31536076548633</v>
      </c>
      <c r="G31" s="341">
        <v>441.37505912072902</v>
      </c>
      <c r="H31" s="341">
        <v>25.183561931813404</v>
      </c>
      <c r="I31" s="341">
        <v>2514.3798412973783</v>
      </c>
      <c r="J31" s="341">
        <v>83.50338956338129</v>
      </c>
      <c r="K31" s="341">
        <v>385.7061327451421</v>
      </c>
      <c r="L31" s="341">
        <v>144.47411845092969</v>
      </c>
      <c r="M31" s="341">
        <v>55.668926375587525</v>
      </c>
      <c r="N31" s="341">
        <v>291.5991381578404</v>
      </c>
      <c r="O31" s="341">
        <v>682.60707341494629</v>
      </c>
      <c r="P31" s="341">
        <v>25027.158757719266</v>
      </c>
      <c r="Q31" s="631">
        <v>26670.717536427092</v>
      </c>
    </row>
    <row r="32" spans="1:59" x14ac:dyDescent="0.2">
      <c r="A32" s="337" t="s">
        <v>13</v>
      </c>
      <c r="B32" s="338">
        <v>15945.171054719965</v>
      </c>
      <c r="C32" s="338">
        <v>257.13742183009612</v>
      </c>
      <c r="D32" s="338">
        <v>548.7365599879339</v>
      </c>
      <c r="E32" s="338">
        <v>148.45047033490027</v>
      </c>
      <c r="F32" s="338">
        <v>160.37952598681201</v>
      </c>
      <c r="G32" s="338">
        <v>241.2320142942138</v>
      </c>
      <c r="H32" s="338">
        <v>15.90540753588215</v>
      </c>
      <c r="I32" s="338">
        <v>1371.8413999698382</v>
      </c>
      <c r="J32" s="338">
        <v>67.597982027499143</v>
      </c>
      <c r="K32" s="338">
        <v>368.47527458126996</v>
      </c>
      <c r="L32" s="338">
        <v>117.96510589112594</v>
      </c>
      <c r="M32" s="338">
        <v>54.343475747597346</v>
      </c>
      <c r="N32" s="338">
        <v>275.69373062195842</v>
      </c>
      <c r="O32" s="338">
        <v>596.45278259558188</v>
      </c>
      <c r="P32" s="338">
        <v>13092.801303285498</v>
      </c>
      <c r="Q32" s="632">
        <v>14573.329654750531</v>
      </c>
    </row>
    <row r="33" spans="1:17" x14ac:dyDescent="0.2">
      <c r="A33" s="337" t="s">
        <v>165</v>
      </c>
      <c r="B33" s="338">
        <v>8268.1610174019188</v>
      </c>
      <c r="C33" s="338">
        <v>106.03605023921433</v>
      </c>
      <c r="D33" s="338">
        <v>98.083346471273259</v>
      </c>
      <c r="E33" s="338">
        <v>76.876136423430395</v>
      </c>
      <c r="F33" s="338">
        <v>90.130642703332185</v>
      </c>
      <c r="G33" s="338">
        <v>107.36150086720451</v>
      </c>
      <c r="H33" s="338">
        <v>5.3018025119607177</v>
      </c>
      <c r="I33" s="338">
        <v>483.78947921641537</v>
      </c>
      <c r="J33" s="338">
        <v>11.929055651911613</v>
      </c>
      <c r="K33" s="338">
        <v>1.3254506279901794</v>
      </c>
      <c r="L33" s="338">
        <v>21.207210047842867</v>
      </c>
      <c r="M33" s="338">
        <v>1.3254506279901794</v>
      </c>
      <c r="N33" s="338">
        <v>7.9527037679410757</v>
      </c>
      <c r="O33" s="338">
        <v>71.574333911469679</v>
      </c>
      <c r="P33" s="338">
        <v>7669.0573335504405</v>
      </c>
      <c r="Q33" s="632">
        <v>7784.3715381855864</v>
      </c>
    </row>
    <row r="34" spans="1:17" x14ac:dyDescent="0.2">
      <c r="A34" s="337" t="s">
        <v>166</v>
      </c>
      <c r="B34" s="338">
        <v>4971.7653055908022</v>
      </c>
      <c r="C34" s="338">
        <v>249.18471806215496</v>
      </c>
      <c r="D34" s="338">
        <v>107.36150086720451</v>
      </c>
      <c r="E34" s="338">
        <v>116.63965526313577</v>
      </c>
      <c r="F34" s="338">
        <v>88.805192075342006</v>
      </c>
      <c r="G34" s="338">
        <v>92.781543959312543</v>
      </c>
      <c r="H34" s="338">
        <v>3.9763518839705383</v>
      </c>
      <c r="I34" s="338">
        <v>658.74896211112036</v>
      </c>
      <c r="J34" s="338">
        <v>3.9763518839705383</v>
      </c>
      <c r="K34" s="338">
        <v>15.90540753588215</v>
      </c>
      <c r="L34" s="338">
        <v>5.3018025119607177</v>
      </c>
      <c r="M34" s="338">
        <v>0</v>
      </c>
      <c r="N34" s="338">
        <v>7.9527037679410757</v>
      </c>
      <c r="O34" s="338">
        <v>14.579956907891971</v>
      </c>
      <c r="P34" s="338">
        <v>4265.3001208721353</v>
      </c>
      <c r="Q34" s="632">
        <v>4313.0163434797814</v>
      </c>
    </row>
    <row r="35" spans="1:17" x14ac:dyDescent="0.2">
      <c r="A35" s="340" t="s">
        <v>14</v>
      </c>
      <c r="B35" s="341">
        <v>57205.123653476512</v>
      </c>
      <c r="C35" s="341">
        <v>1104.1003731158366</v>
      </c>
      <c r="D35" s="341">
        <v>2000.1049976372265</v>
      </c>
      <c r="E35" s="341">
        <v>1141.2129906995629</v>
      </c>
      <c r="F35" s="341">
        <v>518.2511955441588</v>
      </c>
      <c r="G35" s="341">
        <v>1243.2726890548099</v>
      </c>
      <c r="H35" s="341">
        <v>571.26922066376767</v>
      </c>
      <c r="I35" s="341">
        <v>6578.2114667153628</v>
      </c>
      <c r="J35" s="341">
        <v>330.03720636955518</v>
      </c>
      <c r="K35" s="341">
        <v>3696.6818014644273</v>
      </c>
      <c r="L35" s="341">
        <v>567.292868779797</v>
      </c>
      <c r="M35" s="341">
        <v>113.98875400715541</v>
      </c>
      <c r="N35" s="341">
        <v>5422.4185191074002</v>
      </c>
      <c r="O35" s="341">
        <v>1656.8132849877591</v>
      </c>
      <c r="P35" s="341">
        <v>38839.679752021948</v>
      </c>
      <c r="Q35" s="631">
        <v>50626.912186738045</v>
      </c>
    </row>
    <row r="36" spans="1:17" x14ac:dyDescent="0.2">
      <c r="A36" s="337" t="s">
        <v>14</v>
      </c>
      <c r="B36" s="338">
        <v>28727.816911072408</v>
      </c>
      <c r="C36" s="338">
        <v>748.87960481445737</v>
      </c>
      <c r="D36" s="338">
        <v>1648.8605812198177</v>
      </c>
      <c r="E36" s="338">
        <v>821.77938935391956</v>
      </c>
      <c r="F36" s="338">
        <v>273.04282936597809</v>
      </c>
      <c r="G36" s="338">
        <v>925.16453833715684</v>
      </c>
      <c r="H36" s="338">
        <v>299.55184192578139</v>
      </c>
      <c r="I36" s="338">
        <v>4717.2787850171107</v>
      </c>
      <c r="J36" s="338">
        <v>204.11939671048839</v>
      </c>
      <c r="K36" s="338">
        <v>3382.5500026307986</v>
      </c>
      <c r="L36" s="338">
        <v>454.62956540063067</v>
      </c>
      <c r="M36" s="338">
        <v>75.550685795440216</v>
      </c>
      <c r="N36" s="338">
        <v>4701.3733774808434</v>
      </c>
      <c r="O36" s="338">
        <v>1228.6927321469175</v>
      </c>
      <c r="P36" s="338">
        <v>13963.622365874924</v>
      </c>
      <c r="Q36" s="632">
        <v>24010.538126040043</v>
      </c>
    </row>
    <row r="37" spans="1:17" x14ac:dyDescent="0.2">
      <c r="A37" s="337" t="s">
        <v>167</v>
      </c>
      <c r="B37" s="338">
        <v>9785.8019864504622</v>
      </c>
      <c r="C37" s="338">
        <v>87.479741447351827</v>
      </c>
      <c r="D37" s="338">
        <v>84.828840191371469</v>
      </c>
      <c r="E37" s="338">
        <v>88.805192075342006</v>
      </c>
      <c r="F37" s="338">
        <v>82.177938935391111</v>
      </c>
      <c r="G37" s="338">
        <v>115.31420463514559</v>
      </c>
      <c r="H37" s="338">
        <v>6.6272531399508967</v>
      </c>
      <c r="I37" s="338">
        <v>465.2331704245529</v>
      </c>
      <c r="J37" s="338">
        <v>13.254506279901792</v>
      </c>
      <c r="K37" s="338">
        <v>45.065321351666093</v>
      </c>
      <c r="L37" s="338">
        <v>34.461716327744661</v>
      </c>
      <c r="M37" s="338">
        <v>3.9763518839705383</v>
      </c>
      <c r="N37" s="338">
        <v>119.29055651911612</v>
      </c>
      <c r="O37" s="338">
        <v>132.54506279901796</v>
      </c>
      <c r="P37" s="338">
        <v>8971.9753008646057</v>
      </c>
      <c r="Q37" s="632">
        <v>9320.5688160260233</v>
      </c>
    </row>
    <row r="38" spans="1:17" x14ac:dyDescent="0.2">
      <c r="A38" s="337" t="s">
        <v>168</v>
      </c>
      <c r="B38" s="338">
        <v>18691.504755918399</v>
      </c>
      <c r="C38" s="338">
        <v>267.74102685401743</v>
      </c>
      <c r="D38" s="338">
        <v>266.41557622602727</v>
      </c>
      <c r="E38" s="338">
        <v>230.62840927029225</v>
      </c>
      <c r="F38" s="338">
        <v>163.0304272427924</v>
      </c>
      <c r="G38" s="338">
        <v>202.79394608249819</v>
      </c>
      <c r="H38" s="338">
        <v>265.0901255980371</v>
      </c>
      <c r="I38" s="338">
        <v>1395.6995112736645</v>
      </c>
      <c r="J38" s="338">
        <v>112.66330337916523</v>
      </c>
      <c r="K38" s="338">
        <v>269.0664774820076</v>
      </c>
      <c r="L38" s="338">
        <v>78.201587051420574</v>
      </c>
      <c r="M38" s="338">
        <v>34.461716327744661</v>
      </c>
      <c r="N38" s="338">
        <v>601.75458510754277</v>
      </c>
      <c r="O38" s="338">
        <v>295.57549004181089</v>
      </c>
      <c r="P38" s="338">
        <v>15904.082085252276</v>
      </c>
      <c r="Q38" s="632">
        <v>17295.805244641968</v>
      </c>
    </row>
    <row r="39" spans="1:17" x14ac:dyDescent="0.2">
      <c r="A39" s="340" t="s">
        <v>15</v>
      </c>
      <c r="B39" s="341">
        <v>54420.351884065713</v>
      </c>
      <c r="C39" s="341">
        <v>2809.9553313391211</v>
      </c>
      <c r="D39" s="341">
        <v>6299.8668348367764</v>
      </c>
      <c r="E39" s="341">
        <v>1825.1455147425172</v>
      </c>
      <c r="F39" s="341">
        <v>1518.966419676776</v>
      </c>
      <c r="G39" s="341">
        <v>2933.2222397421906</v>
      </c>
      <c r="H39" s="341">
        <v>446.67686163268968</v>
      </c>
      <c r="I39" s="341">
        <v>15833.83320197007</v>
      </c>
      <c r="J39" s="341">
        <v>615.00909138744498</v>
      </c>
      <c r="K39" s="341">
        <v>9125.7275737114451</v>
      </c>
      <c r="L39" s="341">
        <v>539.45840559200235</v>
      </c>
      <c r="M39" s="341">
        <v>380.40433023318144</v>
      </c>
      <c r="N39" s="341">
        <v>8804.9685217378665</v>
      </c>
      <c r="O39" s="341">
        <v>1031.2005885763745</v>
      </c>
      <c r="P39" s="341">
        <v>18089.750170810115</v>
      </c>
      <c r="Q39" s="631">
        <v>38586.51868204843</v>
      </c>
    </row>
    <row r="40" spans="1:17" x14ac:dyDescent="0.2">
      <c r="A40" s="337" t="s">
        <v>15</v>
      </c>
      <c r="B40" s="338">
        <v>54420.351884065713</v>
      </c>
      <c r="C40" s="338">
        <v>2809.9553313391211</v>
      </c>
      <c r="D40" s="338">
        <v>6299.8668348367764</v>
      </c>
      <c r="E40" s="338">
        <v>1825.1455147425172</v>
      </c>
      <c r="F40" s="338">
        <v>1518.966419676776</v>
      </c>
      <c r="G40" s="338">
        <v>2933.2222397421906</v>
      </c>
      <c r="H40" s="338">
        <v>446.67686163268968</v>
      </c>
      <c r="I40" s="338">
        <v>15833.83320197007</v>
      </c>
      <c r="J40" s="338">
        <v>615.00909138744498</v>
      </c>
      <c r="K40" s="338">
        <v>9125.7275737114451</v>
      </c>
      <c r="L40" s="338">
        <v>539.45840559200235</v>
      </c>
      <c r="M40" s="338">
        <v>380.40433023318144</v>
      </c>
      <c r="N40" s="338">
        <v>8804.9685217378665</v>
      </c>
      <c r="O40" s="338">
        <v>1031.2005885763745</v>
      </c>
      <c r="P40" s="338">
        <v>18089.750170810115</v>
      </c>
      <c r="Q40" s="632">
        <v>38586.51868204843</v>
      </c>
    </row>
    <row r="41" spans="1:17" x14ac:dyDescent="0.2">
      <c r="A41" s="340" t="s">
        <v>169</v>
      </c>
      <c r="B41" s="341">
        <v>19008.287456008442</v>
      </c>
      <c r="C41" s="341">
        <v>933.11724210509817</v>
      </c>
      <c r="D41" s="341">
        <v>959.6262546649026</v>
      </c>
      <c r="E41" s="341">
        <v>371.12617583725029</v>
      </c>
      <c r="F41" s="341">
        <v>267.74102685401743</v>
      </c>
      <c r="G41" s="341">
        <v>465.23317042455199</v>
      </c>
      <c r="H41" s="341">
        <v>26.509012559803583</v>
      </c>
      <c r="I41" s="341">
        <v>3023.3528824456243</v>
      </c>
      <c r="J41" s="341">
        <v>63.621630143528598</v>
      </c>
      <c r="K41" s="341">
        <v>767.43591360632047</v>
      </c>
      <c r="L41" s="341">
        <v>95.432445215292901</v>
      </c>
      <c r="M41" s="341">
        <v>6.6272531399508967</v>
      </c>
      <c r="N41" s="341">
        <v>349.91896578940765</v>
      </c>
      <c r="O41" s="341">
        <v>251.83561931813534</v>
      </c>
      <c r="P41" s="341">
        <v>14450.062746347252</v>
      </c>
      <c r="Q41" s="631">
        <v>15984.934573559887</v>
      </c>
    </row>
    <row r="42" spans="1:17" ht="14.25" customHeight="1" x14ac:dyDescent="0.2">
      <c r="A42" s="337" t="s">
        <v>169</v>
      </c>
      <c r="B42" s="338">
        <v>10170.182668567561</v>
      </c>
      <c r="C42" s="338">
        <v>727.67239476661382</v>
      </c>
      <c r="D42" s="338">
        <v>746.22870355847692</v>
      </c>
      <c r="E42" s="338">
        <v>196.16669294254723</v>
      </c>
      <c r="F42" s="338">
        <v>177.61038415068452</v>
      </c>
      <c r="G42" s="338">
        <v>284.97188501788958</v>
      </c>
      <c r="H42" s="338">
        <v>22.532660675833046</v>
      </c>
      <c r="I42" s="338">
        <v>2155.1827211120449</v>
      </c>
      <c r="J42" s="338">
        <v>56.994377003577704</v>
      </c>
      <c r="K42" s="338">
        <v>714.4178884867116</v>
      </c>
      <c r="L42" s="338">
        <v>82.177938935391111</v>
      </c>
      <c r="M42" s="338">
        <v>1.3254506279901794</v>
      </c>
      <c r="N42" s="338">
        <v>275.69373062195842</v>
      </c>
      <c r="O42" s="338">
        <v>201.468495454508</v>
      </c>
      <c r="P42" s="338">
        <v>6682.9220663258848</v>
      </c>
      <c r="Q42" s="632">
        <v>8014.9999474560218</v>
      </c>
    </row>
    <row r="43" spans="1:17" x14ac:dyDescent="0.2">
      <c r="A43" s="337" t="s">
        <v>170</v>
      </c>
      <c r="B43" s="338">
        <v>8838.1047874376163</v>
      </c>
      <c r="C43" s="338">
        <v>205.44484733847858</v>
      </c>
      <c r="D43" s="338">
        <v>213.39755110641974</v>
      </c>
      <c r="E43" s="338">
        <v>174.95948289470414</v>
      </c>
      <c r="F43" s="338">
        <v>90.130642703332185</v>
      </c>
      <c r="G43" s="338">
        <v>180.26128540666491</v>
      </c>
      <c r="H43" s="338">
        <v>3.9763518839705383</v>
      </c>
      <c r="I43" s="338">
        <v>868.17016133357015</v>
      </c>
      <c r="J43" s="338">
        <v>6.6272531399508967</v>
      </c>
      <c r="K43" s="338">
        <v>53.018025119607167</v>
      </c>
      <c r="L43" s="338">
        <v>13.254506279901792</v>
      </c>
      <c r="M43" s="338">
        <v>5.3018025119607177</v>
      </c>
      <c r="N43" s="338">
        <v>74.225235167450037</v>
      </c>
      <c r="O43" s="338">
        <v>50.367123863626809</v>
      </c>
      <c r="P43" s="338">
        <v>7767.1406800217001</v>
      </c>
      <c r="Q43" s="632">
        <v>7969.9346261041974</v>
      </c>
    </row>
    <row r="44" spans="1:17" x14ac:dyDescent="0.2">
      <c r="A44" s="340" t="s">
        <v>16</v>
      </c>
      <c r="B44" s="341">
        <v>21659.188711992068</v>
      </c>
      <c r="C44" s="341">
        <v>372.45162646524045</v>
      </c>
      <c r="D44" s="341">
        <v>1003.3661253885799</v>
      </c>
      <c r="E44" s="341">
        <v>254.48652057411573</v>
      </c>
      <c r="F44" s="341">
        <v>299.55184192578139</v>
      </c>
      <c r="G44" s="341">
        <v>649.47080771519074</v>
      </c>
      <c r="H44" s="341">
        <v>190.86489043058646</v>
      </c>
      <c r="I44" s="341">
        <v>2770.191812499495</v>
      </c>
      <c r="J44" s="341">
        <v>62.296179515538419</v>
      </c>
      <c r="K44" s="341">
        <v>1313.5215723382917</v>
      </c>
      <c r="L44" s="341">
        <v>282.32098376190925</v>
      </c>
      <c r="M44" s="341">
        <v>103.38514898323398</v>
      </c>
      <c r="N44" s="341">
        <v>2257.2424194672935</v>
      </c>
      <c r="O44" s="341">
        <v>789.96857428215424</v>
      </c>
      <c r="P44" s="341">
        <v>14080.262021138044</v>
      </c>
      <c r="Q44" s="631">
        <v>18888.996899486465</v>
      </c>
    </row>
    <row r="45" spans="1:17" x14ac:dyDescent="0.2">
      <c r="A45" s="337" t="s">
        <v>16</v>
      </c>
      <c r="B45" s="338">
        <v>16606.570918087276</v>
      </c>
      <c r="C45" s="338">
        <v>344.61716327744699</v>
      </c>
      <c r="D45" s="338">
        <v>974.20621157279504</v>
      </c>
      <c r="E45" s="338">
        <v>231.95385989828245</v>
      </c>
      <c r="F45" s="338">
        <v>278.34463187793875</v>
      </c>
      <c r="G45" s="338">
        <v>555.36381312788501</v>
      </c>
      <c r="H45" s="338">
        <v>155.07772347485124</v>
      </c>
      <c r="I45" s="338">
        <v>2539.5634032291996</v>
      </c>
      <c r="J45" s="338">
        <v>62.296179515538419</v>
      </c>
      <c r="K45" s="338">
        <v>1288.3380104064775</v>
      </c>
      <c r="L45" s="338">
        <v>271.71737873798793</v>
      </c>
      <c r="M45" s="338">
        <v>96.75789584328308</v>
      </c>
      <c r="N45" s="338">
        <v>2202.8989437197038</v>
      </c>
      <c r="O45" s="338">
        <v>742.25235167450626</v>
      </c>
      <c r="P45" s="338">
        <v>9402.7467549613539</v>
      </c>
      <c r="Q45" s="632">
        <v>14067.007514858851</v>
      </c>
    </row>
    <row r="46" spans="1:17" x14ac:dyDescent="0.2">
      <c r="A46" s="337" t="s">
        <v>171</v>
      </c>
      <c r="B46" s="338">
        <v>5052.6177938981918</v>
      </c>
      <c r="C46" s="338">
        <v>27.834463187793762</v>
      </c>
      <c r="D46" s="338">
        <v>29.159913815783941</v>
      </c>
      <c r="E46" s="338">
        <v>22.532660675833046</v>
      </c>
      <c r="F46" s="338">
        <v>21.207210047842867</v>
      </c>
      <c r="G46" s="338">
        <v>94.106994587302722</v>
      </c>
      <c r="H46" s="338">
        <v>35.78716695573484</v>
      </c>
      <c r="I46" s="338">
        <v>230.62840927029117</v>
      </c>
      <c r="J46" s="338">
        <v>0</v>
      </c>
      <c r="K46" s="338">
        <v>25.183561931813404</v>
      </c>
      <c r="L46" s="338">
        <v>10.603605023921434</v>
      </c>
      <c r="M46" s="338">
        <v>6.6272531399508967</v>
      </c>
      <c r="N46" s="338">
        <v>54.343475747597346</v>
      </c>
      <c r="O46" s="338">
        <v>47.716222607646451</v>
      </c>
      <c r="P46" s="338">
        <v>4677.5152661770235</v>
      </c>
      <c r="Q46" s="632">
        <v>4821.9893846279529</v>
      </c>
    </row>
    <row r="47" spans="1:17" x14ac:dyDescent="0.2">
      <c r="A47" s="340" t="s">
        <v>17</v>
      </c>
      <c r="B47" s="341">
        <v>39524.937726693715</v>
      </c>
      <c r="C47" s="341">
        <v>945.04629775701017</v>
      </c>
      <c r="D47" s="341">
        <v>1200.8582689591228</v>
      </c>
      <c r="E47" s="341">
        <v>1133.2602869316215</v>
      </c>
      <c r="F47" s="341">
        <v>715.74333911470183</v>
      </c>
      <c r="G47" s="341">
        <v>833.70844500583155</v>
      </c>
      <c r="H47" s="341">
        <v>168.33222975475317</v>
      </c>
      <c r="I47" s="341">
        <v>4996.9488675230414</v>
      </c>
      <c r="J47" s="341">
        <v>270.39192810999776</v>
      </c>
      <c r="K47" s="341">
        <v>1074.9404593000518</v>
      </c>
      <c r="L47" s="341">
        <v>425.46965158484704</v>
      </c>
      <c r="M47" s="341">
        <v>141.82321719494931</v>
      </c>
      <c r="N47" s="341">
        <v>949.02264964098083</v>
      </c>
      <c r="O47" s="341">
        <v>1029.8751379483842</v>
      </c>
      <c r="P47" s="341">
        <v>30636.465815380619</v>
      </c>
      <c r="Q47" s="631">
        <v>34527.988859159828</v>
      </c>
    </row>
    <row r="48" spans="1:17" x14ac:dyDescent="0.2">
      <c r="A48" s="337" t="s">
        <v>17</v>
      </c>
      <c r="B48" s="338">
        <v>24478.422197730655</v>
      </c>
      <c r="C48" s="338">
        <v>599.10368385156232</v>
      </c>
      <c r="D48" s="338">
        <v>960.95170529289283</v>
      </c>
      <c r="E48" s="338">
        <v>713.09243785872138</v>
      </c>
      <c r="F48" s="338">
        <v>469.20952230852248</v>
      </c>
      <c r="G48" s="338">
        <v>600.42913447955254</v>
      </c>
      <c r="H48" s="338">
        <v>117.96510589112594</v>
      </c>
      <c r="I48" s="338">
        <v>3460.7515896823775</v>
      </c>
      <c r="J48" s="338">
        <v>80.852488307400932</v>
      </c>
      <c r="K48" s="338">
        <v>894.67917389338174</v>
      </c>
      <c r="L48" s="338">
        <v>274.36827999396826</v>
      </c>
      <c r="M48" s="338">
        <v>98.083346471273259</v>
      </c>
      <c r="N48" s="338">
        <v>771.41226549029113</v>
      </c>
      <c r="O48" s="338">
        <v>432.09690472479787</v>
      </c>
      <c r="P48" s="338">
        <v>18466.17814915979</v>
      </c>
      <c r="Q48" s="632">
        <v>21017.670608040902</v>
      </c>
    </row>
    <row r="49" spans="1:17" x14ac:dyDescent="0.2">
      <c r="A49" s="337" t="s">
        <v>172</v>
      </c>
      <c r="B49" s="338">
        <v>15046.515528942749</v>
      </c>
      <c r="C49" s="338">
        <v>345.94261390543716</v>
      </c>
      <c r="D49" s="338">
        <v>239.9065636662236</v>
      </c>
      <c r="E49" s="338">
        <v>420.16784907288638</v>
      </c>
      <c r="F49" s="338">
        <v>246.53381680617457</v>
      </c>
      <c r="G49" s="338">
        <v>233.27931052627264</v>
      </c>
      <c r="H49" s="338">
        <v>50.367123863626809</v>
      </c>
      <c r="I49" s="338">
        <v>1536.1972778406212</v>
      </c>
      <c r="J49" s="338">
        <v>189.53943980259626</v>
      </c>
      <c r="K49" s="338">
        <v>180.26128540666491</v>
      </c>
      <c r="L49" s="338">
        <v>151.10137159088066</v>
      </c>
      <c r="M49" s="338">
        <v>43.739870723675914</v>
      </c>
      <c r="N49" s="338">
        <v>177.61038415068452</v>
      </c>
      <c r="O49" s="338">
        <v>597.7782332235721</v>
      </c>
      <c r="P49" s="338">
        <v>12170.287666204462</v>
      </c>
      <c r="Q49" s="632">
        <v>13510.318251102537</v>
      </c>
    </row>
    <row r="50" spans="1:17" x14ac:dyDescent="0.2">
      <c r="A50" s="340" t="s">
        <v>18</v>
      </c>
      <c r="B50" s="341">
        <v>17263.994429571216</v>
      </c>
      <c r="C50" s="341">
        <v>413.54059593293556</v>
      </c>
      <c r="D50" s="341">
        <v>866.84471070558709</v>
      </c>
      <c r="E50" s="341">
        <v>326.06085448558468</v>
      </c>
      <c r="F50" s="341">
        <v>310.15544694970271</v>
      </c>
      <c r="G50" s="341">
        <v>384.38068211715193</v>
      </c>
      <c r="H50" s="341">
        <v>22.532660675833046</v>
      </c>
      <c r="I50" s="341">
        <v>2323.5149508667951</v>
      </c>
      <c r="J50" s="341">
        <v>26.509012559803583</v>
      </c>
      <c r="K50" s="341">
        <v>282.32098376190925</v>
      </c>
      <c r="L50" s="341">
        <v>461.25681854058149</v>
      </c>
      <c r="M50" s="341">
        <v>23.858111303823225</v>
      </c>
      <c r="N50" s="341">
        <v>551.38746124391434</v>
      </c>
      <c r="O50" s="341">
        <v>280.99553313391908</v>
      </c>
      <c r="P50" s="341">
        <v>13314.151558159827</v>
      </c>
      <c r="Q50" s="631">
        <v>14940.479478703777</v>
      </c>
    </row>
    <row r="51" spans="1:17" x14ac:dyDescent="0.2">
      <c r="A51" s="337" t="s">
        <v>18</v>
      </c>
      <c r="B51" s="338">
        <v>10649.995795899938</v>
      </c>
      <c r="C51" s="338">
        <v>246.53381680617457</v>
      </c>
      <c r="D51" s="338">
        <v>706.46518471877027</v>
      </c>
      <c r="E51" s="338">
        <v>180.26128540666491</v>
      </c>
      <c r="F51" s="338">
        <v>164.35587787078259</v>
      </c>
      <c r="G51" s="338">
        <v>209.42119922244916</v>
      </c>
      <c r="H51" s="338">
        <v>14.579956907891971</v>
      </c>
      <c r="I51" s="338">
        <v>1521.6173209327333</v>
      </c>
      <c r="J51" s="338">
        <v>21.207210047842867</v>
      </c>
      <c r="K51" s="338">
        <v>255.81197120210592</v>
      </c>
      <c r="L51" s="338">
        <v>376.42797834921095</v>
      </c>
      <c r="M51" s="338">
        <v>23.858111303823225</v>
      </c>
      <c r="N51" s="338">
        <v>359.1971201853388</v>
      </c>
      <c r="O51" s="338">
        <v>227.97750801431187</v>
      </c>
      <c r="P51" s="338">
        <v>7863.8985758649696</v>
      </c>
      <c r="Q51" s="632">
        <v>9128.3784749676033</v>
      </c>
    </row>
    <row r="52" spans="1:17" x14ac:dyDescent="0.2">
      <c r="A52" s="337" t="s">
        <v>173</v>
      </c>
      <c r="B52" s="338">
        <v>6613.9986336704051</v>
      </c>
      <c r="C52" s="338">
        <v>167.00677912676298</v>
      </c>
      <c r="D52" s="338">
        <v>160.37952598681201</v>
      </c>
      <c r="E52" s="338">
        <v>145.79956907891989</v>
      </c>
      <c r="F52" s="338">
        <v>145.79956907891989</v>
      </c>
      <c r="G52" s="338">
        <v>174.95948289470414</v>
      </c>
      <c r="H52" s="338">
        <v>7.9527037679410757</v>
      </c>
      <c r="I52" s="338">
        <v>801.89762993405998</v>
      </c>
      <c r="J52" s="338">
        <v>5.3018025119607177</v>
      </c>
      <c r="K52" s="338">
        <v>26.509012559803583</v>
      </c>
      <c r="L52" s="338">
        <v>84.828840191371469</v>
      </c>
      <c r="M52" s="338">
        <v>0</v>
      </c>
      <c r="N52" s="338">
        <v>192.19034105857665</v>
      </c>
      <c r="O52" s="338">
        <v>53.018025119607167</v>
      </c>
      <c r="P52" s="338">
        <v>5450.2529822951901</v>
      </c>
      <c r="Q52" s="632">
        <v>5812.1010037365095</v>
      </c>
    </row>
    <row r="53" spans="1:17" x14ac:dyDescent="0.2">
      <c r="A53" s="340" t="s">
        <v>174</v>
      </c>
      <c r="B53" s="341">
        <v>12745.533238752119</v>
      </c>
      <c r="C53" s="341">
        <v>144.47411845092969</v>
      </c>
      <c r="D53" s="341">
        <v>153.75227284686105</v>
      </c>
      <c r="E53" s="341">
        <v>185.56308791862568</v>
      </c>
      <c r="F53" s="341">
        <v>206.77029796646877</v>
      </c>
      <c r="G53" s="341">
        <v>204.11939671048839</v>
      </c>
      <c r="H53" s="341">
        <v>46.390771979656272</v>
      </c>
      <c r="I53" s="341">
        <v>941.06994587302995</v>
      </c>
      <c r="J53" s="341">
        <v>14.579956907891971</v>
      </c>
      <c r="K53" s="341">
        <v>164.35587787078259</v>
      </c>
      <c r="L53" s="341">
        <v>117.96510589112594</v>
      </c>
      <c r="M53" s="341">
        <v>94.106994587302722</v>
      </c>
      <c r="N53" s="341">
        <v>548.7365599879339</v>
      </c>
      <c r="O53" s="341">
        <v>524.87844868410991</v>
      </c>
      <c r="P53" s="341">
        <v>10339.84034895028</v>
      </c>
      <c r="Q53" s="631">
        <v>11804.463292879427</v>
      </c>
    </row>
    <row r="54" spans="1:17" x14ac:dyDescent="0.2">
      <c r="A54" s="337" t="s">
        <v>174</v>
      </c>
      <c r="B54" s="338">
        <v>12745.533238752119</v>
      </c>
      <c r="C54" s="338">
        <v>144.47411845092969</v>
      </c>
      <c r="D54" s="338">
        <v>153.75227284686105</v>
      </c>
      <c r="E54" s="338">
        <v>185.56308791862568</v>
      </c>
      <c r="F54" s="338">
        <v>206.77029796646877</v>
      </c>
      <c r="G54" s="338">
        <v>204.11939671048839</v>
      </c>
      <c r="H54" s="338">
        <v>46.390771979656272</v>
      </c>
      <c r="I54" s="338">
        <v>941.06994587302995</v>
      </c>
      <c r="J54" s="338">
        <v>14.579956907891971</v>
      </c>
      <c r="K54" s="338">
        <v>164.35587787078259</v>
      </c>
      <c r="L54" s="338">
        <v>117.96510589112594</v>
      </c>
      <c r="M54" s="338">
        <v>94.106994587302722</v>
      </c>
      <c r="N54" s="338">
        <v>548.7365599879339</v>
      </c>
      <c r="O54" s="338">
        <v>524.87844868410991</v>
      </c>
      <c r="P54" s="338">
        <v>10339.84034895028</v>
      </c>
      <c r="Q54" s="632">
        <v>11804.463292879427</v>
      </c>
    </row>
    <row r="55" spans="1:17" x14ac:dyDescent="0.2">
      <c r="A55" s="340" t="s">
        <v>175</v>
      </c>
      <c r="B55" s="341">
        <v>14378.488412435792</v>
      </c>
      <c r="C55" s="341">
        <v>436.07325660876836</v>
      </c>
      <c r="D55" s="341">
        <v>412.21514530494539</v>
      </c>
      <c r="E55" s="341">
        <v>373.77707709323062</v>
      </c>
      <c r="F55" s="341">
        <v>347.26806453342732</v>
      </c>
      <c r="G55" s="341">
        <v>327.38630511357485</v>
      </c>
      <c r="H55" s="341">
        <v>10.603605023921434</v>
      </c>
      <c r="I55" s="341">
        <v>1907.323453677868</v>
      </c>
      <c r="J55" s="341">
        <v>22.532660675833046</v>
      </c>
      <c r="K55" s="341">
        <v>92.781543959312543</v>
      </c>
      <c r="L55" s="341">
        <v>39.763518839705377</v>
      </c>
      <c r="M55" s="341">
        <v>47.716222607646451</v>
      </c>
      <c r="N55" s="341">
        <v>204.11939671048839</v>
      </c>
      <c r="O55" s="341">
        <v>76.876136423430395</v>
      </c>
      <c r="P55" s="341">
        <v>11987.375479541843</v>
      </c>
      <c r="Q55" s="631">
        <v>12471.16495875826</v>
      </c>
    </row>
    <row r="56" spans="1:17" x14ac:dyDescent="0.2">
      <c r="A56" s="337" t="s">
        <v>175</v>
      </c>
      <c r="B56" s="338">
        <v>14378.488412435792</v>
      </c>
      <c r="C56" s="338">
        <v>436.07325660876836</v>
      </c>
      <c r="D56" s="338">
        <v>412.21514530494539</v>
      </c>
      <c r="E56" s="338">
        <v>373.77707709323062</v>
      </c>
      <c r="F56" s="338">
        <v>347.26806453342732</v>
      </c>
      <c r="G56" s="338">
        <v>327.38630511357485</v>
      </c>
      <c r="H56" s="338">
        <v>10.603605023921434</v>
      </c>
      <c r="I56" s="338">
        <v>1907.323453677868</v>
      </c>
      <c r="J56" s="338">
        <v>22.532660675833046</v>
      </c>
      <c r="K56" s="338">
        <v>92.781543959312543</v>
      </c>
      <c r="L56" s="338">
        <v>39.763518839705377</v>
      </c>
      <c r="M56" s="338">
        <v>47.716222607646451</v>
      </c>
      <c r="N56" s="338">
        <v>204.11939671048839</v>
      </c>
      <c r="O56" s="338">
        <v>76.876136423430395</v>
      </c>
      <c r="P56" s="338">
        <v>11987.375479541843</v>
      </c>
      <c r="Q56" s="632">
        <v>12471.16495875826</v>
      </c>
    </row>
    <row r="57" spans="1:17" x14ac:dyDescent="0.2">
      <c r="A57" s="340" t="s">
        <v>176</v>
      </c>
      <c r="B57" s="341">
        <v>17611.262494105071</v>
      </c>
      <c r="C57" s="341">
        <v>542.10930684798279</v>
      </c>
      <c r="D57" s="341">
        <v>727.67239476661382</v>
      </c>
      <c r="E57" s="341">
        <v>420.16784907288638</v>
      </c>
      <c r="F57" s="341">
        <v>283.64643438989941</v>
      </c>
      <c r="G57" s="341">
        <v>340.6408113934765</v>
      </c>
      <c r="H57" s="341">
        <v>17.23085816387233</v>
      </c>
      <c r="I57" s="341">
        <v>2331.4676546347314</v>
      </c>
      <c r="J57" s="341">
        <v>13.254506279901792</v>
      </c>
      <c r="K57" s="341">
        <v>242.55746492220399</v>
      </c>
      <c r="L57" s="341">
        <v>22.532660675833046</v>
      </c>
      <c r="M57" s="341">
        <v>9.2781543959312547</v>
      </c>
      <c r="N57" s="341">
        <v>141.82321719494931</v>
      </c>
      <c r="O57" s="341">
        <v>259.78832308607645</v>
      </c>
      <c r="P57" s="341">
        <v>14590.560512914191</v>
      </c>
      <c r="Q57" s="631">
        <v>15279.794839469087</v>
      </c>
    </row>
    <row r="58" spans="1:17" x14ac:dyDescent="0.2">
      <c r="A58" s="337" t="s">
        <v>176</v>
      </c>
      <c r="B58" s="338">
        <v>10557.214251940639</v>
      </c>
      <c r="C58" s="338">
        <v>454.62956540063067</v>
      </c>
      <c r="D58" s="338">
        <v>642.84355457523964</v>
      </c>
      <c r="E58" s="338">
        <v>251.83561931813534</v>
      </c>
      <c r="F58" s="338">
        <v>227.97750801431187</v>
      </c>
      <c r="G58" s="338">
        <v>257.13742183009612</v>
      </c>
      <c r="H58" s="338">
        <v>10.603605023921434</v>
      </c>
      <c r="I58" s="338">
        <v>1845.0272741623351</v>
      </c>
      <c r="J58" s="338">
        <v>6.6272531399508967</v>
      </c>
      <c r="K58" s="338">
        <v>229.30295864230206</v>
      </c>
      <c r="L58" s="338">
        <v>14.579956907891971</v>
      </c>
      <c r="M58" s="338">
        <v>9.2781543959312547</v>
      </c>
      <c r="N58" s="338">
        <v>132.54506279901796</v>
      </c>
      <c r="O58" s="338">
        <v>132.54506279901796</v>
      </c>
      <c r="P58" s="338">
        <v>8187.3085290945282</v>
      </c>
      <c r="Q58" s="632">
        <v>8712.1869777786396</v>
      </c>
    </row>
    <row r="59" spans="1:17" x14ac:dyDescent="0.2">
      <c r="A59" s="337" t="s">
        <v>177</v>
      </c>
      <c r="B59" s="338">
        <v>7054.0482421630832</v>
      </c>
      <c r="C59" s="338">
        <v>87.479741447351827</v>
      </c>
      <c r="D59" s="338">
        <v>84.828840191371469</v>
      </c>
      <c r="E59" s="338">
        <v>168.33222975475317</v>
      </c>
      <c r="F59" s="338">
        <v>55.668926375587525</v>
      </c>
      <c r="G59" s="338">
        <v>83.50338956338129</v>
      </c>
      <c r="H59" s="338">
        <v>6.6272531399508967</v>
      </c>
      <c r="I59" s="338">
        <v>486.44038047239621</v>
      </c>
      <c r="J59" s="338">
        <v>6.6272531399508967</v>
      </c>
      <c r="K59" s="338">
        <v>13.254506279901792</v>
      </c>
      <c r="L59" s="338">
        <v>7.9527037679410757</v>
      </c>
      <c r="M59" s="338">
        <v>0</v>
      </c>
      <c r="N59" s="338">
        <v>9.2781543959312547</v>
      </c>
      <c r="O59" s="338">
        <v>127.2432602870572</v>
      </c>
      <c r="P59" s="338">
        <v>6403.251983819996</v>
      </c>
      <c r="Q59" s="632">
        <v>6567.607861690778</v>
      </c>
    </row>
    <row r="60" spans="1:17" ht="15" customHeight="1" x14ac:dyDescent="0.2">
      <c r="A60" s="340" t="s">
        <v>178</v>
      </c>
      <c r="B60" s="341">
        <v>24759.41773086492</v>
      </c>
      <c r="C60" s="341">
        <v>367.14982395327979</v>
      </c>
      <c r="D60" s="341">
        <v>372.45162646524045</v>
      </c>
      <c r="E60" s="341">
        <v>331.36265699754534</v>
      </c>
      <c r="F60" s="341">
        <v>300.87729255377155</v>
      </c>
      <c r="G60" s="341">
        <v>294.25003941382073</v>
      </c>
      <c r="H60" s="341">
        <v>70.248883283479501</v>
      </c>
      <c r="I60" s="341">
        <v>1736.3403226671376</v>
      </c>
      <c r="J60" s="341">
        <v>35.78716695573484</v>
      </c>
      <c r="K60" s="341">
        <v>19.881759419852688</v>
      </c>
      <c r="L60" s="341">
        <v>27.834463187793762</v>
      </c>
      <c r="M60" s="341">
        <v>19.881759419852688</v>
      </c>
      <c r="N60" s="341">
        <v>22.532660675833046</v>
      </c>
      <c r="O60" s="341">
        <v>184.23763729063549</v>
      </c>
      <c r="P60" s="341">
        <v>22712.92196124556</v>
      </c>
      <c r="Q60" s="631">
        <v>23023.077408195262</v>
      </c>
    </row>
    <row r="61" spans="1:17" ht="14.25" customHeight="1" x14ac:dyDescent="0.2">
      <c r="A61" s="337" t="s">
        <v>178</v>
      </c>
      <c r="B61" s="338">
        <v>17183.141941263715</v>
      </c>
      <c r="C61" s="338">
        <v>280.99553313391908</v>
      </c>
      <c r="D61" s="338">
        <v>274.36827999396826</v>
      </c>
      <c r="E61" s="338">
        <v>212.07210047842955</v>
      </c>
      <c r="F61" s="338">
        <v>212.07210047842955</v>
      </c>
      <c r="G61" s="338">
        <v>205.44484733847858</v>
      </c>
      <c r="H61" s="338">
        <v>64.947080771518785</v>
      </c>
      <c r="I61" s="338">
        <v>1249.899942194744</v>
      </c>
      <c r="J61" s="338">
        <v>34.461716327744661</v>
      </c>
      <c r="K61" s="338">
        <v>17.23085816387233</v>
      </c>
      <c r="L61" s="338">
        <v>19.881759419852688</v>
      </c>
      <c r="M61" s="338">
        <v>5.3018025119607177</v>
      </c>
      <c r="N61" s="338">
        <v>17.23085816387233</v>
      </c>
      <c r="O61" s="338">
        <v>74.225235167450037</v>
      </c>
      <c r="P61" s="338">
        <v>15764.909769313326</v>
      </c>
      <c r="Q61" s="632">
        <v>15933.241999068079</v>
      </c>
    </row>
    <row r="62" spans="1:17" x14ac:dyDescent="0.2">
      <c r="A62" s="337" t="s">
        <v>179</v>
      </c>
      <c r="B62" s="338">
        <v>7576.2757895911409</v>
      </c>
      <c r="C62" s="338">
        <v>86.154290819361648</v>
      </c>
      <c r="D62" s="338">
        <v>98.083346471273259</v>
      </c>
      <c r="E62" s="338">
        <v>119.29055651911612</v>
      </c>
      <c r="F62" s="338">
        <v>88.805192075342006</v>
      </c>
      <c r="G62" s="338">
        <v>88.805192075342006</v>
      </c>
      <c r="H62" s="338">
        <v>5.3018025119607177</v>
      </c>
      <c r="I62" s="338">
        <v>486.44038047239576</v>
      </c>
      <c r="J62" s="338">
        <v>1.3254506279901794</v>
      </c>
      <c r="K62" s="338">
        <v>2.6509012559803589</v>
      </c>
      <c r="L62" s="338">
        <v>7.9527037679410757</v>
      </c>
      <c r="M62" s="338">
        <v>14.579956907891971</v>
      </c>
      <c r="N62" s="338">
        <v>5.3018025119607177</v>
      </c>
      <c r="O62" s="338">
        <v>110.01240212318487</v>
      </c>
      <c r="P62" s="338">
        <v>6948.0121919238836</v>
      </c>
      <c r="Q62" s="632">
        <v>7089.835409118833</v>
      </c>
    </row>
    <row r="63" spans="1:17" x14ac:dyDescent="0.2">
      <c r="A63" s="340" t="s">
        <v>180</v>
      </c>
      <c r="B63" s="341">
        <v>7484.8196962598313</v>
      </c>
      <c r="C63" s="341">
        <v>117.96510589112594</v>
      </c>
      <c r="D63" s="341">
        <v>117.96510589112594</v>
      </c>
      <c r="E63" s="341">
        <v>152.42682221887085</v>
      </c>
      <c r="F63" s="341">
        <v>132.54506279901796</v>
      </c>
      <c r="G63" s="341">
        <v>132.54506279901796</v>
      </c>
      <c r="H63" s="341">
        <v>0</v>
      </c>
      <c r="I63" s="341">
        <v>653.44715959915868</v>
      </c>
      <c r="J63" s="341">
        <v>3.9763518839705383</v>
      </c>
      <c r="K63" s="341">
        <v>15.90540753588215</v>
      </c>
      <c r="L63" s="341">
        <v>23.858111303823225</v>
      </c>
      <c r="M63" s="341">
        <v>0</v>
      </c>
      <c r="N63" s="341">
        <v>2.6509012559803589</v>
      </c>
      <c r="O63" s="341">
        <v>125.91780965906702</v>
      </c>
      <c r="P63" s="341">
        <v>6659.0639550220649</v>
      </c>
      <c r="Q63" s="631">
        <v>6831.3725366607878</v>
      </c>
    </row>
    <row r="64" spans="1:17" x14ac:dyDescent="0.2">
      <c r="A64" s="337" t="s">
        <v>180</v>
      </c>
      <c r="B64" s="338">
        <v>7484.8196962598313</v>
      </c>
      <c r="C64" s="338">
        <v>117.96510589112594</v>
      </c>
      <c r="D64" s="338">
        <v>117.96510589112594</v>
      </c>
      <c r="E64" s="338">
        <v>152.42682221887085</v>
      </c>
      <c r="F64" s="338">
        <v>132.54506279901796</v>
      </c>
      <c r="G64" s="338">
        <v>132.54506279901796</v>
      </c>
      <c r="H64" s="338">
        <v>0</v>
      </c>
      <c r="I64" s="338">
        <v>653.44715959915868</v>
      </c>
      <c r="J64" s="338">
        <v>3.9763518839705383</v>
      </c>
      <c r="K64" s="338">
        <v>15.90540753588215</v>
      </c>
      <c r="L64" s="338">
        <v>23.858111303823225</v>
      </c>
      <c r="M64" s="338">
        <v>0</v>
      </c>
      <c r="N64" s="338">
        <v>2.6509012559803589</v>
      </c>
      <c r="O64" s="338">
        <v>125.91780965906702</v>
      </c>
      <c r="P64" s="338">
        <v>6659.0639550220649</v>
      </c>
      <c r="Q64" s="632">
        <v>6831.3725366607878</v>
      </c>
    </row>
    <row r="65" spans="1:59" x14ac:dyDescent="0.2">
      <c r="A65" s="340" t="s">
        <v>181</v>
      </c>
      <c r="B65" s="341">
        <v>15548.861316950957</v>
      </c>
      <c r="C65" s="341">
        <v>377.75342897720111</v>
      </c>
      <c r="D65" s="341">
        <v>315.45724946166337</v>
      </c>
      <c r="E65" s="341">
        <v>319.43360134563386</v>
      </c>
      <c r="F65" s="341">
        <v>332.68810762553551</v>
      </c>
      <c r="G65" s="341">
        <v>314.1317988336732</v>
      </c>
      <c r="H65" s="341">
        <v>5.3018025119607177</v>
      </c>
      <c r="I65" s="341">
        <v>1664.7659887556676</v>
      </c>
      <c r="J65" s="341">
        <v>15.90540753588215</v>
      </c>
      <c r="K65" s="341">
        <v>46.390771979656272</v>
      </c>
      <c r="L65" s="341">
        <v>2.6509012559803589</v>
      </c>
      <c r="M65" s="341">
        <v>5.3018025119607177</v>
      </c>
      <c r="N65" s="341">
        <v>172.30858163872375</v>
      </c>
      <c r="O65" s="341">
        <v>71.574333911469679</v>
      </c>
      <c r="P65" s="341">
        <v>13569.963529361896</v>
      </c>
      <c r="Q65" s="631">
        <v>13884.095328195568</v>
      </c>
    </row>
    <row r="66" spans="1:59" x14ac:dyDescent="0.2">
      <c r="A66" s="337" t="s">
        <v>181</v>
      </c>
      <c r="B66" s="338">
        <v>15548.861316950957</v>
      </c>
      <c r="C66" s="338">
        <v>377.75342897720111</v>
      </c>
      <c r="D66" s="338">
        <v>315.45724946166337</v>
      </c>
      <c r="E66" s="338">
        <v>319.43360134563386</v>
      </c>
      <c r="F66" s="338">
        <v>332.68810762553551</v>
      </c>
      <c r="G66" s="338">
        <v>314.1317988336732</v>
      </c>
      <c r="H66" s="338">
        <v>5.3018025119607177</v>
      </c>
      <c r="I66" s="338">
        <v>1664.7659887556676</v>
      </c>
      <c r="J66" s="338">
        <v>15.90540753588215</v>
      </c>
      <c r="K66" s="338">
        <v>46.390771979656272</v>
      </c>
      <c r="L66" s="338">
        <v>2.6509012559803589</v>
      </c>
      <c r="M66" s="338">
        <v>5.3018025119607177</v>
      </c>
      <c r="N66" s="338">
        <v>172.30858163872375</v>
      </c>
      <c r="O66" s="338">
        <v>71.574333911469679</v>
      </c>
      <c r="P66" s="338">
        <v>13569.963529361896</v>
      </c>
      <c r="Q66" s="632">
        <v>13884.095328195568</v>
      </c>
    </row>
    <row r="67" spans="1:59" x14ac:dyDescent="0.2">
      <c r="A67" s="340" t="s">
        <v>182</v>
      </c>
      <c r="B67" s="341">
        <v>17450.882968118061</v>
      </c>
      <c r="C67" s="341">
        <v>298.22639129779122</v>
      </c>
      <c r="D67" s="341">
        <v>372.45162646524045</v>
      </c>
      <c r="E67" s="341">
        <v>351.24441641739782</v>
      </c>
      <c r="F67" s="341">
        <v>216.04845236240013</v>
      </c>
      <c r="G67" s="341">
        <v>263.76467497004694</v>
      </c>
      <c r="H67" s="341">
        <v>21.207210047842867</v>
      </c>
      <c r="I67" s="341">
        <v>1522.9427715607196</v>
      </c>
      <c r="J67" s="341">
        <v>47.716222607646451</v>
      </c>
      <c r="K67" s="341">
        <v>394.98428714107325</v>
      </c>
      <c r="L67" s="341">
        <v>238.58111303823341</v>
      </c>
      <c r="M67" s="341">
        <v>18.556308791862509</v>
      </c>
      <c r="N67" s="341">
        <v>721.04514162666271</v>
      </c>
      <c r="O67" s="341">
        <v>381.72978086117161</v>
      </c>
      <c r="P67" s="341">
        <v>14125.327342489703</v>
      </c>
      <c r="Q67" s="631">
        <v>15927.940196556354</v>
      </c>
    </row>
    <row r="68" spans="1:59" x14ac:dyDescent="0.2">
      <c r="A68" s="337" t="s">
        <v>182</v>
      </c>
      <c r="B68" s="338">
        <v>17450.882968118061</v>
      </c>
      <c r="C68" s="338">
        <v>298.22639129779122</v>
      </c>
      <c r="D68" s="338">
        <v>372.45162646524045</v>
      </c>
      <c r="E68" s="338">
        <v>351.24441641739782</v>
      </c>
      <c r="F68" s="338">
        <v>216.04845236240013</v>
      </c>
      <c r="G68" s="338">
        <v>263.76467497004694</v>
      </c>
      <c r="H68" s="338">
        <v>21.207210047842867</v>
      </c>
      <c r="I68" s="338">
        <v>1522.9427715607196</v>
      </c>
      <c r="J68" s="338">
        <v>47.716222607646451</v>
      </c>
      <c r="K68" s="338">
        <v>394.98428714107325</v>
      </c>
      <c r="L68" s="338">
        <v>238.58111303823341</v>
      </c>
      <c r="M68" s="338">
        <v>18.556308791862509</v>
      </c>
      <c r="N68" s="338">
        <v>721.04514162666271</v>
      </c>
      <c r="O68" s="338">
        <v>381.72978086117161</v>
      </c>
      <c r="P68" s="338">
        <v>14125.327342489703</v>
      </c>
      <c r="Q68" s="632">
        <v>15927.940196556354</v>
      </c>
    </row>
    <row r="69" spans="1:59" s="76" customFormat="1" x14ac:dyDescent="0.2">
      <c r="A69" s="340" t="s">
        <v>183</v>
      </c>
      <c r="B69" s="341">
        <v>8061.3907194354788</v>
      </c>
      <c r="C69" s="341">
        <v>217.37390299039032</v>
      </c>
      <c r="D69" s="341">
        <v>255.81197120210592</v>
      </c>
      <c r="E69" s="341">
        <v>344.61716327744699</v>
      </c>
      <c r="F69" s="341">
        <v>155.07772347485124</v>
      </c>
      <c r="G69" s="341">
        <v>181.5867360346551</v>
      </c>
      <c r="H69" s="341">
        <v>10.603605023921434</v>
      </c>
      <c r="I69" s="341">
        <v>1165.0711020033709</v>
      </c>
      <c r="J69" s="341">
        <v>55.668926375587525</v>
      </c>
      <c r="K69" s="341">
        <v>234.60476115426283</v>
      </c>
      <c r="L69" s="341">
        <v>112.66330337916523</v>
      </c>
      <c r="M69" s="341">
        <v>6.6272531399508967</v>
      </c>
      <c r="N69" s="341">
        <v>47.716222607646451</v>
      </c>
      <c r="O69" s="341">
        <v>124.59235903107684</v>
      </c>
      <c r="P69" s="341">
        <v>6314.4467917446664</v>
      </c>
      <c r="Q69" s="631">
        <v>6896.3196174323557</v>
      </c>
      <c r="R69" s="794"/>
      <c r="S69" s="794"/>
      <c r="T69" s="794"/>
      <c r="U69" s="794"/>
      <c r="V69" s="794"/>
      <c r="W69" s="794"/>
      <c r="X69" s="794"/>
      <c r="Y69" s="794"/>
      <c r="Z69" s="794"/>
      <c r="AA69" s="794"/>
      <c r="AB69" s="794"/>
      <c r="AC69" s="794"/>
      <c r="AD69" s="794"/>
      <c r="AE69" s="794"/>
      <c r="AF69" s="794"/>
      <c r="AG69" s="794"/>
      <c r="AH69" s="794"/>
      <c r="AI69" s="794"/>
      <c r="AJ69" s="794"/>
      <c r="AK69" s="794"/>
      <c r="AL69" s="794"/>
      <c r="AM69" s="794"/>
      <c r="AN69" s="794"/>
      <c r="AO69" s="794"/>
      <c r="AP69" s="794"/>
      <c r="AQ69" s="794"/>
      <c r="AR69" s="794"/>
      <c r="AS69" s="794"/>
      <c r="AT69" s="794"/>
      <c r="AU69" s="794"/>
      <c r="AV69" s="794"/>
      <c r="AW69" s="794"/>
      <c r="AX69" s="794"/>
      <c r="AY69" s="794"/>
      <c r="AZ69" s="794"/>
      <c r="BA69" s="794"/>
      <c r="BB69" s="794"/>
      <c r="BC69" s="794"/>
      <c r="BD69" s="794"/>
      <c r="BE69" s="794"/>
      <c r="BF69" s="794"/>
      <c r="BG69" s="794"/>
    </row>
    <row r="70" spans="1:59" s="76" customFormat="1" x14ac:dyDescent="0.2">
      <c r="A70" s="337" t="s">
        <v>183</v>
      </c>
      <c r="B70" s="338">
        <v>8061.3907194354788</v>
      </c>
      <c r="C70" s="338">
        <v>217.37390299039032</v>
      </c>
      <c r="D70" s="338">
        <v>255.81197120210592</v>
      </c>
      <c r="E70" s="338">
        <v>344.61716327744699</v>
      </c>
      <c r="F70" s="338">
        <v>155.07772347485124</v>
      </c>
      <c r="G70" s="338">
        <v>181.5867360346551</v>
      </c>
      <c r="H70" s="338">
        <v>10.603605023921434</v>
      </c>
      <c r="I70" s="338">
        <v>1165.0711020033709</v>
      </c>
      <c r="J70" s="338">
        <v>55.668926375587525</v>
      </c>
      <c r="K70" s="338">
        <v>234.60476115426283</v>
      </c>
      <c r="L70" s="338">
        <v>112.66330337916523</v>
      </c>
      <c r="M70" s="338">
        <v>6.6272531399508967</v>
      </c>
      <c r="N70" s="338">
        <v>47.716222607646451</v>
      </c>
      <c r="O70" s="338">
        <v>124.59235903107684</v>
      </c>
      <c r="P70" s="338">
        <v>6314.4467917446664</v>
      </c>
      <c r="Q70" s="632">
        <v>6896.3196174323557</v>
      </c>
      <c r="R70" s="794"/>
      <c r="S70" s="794"/>
      <c r="T70" s="794"/>
      <c r="U70" s="794"/>
      <c r="V70" s="794"/>
      <c r="W70" s="794"/>
      <c r="X70" s="794"/>
      <c r="Y70" s="794"/>
      <c r="Z70" s="794"/>
      <c r="AA70" s="794"/>
      <c r="AB70" s="794"/>
      <c r="AC70" s="794"/>
      <c r="AD70" s="794"/>
      <c r="AE70" s="794"/>
      <c r="AF70" s="794"/>
      <c r="AG70" s="794"/>
      <c r="AH70" s="794"/>
      <c r="AI70" s="794"/>
      <c r="AJ70" s="794"/>
      <c r="AK70" s="794"/>
      <c r="AL70" s="794"/>
      <c r="AM70" s="794"/>
      <c r="AN70" s="794"/>
      <c r="AO70" s="794"/>
      <c r="AP70" s="794"/>
      <c r="AQ70" s="794"/>
      <c r="AR70" s="794"/>
      <c r="AS70" s="794"/>
      <c r="AT70" s="794"/>
      <c r="AU70" s="794"/>
      <c r="AV70" s="794"/>
      <c r="AW70" s="794"/>
      <c r="AX70" s="794"/>
      <c r="AY70" s="794"/>
      <c r="AZ70" s="794"/>
      <c r="BA70" s="794"/>
      <c r="BB70" s="794"/>
      <c r="BC70" s="794"/>
      <c r="BD70" s="794"/>
      <c r="BE70" s="794"/>
      <c r="BF70" s="794"/>
      <c r="BG70" s="794"/>
    </row>
    <row r="71" spans="1:59" x14ac:dyDescent="0.2">
      <c r="A71" s="340" t="s">
        <v>184</v>
      </c>
      <c r="B71" s="341">
        <v>9979.3177781370014</v>
      </c>
      <c r="C71" s="341">
        <v>336.664459509506</v>
      </c>
      <c r="D71" s="341">
        <v>1321.474276106233</v>
      </c>
      <c r="E71" s="341">
        <v>202.79394608249819</v>
      </c>
      <c r="F71" s="341">
        <v>144.47411845092969</v>
      </c>
      <c r="G71" s="341">
        <v>227.97750801431187</v>
      </c>
      <c r="H71" s="341">
        <v>86.154290819361648</v>
      </c>
      <c r="I71" s="341">
        <v>2319.5385989828401</v>
      </c>
      <c r="J71" s="341">
        <v>76.876136423430395</v>
      </c>
      <c r="K71" s="341">
        <v>133.87051342700815</v>
      </c>
      <c r="L71" s="341">
        <v>22.532660675833046</v>
      </c>
      <c r="M71" s="341">
        <v>3.9763518839705383</v>
      </c>
      <c r="N71" s="341">
        <v>29.159913815783941</v>
      </c>
      <c r="O71" s="341">
        <v>47.716222607646451</v>
      </c>
      <c r="P71" s="341">
        <v>7345.6473803208819</v>
      </c>
      <c r="Q71" s="631">
        <v>7659.7791791545542</v>
      </c>
    </row>
    <row r="72" spans="1:59" x14ac:dyDescent="0.2">
      <c r="A72" s="337" t="s">
        <v>184</v>
      </c>
      <c r="B72" s="338">
        <v>9979.3177781370014</v>
      </c>
      <c r="C72" s="338">
        <v>336.664459509506</v>
      </c>
      <c r="D72" s="338">
        <v>1321.474276106233</v>
      </c>
      <c r="E72" s="338">
        <v>202.79394608249819</v>
      </c>
      <c r="F72" s="338">
        <v>144.47411845092969</v>
      </c>
      <c r="G72" s="338">
        <v>227.97750801431187</v>
      </c>
      <c r="H72" s="338">
        <v>86.154290819361648</v>
      </c>
      <c r="I72" s="338">
        <v>2319.5385989828401</v>
      </c>
      <c r="J72" s="338">
        <v>76.876136423430395</v>
      </c>
      <c r="K72" s="338">
        <v>133.87051342700815</v>
      </c>
      <c r="L72" s="338">
        <v>22.532660675833046</v>
      </c>
      <c r="M72" s="338">
        <v>3.9763518839705383</v>
      </c>
      <c r="N72" s="338">
        <v>29.159913815783941</v>
      </c>
      <c r="O72" s="338">
        <v>47.716222607646451</v>
      </c>
      <c r="P72" s="338">
        <v>7345.6473803208819</v>
      </c>
      <c r="Q72" s="632">
        <v>7659.7791791545542</v>
      </c>
    </row>
    <row r="73" spans="1:59" x14ac:dyDescent="0.2">
      <c r="A73" s="794"/>
      <c r="B73" s="794"/>
      <c r="C73" s="794"/>
      <c r="D73" s="794"/>
      <c r="G73" s="794"/>
      <c r="H73" s="794"/>
      <c r="I73" s="794"/>
      <c r="J73" s="794"/>
      <c r="K73" s="794"/>
      <c r="L73" s="794"/>
      <c r="M73" s="794"/>
      <c r="N73" s="794"/>
      <c r="O73" s="794"/>
      <c r="P73" s="794"/>
      <c r="Q73" s="794"/>
    </row>
    <row r="74" spans="1:59" x14ac:dyDescent="0.2">
      <c r="A74" s="794"/>
      <c r="B74" s="794"/>
      <c r="C74" s="794"/>
      <c r="D74" s="794"/>
      <c r="G74" s="794"/>
      <c r="H74" s="794"/>
      <c r="I74" s="794"/>
      <c r="J74" s="794"/>
      <c r="K74" s="794"/>
      <c r="L74" s="794"/>
      <c r="M74" s="794"/>
      <c r="N74" s="794"/>
      <c r="O74" s="794"/>
      <c r="P74" s="794"/>
      <c r="Q74" s="794"/>
    </row>
    <row r="75" spans="1:59" x14ac:dyDescent="0.2">
      <c r="A75" s="794"/>
      <c r="B75" s="794"/>
      <c r="C75" s="794"/>
      <c r="D75" s="794"/>
      <c r="G75" s="794"/>
      <c r="H75" s="794"/>
      <c r="I75" s="794"/>
      <c r="J75" s="794"/>
      <c r="K75" s="794"/>
      <c r="L75" s="794"/>
      <c r="M75" s="794"/>
      <c r="N75" s="794"/>
      <c r="O75" s="794"/>
      <c r="P75" s="794"/>
      <c r="Q75" s="794"/>
    </row>
    <row r="76" spans="1:59" x14ac:dyDescent="0.2">
      <c r="A76" s="794"/>
      <c r="B76" s="794"/>
      <c r="C76" s="794"/>
      <c r="D76" s="794"/>
      <c r="G76" s="794"/>
      <c r="H76" s="794"/>
      <c r="I76" s="794"/>
      <c r="J76" s="794"/>
      <c r="K76" s="794"/>
      <c r="L76" s="794"/>
      <c r="M76" s="794"/>
      <c r="N76" s="794"/>
      <c r="O76" s="794"/>
      <c r="P76" s="794"/>
      <c r="Q76" s="794"/>
    </row>
    <row r="77" spans="1:59" x14ac:dyDescent="0.2">
      <c r="A77" s="794"/>
      <c r="B77" s="794"/>
      <c r="C77" s="794"/>
      <c r="D77" s="794"/>
      <c r="G77" s="794"/>
      <c r="H77" s="794"/>
      <c r="I77" s="794"/>
      <c r="J77" s="794"/>
      <c r="K77" s="794"/>
      <c r="L77" s="794"/>
      <c r="M77" s="794"/>
      <c r="N77" s="794"/>
      <c r="O77" s="794"/>
      <c r="P77" s="794"/>
      <c r="Q77" s="794"/>
    </row>
    <row r="78" spans="1:59" x14ac:dyDescent="0.2">
      <c r="A78" s="794"/>
      <c r="B78" s="794"/>
      <c r="C78" s="794"/>
      <c r="D78" s="794"/>
      <c r="G78" s="794"/>
      <c r="H78" s="794"/>
      <c r="I78" s="794"/>
      <c r="J78" s="794"/>
      <c r="K78" s="794"/>
      <c r="L78" s="794"/>
      <c r="M78" s="794"/>
      <c r="N78" s="794"/>
      <c r="O78" s="794"/>
      <c r="P78" s="794"/>
      <c r="Q78" s="794"/>
    </row>
    <row r="79" spans="1:59" x14ac:dyDescent="0.2">
      <c r="A79" s="794"/>
      <c r="B79" s="794"/>
      <c r="C79" s="794"/>
      <c r="D79" s="794"/>
      <c r="G79" s="794"/>
      <c r="H79" s="794"/>
      <c r="I79" s="794"/>
      <c r="J79" s="794"/>
      <c r="K79" s="794"/>
      <c r="L79" s="794"/>
      <c r="M79" s="794"/>
      <c r="N79" s="794"/>
      <c r="O79" s="794"/>
      <c r="P79" s="794"/>
      <c r="Q79" s="794"/>
    </row>
    <row r="80" spans="1:59" x14ac:dyDescent="0.2">
      <c r="A80" s="794"/>
      <c r="B80" s="794"/>
      <c r="C80" s="794"/>
      <c r="D80" s="794"/>
      <c r="G80" s="794"/>
      <c r="H80" s="794"/>
      <c r="I80" s="794"/>
      <c r="J80" s="794"/>
      <c r="K80" s="794"/>
      <c r="L80" s="794"/>
      <c r="M80" s="794"/>
      <c r="N80" s="794"/>
      <c r="O80" s="794"/>
      <c r="P80" s="794"/>
      <c r="Q80" s="794"/>
    </row>
    <row r="81" spans="1:17" x14ac:dyDescent="0.2">
      <c r="A81" s="794"/>
      <c r="B81" s="794"/>
      <c r="C81" s="794"/>
      <c r="D81" s="794"/>
      <c r="G81" s="794"/>
      <c r="H81" s="794"/>
      <c r="I81" s="794"/>
      <c r="J81" s="794"/>
      <c r="K81" s="794"/>
      <c r="L81" s="794"/>
      <c r="M81" s="794"/>
      <c r="N81" s="794"/>
      <c r="O81" s="794"/>
      <c r="P81" s="794"/>
      <c r="Q81" s="794"/>
    </row>
    <row r="82" spans="1:17" x14ac:dyDescent="0.2">
      <c r="A82" s="794"/>
      <c r="B82" s="794"/>
      <c r="C82" s="794"/>
      <c r="D82" s="794"/>
      <c r="G82" s="794"/>
      <c r="H82" s="794"/>
      <c r="I82" s="794"/>
      <c r="J82" s="794"/>
      <c r="K82" s="794"/>
      <c r="L82" s="794"/>
      <c r="M82" s="794"/>
      <c r="N82" s="794"/>
      <c r="O82" s="794"/>
      <c r="P82" s="794"/>
      <c r="Q82" s="794"/>
    </row>
    <row r="83" spans="1:17" x14ac:dyDescent="0.2">
      <c r="A83" s="794"/>
      <c r="B83" s="794"/>
      <c r="C83" s="794"/>
      <c r="D83" s="794"/>
      <c r="G83" s="794"/>
      <c r="H83" s="794"/>
      <c r="I83" s="794"/>
      <c r="J83" s="794"/>
      <c r="K83" s="794"/>
      <c r="L83" s="794"/>
      <c r="M83" s="794"/>
      <c r="N83" s="794"/>
      <c r="O83" s="794"/>
      <c r="P83" s="794"/>
      <c r="Q83" s="794"/>
    </row>
    <row r="84" spans="1:17" x14ac:dyDescent="0.2">
      <c r="A84" s="794"/>
      <c r="B84" s="794"/>
      <c r="C84" s="794"/>
      <c r="D84" s="794"/>
      <c r="G84" s="794"/>
      <c r="H84" s="794"/>
      <c r="I84" s="794"/>
      <c r="J84" s="794"/>
      <c r="K84" s="794"/>
      <c r="L84" s="794"/>
      <c r="M84" s="794"/>
      <c r="N84" s="794"/>
      <c r="O84" s="794"/>
      <c r="P84" s="794"/>
      <c r="Q84" s="794"/>
    </row>
    <row r="85" spans="1:17" x14ac:dyDescent="0.2">
      <c r="A85" s="794"/>
      <c r="B85" s="794"/>
      <c r="C85" s="794"/>
      <c r="D85" s="794"/>
      <c r="G85" s="794"/>
      <c r="H85" s="794"/>
      <c r="I85" s="794"/>
      <c r="J85" s="794"/>
      <c r="K85" s="794"/>
      <c r="L85" s="794"/>
      <c r="M85" s="794"/>
      <c r="N85" s="794"/>
      <c r="O85" s="794"/>
      <c r="P85" s="794"/>
      <c r="Q85" s="794"/>
    </row>
    <row r="86" spans="1:17" x14ac:dyDescent="0.2">
      <c r="A86" s="794"/>
      <c r="B86" s="794"/>
      <c r="C86" s="794"/>
      <c r="D86" s="794"/>
      <c r="G86" s="794"/>
      <c r="H86" s="794"/>
      <c r="I86" s="794"/>
      <c r="J86" s="794"/>
      <c r="K86" s="794"/>
      <c r="L86" s="794"/>
      <c r="M86" s="794"/>
      <c r="N86" s="794"/>
      <c r="O86" s="794"/>
      <c r="P86" s="794"/>
      <c r="Q86" s="794"/>
    </row>
    <row r="87" spans="1:17" x14ac:dyDescent="0.2">
      <c r="A87" s="794"/>
      <c r="B87" s="794"/>
      <c r="C87" s="794"/>
      <c r="D87" s="794"/>
      <c r="G87" s="794"/>
      <c r="H87" s="794"/>
      <c r="I87" s="794"/>
      <c r="J87" s="794"/>
      <c r="K87" s="794"/>
      <c r="L87" s="794"/>
      <c r="M87" s="794"/>
      <c r="N87" s="794"/>
      <c r="O87" s="794"/>
      <c r="P87" s="794"/>
      <c r="Q87" s="794"/>
    </row>
    <row r="88" spans="1:17" x14ac:dyDescent="0.2">
      <c r="A88" s="794"/>
      <c r="B88" s="794"/>
      <c r="C88" s="794"/>
      <c r="D88" s="794"/>
      <c r="G88" s="794"/>
      <c r="H88" s="794"/>
      <c r="I88" s="794"/>
      <c r="J88" s="794"/>
      <c r="K88" s="794"/>
      <c r="L88" s="794"/>
      <c r="M88" s="794"/>
      <c r="N88" s="794"/>
      <c r="O88" s="794"/>
      <c r="P88" s="794"/>
      <c r="Q88" s="794"/>
    </row>
    <row r="89" spans="1:17" x14ac:dyDescent="0.2">
      <c r="A89" s="794"/>
      <c r="B89" s="794"/>
      <c r="C89" s="794"/>
      <c r="D89" s="794"/>
      <c r="G89" s="794"/>
      <c r="H89" s="794"/>
      <c r="I89" s="794"/>
      <c r="J89" s="794"/>
      <c r="K89" s="794"/>
      <c r="L89" s="794"/>
      <c r="M89" s="794"/>
      <c r="N89" s="794"/>
      <c r="O89" s="794"/>
      <c r="P89" s="794"/>
      <c r="Q89" s="794"/>
    </row>
    <row r="90" spans="1:17" x14ac:dyDescent="0.2">
      <c r="A90" s="794"/>
      <c r="B90" s="794"/>
      <c r="C90" s="794"/>
      <c r="D90" s="794"/>
      <c r="G90" s="794"/>
      <c r="H90" s="794"/>
      <c r="I90" s="794"/>
      <c r="J90" s="794"/>
      <c r="K90" s="794"/>
      <c r="L90" s="794"/>
      <c r="M90" s="794"/>
      <c r="N90" s="794"/>
      <c r="O90" s="794"/>
      <c r="P90" s="794"/>
      <c r="Q90" s="794"/>
    </row>
    <row r="91" spans="1:17" x14ac:dyDescent="0.2">
      <c r="A91" s="794"/>
      <c r="B91" s="794"/>
      <c r="C91" s="794"/>
      <c r="D91" s="794"/>
      <c r="G91" s="794"/>
      <c r="H91" s="794"/>
      <c r="I91" s="794"/>
      <c r="J91" s="794"/>
      <c r="K91" s="794"/>
      <c r="L91" s="794"/>
      <c r="M91" s="794"/>
      <c r="N91" s="794"/>
      <c r="O91" s="794"/>
      <c r="P91" s="794"/>
      <c r="Q91" s="794"/>
    </row>
    <row r="92" spans="1:17" x14ac:dyDescent="0.2">
      <c r="A92" s="794"/>
      <c r="B92" s="794"/>
      <c r="C92" s="794"/>
      <c r="D92" s="794"/>
      <c r="G92" s="794"/>
      <c r="H92" s="794"/>
      <c r="I92" s="794"/>
      <c r="J92" s="794"/>
      <c r="K92" s="794"/>
      <c r="L92" s="794"/>
      <c r="M92" s="794"/>
      <c r="N92" s="794"/>
      <c r="O92" s="794"/>
      <c r="P92" s="794"/>
      <c r="Q92" s="794"/>
    </row>
    <row r="93" spans="1:17" x14ac:dyDescent="0.2">
      <c r="A93" s="794"/>
      <c r="B93" s="794"/>
      <c r="C93" s="794"/>
      <c r="D93" s="794"/>
      <c r="G93" s="794"/>
      <c r="H93" s="794"/>
      <c r="I93" s="794"/>
      <c r="J93" s="794"/>
      <c r="K93" s="794"/>
      <c r="L93" s="794"/>
      <c r="M93" s="794"/>
      <c r="N93" s="794"/>
      <c r="O93" s="794"/>
      <c r="P93" s="794"/>
      <c r="Q93" s="794"/>
    </row>
    <row r="94" spans="1:17" x14ac:dyDescent="0.2">
      <c r="A94" s="794"/>
      <c r="B94" s="794"/>
      <c r="C94" s="794"/>
      <c r="D94" s="794"/>
      <c r="G94" s="794"/>
      <c r="H94" s="794"/>
      <c r="I94" s="794"/>
      <c r="J94" s="794"/>
      <c r="K94" s="794"/>
      <c r="L94" s="794"/>
      <c r="M94" s="794"/>
      <c r="N94" s="794"/>
      <c r="O94" s="794"/>
      <c r="P94" s="794"/>
      <c r="Q94" s="794"/>
    </row>
    <row r="95" spans="1:17" x14ac:dyDescent="0.2">
      <c r="A95" s="794"/>
      <c r="B95" s="794"/>
      <c r="C95" s="794"/>
      <c r="D95" s="794"/>
      <c r="G95" s="794"/>
      <c r="H95" s="794"/>
      <c r="I95" s="794"/>
      <c r="J95" s="794"/>
      <c r="K95" s="794"/>
      <c r="L95" s="794"/>
      <c r="M95" s="794"/>
      <c r="N95" s="794"/>
      <c r="O95" s="794"/>
      <c r="P95" s="794"/>
      <c r="Q95" s="794"/>
    </row>
    <row r="96" spans="1:17" x14ac:dyDescent="0.2">
      <c r="A96" s="794"/>
      <c r="B96" s="794"/>
      <c r="C96" s="794"/>
      <c r="D96" s="794"/>
      <c r="G96" s="794"/>
      <c r="H96" s="794"/>
      <c r="I96" s="794"/>
      <c r="J96" s="794"/>
      <c r="K96" s="794"/>
      <c r="L96" s="794"/>
      <c r="M96" s="794"/>
      <c r="N96" s="794"/>
      <c r="O96" s="794"/>
      <c r="P96" s="794"/>
      <c r="Q96" s="794"/>
    </row>
    <row r="97" spans="1:17" x14ac:dyDescent="0.2">
      <c r="A97" s="794"/>
      <c r="B97" s="794"/>
      <c r="C97" s="794"/>
      <c r="D97" s="794"/>
      <c r="G97" s="794"/>
      <c r="H97" s="794"/>
      <c r="I97" s="794"/>
      <c r="J97" s="794"/>
      <c r="K97" s="794"/>
      <c r="L97" s="794"/>
      <c r="M97" s="794"/>
      <c r="N97" s="794"/>
      <c r="O97" s="794"/>
      <c r="P97" s="794"/>
      <c r="Q97" s="794"/>
    </row>
    <row r="98" spans="1:17" x14ac:dyDescent="0.2">
      <c r="A98" s="794"/>
      <c r="B98" s="794"/>
      <c r="C98" s="794"/>
      <c r="D98" s="794"/>
      <c r="G98" s="794"/>
      <c r="H98" s="794"/>
      <c r="I98" s="794"/>
      <c r="J98" s="794"/>
      <c r="K98" s="794"/>
      <c r="L98" s="794"/>
      <c r="M98" s="794"/>
      <c r="N98" s="794"/>
      <c r="O98" s="794"/>
      <c r="P98" s="794"/>
      <c r="Q98" s="794"/>
    </row>
    <row r="99" spans="1:17" x14ac:dyDescent="0.2">
      <c r="A99" s="794"/>
      <c r="B99" s="794"/>
      <c r="C99" s="794"/>
      <c r="D99" s="794"/>
      <c r="G99" s="794"/>
      <c r="H99" s="794"/>
      <c r="I99" s="794"/>
      <c r="J99" s="794"/>
      <c r="K99" s="794"/>
      <c r="L99" s="794"/>
      <c r="M99" s="794"/>
      <c r="N99" s="794"/>
      <c r="O99" s="794"/>
      <c r="P99" s="794"/>
      <c r="Q99" s="794"/>
    </row>
    <row r="100" spans="1:17" x14ac:dyDescent="0.2">
      <c r="A100" s="794"/>
      <c r="B100" s="794"/>
      <c r="C100" s="794"/>
      <c r="D100" s="794"/>
      <c r="G100" s="794"/>
      <c r="H100" s="794"/>
      <c r="I100" s="794"/>
      <c r="J100" s="794"/>
      <c r="K100" s="794"/>
      <c r="L100" s="794"/>
      <c r="M100" s="794"/>
      <c r="N100" s="794"/>
      <c r="O100" s="794"/>
      <c r="P100" s="794"/>
      <c r="Q100" s="794"/>
    </row>
    <row r="101" spans="1:17" x14ac:dyDescent="0.2">
      <c r="A101" s="794"/>
      <c r="B101" s="794"/>
      <c r="C101" s="794"/>
      <c r="D101" s="794"/>
      <c r="G101" s="794"/>
      <c r="H101" s="794"/>
      <c r="I101" s="794"/>
      <c r="J101" s="794"/>
      <c r="K101" s="794"/>
      <c r="L101" s="794"/>
      <c r="M101" s="794"/>
      <c r="N101" s="794"/>
      <c r="O101" s="794"/>
      <c r="P101" s="794"/>
      <c r="Q101" s="794"/>
    </row>
    <row r="102" spans="1:17" x14ac:dyDescent="0.2">
      <c r="A102" s="794"/>
      <c r="B102" s="794"/>
      <c r="C102" s="794"/>
      <c r="D102" s="794"/>
      <c r="G102" s="794"/>
      <c r="H102" s="794"/>
      <c r="I102" s="794"/>
      <c r="J102" s="794"/>
      <c r="K102" s="794"/>
      <c r="L102" s="794"/>
      <c r="M102" s="794"/>
      <c r="N102" s="794"/>
      <c r="O102" s="794"/>
      <c r="P102" s="794"/>
      <c r="Q102" s="794"/>
    </row>
    <row r="103" spans="1:17" x14ac:dyDescent="0.2">
      <c r="A103" s="794"/>
      <c r="B103" s="794"/>
      <c r="C103" s="794"/>
      <c r="D103" s="794"/>
      <c r="G103" s="794"/>
      <c r="H103" s="794"/>
      <c r="I103" s="794"/>
      <c r="J103" s="794"/>
      <c r="K103" s="794"/>
      <c r="L103" s="794"/>
      <c r="M103" s="794"/>
      <c r="N103" s="794"/>
      <c r="O103" s="794"/>
      <c r="P103" s="794"/>
      <c r="Q103" s="794"/>
    </row>
    <row r="104" spans="1:17" x14ac:dyDescent="0.2">
      <c r="A104" s="794"/>
      <c r="B104" s="794"/>
      <c r="C104" s="794"/>
      <c r="D104" s="794"/>
      <c r="G104" s="794"/>
      <c r="H104" s="794"/>
      <c r="I104" s="794"/>
      <c r="J104" s="794"/>
      <c r="K104" s="794"/>
      <c r="L104" s="794"/>
      <c r="M104" s="794"/>
      <c r="N104" s="794"/>
      <c r="O104" s="794"/>
      <c r="P104" s="794"/>
      <c r="Q104" s="794"/>
    </row>
    <row r="105" spans="1:17" x14ac:dyDescent="0.2">
      <c r="A105" s="794"/>
      <c r="B105" s="794"/>
      <c r="C105" s="794"/>
      <c r="D105" s="794"/>
      <c r="G105" s="794"/>
      <c r="H105" s="794"/>
      <c r="I105" s="794"/>
      <c r="J105" s="794"/>
      <c r="K105" s="794"/>
      <c r="L105" s="794"/>
      <c r="M105" s="794"/>
      <c r="N105" s="794"/>
      <c r="O105" s="794"/>
      <c r="P105" s="794"/>
      <c r="Q105" s="794"/>
    </row>
    <row r="106" spans="1:17" x14ac:dyDescent="0.2">
      <c r="A106" s="794"/>
      <c r="B106" s="794"/>
      <c r="C106" s="794"/>
      <c r="D106" s="794"/>
      <c r="G106" s="794"/>
      <c r="H106" s="794"/>
      <c r="I106" s="794"/>
      <c r="J106" s="794"/>
      <c r="K106" s="794"/>
      <c r="L106" s="794"/>
      <c r="M106" s="794"/>
      <c r="N106" s="794"/>
      <c r="O106" s="794"/>
      <c r="P106" s="794"/>
      <c r="Q106" s="794"/>
    </row>
    <row r="107" spans="1:17" x14ac:dyDescent="0.2">
      <c r="A107" s="794"/>
      <c r="B107" s="794"/>
      <c r="C107" s="794"/>
      <c r="D107" s="794"/>
      <c r="G107" s="794"/>
      <c r="H107" s="794"/>
      <c r="I107" s="794"/>
      <c r="J107" s="794"/>
      <c r="K107" s="794"/>
      <c r="L107" s="794"/>
      <c r="M107" s="794"/>
      <c r="N107" s="794"/>
      <c r="O107" s="794"/>
      <c r="P107" s="794"/>
      <c r="Q107" s="794"/>
    </row>
    <row r="108" spans="1:17" x14ac:dyDescent="0.2">
      <c r="A108" s="794"/>
      <c r="B108" s="794"/>
      <c r="C108" s="794"/>
      <c r="D108" s="794"/>
      <c r="G108" s="794"/>
      <c r="H108" s="794"/>
      <c r="I108" s="794"/>
      <c r="J108" s="794"/>
      <c r="K108" s="794"/>
      <c r="L108" s="794"/>
      <c r="M108" s="794"/>
      <c r="N108" s="794"/>
      <c r="O108" s="794"/>
      <c r="P108" s="794"/>
      <c r="Q108" s="794"/>
    </row>
    <row r="109" spans="1:17" x14ac:dyDescent="0.2">
      <c r="A109" s="794"/>
      <c r="B109" s="794"/>
      <c r="C109" s="794"/>
      <c r="D109" s="794"/>
      <c r="G109" s="794"/>
      <c r="H109" s="794"/>
      <c r="I109" s="794"/>
      <c r="J109" s="794"/>
      <c r="K109" s="794"/>
      <c r="L109" s="794"/>
      <c r="M109" s="794"/>
      <c r="N109" s="794"/>
      <c r="O109" s="794"/>
      <c r="P109" s="794"/>
      <c r="Q109" s="794"/>
    </row>
    <row r="110" spans="1:17" x14ac:dyDescent="0.2">
      <c r="A110" s="794"/>
      <c r="B110" s="794"/>
      <c r="C110" s="794"/>
      <c r="D110" s="794"/>
      <c r="G110" s="794"/>
      <c r="H110" s="794"/>
      <c r="I110" s="794"/>
      <c r="J110" s="794"/>
      <c r="K110" s="794"/>
      <c r="L110" s="794"/>
      <c r="M110" s="794"/>
      <c r="N110" s="794"/>
      <c r="O110" s="794"/>
      <c r="P110" s="794"/>
      <c r="Q110" s="794"/>
    </row>
    <row r="111" spans="1:17" x14ac:dyDescent="0.2">
      <c r="A111" s="794"/>
      <c r="B111" s="794"/>
      <c r="C111" s="794"/>
      <c r="D111" s="794"/>
      <c r="G111" s="794"/>
      <c r="H111" s="794"/>
      <c r="I111" s="794"/>
      <c r="J111" s="794"/>
      <c r="K111" s="794"/>
      <c r="L111" s="794"/>
      <c r="M111" s="794"/>
      <c r="N111" s="794"/>
      <c r="O111" s="794"/>
      <c r="P111" s="794"/>
      <c r="Q111" s="794"/>
    </row>
    <row r="112" spans="1:17" x14ac:dyDescent="0.2">
      <c r="A112" s="794"/>
      <c r="B112" s="794"/>
      <c r="C112" s="794"/>
      <c r="D112" s="794"/>
      <c r="G112" s="794"/>
      <c r="H112" s="794"/>
      <c r="I112" s="794"/>
      <c r="J112" s="794"/>
      <c r="K112" s="794"/>
      <c r="L112" s="794"/>
      <c r="M112" s="794"/>
      <c r="N112" s="794"/>
      <c r="O112" s="794"/>
      <c r="P112" s="794"/>
      <c r="Q112" s="794"/>
    </row>
    <row r="113" spans="1:17" x14ac:dyDescent="0.2">
      <c r="A113" s="794"/>
      <c r="B113" s="794"/>
      <c r="C113" s="794"/>
      <c r="D113" s="794"/>
      <c r="G113" s="794"/>
      <c r="H113" s="794"/>
      <c r="I113" s="794"/>
      <c r="J113" s="794"/>
      <c r="K113" s="794"/>
      <c r="L113" s="794"/>
      <c r="M113" s="794"/>
      <c r="N113" s="794"/>
      <c r="O113" s="794"/>
      <c r="P113" s="794"/>
      <c r="Q113" s="794"/>
    </row>
    <row r="114" spans="1:17" x14ac:dyDescent="0.2">
      <c r="A114" s="794"/>
      <c r="B114" s="794"/>
      <c r="C114" s="794"/>
      <c r="D114" s="794"/>
      <c r="G114" s="794"/>
      <c r="H114" s="794"/>
      <c r="I114" s="794"/>
      <c r="J114" s="794"/>
      <c r="K114" s="794"/>
      <c r="L114" s="794"/>
      <c r="M114" s="794"/>
      <c r="N114" s="794"/>
      <c r="O114" s="794"/>
      <c r="P114" s="794"/>
      <c r="Q114" s="794"/>
    </row>
    <row r="115" spans="1:17" x14ac:dyDescent="0.2">
      <c r="A115" s="794"/>
      <c r="B115" s="794"/>
      <c r="C115" s="794"/>
      <c r="D115" s="794"/>
      <c r="G115" s="794"/>
      <c r="H115" s="794"/>
      <c r="I115" s="794"/>
      <c r="J115" s="794"/>
      <c r="K115" s="794"/>
      <c r="L115" s="794"/>
      <c r="M115" s="794"/>
      <c r="N115" s="794"/>
      <c r="O115" s="794"/>
      <c r="P115" s="794"/>
      <c r="Q115" s="794"/>
    </row>
    <row r="116" spans="1:17" x14ac:dyDescent="0.2">
      <c r="A116" s="794"/>
      <c r="B116" s="794"/>
      <c r="C116" s="794"/>
      <c r="D116" s="794"/>
      <c r="G116" s="794"/>
      <c r="H116" s="794"/>
      <c r="I116" s="794"/>
      <c r="J116" s="794"/>
      <c r="K116" s="794"/>
      <c r="L116" s="794"/>
      <c r="M116" s="794"/>
      <c r="N116" s="794"/>
      <c r="O116" s="794"/>
      <c r="P116" s="794"/>
      <c r="Q116" s="794"/>
    </row>
    <row r="117" spans="1:17" x14ac:dyDescent="0.2">
      <c r="A117" s="794"/>
      <c r="B117" s="794"/>
      <c r="C117" s="794"/>
      <c r="D117" s="794"/>
      <c r="G117" s="794"/>
      <c r="H117" s="794"/>
      <c r="I117" s="794"/>
      <c r="J117" s="794"/>
      <c r="K117" s="794"/>
      <c r="L117" s="794"/>
      <c r="M117" s="794"/>
      <c r="N117" s="794"/>
      <c r="O117" s="794"/>
      <c r="P117" s="794"/>
      <c r="Q117" s="794"/>
    </row>
    <row r="118" spans="1:17" x14ac:dyDescent="0.2">
      <c r="A118" s="794"/>
      <c r="B118" s="794"/>
      <c r="C118" s="794"/>
      <c r="D118" s="794"/>
      <c r="G118" s="794"/>
      <c r="H118" s="794"/>
      <c r="I118" s="794"/>
      <c r="J118" s="794"/>
      <c r="K118" s="794"/>
      <c r="L118" s="794"/>
      <c r="M118" s="794"/>
      <c r="N118" s="794"/>
      <c r="O118" s="794"/>
      <c r="P118" s="794"/>
      <c r="Q118" s="794"/>
    </row>
    <row r="119" spans="1:17" x14ac:dyDescent="0.2">
      <c r="A119" s="794"/>
      <c r="B119" s="794"/>
      <c r="C119" s="794"/>
      <c r="D119" s="794"/>
      <c r="G119" s="794"/>
      <c r="H119" s="794"/>
      <c r="I119" s="794"/>
      <c r="J119" s="794"/>
      <c r="K119" s="794"/>
      <c r="L119" s="794"/>
      <c r="M119" s="794"/>
      <c r="N119" s="794"/>
      <c r="O119" s="794"/>
      <c r="P119" s="794"/>
      <c r="Q119" s="794"/>
    </row>
    <row r="120" spans="1:17" x14ac:dyDescent="0.2">
      <c r="A120" s="794"/>
      <c r="B120" s="794"/>
      <c r="C120" s="794"/>
      <c r="D120" s="794"/>
      <c r="G120" s="794"/>
      <c r="H120" s="794"/>
      <c r="I120" s="794"/>
      <c r="J120" s="794"/>
      <c r="K120" s="794"/>
      <c r="L120" s="794"/>
      <c r="M120" s="794"/>
      <c r="N120" s="794"/>
      <c r="O120" s="794"/>
      <c r="P120" s="794"/>
      <c r="Q120" s="794"/>
    </row>
    <row r="121" spans="1:17" x14ac:dyDescent="0.2">
      <c r="A121" s="794"/>
      <c r="B121" s="794"/>
      <c r="C121" s="794"/>
      <c r="D121" s="794"/>
      <c r="G121" s="794"/>
      <c r="H121" s="794"/>
      <c r="I121" s="794"/>
      <c r="J121" s="794"/>
      <c r="K121" s="794"/>
      <c r="L121" s="794"/>
      <c r="M121" s="794"/>
      <c r="N121" s="794"/>
      <c r="O121" s="794"/>
      <c r="P121" s="794"/>
      <c r="Q121" s="794"/>
    </row>
    <row r="122" spans="1:17" x14ac:dyDescent="0.2">
      <c r="A122" s="794"/>
      <c r="B122" s="794"/>
      <c r="C122" s="794"/>
      <c r="D122" s="794"/>
      <c r="G122" s="794"/>
      <c r="H122" s="794"/>
      <c r="I122" s="794"/>
      <c r="J122" s="794"/>
      <c r="K122" s="794"/>
      <c r="L122" s="794"/>
      <c r="M122" s="794"/>
      <c r="N122" s="794"/>
      <c r="O122" s="794"/>
      <c r="P122" s="794"/>
      <c r="Q122" s="794"/>
    </row>
    <row r="123" spans="1:17" x14ac:dyDescent="0.2">
      <c r="A123" s="794"/>
      <c r="B123" s="794"/>
      <c r="C123" s="794"/>
      <c r="D123" s="794"/>
      <c r="G123" s="794"/>
      <c r="H123" s="794"/>
      <c r="I123" s="794"/>
      <c r="J123" s="794"/>
      <c r="K123" s="794"/>
      <c r="L123" s="794"/>
      <c r="M123" s="794"/>
      <c r="N123" s="794"/>
      <c r="O123" s="794"/>
      <c r="P123" s="794"/>
      <c r="Q123" s="794"/>
    </row>
    <row r="124" spans="1:17" x14ac:dyDescent="0.2">
      <c r="A124" s="794"/>
      <c r="B124" s="794"/>
      <c r="C124" s="794"/>
      <c r="D124" s="794"/>
      <c r="G124" s="794"/>
      <c r="H124" s="794"/>
      <c r="I124" s="794"/>
      <c r="J124" s="794"/>
      <c r="K124" s="794"/>
      <c r="L124" s="794"/>
      <c r="M124" s="794"/>
      <c r="N124" s="794"/>
      <c r="O124" s="794"/>
      <c r="P124" s="794"/>
      <c r="Q124" s="794"/>
    </row>
    <row r="125" spans="1:17" x14ac:dyDescent="0.2">
      <c r="A125" s="794"/>
      <c r="B125" s="794"/>
      <c r="C125" s="794"/>
      <c r="D125" s="794"/>
      <c r="G125" s="794"/>
      <c r="H125" s="794"/>
      <c r="I125" s="794"/>
      <c r="J125" s="794"/>
      <c r="K125" s="794"/>
      <c r="L125" s="794"/>
      <c r="M125" s="794"/>
      <c r="N125" s="794"/>
      <c r="O125" s="794"/>
      <c r="P125" s="794"/>
      <c r="Q125" s="794"/>
    </row>
    <row r="126" spans="1:17" x14ac:dyDescent="0.2">
      <c r="A126" s="794"/>
      <c r="B126" s="794"/>
      <c r="C126" s="794"/>
      <c r="D126" s="794"/>
      <c r="G126" s="794"/>
      <c r="H126" s="794"/>
      <c r="I126" s="794"/>
      <c r="J126" s="794"/>
      <c r="K126" s="794"/>
      <c r="L126" s="794"/>
      <c r="M126" s="794"/>
      <c r="N126" s="794"/>
      <c r="O126" s="794"/>
      <c r="P126" s="794"/>
      <c r="Q126" s="794"/>
    </row>
    <row r="127" spans="1:17" x14ac:dyDescent="0.2">
      <c r="A127" s="794"/>
      <c r="B127" s="794"/>
      <c r="C127" s="794"/>
      <c r="D127" s="794"/>
      <c r="G127" s="794"/>
      <c r="H127" s="794"/>
      <c r="I127" s="794"/>
      <c r="J127" s="794"/>
      <c r="K127" s="794"/>
      <c r="L127" s="794"/>
      <c r="M127" s="794"/>
      <c r="N127" s="794"/>
      <c r="O127" s="794"/>
      <c r="P127" s="794"/>
      <c r="Q127" s="794"/>
    </row>
    <row r="128" spans="1:17" x14ac:dyDescent="0.2">
      <c r="A128" s="794"/>
      <c r="B128" s="794"/>
      <c r="C128" s="794"/>
      <c r="D128" s="794"/>
      <c r="G128" s="794"/>
      <c r="H128" s="794"/>
      <c r="I128" s="794"/>
      <c r="J128" s="794"/>
      <c r="K128" s="794"/>
      <c r="L128" s="794"/>
      <c r="M128" s="794"/>
      <c r="N128" s="794"/>
      <c r="O128" s="794"/>
      <c r="P128" s="794"/>
      <c r="Q128" s="794"/>
    </row>
    <row r="129" spans="1:17" x14ac:dyDescent="0.2">
      <c r="A129" s="794"/>
      <c r="B129" s="794"/>
      <c r="C129" s="794"/>
      <c r="D129" s="794"/>
      <c r="G129" s="794"/>
      <c r="H129" s="794"/>
      <c r="I129" s="794"/>
      <c r="J129" s="794"/>
      <c r="K129" s="794"/>
      <c r="L129" s="794"/>
      <c r="M129" s="794"/>
      <c r="N129" s="794"/>
      <c r="O129" s="794"/>
      <c r="P129" s="794"/>
      <c r="Q129" s="794"/>
    </row>
    <row r="130" spans="1:17" x14ac:dyDescent="0.2">
      <c r="A130" s="794"/>
      <c r="B130" s="794"/>
      <c r="C130" s="794"/>
      <c r="D130" s="794"/>
      <c r="G130" s="794"/>
      <c r="H130" s="794"/>
      <c r="I130" s="794"/>
      <c r="J130" s="794"/>
      <c r="K130" s="794"/>
      <c r="L130" s="794"/>
      <c r="M130" s="794"/>
      <c r="N130" s="794"/>
      <c r="O130" s="794"/>
      <c r="P130" s="794"/>
      <c r="Q130" s="794"/>
    </row>
    <row r="131" spans="1:17" x14ac:dyDescent="0.2">
      <c r="A131" s="794"/>
      <c r="B131" s="794"/>
      <c r="C131" s="794"/>
      <c r="D131" s="794"/>
      <c r="G131" s="794"/>
      <c r="H131" s="794"/>
      <c r="I131" s="794"/>
      <c r="J131" s="794"/>
      <c r="K131" s="794"/>
      <c r="L131" s="794"/>
      <c r="M131" s="794"/>
      <c r="N131" s="794"/>
      <c r="O131" s="794"/>
      <c r="P131" s="794"/>
      <c r="Q131" s="794"/>
    </row>
    <row r="132" spans="1:17" x14ac:dyDescent="0.2">
      <c r="A132" s="794"/>
      <c r="B132" s="794"/>
      <c r="C132" s="794"/>
      <c r="D132" s="794"/>
      <c r="G132" s="794"/>
      <c r="H132" s="794"/>
      <c r="I132" s="794"/>
      <c r="J132" s="794"/>
      <c r="K132" s="794"/>
      <c r="L132" s="794"/>
      <c r="M132" s="794"/>
      <c r="N132" s="794"/>
      <c r="O132" s="794"/>
      <c r="P132" s="794"/>
      <c r="Q132" s="794"/>
    </row>
    <row r="133" spans="1:17" x14ac:dyDescent="0.2">
      <c r="A133" s="794"/>
      <c r="B133" s="794"/>
      <c r="C133" s="794"/>
      <c r="D133" s="794"/>
      <c r="G133" s="794"/>
      <c r="H133" s="794"/>
      <c r="I133" s="794"/>
      <c r="J133" s="794"/>
      <c r="K133" s="794"/>
      <c r="L133" s="794"/>
      <c r="M133" s="794"/>
      <c r="N133" s="794"/>
      <c r="O133" s="794"/>
      <c r="P133" s="794"/>
      <c r="Q133" s="794"/>
    </row>
    <row r="134" spans="1:17" x14ac:dyDescent="0.2">
      <c r="A134" s="794"/>
      <c r="B134" s="794"/>
      <c r="C134" s="794"/>
      <c r="D134" s="794"/>
      <c r="G134" s="794"/>
      <c r="H134" s="794"/>
      <c r="I134" s="794"/>
      <c r="J134" s="794"/>
      <c r="K134" s="794"/>
      <c r="L134" s="794"/>
      <c r="M134" s="794"/>
      <c r="N134" s="794"/>
      <c r="O134" s="794"/>
      <c r="P134" s="794"/>
      <c r="Q134" s="794"/>
    </row>
    <row r="135" spans="1:17" x14ac:dyDescent="0.2">
      <c r="A135" s="794"/>
      <c r="B135" s="794"/>
      <c r="C135" s="794"/>
      <c r="D135" s="794"/>
      <c r="G135" s="794"/>
      <c r="H135" s="794"/>
      <c r="I135" s="794"/>
      <c r="J135" s="794"/>
      <c r="K135" s="794"/>
      <c r="L135" s="794"/>
      <c r="M135" s="794"/>
      <c r="N135" s="794"/>
      <c r="O135" s="794"/>
      <c r="P135" s="794"/>
      <c r="Q135" s="794"/>
    </row>
    <row r="136" spans="1:17" x14ac:dyDescent="0.2">
      <c r="A136" s="794"/>
      <c r="B136" s="794"/>
      <c r="C136" s="794"/>
      <c r="D136" s="794"/>
      <c r="G136" s="794"/>
      <c r="H136" s="794"/>
      <c r="I136" s="794"/>
      <c r="J136" s="794"/>
      <c r="K136" s="794"/>
      <c r="L136" s="794"/>
      <c r="M136" s="794"/>
      <c r="N136" s="794"/>
      <c r="O136" s="794"/>
      <c r="P136" s="794"/>
      <c r="Q136" s="794"/>
    </row>
    <row r="137" spans="1:17" x14ac:dyDescent="0.2">
      <c r="A137" s="794"/>
      <c r="B137" s="794"/>
      <c r="C137" s="794"/>
      <c r="D137" s="794"/>
      <c r="G137" s="794"/>
      <c r="H137" s="794"/>
      <c r="I137" s="794"/>
      <c r="J137" s="794"/>
      <c r="K137" s="794"/>
      <c r="L137" s="794"/>
      <c r="M137" s="794"/>
      <c r="N137" s="794"/>
      <c r="O137" s="794"/>
      <c r="P137" s="794"/>
      <c r="Q137" s="794"/>
    </row>
    <row r="138" spans="1:17" x14ac:dyDescent="0.2">
      <c r="A138" s="794"/>
      <c r="B138" s="794"/>
      <c r="C138" s="794"/>
      <c r="D138" s="794"/>
      <c r="G138" s="794"/>
      <c r="H138" s="794"/>
      <c r="I138" s="794"/>
      <c r="J138" s="794"/>
      <c r="K138" s="794"/>
      <c r="L138" s="794"/>
      <c r="M138" s="794"/>
      <c r="N138" s="794"/>
      <c r="O138" s="794"/>
      <c r="P138" s="794"/>
      <c r="Q138" s="794"/>
    </row>
    <row r="139" spans="1:17" x14ac:dyDescent="0.2">
      <c r="A139" s="794"/>
      <c r="B139" s="794"/>
      <c r="C139" s="794"/>
      <c r="D139" s="794"/>
      <c r="G139" s="794"/>
      <c r="H139" s="794"/>
      <c r="I139" s="794"/>
      <c r="J139" s="794"/>
      <c r="K139" s="794"/>
      <c r="L139" s="794"/>
      <c r="M139" s="794"/>
      <c r="N139" s="794"/>
      <c r="O139" s="794"/>
      <c r="P139" s="794"/>
      <c r="Q139" s="794"/>
    </row>
    <row r="140" spans="1:17" x14ac:dyDescent="0.2">
      <c r="A140" s="794"/>
      <c r="B140" s="794"/>
      <c r="C140" s="794"/>
      <c r="D140" s="794"/>
      <c r="G140" s="794"/>
      <c r="H140" s="794"/>
      <c r="I140" s="794"/>
      <c r="J140" s="794"/>
      <c r="K140" s="794"/>
      <c r="L140" s="794"/>
      <c r="M140" s="794"/>
      <c r="N140" s="794"/>
      <c r="O140" s="794"/>
      <c r="P140" s="794"/>
      <c r="Q140" s="794"/>
    </row>
    <row r="141" spans="1:17" x14ac:dyDescent="0.2">
      <c r="A141" s="794"/>
      <c r="B141" s="794"/>
      <c r="C141" s="794"/>
      <c r="D141" s="794"/>
      <c r="G141" s="794"/>
      <c r="H141" s="794"/>
      <c r="I141" s="794"/>
      <c r="J141" s="794"/>
      <c r="K141" s="794"/>
      <c r="L141" s="794"/>
      <c r="M141" s="794"/>
      <c r="N141" s="794"/>
      <c r="O141" s="794"/>
      <c r="P141" s="794"/>
      <c r="Q141" s="794"/>
    </row>
    <row r="142" spans="1:17" x14ac:dyDescent="0.2">
      <c r="A142" s="794"/>
      <c r="B142" s="794"/>
      <c r="C142" s="794"/>
      <c r="D142" s="794"/>
      <c r="G142" s="794"/>
      <c r="H142" s="794"/>
      <c r="I142" s="794"/>
      <c r="J142" s="794"/>
      <c r="K142" s="794"/>
      <c r="L142" s="794"/>
      <c r="M142" s="794"/>
      <c r="N142" s="794"/>
      <c r="O142" s="794"/>
      <c r="P142" s="794"/>
      <c r="Q142" s="794"/>
    </row>
    <row r="143" spans="1:17" x14ac:dyDescent="0.2">
      <c r="A143" s="794"/>
      <c r="B143" s="794"/>
      <c r="C143" s="794"/>
      <c r="D143" s="794"/>
      <c r="G143" s="794"/>
      <c r="H143" s="794"/>
      <c r="I143" s="794"/>
      <c r="J143" s="794"/>
      <c r="K143" s="794"/>
      <c r="L143" s="794"/>
      <c r="M143" s="794"/>
      <c r="N143" s="794"/>
      <c r="O143" s="794"/>
      <c r="P143" s="794"/>
      <c r="Q143" s="794"/>
    </row>
    <row r="144" spans="1:17" x14ac:dyDescent="0.2">
      <c r="A144" s="794"/>
      <c r="B144" s="794"/>
      <c r="C144" s="794"/>
      <c r="D144" s="794"/>
      <c r="G144" s="794"/>
      <c r="H144" s="794"/>
      <c r="I144" s="794"/>
      <c r="J144" s="794"/>
      <c r="K144" s="794"/>
      <c r="L144" s="794"/>
      <c r="M144" s="794"/>
      <c r="N144" s="794"/>
      <c r="O144" s="794"/>
      <c r="P144" s="794"/>
      <c r="Q144" s="794"/>
    </row>
    <row r="145" spans="1:17" x14ac:dyDescent="0.2">
      <c r="A145" s="794"/>
      <c r="B145" s="794"/>
      <c r="C145" s="794"/>
      <c r="D145" s="794"/>
      <c r="G145" s="794"/>
      <c r="H145" s="794"/>
      <c r="I145" s="794"/>
      <c r="J145" s="794"/>
      <c r="K145" s="794"/>
      <c r="L145" s="794"/>
      <c r="M145" s="794"/>
      <c r="N145" s="794"/>
      <c r="O145" s="794"/>
      <c r="P145" s="794"/>
      <c r="Q145" s="794"/>
    </row>
    <row r="146" spans="1:17" x14ac:dyDescent="0.2">
      <c r="A146" s="794"/>
      <c r="B146" s="794"/>
      <c r="C146" s="794"/>
      <c r="D146" s="794"/>
      <c r="G146" s="794"/>
      <c r="H146" s="794"/>
      <c r="I146" s="794"/>
      <c r="J146" s="794"/>
      <c r="K146" s="794"/>
      <c r="L146" s="794"/>
      <c r="M146" s="794"/>
      <c r="N146" s="794"/>
      <c r="O146" s="794"/>
      <c r="P146" s="794"/>
      <c r="Q146" s="794"/>
    </row>
    <row r="147" spans="1:17" x14ac:dyDescent="0.2">
      <c r="A147" s="794"/>
      <c r="B147" s="794"/>
      <c r="C147" s="794"/>
      <c r="D147" s="794"/>
      <c r="G147" s="794"/>
      <c r="H147" s="794"/>
      <c r="I147" s="794"/>
      <c r="J147" s="794"/>
      <c r="K147" s="794"/>
      <c r="L147" s="794"/>
      <c r="M147" s="794"/>
      <c r="N147" s="794"/>
      <c r="O147" s="794"/>
      <c r="P147" s="794"/>
      <c r="Q147" s="794"/>
    </row>
    <row r="148" spans="1:17" x14ac:dyDescent="0.2">
      <c r="A148" s="794"/>
      <c r="B148" s="794"/>
      <c r="C148" s="794"/>
      <c r="D148" s="794"/>
      <c r="G148" s="794"/>
      <c r="H148" s="794"/>
      <c r="I148" s="794"/>
      <c r="J148" s="794"/>
      <c r="K148" s="794"/>
      <c r="L148" s="794"/>
      <c r="M148" s="794"/>
      <c r="N148" s="794"/>
      <c r="O148" s="794"/>
      <c r="P148" s="794"/>
      <c r="Q148" s="794"/>
    </row>
    <row r="149" spans="1:17" x14ac:dyDescent="0.2">
      <c r="A149" s="794"/>
      <c r="B149" s="794"/>
      <c r="C149" s="794"/>
      <c r="D149" s="794"/>
      <c r="G149" s="794"/>
      <c r="H149" s="794"/>
      <c r="I149" s="794"/>
      <c r="J149" s="794"/>
      <c r="K149" s="794"/>
      <c r="L149" s="794"/>
      <c r="M149" s="794"/>
      <c r="N149" s="794"/>
      <c r="O149" s="794"/>
      <c r="P149" s="794"/>
      <c r="Q149" s="794"/>
    </row>
    <row r="150" spans="1:17" x14ac:dyDescent="0.2">
      <c r="A150" s="794"/>
      <c r="B150" s="794"/>
      <c r="C150" s="794"/>
      <c r="D150" s="794"/>
      <c r="G150" s="794"/>
      <c r="H150" s="794"/>
      <c r="I150" s="794"/>
      <c r="J150" s="794"/>
      <c r="K150" s="794"/>
      <c r="L150" s="794"/>
      <c r="M150" s="794"/>
      <c r="N150" s="794"/>
      <c r="O150" s="794"/>
      <c r="P150" s="794"/>
      <c r="Q150" s="794"/>
    </row>
    <row r="151" spans="1:17" x14ac:dyDescent="0.2">
      <c r="A151" s="794"/>
      <c r="B151" s="794"/>
      <c r="C151" s="794"/>
      <c r="D151" s="794"/>
      <c r="G151" s="794"/>
      <c r="H151" s="794"/>
      <c r="I151" s="794"/>
      <c r="J151" s="794"/>
      <c r="K151" s="794"/>
      <c r="L151" s="794"/>
      <c r="M151" s="794"/>
      <c r="N151" s="794"/>
      <c r="O151" s="794"/>
      <c r="P151" s="794"/>
      <c r="Q151" s="794"/>
    </row>
    <row r="152" spans="1:17" x14ac:dyDescent="0.2">
      <c r="A152" s="794"/>
      <c r="B152" s="794"/>
      <c r="C152" s="794"/>
      <c r="D152" s="794"/>
      <c r="G152" s="794"/>
      <c r="H152" s="794"/>
      <c r="I152" s="794"/>
      <c r="J152" s="794"/>
      <c r="K152" s="794"/>
      <c r="L152" s="794"/>
      <c r="M152" s="794"/>
      <c r="N152" s="794"/>
      <c r="O152" s="794"/>
      <c r="P152" s="794"/>
      <c r="Q152" s="794"/>
    </row>
    <row r="153" spans="1:17" x14ac:dyDescent="0.2">
      <c r="A153" s="794"/>
      <c r="B153" s="794"/>
      <c r="C153" s="794"/>
      <c r="D153" s="794"/>
      <c r="G153" s="794"/>
      <c r="H153" s="794"/>
      <c r="I153" s="794"/>
      <c r="J153" s="794"/>
      <c r="K153" s="794"/>
      <c r="L153" s="794"/>
      <c r="M153" s="794"/>
      <c r="N153" s="794"/>
      <c r="O153" s="794"/>
      <c r="P153" s="794"/>
      <c r="Q153" s="794"/>
    </row>
    <row r="154" spans="1:17" x14ac:dyDescent="0.2">
      <c r="A154" s="794"/>
      <c r="B154" s="794"/>
      <c r="C154" s="794"/>
      <c r="D154" s="794"/>
      <c r="G154" s="794"/>
      <c r="H154" s="794"/>
      <c r="I154" s="794"/>
      <c r="J154" s="794"/>
      <c r="K154" s="794"/>
      <c r="L154" s="794"/>
      <c r="M154" s="794"/>
      <c r="N154" s="794"/>
      <c r="O154" s="794"/>
      <c r="P154" s="794"/>
      <c r="Q154" s="794"/>
    </row>
    <row r="155" spans="1:17" x14ac:dyDescent="0.2">
      <c r="A155" s="794"/>
      <c r="B155" s="794"/>
      <c r="C155" s="794"/>
      <c r="D155" s="794"/>
      <c r="G155" s="794"/>
      <c r="H155" s="794"/>
      <c r="I155" s="794"/>
      <c r="J155" s="794"/>
      <c r="K155" s="794"/>
      <c r="L155" s="794"/>
      <c r="M155" s="794"/>
      <c r="N155" s="794"/>
      <c r="O155" s="794"/>
      <c r="P155" s="794"/>
      <c r="Q155" s="794"/>
    </row>
    <row r="156" spans="1:17" x14ac:dyDescent="0.2">
      <c r="A156" s="794"/>
      <c r="B156" s="794"/>
      <c r="C156" s="794"/>
      <c r="D156" s="794"/>
      <c r="G156" s="794"/>
      <c r="H156" s="794"/>
      <c r="I156" s="794"/>
      <c r="J156" s="794"/>
      <c r="K156" s="794"/>
      <c r="L156" s="794"/>
      <c r="M156" s="794"/>
      <c r="N156" s="794"/>
      <c r="O156" s="794"/>
      <c r="P156" s="794"/>
      <c r="Q156" s="794"/>
    </row>
    <row r="157" spans="1:17" x14ac:dyDescent="0.2">
      <c r="A157" s="794"/>
      <c r="B157" s="794"/>
      <c r="C157" s="794"/>
      <c r="D157" s="794"/>
      <c r="G157" s="794"/>
      <c r="H157" s="794"/>
      <c r="I157" s="794"/>
      <c r="J157" s="794"/>
      <c r="K157" s="794"/>
      <c r="L157" s="794"/>
      <c r="M157" s="794"/>
      <c r="N157" s="794"/>
      <c r="O157" s="794"/>
      <c r="P157" s="794"/>
      <c r="Q157" s="794"/>
    </row>
    <row r="158" spans="1:17" x14ac:dyDescent="0.2">
      <c r="A158" s="794"/>
      <c r="B158" s="794"/>
      <c r="C158" s="794"/>
      <c r="D158" s="794"/>
      <c r="G158" s="794"/>
      <c r="H158" s="794"/>
      <c r="I158" s="794"/>
      <c r="J158" s="794"/>
      <c r="K158" s="794"/>
      <c r="L158" s="794"/>
      <c r="M158" s="794"/>
      <c r="N158" s="794"/>
      <c r="O158" s="794"/>
      <c r="P158" s="794"/>
      <c r="Q158" s="794"/>
    </row>
    <row r="159" spans="1:17" x14ac:dyDescent="0.2">
      <c r="A159" s="794"/>
      <c r="B159" s="794"/>
      <c r="C159" s="794"/>
      <c r="D159" s="794"/>
      <c r="G159" s="794"/>
      <c r="H159" s="794"/>
      <c r="I159" s="794"/>
      <c r="J159" s="794"/>
      <c r="K159" s="794"/>
      <c r="L159" s="794"/>
      <c r="M159" s="794"/>
      <c r="N159" s="794"/>
      <c r="O159" s="794"/>
      <c r="P159" s="794"/>
      <c r="Q159" s="794"/>
    </row>
    <row r="160" spans="1:17" x14ac:dyDescent="0.2">
      <c r="A160" s="794"/>
      <c r="B160" s="794"/>
      <c r="C160" s="794"/>
      <c r="D160" s="794"/>
      <c r="G160" s="794"/>
      <c r="H160" s="794"/>
      <c r="I160" s="794"/>
      <c r="J160" s="794"/>
      <c r="K160" s="794"/>
      <c r="L160" s="794"/>
      <c r="M160" s="794"/>
      <c r="N160" s="794"/>
      <c r="O160" s="794"/>
      <c r="P160" s="794"/>
      <c r="Q160" s="794"/>
    </row>
    <row r="161" spans="1:17" x14ac:dyDescent="0.2">
      <c r="A161" s="794"/>
      <c r="B161" s="794"/>
      <c r="C161" s="794"/>
      <c r="D161" s="794"/>
      <c r="G161" s="794"/>
      <c r="H161" s="794"/>
      <c r="I161" s="794"/>
      <c r="J161" s="794"/>
      <c r="K161" s="794"/>
      <c r="L161" s="794"/>
      <c r="M161" s="794"/>
      <c r="N161" s="794"/>
      <c r="O161" s="794"/>
      <c r="P161" s="794"/>
      <c r="Q161" s="794"/>
    </row>
    <row r="162" spans="1:17" x14ac:dyDescent="0.2">
      <c r="A162" s="794"/>
      <c r="B162" s="794"/>
      <c r="C162" s="794"/>
      <c r="D162" s="794"/>
      <c r="G162" s="794"/>
      <c r="H162" s="794"/>
      <c r="I162" s="794"/>
      <c r="J162" s="794"/>
      <c r="K162" s="794"/>
      <c r="L162" s="794"/>
      <c r="M162" s="794"/>
      <c r="N162" s="794"/>
      <c r="O162" s="794"/>
      <c r="P162" s="794"/>
      <c r="Q162" s="794"/>
    </row>
    <row r="163" spans="1:17" x14ac:dyDescent="0.2">
      <c r="A163" s="794"/>
      <c r="B163" s="794"/>
      <c r="C163" s="794"/>
      <c r="D163" s="794"/>
      <c r="G163" s="794"/>
      <c r="H163" s="794"/>
      <c r="I163" s="794"/>
      <c r="J163" s="794"/>
      <c r="K163" s="794"/>
      <c r="L163" s="794"/>
      <c r="M163" s="794"/>
      <c r="N163" s="794"/>
      <c r="O163" s="794"/>
      <c r="P163" s="794"/>
      <c r="Q163" s="794"/>
    </row>
    <row r="164" spans="1:17" x14ac:dyDescent="0.2">
      <c r="A164" s="794"/>
      <c r="B164" s="794"/>
      <c r="C164" s="794"/>
      <c r="D164" s="794"/>
      <c r="G164" s="794"/>
      <c r="H164" s="794"/>
      <c r="I164" s="794"/>
      <c r="J164" s="794"/>
      <c r="K164" s="794"/>
      <c r="L164" s="794"/>
      <c r="M164" s="794"/>
      <c r="N164" s="794"/>
      <c r="O164" s="794"/>
      <c r="P164" s="794"/>
      <c r="Q164" s="794"/>
    </row>
    <row r="165" spans="1:17" x14ac:dyDescent="0.2">
      <c r="A165" s="794"/>
      <c r="B165" s="794"/>
      <c r="C165" s="794"/>
      <c r="D165" s="794"/>
      <c r="G165" s="794"/>
      <c r="H165" s="794"/>
      <c r="I165" s="794"/>
      <c r="J165" s="794"/>
      <c r="K165" s="794"/>
      <c r="L165" s="794"/>
      <c r="M165" s="794"/>
      <c r="N165" s="794"/>
      <c r="O165" s="794"/>
      <c r="P165" s="794"/>
      <c r="Q165" s="794"/>
    </row>
    <row r="166" spans="1:17" x14ac:dyDescent="0.2">
      <c r="A166" s="794"/>
      <c r="B166" s="794"/>
      <c r="C166" s="794"/>
      <c r="D166" s="794"/>
      <c r="G166" s="794"/>
      <c r="H166" s="794"/>
      <c r="I166" s="794"/>
      <c r="J166" s="794"/>
      <c r="K166" s="794"/>
      <c r="L166" s="794"/>
      <c r="M166" s="794"/>
      <c r="N166" s="794"/>
      <c r="O166" s="794"/>
      <c r="P166" s="794"/>
      <c r="Q166" s="794"/>
    </row>
    <row r="167" spans="1:17" x14ac:dyDescent="0.2">
      <c r="A167" s="794"/>
      <c r="B167" s="794"/>
      <c r="C167" s="794"/>
      <c r="D167" s="794"/>
      <c r="G167" s="794"/>
      <c r="H167" s="794"/>
      <c r="I167" s="794"/>
      <c r="J167" s="794"/>
      <c r="K167" s="794"/>
      <c r="L167" s="794"/>
      <c r="M167" s="794"/>
      <c r="N167" s="794"/>
      <c r="O167" s="794"/>
      <c r="P167" s="794"/>
      <c r="Q167" s="794"/>
    </row>
    <row r="168" spans="1:17" x14ac:dyDescent="0.2">
      <c r="A168" s="794"/>
      <c r="B168" s="794"/>
      <c r="C168" s="794"/>
      <c r="D168" s="794"/>
      <c r="G168" s="794"/>
      <c r="H168" s="794"/>
      <c r="I168" s="794"/>
      <c r="J168" s="794"/>
      <c r="K168" s="794"/>
      <c r="L168" s="794"/>
      <c r="M168" s="794"/>
      <c r="N168" s="794"/>
      <c r="O168" s="794"/>
      <c r="P168" s="794"/>
      <c r="Q168" s="794"/>
    </row>
    <row r="169" spans="1:17" x14ac:dyDescent="0.2">
      <c r="A169" s="794"/>
      <c r="B169" s="794"/>
      <c r="C169" s="794"/>
      <c r="D169" s="794"/>
      <c r="G169" s="794"/>
      <c r="H169" s="794"/>
      <c r="I169" s="794"/>
      <c r="J169" s="794"/>
      <c r="K169" s="794"/>
      <c r="L169" s="794"/>
      <c r="M169" s="794"/>
      <c r="N169" s="794"/>
      <c r="O169" s="794"/>
      <c r="P169" s="794"/>
      <c r="Q169" s="794"/>
    </row>
    <row r="170" spans="1:17" x14ac:dyDescent="0.2">
      <c r="A170" s="794"/>
      <c r="B170" s="794"/>
      <c r="C170" s="794"/>
      <c r="D170" s="794"/>
      <c r="G170" s="794"/>
      <c r="H170" s="794"/>
      <c r="I170" s="794"/>
      <c r="J170" s="794"/>
      <c r="K170" s="794"/>
      <c r="L170" s="794"/>
      <c r="M170" s="794"/>
      <c r="N170" s="794"/>
      <c r="O170" s="794"/>
      <c r="P170" s="794"/>
      <c r="Q170" s="794"/>
    </row>
    <row r="171" spans="1:17" x14ac:dyDescent="0.2">
      <c r="A171" s="794"/>
      <c r="B171" s="794"/>
      <c r="C171" s="794"/>
      <c r="D171" s="794"/>
      <c r="G171" s="794"/>
      <c r="H171" s="794"/>
      <c r="I171" s="794"/>
      <c r="J171" s="794"/>
      <c r="K171" s="794"/>
      <c r="L171" s="794"/>
      <c r="M171" s="794"/>
      <c r="N171" s="794"/>
      <c r="O171" s="794"/>
      <c r="P171" s="794"/>
      <c r="Q171" s="794"/>
    </row>
    <row r="172" spans="1:17" x14ac:dyDescent="0.2">
      <c r="A172" s="794"/>
      <c r="B172" s="794"/>
      <c r="C172" s="794"/>
      <c r="D172" s="794"/>
      <c r="G172" s="794"/>
      <c r="H172" s="794"/>
      <c r="I172" s="794"/>
      <c r="J172" s="794"/>
      <c r="K172" s="794"/>
      <c r="L172" s="794"/>
      <c r="M172" s="794"/>
      <c r="N172" s="794"/>
      <c r="O172" s="794"/>
      <c r="P172" s="794"/>
      <c r="Q172" s="794"/>
    </row>
    <row r="173" spans="1:17" x14ac:dyDescent="0.2">
      <c r="A173" s="794"/>
      <c r="B173" s="794"/>
      <c r="C173" s="794"/>
      <c r="D173" s="794"/>
      <c r="G173" s="794"/>
      <c r="H173" s="794"/>
      <c r="I173" s="794"/>
      <c r="J173" s="794"/>
      <c r="K173" s="794"/>
      <c r="L173" s="794"/>
      <c r="M173" s="794"/>
      <c r="N173" s="794"/>
      <c r="O173" s="794"/>
      <c r="P173" s="794"/>
      <c r="Q173" s="794"/>
    </row>
    <row r="174" spans="1:17" x14ac:dyDescent="0.2">
      <c r="A174" s="794"/>
      <c r="B174" s="794"/>
      <c r="C174" s="794"/>
      <c r="D174" s="794"/>
      <c r="G174" s="794"/>
      <c r="H174" s="794"/>
      <c r="I174" s="794"/>
      <c r="J174" s="794"/>
      <c r="K174" s="794"/>
      <c r="L174" s="794"/>
      <c r="M174" s="794"/>
      <c r="N174" s="794"/>
      <c r="O174" s="794"/>
      <c r="P174" s="794"/>
      <c r="Q174" s="794"/>
    </row>
    <row r="175" spans="1:17" x14ac:dyDescent="0.2">
      <c r="A175" s="794"/>
      <c r="B175" s="794"/>
      <c r="C175" s="794"/>
      <c r="D175" s="794"/>
      <c r="G175" s="794"/>
      <c r="H175" s="794"/>
      <c r="I175" s="794"/>
      <c r="J175" s="794"/>
      <c r="K175" s="794"/>
      <c r="L175" s="794"/>
      <c r="M175" s="794"/>
      <c r="N175" s="794"/>
      <c r="O175" s="794"/>
      <c r="P175" s="794"/>
      <c r="Q175" s="794"/>
    </row>
    <row r="176" spans="1:17" x14ac:dyDescent="0.2">
      <c r="A176" s="794"/>
      <c r="B176" s="794"/>
      <c r="C176" s="794"/>
      <c r="D176" s="794"/>
      <c r="G176" s="794"/>
      <c r="H176" s="794"/>
      <c r="I176" s="794"/>
      <c r="J176" s="794"/>
      <c r="K176" s="794"/>
      <c r="L176" s="794"/>
      <c r="M176" s="794"/>
      <c r="N176" s="794"/>
      <c r="O176" s="794"/>
      <c r="P176" s="794"/>
      <c r="Q176" s="794"/>
    </row>
    <row r="177" spans="1:17" x14ac:dyDescent="0.2">
      <c r="A177" s="794"/>
      <c r="B177" s="794"/>
      <c r="C177" s="794"/>
      <c r="D177" s="794"/>
      <c r="G177" s="794"/>
      <c r="H177" s="794"/>
      <c r="I177" s="794"/>
      <c r="J177" s="794"/>
      <c r="K177" s="794"/>
      <c r="L177" s="794"/>
      <c r="M177" s="794"/>
      <c r="N177" s="794"/>
      <c r="O177" s="794"/>
      <c r="P177" s="794"/>
      <c r="Q177" s="794"/>
    </row>
    <row r="178" spans="1:17" x14ac:dyDescent="0.2">
      <c r="A178" s="794"/>
      <c r="B178" s="794"/>
      <c r="C178" s="794"/>
      <c r="D178" s="794"/>
      <c r="G178" s="794"/>
      <c r="H178" s="794"/>
      <c r="I178" s="794"/>
      <c r="J178" s="794"/>
      <c r="K178" s="794"/>
      <c r="L178" s="794"/>
      <c r="M178" s="794"/>
      <c r="N178" s="794"/>
      <c r="O178" s="794"/>
      <c r="P178" s="794"/>
      <c r="Q178" s="794"/>
    </row>
    <row r="179" spans="1:17" x14ac:dyDescent="0.2">
      <c r="A179" s="794"/>
      <c r="B179" s="794"/>
      <c r="C179" s="794"/>
      <c r="D179" s="794"/>
      <c r="G179" s="794"/>
      <c r="H179" s="794"/>
      <c r="I179" s="794"/>
      <c r="J179" s="794"/>
      <c r="K179" s="794"/>
      <c r="L179" s="794"/>
      <c r="M179" s="794"/>
      <c r="N179" s="794"/>
      <c r="O179" s="794"/>
      <c r="P179" s="794"/>
      <c r="Q179" s="794"/>
    </row>
    <row r="180" spans="1:17" x14ac:dyDescent="0.2">
      <c r="A180" s="794"/>
      <c r="B180" s="794"/>
      <c r="C180" s="794"/>
      <c r="D180" s="794"/>
      <c r="G180" s="794"/>
      <c r="H180" s="794"/>
      <c r="I180" s="794"/>
      <c r="J180" s="794"/>
      <c r="K180" s="794"/>
      <c r="L180" s="794"/>
      <c r="M180" s="794"/>
      <c r="N180" s="794"/>
      <c r="O180" s="794"/>
      <c r="P180" s="794"/>
      <c r="Q180" s="794"/>
    </row>
    <row r="181" spans="1:17" x14ac:dyDescent="0.2">
      <c r="A181" s="794"/>
      <c r="B181" s="794"/>
      <c r="C181" s="794"/>
      <c r="D181" s="794"/>
      <c r="G181" s="794"/>
      <c r="H181" s="794"/>
      <c r="I181" s="794"/>
      <c r="J181" s="794"/>
      <c r="K181" s="794"/>
      <c r="L181" s="794"/>
      <c r="M181" s="794"/>
      <c r="N181" s="794"/>
      <c r="O181" s="794"/>
      <c r="P181" s="794"/>
      <c r="Q181" s="794"/>
    </row>
    <row r="182" spans="1:17" x14ac:dyDescent="0.2">
      <c r="A182" s="794"/>
      <c r="B182" s="794"/>
      <c r="C182" s="794"/>
      <c r="D182" s="794"/>
      <c r="G182" s="794"/>
      <c r="H182" s="794"/>
      <c r="I182" s="794"/>
      <c r="J182" s="794"/>
      <c r="K182" s="794"/>
      <c r="L182" s="794"/>
      <c r="M182" s="794"/>
      <c r="N182" s="794"/>
      <c r="O182" s="794"/>
      <c r="P182" s="794"/>
      <c r="Q182" s="794"/>
    </row>
    <row r="183" spans="1:17" x14ac:dyDescent="0.2">
      <c r="A183" s="794"/>
      <c r="B183" s="794"/>
      <c r="C183" s="794"/>
      <c r="D183" s="794"/>
      <c r="G183" s="794"/>
      <c r="H183" s="794"/>
      <c r="I183" s="794"/>
      <c r="J183" s="794"/>
      <c r="K183" s="794"/>
      <c r="L183" s="794"/>
      <c r="M183" s="794"/>
      <c r="N183" s="794"/>
      <c r="O183" s="794"/>
      <c r="P183" s="794"/>
      <c r="Q183" s="794"/>
    </row>
    <row r="184" spans="1:17" x14ac:dyDescent="0.2">
      <c r="A184" s="794"/>
      <c r="B184" s="794"/>
      <c r="C184" s="794"/>
      <c r="D184" s="794"/>
      <c r="G184" s="794"/>
      <c r="H184" s="794"/>
      <c r="I184" s="794"/>
      <c r="J184" s="794"/>
      <c r="K184" s="794"/>
      <c r="L184" s="794"/>
      <c r="M184" s="794"/>
      <c r="N184" s="794"/>
      <c r="O184" s="794"/>
      <c r="P184" s="794"/>
      <c r="Q184" s="794"/>
    </row>
    <row r="185" spans="1:17" x14ac:dyDescent="0.2">
      <c r="A185" s="794"/>
      <c r="B185" s="794"/>
      <c r="C185" s="794"/>
      <c r="D185" s="794"/>
      <c r="G185" s="794"/>
      <c r="H185" s="794"/>
      <c r="I185" s="794"/>
      <c r="J185" s="794"/>
      <c r="K185" s="794"/>
      <c r="L185" s="794"/>
      <c r="M185" s="794"/>
      <c r="N185" s="794"/>
      <c r="O185" s="794"/>
      <c r="P185" s="794"/>
      <c r="Q185" s="794"/>
    </row>
    <row r="186" spans="1:17" x14ac:dyDescent="0.2">
      <c r="A186" s="794"/>
      <c r="B186" s="794"/>
      <c r="C186" s="794"/>
      <c r="D186" s="794"/>
      <c r="G186" s="794"/>
      <c r="H186" s="794"/>
      <c r="I186" s="794"/>
      <c r="J186" s="794"/>
      <c r="K186" s="794"/>
      <c r="L186" s="794"/>
      <c r="M186" s="794"/>
      <c r="N186" s="794"/>
      <c r="O186" s="794"/>
      <c r="P186" s="794"/>
      <c r="Q186" s="794"/>
    </row>
    <row r="187" spans="1:17" x14ac:dyDescent="0.2">
      <c r="A187" s="794"/>
      <c r="B187" s="794"/>
      <c r="C187" s="794"/>
      <c r="D187" s="794"/>
      <c r="G187" s="794"/>
      <c r="H187" s="794"/>
      <c r="I187" s="794"/>
      <c r="J187" s="794"/>
      <c r="K187" s="794"/>
      <c r="L187" s="794"/>
      <c r="M187" s="794"/>
      <c r="N187" s="794"/>
      <c r="O187" s="794"/>
      <c r="P187" s="794"/>
      <c r="Q187" s="794"/>
    </row>
    <row r="188" spans="1:17" x14ac:dyDescent="0.2">
      <c r="A188" s="794"/>
      <c r="B188" s="794"/>
      <c r="C188" s="794"/>
      <c r="D188" s="794"/>
      <c r="G188" s="794"/>
      <c r="H188" s="794"/>
      <c r="I188" s="794"/>
      <c r="J188" s="794"/>
      <c r="K188" s="794"/>
      <c r="L188" s="794"/>
      <c r="M188" s="794"/>
      <c r="N188" s="794"/>
      <c r="O188" s="794"/>
      <c r="P188" s="794"/>
      <c r="Q188" s="794"/>
    </row>
    <row r="189" spans="1:17" x14ac:dyDescent="0.2">
      <c r="A189" s="794"/>
      <c r="B189" s="794"/>
      <c r="C189" s="794"/>
      <c r="D189" s="794"/>
      <c r="G189" s="794"/>
      <c r="H189" s="794"/>
      <c r="I189" s="794"/>
      <c r="J189" s="794"/>
      <c r="K189" s="794"/>
      <c r="L189" s="794"/>
      <c r="M189" s="794"/>
      <c r="N189" s="794"/>
      <c r="O189" s="794"/>
      <c r="P189" s="794"/>
      <c r="Q189" s="794"/>
    </row>
    <row r="190" spans="1:17" x14ac:dyDescent="0.2">
      <c r="A190" s="794"/>
      <c r="B190" s="794"/>
      <c r="C190" s="794"/>
      <c r="D190" s="794"/>
      <c r="G190" s="794"/>
      <c r="H190" s="794"/>
      <c r="I190" s="794"/>
      <c r="J190" s="794"/>
      <c r="K190" s="794"/>
      <c r="L190" s="794"/>
      <c r="M190" s="794"/>
      <c r="N190" s="794"/>
      <c r="O190" s="794"/>
      <c r="P190" s="794"/>
      <c r="Q190" s="794"/>
    </row>
    <row r="191" spans="1:17" x14ac:dyDescent="0.2">
      <c r="A191" s="794"/>
      <c r="B191" s="794"/>
      <c r="C191" s="794"/>
      <c r="D191" s="794"/>
      <c r="G191" s="794"/>
      <c r="H191" s="794"/>
      <c r="I191" s="794"/>
      <c r="J191" s="794"/>
      <c r="K191" s="794"/>
      <c r="L191" s="794"/>
      <c r="M191" s="794"/>
      <c r="N191" s="794"/>
      <c r="O191" s="794"/>
      <c r="P191" s="794"/>
      <c r="Q191" s="794"/>
    </row>
    <row r="192" spans="1:17" x14ac:dyDescent="0.2">
      <c r="A192" s="794"/>
      <c r="B192" s="794"/>
      <c r="C192" s="794"/>
      <c r="D192" s="794"/>
      <c r="G192" s="794"/>
      <c r="H192" s="794"/>
      <c r="I192" s="794"/>
      <c r="J192" s="794"/>
      <c r="K192" s="794"/>
      <c r="L192" s="794"/>
      <c r="M192" s="794"/>
      <c r="N192" s="794"/>
      <c r="O192" s="794"/>
      <c r="P192" s="794"/>
      <c r="Q192" s="794"/>
    </row>
    <row r="193" spans="1:17" x14ac:dyDescent="0.2">
      <c r="A193" s="794"/>
      <c r="B193" s="794"/>
      <c r="C193" s="794"/>
      <c r="D193" s="794"/>
      <c r="G193" s="794"/>
      <c r="H193" s="794"/>
      <c r="I193" s="794"/>
      <c r="J193" s="794"/>
      <c r="K193" s="794"/>
      <c r="L193" s="794"/>
      <c r="M193" s="794"/>
      <c r="N193" s="794"/>
      <c r="O193" s="794"/>
      <c r="P193" s="794"/>
      <c r="Q193" s="794"/>
    </row>
    <row r="194" spans="1:17" x14ac:dyDescent="0.2">
      <c r="A194" s="794"/>
      <c r="B194" s="794"/>
      <c r="C194" s="794"/>
      <c r="D194" s="794"/>
      <c r="G194" s="794"/>
      <c r="H194" s="794"/>
      <c r="I194" s="794"/>
      <c r="J194" s="794"/>
      <c r="K194" s="794"/>
      <c r="L194" s="794"/>
      <c r="M194" s="794"/>
      <c r="N194" s="794"/>
      <c r="O194" s="794"/>
      <c r="P194" s="794"/>
      <c r="Q194" s="794"/>
    </row>
    <row r="195" spans="1:17" x14ac:dyDescent="0.2">
      <c r="A195" s="794"/>
      <c r="B195" s="794"/>
      <c r="C195" s="794"/>
      <c r="D195" s="794"/>
      <c r="G195" s="794"/>
      <c r="H195" s="794"/>
      <c r="I195" s="794"/>
      <c r="J195" s="794"/>
      <c r="K195" s="794"/>
      <c r="L195" s="794"/>
      <c r="M195" s="794"/>
      <c r="N195" s="794"/>
      <c r="O195" s="794"/>
      <c r="P195" s="794"/>
      <c r="Q195" s="794"/>
    </row>
    <row r="196" spans="1:17" x14ac:dyDescent="0.2">
      <c r="A196" s="794"/>
      <c r="B196" s="794"/>
      <c r="C196" s="794"/>
      <c r="D196" s="794"/>
      <c r="G196" s="794"/>
      <c r="H196" s="794"/>
      <c r="I196" s="794"/>
      <c r="J196" s="794"/>
      <c r="K196" s="794"/>
      <c r="L196" s="794"/>
      <c r="M196" s="794"/>
      <c r="N196" s="794"/>
      <c r="O196" s="794"/>
      <c r="P196" s="794"/>
      <c r="Q196" s="794"/>
    </row>
    <row r="197" spans="1:17" x14ac:dyDescent="0.2">
      <c r="A197" s="794"/>
      <c r="B197" s="794"/>
      <c r="C197" s="794"/>
      <c r="D197" s="794"/>
      <c r="G197" s="794"/>
      <c r="H197" s="794"/>
      <c r="I197" s="794"/>
      <c r="J197" s="794"/>
      <c r="K197" s="794"/>
      <c r="L197" s="794"/>
      <c r="M197" s="794"/>
      <c r="N197" s="794"/>
      <c r="O197" s="794"/>
      <c r="P197" s="794"/>
      <c r="Q197" s="794"/>
    </row>
    <row r="198" spans="1:17" x14ac:dyDescent="0.2">
      <c r="A198" s="794"/>
      <c r="B198" s="794"/>
      <c r="C198" s="794"/>
      <c r="D198" s="794"/>
      <c r="G198" s="794"/>
      <c r="H198" s="794"/>
      <c r="I198" s="794"/>
      <c r="J198" s="794"/>
      <c r="K198" s="794"/>
      <c r="L198" s="794"/>
      <c r="M198" s="794"/>
      <c r="N198" s="794"/>
      <c r="O198" s="794"/>
      <c r="P198" s="794"/>
      <c r="Q198" s="794"/>
    </row>
    <row r="199" spans="1:17" x14ac:dyDescent="0.2">
      <c r="A199" s="794"/>
      <c r="B199" s="794"/>
      <c r="C199" s="794"/>
      <c r="D199" s="794"/>
      <c r="G199" s="794"/>
      <c r="H199" s="794"/>
      <c r="I199" s="794"/>
      <c r="J199" s="794"/>
      <c r="K199" s="794"/>
      <c r="L199" s="794"/>
      <c r="M199" s="794"/>
      <c r="N199" s="794"/>
      <c r="O199" s="794"/>
      <c r="P199" s="794"/>
      <c r="Q199" s="794"/>
    </row>
    <row r="200" spans="1:17" x14ac:dyDescent="0.2">
      <c r="A200" s="794"/>
      <c r="B200" s="794"/>
      <c r="C200" s="794"/>
      <c r="D200" s="794"/>
      <c r="G200" s="794"/>
      <c r="H200" s="794"/>
      <c r="I200" s="794"/>
      <c r="J200" s="794"/>
      <c r="K200" s="794"/>
      <c r="L200" s="794"/>
      <c r="M200" s="794"/>
      <c r="N200" s="794"/>
      <c r="O200" s="794"/>
      <c r="P200" s="794"/>
      <c r="Q200" s="794"/>
    </row>
    <row r="201" spans="1:17" x14ac:dyDescent="0.2">
      <c r="A201" s="794"/>
      <c r="B201" s="794"/>
      <c r="C201" s="794"/>
      <c r="D201" s="794"/>
      <c r="G201" s="794"/>
      <c r="H201" s="794"/>
      <c r="I201" s="794"/>
      <c r="J201" s="794"/>
      <c r="K201" s="794"/>
      <c r="L201" s="794"/>
      <c r="M201" s="794"/>
      <c r="N201" s="794"/>
      <c r="O201" s="794"/>
      <c r="P201" s="794"/>
      <c r="Q201" s="794"/>
    </row>
    <row r="202" spans="1:17" x14ac:dyDescent="0.2">
      <c r="A202" s="794"/>
      <c r="B202" s="794"/>
      <c r="C202" s="794"/>
      <c r="D202" s="794"/>
      <c r="G202" s="794"/>
      <c r="H202" s="794"/>
      <c r="I202" s="794"/>
      <c r="J202" s="794"/>
      <c r="K202" s="794"/>
      <c r="L202" s="794"/>
      <c r="M202" s="794"/>
      <c r="N202" s="794"/>
      <c r="O202" s="794"/>
      <c r="P202" s="794"/>
      <c r="Q202" s="794"/>
    </row>
    <row r="203" spans="1:17" x14ac:dyDescent="0.2">
      <c r="A203" s="794"/>
      <c r="B203" s="794"/>
      <c r="C203" s="794"/>
      <c r="D203" s="794"/>
      <c r="G203" s="794"/>
      <c r="H203" s="794"/>
      <c r="I203" s="794"/>
      <c r="J203" s="794"/>
      <c r="K203" s="794"/>
      <c r="L203" s="794"/>
      <c r="M203" s="794"/>
      <c r="N203" s="794"/>
      <c r="O203" s="794"/>
      <c r="P203" s="794"/>
      <c r="Q203" s="794"/>
    </row>
    <row r="204" spans="1:17" x14ac:dyDescent="0.2">
      <c r="A204" s="794"/>
      <c r="B204" s="794"/>
      <c r="C204" s="794"/>
      <c r="D204" s="794"/>
      <c r="G204" s="794"/>
      <c r="H204" s="794"/>
      <c r="I204" s="794"/>
      <c r="J204" s="794"/>
      <c r="K204" s="794"/>
      <c r="L204" s="794"/>
      <c r="M204" s="794"/>
      <c r="N204" s="794"/>
      <c r="O204" s="794"/>
      <c r="P204" s="794"/>
      <c r="Q204" s="794"/>
    </row>
    <row r="205" spans="1:17" x14ac:dyDescent="0.2">
      <c r="A205" s="794"/>
      <c r="B205" s="794"/>
      <c r="C205" s="794"/>
      <c r="D205" s="794"/>
      <c r="G205" s="794"/>
      <c r="H205" s="794"/>
      <c r="I205" s="794"/>
      <c r="J205" s="794"/>
      <c r="K205" s="794"/>
      <c r="L205" s="794"/>
      <c r="M205" s="794"/>
      <c r="N205" s="794"/>
      <c r="O205" s="794"/>
      <c r="P205" s="794"/>
      <c r="Q205" s="794"/>
    </row>
    <row r="206" spans="1:17" x14ac:dyDescent="0.2">
      <c r="A206" s="794"/>
      <c r="B206" s="794"/>
      <c r="C206" s="794"/>
      <c r="D206" s="794"/>
      <c r="G206" s="794"/>
      <c r="H206" s="794"/>
      <c r="I206" s="794"/>
      <c r="J206" s="794"/>
      <c r="K206" s="794"/>
      <c r="L206" s="794"/>
      <c r="M206" s="794"/>
      <c r="N206" s="794"/>
      <c r="O206" s="794"/>
      <c r="P206" s="794"/>
      <c r="Q206" s="794"/>
    </row>
    <row r="207" spans="1:17" x14ac:dyDescent="0.2">
      <c r="A207" s="794"/>
      <c r="B207" s="794"/>
      <c r="C207" s="794"/>
      <c r="D207" s="794"/>
      <c r="G207" s="794"/>
      <c r="H207" s="794"/>
      <c r="I207" s="794"/>
      <c r="J207" s="794"/>
      <c r="K207" s="794"/>
      <c r="L207" s="794"/>
      <c r="M207" s="794"/>
      <c r="N207" s="794"/>
      <c r="O207" s="794"/>
      <c r="P207" s="794"/>
      <c r="Q207" s="794"/>
    </row>
    <row r="208" spans="1:17" x14ac:dyDescent="0.2">
      <c r="A208" s="794"/>
      <c r="B208" s="794"/>
      <c r="C208" s="794"/>
      <c r="D208" s="794"/>
      <c r="G208" s="794"/>
      <c r="H208" s="794"/>
      <c r="I208" s="794"/>
      <c r="J208" s="794"/>
      <c r="K208" s="794"/>
      <c r="L208" s="794"/>
      <c r="M208" s="794"/>
      <c r="N208" s="794"/>
      <c r="O208" s="794"/>
      <c r="P208" s="794"/>
      <c r="Q208" s="794"/>
    </row>
    <row r="209" spans="1:17" x14ac:dyDescent="0.2">
      <c r="A209" s="794"/>
      <c r="B209" s="794"/>
      <c r="C209" s="794"/>
      <c r="D209" s="794"/>
      <c r="G209" s="794"/>
      <c r="H209" s="794"/>
      <c r="I209" s="794"/>
      <c r="J209" s="794"/>
      <c r="K209" s="794"/>
      <c r="L209" s="794"/>
      <c r="M209" s="794"/>
      <c r="N209" s="794"/>
      <c r="O209" s="794"/>
      <c r="P209" s="794"/>
      <c r="Q209" s="794"/>
    </row>
    <row r="210" spans="1:17" x14ac:dyDescent="0.2">
      <c r="A210" s="794"/>
      <c r="B210" s="794"/>
      <c r="C210" s="794"/>
      <c r="D210" s="794"/>
      <c r="G210" s="794"/>
      <c r="H210" s="794"/>
      <c r="I210" s="794"/>
      <c r="J210" s="794"/>
      <c r="K210" s="794"/>
      <c r="L210" s="794"/>
      <c r="M210" s="794"/>
      <c r="N210" s="794"/>
      <c r="O210" s="794"/>
      <c r="P210" s="794"/>
      <c r="Q210" s="794"/>
    </row>
    <row r="211" spans="1:17" x14ac:dyDescent="0.2">
      <c r="A211" s="794"/>
      <c r="B211" s="794"/>
      <c r="C211" s="794"/>
      <c r="D211" s="794"/>
      <c r="G211" s="794"/>
      <c r="H211" s="794"/>
      <c r="I211" s="794"/>
      <c r="J211" s="794"/>
      <c r="K211" s="794"/>
      <c r="L211" s="794"/>
      <c r="M211" s="794"/>
      <c r="N211" s="794"/>
      <c r="O211" s="794"/>
      <c r="P211" s="794"/>
      <c r="Q211" s="794"/>
    </row>
    <row r="212" spans="1:17" x14ac:dyDescent="0.2">
      <c r="A212" s="794"/>
      <c r="B212" s="794"/>
      <c r="C212" s="794"/>
      <c r="D212" s="794"/>
      <c r="G212" s="794"/>
      <c r="H212" s="794"/>
      <c r="I212" s="794"/>
      <c r="J212" s="794"/>
      <c r="K212" s="794"/>
      <c r="L212" s="794"/>
      <c r="M212" s="794"/>
      <c r="N212" s="794"/>
      <c r="O212" s="794"/>
      <c r="P212" s="794"/>
      <c r="Q212" s="794"/>
    </row>
    <row r="213" spans="1:17" x14ac:dyDescent="0.2">
      <c r="A213" s="794"/>
      <c r="B213" s="794"/>
      <c r="C213" s="794"/>
      <c r="D213" s="794"/>
      <c r="G213" s="794"/>
      <c r="H213" s="794"/>
      <c r="I213" s="794"/>
      <c r="J213" s="794"/>
      <c r="K213" s="794"/>
      <c r="L213" s="794"/>
      <c r="M213" s="794"/>
      <c r="N213" s="794"/>
      <c r="O213" s="794"/>
      <c r="P213" s="794"/>
      <c r="Q213" s="794"/>
    </row>
    <row r="214" spans="1:17" x14ac:dyDescent="0.2">
      <c r="A214" s="794"/>
      <c r="B214" s="794"/>
      <c r="C214" s="794"/>
      <c r="D214" s="794"/>
      <c r="G214" s="794"/>
      <c r="H214" s="794"/>
      <c r="I214" s="794"/>
      <c r="J214" s="794"/>
      <c r="K214" s="794"/>
      <c r="L214" s="794"/>
      <c r="M214" s="794"/>
      <c r="N214" s="794"/>
      <c r="O214" s="794"/>
      <c r="P214" s="794"/>
      <c r="Q214" s="794"/>
    </row>
    <row r="215" spans="1:17" x14ac:dyDescent="0.2">
      <c r="A215" s="794"/>
      <c r="B215" s="794"/>
      <c r="C215" s="794"/>
      <c r="D215" s="794"/>
      <c r="G215" s="794"/>
      <c r="H215" s="794"/>
      <c r="I215" s="794"/>
      <c r="J215" s="794"/>
      <c r="K215" s="794"/>
      <c r="L215" s="794"/>
      <c r="M215" s="794"/>
      <c r="N215" s="794"/>
      <c r="O215" s="794"/>
      <c r="P215" s="794"/>
      <c r="Q215" s="794"/>
    </row>
    <row r="216" spans="1:17" x14ac:dyDescent="0.2">
      <c r="A216" s="794"/>
      <c r="B216" s="794"/>
      <c r="C216" s="794"/>
      <c r="D216" s="794"/>
      <c r="G216" s="794"/>
      <c r="H216" s="794"/>
      <c r="I216" s="794"/>
      <c r="J216" s="794"/>
      <c r="K216" s="794"/>
      <c r="L216" s="794"/>
      <c r="M216" s="794"/>
      <c r="N216" s="794"/>
      <c r="O216" s="794"/>
      <c r="P216" s="794"/>
      <c r="Q216" s="794"/>
    </row>
    <row r="217" spans="1:17" x14ac:dyDescent="0.2">
      <c r="A217" s="794"/>
      <c r="B217" s="794"/>
      <c r="C217" s="794"/>
      <c r="D217" s="794"/>
      <c r="G217" s="794"/>
      <c r="H217" s="794"/>
      <c r="I217" s="794"/>
      <c r="J217" s="794"/>
      <c r="K217" s="794"/>
      <c r="L217" s="794"/>
      <c r="M217" s="794"/>
      <c r="N217" s="794"/>
      <c r="O217" s="794"/>
      <c r="P217" s="794"/>
      <c r="Q217" s="794"/>
    </row>
    <row r="218" spans="1:17" x14ac:dyDescent="0.2">
      <c r="A218" s="794"/>
      <c r="B218" s="794"/>
      <c r="C218" s="794"/>
      <c r="D218" s="794"/>
      <c r="G218" s="794"/>
      <c r="H218" s="794"/>
      <c r="I218" s="794"/>
      <c r="J218" s="794"/>
      <c r="K218" s="794"/>
      <c r="L218" s="794"/>
      <c r="M218" s="794"/>
      <c r="N218" s="794"/>
      <c r="O218" s="794"/>
      <c r="P218" s="794"/>
      <c r="Q218" s="794"/>
    </row>
    <row r="219" spans="1:17" x14ac:dyDescent="0.2">
      <c r="A219" s="794"/>
      <c r="B219" s="794"/>
      <c r="C219" s="794"/>
      <c r="D219" s="794"/>
      <c r="G219" s="794"/>
      <c r="H219" s="794"/>
      <c r="I219" s="794"/>
      <c r="J219" s="794"/>
      <c r="K219" s="794"/>
      <c r="L219" s="794"/>
      <c r="M219" s="794"/>
      <c r="N219" s="794"/>
      <c r="O219" s="794"/>
      <c r="P219" s="794"/>
      <c r="Q219" s="794"/>
    </row>
    <row r="220" spans="1:17" x14ac:dyDescent="0.2">
      <c r="A220" s="794"/>
      <c r="B220" s="794"/>
      <c r="C220" s="794"/>
      <c r="D220" s="794"/>
      <c r="G220" s="794"/>
      <c r="H220" s="794"/>
      <c r="I220" s="794"/>
      <c r="J220" s="794"/>
      <c r="K220" s="794"/>
      <c r="L220" s="794"/>
      <c r="M220" s="794"/>
      <c r="N220" s="794"/>
      <c r="O220" s="794"/>
      <c r="P220" s="794"/>
      <c r="Q220" s="794"/>
    </row>
    <row r="221" spans="1:17" x14ac:dyDescent="0.2">
      <c r="A221" s="794"/>
      <c r="B221" s="794"/>
      <c r="C221" s="794"/>
      <c r="D221" s="794"/>
      <c r="G221" s="794"/>
      <c r="H221" s="794"/>
      <c r="I221" s="794"/>
      <c r="J221" s="794"/>
      <c r="K221" s="794"/>
      <c r="L221" s="794"/>
      <c r="M221" s="794"/>
      <c r="N221" s="794"/>
      <c r="O221" s="794"/>
      <c r="P221" s="794"/>
      <c r="Q221" s="794"/>
    </row>
    <row r="222" spans="1:17" x14ac:dyDescent="0.2">
      <c r="A222" s="794"/>
      <c r="B222" s="794"/>
      <c r="C222" s="794"/>
      <c r="D222" s="794"/>
      <c r="G222" s="794"/>
      <c r="H222" s="794"/>
      <c r="I222" s="794"/>
      <c r="J222" s="794"/>
      <c r="K222" s="794"/>
      <c r="L222" s="794"/>
      <c r="M222" s="794"/>
      <c r="N222" s="794"/>
      <c r="O222" s="794"/>
      <c r="P222" s="794"/>
      <c r="Q222" s="794"/>
    </row>
    <row r="223" spans="1:17" x14ac:dyDescent="0.2">
      <c r="A223" s="794"/>
      <c r="B223" s="794"/>
      <c r="C223" s="794"/>
      <c r="D223" s="794"/>
      <c r="G223" s="794"/>
      <c r="H223" s="794"/>
      <c r="I223" s="794"/>
      <c r="J223" s="794"/>
      <c r="K223" s="794"/>
      <c r="L223" s="794"/>
      <c r="M223" s="794"/>
      <c r="N223" s="794"/>
      <c r="O223" s="794"/>
      <c r="P223" s="794"/>
      <c r="Q223" s="794"/>
    </row>
    <row r="224" spans="1:17" x14ac:dyDescent="0.2">
      <c r="A224" s="794"/>
      <c r="B224" s="794"/>
      <c r="C224" s="794"/>
      <c r="D224" s="794"/>
      <c r="G224" s="794"/>
      <c r="H224" s="794"/>
      <c r="I224" s="794"/>
      <c r="J224" s="794"/>
      <c r="K224" s="794"/>
      <c r="L224" s="794"/>
      <c r="M224" s="794"/>
      <c r="N224" s="794"/>
      <c r="O224" s="794"/>
      <c r="P224" s="794"/>
      <c r="Q224" s="794"/>
    </row>
    <row r="225" spans="1:17" x14ac:dyDescent="0.2">
      <c r="A225" s="794"/>
      <c r="B225" s="794"/>
      <c r="C225" s="794"/>
      <c r="D225" s="794"/>
      <c r="G225" s="794"/>
      <c r="H225" s="794"/>
      <c r="I225" s="794"/>
      <c r="J225" s="794"/>
      <c r="K225" s="794"/>
      <c r="L225" s="794"/>
      <c r="M225" s="794"/>
      <c r="N225" s="794"/>
      <c r="O225" s="794"/>
      <c r="P225" s="794"/>
      <c r="Q225" s="794"/>
    </row>
    <row r="226" spans="1:17" x14ac:dyDescent="0.2">
      <c r="A226" s="794"/>
      <c r="B226" s="794"/>
      <c r="C226" s="794"/>
      <c r="D226" s="794"/>
      <c r="G226" s="794"/>
      <c r="H226" s="794"/>
      <c r="I226" s="794"/>
      <c r="J226" s="794"/>
      <c r="K226" s="794"/>
      <c r="L226" s="794"/>
      <c r="M226" s="794"/>
      <c r="N226" s="794"/>
      <c r="O226" s="794"/>
      <c r="P226" s="794"/>
      <c r="Q226" s="794"/>
    </row>
    <row r="227" spans="1:17" x14ac:dyDescent="0.2">
      <c r="A227" s="794"/>
      <c r="B227" s="794"/>
      <c r="C227" s="794"/>
      <c r="D227" s="794"/>
      <c r="G227" s="794"/>
      <c r="H227" s="794"/>
      <c r="I227" s="794"/>
      <c r="J227" s="794"/>
      <c r="K227" s="794"/>
      <c r="L227" s="794"/>
      <c r="M227" s="794"/>
      <c r="N227" s="794"/>
      <c r="O227" s="794"/>
      <c r="P227" s="794"/>
      <c r="Q227" s="794"/>
    </row>
    <row r="228" spans="1:17" x14ac:dyDescent="0.2">
      <c r="A228" s="794"/>
      <c r="B228" s="794"/>
      <c r="C228" s="794"/>
      <c r="D228" s="794"/>
      <c r="G228" s="794"/>
      <c r="H228" s="794"/>
      <c r="I228" s="794"/>
      <c r="J228" s="794"/>
      <c r="K228" s="794"/>
      <c r="L228" s="794"/>
      <c r="M228" s="794"/>
      <c r="N228" s="794"/>
      <c r="O228" s="794"/>
      <c r="P228" s="794"/>
      <c r="Q228" s="794"/>
    </row>
    <row r="229" spans="1:17" x14ac:dyDescent="0.2">
      <c r="A229" s="794"/>
      <c r="B229" s="794"/>
      <c r="C229" s="794"/>
      <c r="D229" s="794"/>
      <c r="G229" s="794"/>
      <c r="H229" s="794"/>
      <c r="I229" s="794"/>
      <c r="J229" s="794"/>
      <c r="K229" s="794"/>
      <c r="L229" s="794"/>
      <c r="M229" s="794"/>
      <c r="N229" s="794"/>
      <c r="O229" s="794"/>
      <c r="P229" s="794"/>
      <c r="Q229" s="794"/>
    </row>
    <row r="230" spans="1:17" x14ac:dyDescent="0.2">
      <c r="A230" s="794"/>
      <c r="B230" s="794"/>
      <c r="C230" s="794"/>
      <c r="D230" s="794"/>
      <c r="G230" s="794"/>
      <c r="H230" s="794"/>
      <c r="I230" s="794"/>
      <c r="J230" s="794"/>
      <c r="K230" s="794"/>
      <c r="L230" s="794"/>
      <c r="M230" s="794"/>
      <c r="N230" s="794"/>
      <c r="O230" s="794"/>
      <c r="P230" s="794"/>
      <c r="Q230" s="794"/>
    </row>
    <row r="231" spans="1:17" x14ac:dyDescent="0.2">
      <c r="A231" s="794"/>
      <c r="B231" s="794"/>
      <c r="C231" s="794"/>
      <c r="D231" s="794"/>
      <c r="G231" s="794"/>
      <c r="H231" s="794"/>
      <c r="I231" s="794"/>
      <c r="J231" s="794"/>
      <c r="K231" s="794"/>
      <c r="L231" s="794"/>
      <c r="M231" s="794"/>
      <c r="N231" s="794"/>
      <c r="O231" s="794"/>
      <c r="P231" s="794"/>
      <c r="Q231" s="794"/>
    </row>
    <row r="232" spans="1:17" x14ac:dyDescent="0.2">
      <c r="A232" s="794"/>
      <c r="B232" s="794"/>
      <c r="C232" s="794"/>
      <c r="D232" s="794"/>
      <c r="G232" s="794"/>
      <c r="H232" s="794"/>
      <c r="I232" s="794"/>
      <c r="J232" s="794"/>
      <c r="K232" s="794"/>
      <c r="L232" s="794"/>
      <c r="M232" s="794"/>
      <c r="N232" s="794"/>
      <c r="O232" s="794"/>
      <c r="P232" s="794"/>
      <c r="Q232" s="794"/>
    </row>
    <row r="233" spans="1:17" x14ac:dyDescent="0.2">
      <c r="A233" s="794"/>
      <c r="B233" s="794"/>
      <c r="C233" s="794"/>
      <c r="D233" s="794"/>
      <c r="G233" s="794"/>
      <c r="H233" s="794"/>
      <c r="I233" s="794"/>
      <c r="J233" s="794"/>
      <c r="K233" s="794"/>
      <c r="L233" s="794"/>
      <c r="M233" s="794"/>
      <c r="N233" s="794"/>
      <c r="O233" s="794"/>
      <c r="P233" s="794"/>
      <c r="Q233" s="794"/>
    </row>
    <row r="234" spans="1:17" x14ac:dyDescent="0.2">
      <c r="A234" s="794"/>
      <c r="B234" s="794"/>
      <c r="C234" s="794"/>
      <c r="D234" s="794"/>
      <c r="G234" s="794"/>
      <c r="H234" s="794"/>
      <c r="I234" s="794"/>
      <c r="J234" s="794"/>
      <c r="K234" s="794"/>
      <c r="L234" s="794"/>
      <c r="M234" s="794"/>
      <c r="N234" s="794"/>
      <c r="O234" s="794"/>
      <c r="P234" s="794"/>
      <c r="Q234" s="794"/>
    </row>
    <row r="235" spans="1:17" x14ac:dyDescent="0.2">
      <c r="A235" s="794"/>
      <c r="B235" s="794"/>
      <c r="C235" s="794"/>
      <c r="D235" s="794"/>
      <c r="G235" s="794"/>
      <c r="H235" s="794"/>
      <c r="I235" s="794"/>
      <c r="J235" s="794"/>
      <c r="K235" s="794"/>
      <c r="L235" s="794"/>
      <c r="M235" s="794"/>
      <c r="N235" s="794"/>
      <c r="O235" s="794"/>
      <c r="P235" s="794"/>
      <c r="Q235" s="794"/>
    </row>
    <row r="236" spans="1:17" x14ac:dyDescent="0.2">
      <c r="A236" s="794"/>
      <c r="B236" s="794"/>
      <c r="C236" s="794"/>
      <c r="D236" s="794"/>
      <c r="G236" s="794"/>
      <c r="H236" s="794"/>
      <c r="I236" s="794"/>
      <c r="J236" s="794"/>
      <c r="K236" s="794"/>
      <c r="L236" s="794"/>
      <c r="M236" s="794"/>
      <c r="N236" s="794"/>
      <c r="O236" s="794"/>
      <c r="P236" s="794"/>
      <c r="Q236" s="794"/>
    </row>
    <row r="237" spans="1:17" x14ac:dyDescent="0.2">
      <c r="A237" s="794"/>
      <c r="B237" s="794"/>
      <c r="C237" s="794"/>
      <c r="D237" s="794"/>
      <c r="G237" s="794"/>
      <c r="H237" s="794"/>
      <c r="I237" s="794"/>
      <c r="J237" s="794"/>
      <c r="K237" s="794"/>
      <c r="L237" s="794"/>
      <c r="M237" s="794"/>
      <c r="N237" s="794"/>
      <c r="O237" s="794"/>
      <c r="P237" s="794"/>
      <c r="Q237" s="794"/>
    </row>
    <row r="238" spans="1:17" x14ac:dyDescent="0.2">
      <c r="A238" s="794"/>
      <c r="B238" s="794"/>
      <c r="C238" s="794"/>
      <c r="D238" s="794"/>
      <c r="G238" s="794"/>
      <c r="H238" s="794"/>
      <c r="I238" s="794"/>
      <c r="J238" s="794"/>
      <c r="K238" s="794"/>
      <c r="L238" s="794"/>
      <c r="M238" s="794"/>
      <c r="N238" s="794"/>
      <c r="O238" s="794"/>
      <c r="P238" s="794"/>
      <c r="Q238" s="794"/>
    </row>
    <row r="239" spans="1:17" x14ac:dyDescent="0.2">
      <c r="A239" s="794"/>
      <c r="B239" s="794"/>
      <c r="C239" s="794"/>
      <c r="D239" s="794"/>
      <c r="G239" s="794"/>
      <c r="H239" s="794"/>
      <c r="I239" s="794"/>
      <c r="J239" s="794"/>
      <c r="K239" s="794"/>
      <c r="L239" s="794"/>
      <c r="M239" s="794"/>
      <c r="N239" s="794"/>
      <c r="O239" s="794"/>
      <c r="P239" s="794"/>
      <c r="Q239" s="794"/>
    </row>
    <row r="240" spans="1:17" x14ac:dyDescent="0.2">
      <c r="A240" s="794"/>
      <c r="B240" s="794"/>
      <c r="C240" s="794"/>
      <c r="D240" s="794"/>
      <c r="G240" s="794"/>
      <c r="H240" s="794"/>
      <c r="I240" s="794"/>
      <c r="J240" s="794"/>
      <c r="K240" s="794"/>
      <c r="L240" s="794"/>
      <c r="M240" s="794"/>
      <c r="N240" s="794"/>
      <c r="O240" s="794"/>
      <c r="P240" s="794"/>
      <c r="Q240" s="794"/>
    </row>
    <row r="241" spans="1:17" x14ac:dyDescent="0.2">
      <c r="A241" s="794"/>
      <c r="B241" s="794"/>
      <c r="C241" s="794"/>
      <c r="D241" s="794"/>
      <c r="G241" s="794"/>
      <c r="H241" s="794"/>
      <c r="I241" s="794"/>
      <c r="J241" s="794"/>
      <c r="K241" s="794"/>
      <c r="L241" s="794"/>
      <c r="M241" s="794"/>
      <c r="N241" s="794"/>
      <c r="O241" s="794"/>
      <c r="P241" s="794"/>
      <c r="Q241" s="794"/>
    </row>
    <row r="242" spans="1:17" x14ac:dyDescent="0.2">
      <c r="A242" s="794"/>
      <c r="B242" s="794"/>
      <c r="C242" s="794"/>
      <c r="D242" s="794"/>
      <c r="G242" s="794"/>
      <c r="H242" s="794"/>
      <c r="I242" s="794"/>
      <c r="J242" s="794"/>
      <c r="K242" s="794"/>
      <c r="L242" s="794"/>
      <c r="M242" s="794"/>
      <c r="N242" s="794"/>
      <c r="O242" s="794"/>
      <c r="P242" s="794"/>
      <c r="Q242" s="794"/>
    </row>
    <row r="243" spans="1:17" x14ac:dyDescent="0.2">
      <c r="A243" s="794"/>
      <c r="B243" s="794"/>
      <c r="C243" s="794"/>
      <c r="D243" s="794"/>
      <c r="G243" s="794"/>
      <c r="H243" s="794"/>
      <c r="I243" s="794"/>
      <c r="J243" s="794"/>
      <c r="K243" s="794"/>
      <c r="L243" s="794"/>
      <c r="M243" s="794"/>
      <c r="N243" s="794"/>
      <c r="O243" s="794"/>
      <c r="P243" s="794"/>
      <c r="Q243" s="794"/>
    </row>
    <row r="244" spans="1:17" x14ac:dyDescent="0.2">
      <c r="A244" s="794"/>
      <c r="B244" s="794"/>
      <c r="C244" s="794"/>
      <c r="D244" s="794"/>
      <c r="G244" s="794"/>
      <c r="H244" s="794"/>
      <c r="I244" s="794"/>
      <c r="J244" s="794"/>
      <c r="K244" s="794"/>
      <c r="L244" s="794"/>
      <c r="M244" s="794"/>
      <c r="N244" s="794"/>
      <c r="O244" s="794"/>
      <c r="P244" s="794"/>
      <c r="Q244" s="794"/>
    </row>
    <row r="245" spans="1:17" x14ac:dyDescent="0.2">
      <c r="A245" s="794"/>
      <c r="B245" s="794"/>
      <c r="C245" s="794"/>
      <c r="D245" s="794"/>
      <c r="G245" s="794"/>
      <c r="H245" s="794"/>
      <c r="I245" s="794"/>
      <c r="J245" s="794"/>
      <c r="K245" s="794"/>
      <c r="L245" s="794"/>
      <c r="M245" s="794"/>
      <c r="N245" s="794"/>
      <c r="O245" s="794"/>
      <c r="P245" s="794"/>
      <c r="Q245" s="794"/>
    </row>
    <row r="246" spans="1:17" x14ac:dyDescent="0.2">
      <c r="A246" s="794"/>
      <c r="B246" s="794"/>
      <c r="C246" s="794"/>
      <c r="D246" s="794"/>
      <c r="G246" s="794"/>
      <c r="H246" s="794"/>
      <c r="I246" s="794"/>
      <c r="J246" s="794"/>
      <c r="K246" s="794"/>
      <c r="L246" s="794"/>
      <c r="M246" s="794"/>
      <c r="N246" s="794"/>
      <c r="O246" s="794"/>
      <c r="P246" s="794"/>
      <c r="Q246" s="794"/>
    </row>
    <row r="247" spans="1:17" x14ac:dyDescent="0.2">
      <c r="A247" s="794"/>
      <c r="B247" s="794"/>
      <c r="C247" s="794"/>
      <c r="D247" s="794"/>
      <c r="G247" s="794"/>
      <c r="H247" s="794"/>
      <c r="I247" s="794"/>
      <c r="J247" s="794"/>
      <c r="K247" s="794"/>
      <c r="L247" s="794"/>
      <c r="M247" s="794"/>
      <c r="N247" s="794"/>
      <c r="O247" s="794"/>
      <c r="P247" s="794"/>
      <c r="Q247" s="794"/>
    </row>
    <row r="248" spans="1:17" x14ac:dyDescent="0.2">
      <c r="A248" s="794"/>
      <c r="B248" s="794"/>
      <c r="C248" s="794"/>
      <c r="D248" s="794"/>
      <c r="G248" s="794"/>
      <c r="H248" s="794"/>
      <c r="I248" s="794"/>
      <c r="J248" s="794"/>
      <c r="K248" s="794"/>
      <c r="L248" s="794"/>
      <c r="M248" s="794"/>
      <c r="N248" s="794"/>
      <c r="O248" s="794"/>
      <c r="P248" s="794"/>
      <c r="Q248" s="794"/>
    </row>
    <row r="249" spans="1:17" x14ac:dyDescent="0.2">
      <c r="A249" s="794"/>
      <c r="B249" s="794"/>
      <c r="C249" s="794"/>
      <c r="D249" s="794"/>
      <c r="G249" s="794"/>
      <c r="H249" s="794"/>
      <c r="I249" s="794"/>
      <c r="J249" s="794"/>
      <c r="K249" s="794"/>
      <c r="L249" s="794"/>
      <c r="M249" s="794"/>
      <c r="N249" s="794"/>
      <c r="O249" s="794"/>
      <c r="P249" s="794"/>
      <c r="Q249" s="794"/>
    </row>
    <row r="250" spans="1:17" x14ac:dyDescent="0.2">
      <c r="A250" s="794"/>
      <c r="B250" s="794"/>
      <c r="C250" s="794"/>
      <c r="D250" s="794"/>
      <c r="G250" s="794"/>
      <c r="H250" s="794"/>
      <c r="I250" s="794"/>
      <c r="J250" s="794"/>
      <c r="K250" s="794"/>
      <c r="L250" s="794"/>
      <c r="M250" s="794"/>
      <c r="N250" s="794"/>
      <c r="O250" s="794"/>
      <c r="P250" s="794"/>
      <c r="Q250" s="794"/>
    </row>
    <row r="251" spans="1:17" x14ac:dyDescent="0.2">
      <c r="A251" s="794"/>
      <c r="B251" s="794"/>
      <c r="C251" s="794"/>
      <c r="D251" s="794"/>
      <c r="G251" s="794"/>
      <c r="H251" s="794"/>
      <c r="I251" s="794"/>
      <c r="J251" s="794"/>
      <c r="K251" s="794"/>
      <c r="L251" s="794"/>
      <c r="M251" s="794"/>
      <c r="N251" s="794"/>
      <c r="O251" s="794"/>
      <c r="P251" s="794"/>
      <c r="Q251" s="794"/>
    </row>
    <row r="252" spans="1:17" x14ac:dyDescent="0.2">
      <c r="A252" s="794"/>
      <c r="B252" s="794"/>
      <c r="C252" s="794"/>
      <c r="D252" s="794"/>
      <c r="G252" s="794"/>
      <c r="H252" s="794"/>
      <c r="I252" s="794"/>
      <c r="J252" s="794"/>
      <c r="K252" s="794"/>
      <c r="L252" s="794"/>
      <c r="M252" s="794"/>
      <c r="N252" s="794"/>
      <c r="O252" s="794"/>
      <c r="P252" s="794"/>
      <c r="Q252" s="794"/>
    </row>
    <row r="253" spans="1:17" x14ac:dyDescent="0.2">
      <c r="A253" s="794"/>
      <c r="B253" s="794"/>
      <c r="C253" s="794"/>
      <c r="D253" s="794"/>
      <c r="G253" s="794"/>
      <c r="H253" s="794"/>
      <c r="I253" s="794"/>
      <c r="J253" s="794"/>
      <c r="K253" s="794"/>
      <c r="L253" s="794"/>
      <c r="M253" s="794"/>
      <c r="N253" s="794"/>
      <c r="O253" s="794"/>
      <c r="P253" s="794"/>
      <c r="Q253" s="794"/>
    </row>
    <row r="254" spans="1:17" x14ac:dyDescent="0.2">
      <c r="A254" s="794"/>
      <c r="B254" s="794"/>
      <c r="C254" s="794"/>
      <c r="D254" s="794"/>
      <c r="G254" s="794"/>
      <c r="H254" s="794"/>
      <c r="I254" s="794"/>
      <c r="J254" s="794"/>
      <c r="K254" s="794"/>
      <c r="L254" s="794"/>
      <c r="M254" s="794"/>
      <c r="N254" s="794"/>
      <c r="O254" s="794"/>
      <c r="P254" s="794"/>
      <c r="Q254" s="794"/>
    </row>
    <row r="255" spans="1:17" x14ac:dyDescent="0.2">
      <c r="A255" s="794"/>
      <c r="B255" s="794"/>
      <c r="C255" s="794"/>
      <c r="D255" s="794"/>
      <c r="G255" s="794"/>
      <c r="H255" s="794"/>
      <c r="I255" s="794"/>
      <c r="J255" s="794"/>
      <c r="K255" s="794"/>
      <c r="L255" s="794"/>
      <c r="M255" s="794"/>
      <c r="N255" s="794"/>
      <c r="O255" s="794"/>
      <c r="P255" s="794"/>
      <c r="Q255" s="794"/>
    </row>
    <row r="256" spans="1:17" x14ac:dyDescent="0.2">
      <c r="A256" s="794"/>
      <c r="B256" s="794"/>
      <c r="C256" s="794"/>
      <c r="D256" s="794"/>
      <c r="G256" s="794"/>
      <c r="H256" s="794"/>
      <c r="I256" s="794"/>
      <c r="J256" s="794"/>
      <c r="K256" s="794"/>
      <c r="L256" s="794"/>
      <c r="M256" s="794"/>
      <c r="N256" s="794"/>
      <c r="O256" s="794"/>
      <c r="P256" s="794"/>
      <c r="Q256" s="794"/>
    </row>
    <row r="257" spans="1:17" x14ac:dyDescent="0.2">
      <c r="A257" s="794"/>
      <c r="B257" s="794"/>
      <c r="C257" s="794"/>
      <c r="D257" s="794"/>
      <c r="G257" s="794"/>
      <c r="H257" s="794"/>
      <c r="I257" s="794"/>
      <c r="J257" s="794"/>
      <c r="K257" s="794"/>
      <c r="L257" s="794"/>
      <c r="M257" s="794"/>
      <c r="N257" s="794"/>
      <c r="O257" s="794"/>
      <c r="P257" s="794"/>
      <c r="Q257" s="794"/>
    </row>
    <row r="258" spans="1:17" x14ac:dyDescent="0.2">
      <c r="A258" s="794"/>
      <c r="B258" s="794"/>
      <c r="C258" s="794"/>
      <c r="D258" s="794"/>
      <c r="G258" s="794"/>
      <c r="H258" s="794"/>
      <c r="I258" s="794"/>
      <c r="J258" s="794"/>
      <c r="K258" s="794"/>
      <c r="L258" s="794"/>
      <c r="M258" s="794"/>
      <c r="N258" s="794"/>
      <c r="O258" s="794"/>
      <c r="P258" s="794"/>
      <c r="Q258" s="794"/>
    </row>
    <row r="259" spans="1:17" x14ac:dyDescent="0.2">
      <c r="A259" s="794"/>
      <c r="B259" s="794"/>
      <c r="C259" s="794"/>
      <c r="D259" s="794"/>
      <c r="G259" s="794"/>
      <c r="H259" s="794"/>
      <c r="I259" s="794"/>
      <c r="J259" s="794"/>
      <c r="K259" s="794"/>
      <c r="L259" s="794"/>
      <c r="M259" s="794"/>
      <c r="N259" s="794"/>
      <c r="O259" s="794"/>
      <c r="P259" s="794"/>
      <c r="Q259" s="794"/>
    </row>
    <row r="260" spans="1:17" x14ac:dyDescent="0.2">
      <c r="A260" s="794"/>
      <c r="B260" s="794"/>
      <c r="C260" s="794"/>
      <c r="D260" s="794"/>
      <c r="G260" s="794"/>
      <c r="H260" s="794"/>
      <c r="I260" s="794"/>
      <c r="J260" s="794"/>
      <c r="K260" s="794"/>
      <c r="L260" s="794"/>
      <c r="M260" s="794"/>
      <c r="N260" s="794"/>
      <c r="O260" s="794"/>
      <c r="P260" s="794"/>
      <c r="Q260" s="794"/>
    </row>
    <row r="261" spans="1:17" x14ac:dyDescent="0.2">
      <c r="A261" s="794"/>
      <c r="B261" s="794"/>
      <c r="C261" s="794"/>
      <c r="D261" s="794"/>
      <c r="G261" s="794"/>
      <c r="H261" s="794"/>
      <c r="I261" s="794"/>
      <c r="J261" s="794"/>
      <c r="K261" s="794"/>
      <c r="L261" s="794"/>
      <c r="M261" s="794"/>
      <c r="N261" s="794"/>
      <c r="O261" s="794"/>
      <c r="P261" s="794"/>
      <c r="Q261" s="794"/>
    </row>
    <row r="262" spans="1:17" x14ac:dyDescent="0.2">
      <c r="A262" s="794"/>
      <c r="B262" s="794"/>
      <c r="C262" s="794"/>
      <c r="D262" s="794"/>
      <c r="G262" s="794"/>
      <c r="H262" s="794"/>
      <c r="I262" s="794"/>
      <c r="J262" s="794"/>
      <c r="K262" s="794"/>
      <c r="L262" s="794"/>
      <c r="M262" s="794"/>
      <c r="N262" s="794"/>
      <c r="O262" s="794"/>
      <c r="P262" s="794"/>
      <c r="Q262" s="794"/>
    </row>
    <row r="263" spans="1:17" x14ac:dyDescent="0.2">
      <c r="A263" s="794"/>
      <c r="B263" s="794"/>
      <c r="C263" s="794"/>
      <c r="D263" s="794"/>
      <c r="G263" s="794"/>
      <c r="H263" s="794"/>
      <c r="I263" s="794"/>
      <c r="J263" s="794"/>
      <c r="K263" s="794"/>
      <c r="L263" s="794"/>
      <c r="M263" s="794"/>
      <c r="N263" s="794"/>
      <c r="O263" s="794"/>
      <c r="P263" s="794"/>
      <c r="Q263" s="794"/>
    </row>
    <row r="264" spans="1:17" x14ac:dyDescent="0.2">
      <c r="A264" s="794"/>
      <c r="B264" s="794"/>
      <c r="C264" s="794"/>
      <c r="D264" s="794"/>
      <c r="G264" s="794"/>
      <c r="H264" s="794"/>
      <c r="I264" s="794"/>
      <c r="J264" s="794"/>
      <c r="K264" s="794"/>
      <c r="L264" s="794"/>
      <c r="M264" s="794"/>
      <c r="N264" s="794"/>
      <c r="O264" s="794"/>
      <c r="P264" s="794"/>
      <c r="Q264" s="794"/>
    </row>
    <row r="265" spans="1:17" x14ac:dyDescent="0.2">
      <c r="A265" s="794"/>
      <c r="B265" s="794"/>
      <c r="C265" s="794"/>
      <c r="D265" s="794"/>
      <c r="G265" s="794"/>
      <c r="H265" s="794"/>
      <c r="I265" s="794"/>
      <c r="J265" s="794"/>
      <c r="K265" s="794"/>
      <c r="L265" s="794"/>
      <c r="M265" s="794"/>
      <c r="N265" s="794"/>
      <c r="O265" s="794"/>
      <c r="P265" s="794"/>
      <c r="Q265" s="794"/>
    </row>
    <row r="266" spans="1:17" x14ac:dyDescent="0.2">
      <c r="A266" s="794"/>
      <c r="B266" s="794"/>
      <c r="C266" s="794"/>
      <c r="D266" s="794"/>
      <c r="G266" s="794"/>
      <c r="H266" s="794"/>
      <c r="I266" s="794"/>
      <c r="J266" s="794"/>
      <c r="K266" s="794"/>
      <c r="L266" s="794"/>
      <c r="M266" s="794"/>
      <c r="N266" s="794"/>
      <c r="O266" s="794"/>
      <c r="P266" s="794"/>
      <c r="Q266" s="794"/>
    </row>
    <row r="267" spans="1:17" x14ac:dyDescent="0.2">
      <c r="A267" s="794"/>
      <c r="B267" s="794"/>
      <c r="C267" s="794"/>
      <c r="D267" s="794"/>
      <c r="G267" s="794"/>
      <c r="H267" s="794"/>
      <c r="I267" s="794"/>
      <c r="J267" s="794"/>
      <c r="K267" s="794"/>
      <c r="L267" s="794"/>
      <c r="M267" s="794"/>
      <c r="N267" s="794"/>
      <c r="O267" s="794"/>
      <c r="P267" s="794"/>
      <c r="Q267" s="794"/>
    </row>
    <row r="268" spans="1:17" x14ac:dyDescent="0.2">
      <c r="A268" s="794"/>
      <c r="B268" s="794"/>
      <c r="C268" s="794"/>
      <c r="D268" s="794"/>
      <c r="G268" s="794"/>
      <c r="H268" s="794"/>
      <c r="I268" s="794"/>
      <c r="J268" s="794"/>
      <c r="K268" s="794"/>
      <c r="L268" s="794"/>
      <c r="M268" s="794"/>
      <c r="N268" s="794"/>
      <c r="O268" s="794"/>
      <c r="P268" s="794"/>
      <c r="Q268" s="794"/>
    </row>
    <row r="269" spans="1:17" x14ac:dyDescent="0.2">
      <c r="A269" s="794"/>
      <c r="B269" s="794"/>
      <c r="C269" s="794"/>
      <c r="D269" s="794"/>
      <c r="G269" s="794"/>
      <c r="H269" s="794"/>
      <c r="I269" s="794"/>
      <c r="J269" s="794"/>
      <c r="K269" s="794"/>
      <c r="L269" s="794"/>
      <c r="M269" s="794"/>
      <c r="N269" s="794"/>
      <c r="O269" s="794"/>
      <c r="P269" s="794"/>
      <c r="Q269" s="794"/>
    </row>
    <row r="270" spans="1:17" x14ac:dyDescent="0.2">
      <c r="A270" s="794"/>
      <c r="B270" s="794"/>
      <c r="C270" s="794"/>
      <c r="D270" s="794"/>
      <c r="G270" s="794"/>
      <c r="H270" s="794"/>
      <c r="I270" s="794"/>
      <c r="J270" s="794"/>
      <c r="K270" s="794"/>
      <c r="L270" s="794"/>
      <c r="M270" s="794"/>
      <c r="N270" s="794"/>
      <c r="O270" s="794"/>
      <c r="P270" s="794"/>
      <c r="Q270" s="794"/>
    </row>
    <row r="271" spans="1:17" x14ac:dyDescent="0.2">
      <c r="A271" s="794"/>
      <c r="B271" s="794"/>
      <c r="C271" s="794"/>
      <c r="D271" s="794"/>
      <c r="G271" s="794"/>
      <c r="H271" s="794"/>
      <c r="I271" s="794"/>
      <c r="J271" s="794"/>
      <c r="K271" s="794"/>
      <c r="L271" s="794"/>
      <c r="M271" s="794"/>
      <c r="N271" s="794"/>
      <c r="O271" s="794"/>
      <c r="P271" s="794"/>
      <c r="Q271" s="794"/>
    </row>
    <row r="272" spans="1:17" x14ac:dyDescent="0.2">
      <c r="A272" s="794"/>
      <c r="B272" s="794"/>
      <c r="C272" s="794"/>
      <c r="D272" s="794"/>
      <c r="G272" s="794"/>
      <c r="H272" s="794"/>
      <c r="I272" s="794"/>
      <c r="J272" s="794"/>
      <c r="K272" s="794"/>
      <c r="L272" s="794"/>
      <c r="M272" s="794"/>
      <c r="N272" s="794"/>
      <c r="O272" s="794"/>
      <c r="P272" s="794"/>
      <c r="Q272" s="794"/>
    </row>
    <row r="273" spans="1:17" x14ac:dyDescent="0.2">
      <c r="A273" s="794"/>
      <c r="B273" s="794"/>
      <c r="C273" s="794"/>
      <c r="D273" s="794"/>
      <c r="G273" s="794"/>
      <c r="H273" s="794"/>
      <c r="I273" s="794"/>
      <c r="J273" s="794"/>
      <c r="K273" s="794"/>
      <c r="L273" s="794"/>
      <c r="M273" s="794"/>
      <c r="N273" s="794"/>
      <c r="O273" s="794"/>
      <c r="P273" s="794"/>
      <c r="Q273" s="794"/>
    </row>
    <row r="274" spans="1:17" x14ac:dyDescent="0.2">
      <c r="A274" s="794"/>
      <c r="B274" s="794"/>
      <c r="C274" s="794"/>
      <c r="D274" s="794"/>
      <c r="G274" s="794"/>
      <c r="H274" s="794"/>
      <c r="I274" s="794"/>
      <c r="J274" s="794"/>
      <c r="K274" s="794"/>
      <c r="L274" s="794"/>
      <c r="M274" s="794"/>
      <c r="N274" s="794"/>
      <c r="O274" s="794"/>
      <c r="P274" s="794"/>
      <c r="Q274" s="794"/>
    </row>
    <row r="275" spans="1:17" x14ac:dyDescent="0.2">
      <c r="A275" s="794"/>
      <c r="B275" s="794"/>
      <c r="C275" s="794"/>
      <c r="D275" s="794"/>
      <c r="G275" s="794"/>
      <c r="H275" s="794"/>
      <c r="I275" s="794"/>
      <c r="J275" s="794"/>
      <c r="K275" s="794"/>
      <c r="L275" s="794"/>
      <c r="M275" s="794"/>
      <c r="N275" s="794"/>
      <c r="O275" s="794"/>
      <c r="P275" s="794"/>
      <c r="Q275" s="794"/>
    </row>
    <row r="276" spans="1:17" x14ac:dyDescent="0.2">
      <c r="A276" s="794"/>
      <c r="B276" s="794"/>
      <c r="C276" s="794"/>
      <c r="D276" s="794"/>
      <c r="G276" s="794"/>
      <c r="H276" s="794"/>
      <c r="I276" s="794"/>
      <c r="J276" s="794"/>
      <c r="K276" s="794"/>
      <c r="L276" s="794"/>
      <c r="M276" s="794"/>
      <c r="N276" s="794"/>
      <c r="O276" s="794"/>
      <c r="P276" s="794"/>
      <c r="Q276" s="794"/>
    </row>
    <row r="277" spans="1:17" x14ac:dyDescent="0.2">
      <c r="A277" s="794"/>
      <c r="B277" s="794"/>
      <c r="C277" s="794"/>
      <c r="D277" s="794"/>
      <c r="G277" s="794"/>
      <c r="H277" s="794"/>
      <c r="I277" s="794"/>
      <c r="J277" s="794"/>
      <c r="K277" s="794"/>
      <c r="L277" s="794"/>
      <c r="M277" s="794"/>
      <c r="N277" s="794"/>
      <c r="O277" s="794"/>
      <c r="P277" s="794"/>
      <c r="Q277" s="794"/>
    </row>
    <row r="278" spans="1:17" x14ac:dyDescent="0.2">
      <c r="A278" s="794"/>
      <c r="B278" s="794"/>
      <c r="C278" s="794"/>
      <c r="D278" s="794"/>
      <c r="G278" s="794"/>
      <c r="H278" s="794"/>
      <c r="I278" s="794"/>
      <c r="J278" s="794"/>
      <c r="K278" s="794"/>
      <c r="L278" s="794"/>
      <c r="M278" s="794"/>
      <c r="N278" s="794"/>
      <c r="O278" s="794"/>
      <c r="P278" s="794"/>
      <c r="Q278" s="794"/>
    </row>
    <row r="279" spans="1:17" x14ac:dyDescent="0.2">
      <c r="A279" s="794"/>
      <c r="B279" s="794"/>
      <c r="C279" s="794"/>
      <c r="D279" s="794"/>
      <c r="G279" s="794"/>
      <c r="H279" s="794"/>
      <c r="I279" s="794"/>
      <c r="J279" s="794"/>
      <c r="K279" s="794"/>
      <c r="L279" s="794"/>
      <c r="M279" s="794"/>
      <c r="N279" s="794"/>
      <c r="O279" s="794"/>
      <c r="P279" s="794"/>
      <c r="Q279" s="794"/>
    </row>
    <row r="280" spans="1:17" x14ac:dyDescent="0.2">
      <c r="A280" s="794"/>
      <c r="B280" s="794"/>
      <c r="C280" s="794"/>
      <c r="D280" s="794"/>
      <c r="G280" s="794"/>
      <c r="H280" s="794"/>
      <c r="I280" s="794"/>
      <c r="J280" s="794"/>
      <c r="K280" s="794"/>
      <c r="L280" s="794"/>
      <c r="M280" s="794"/>
      <c r="N280" s="794"/>
      <c r="O280" s="794"/>
      <c r="P280" s="794"/>
      <c r="Q280" s="794"/>
    </row>
    <row r="281" spans="1:17" x14ac:dyDescent="0.2">
      <c r="A281" s="794"/>
      <c r="B281" s="794"/>
      <c r="C281" s="794"/>
      <c r="D281" s="794"/>
      <c r="G281" s="794"/>
      <c r="H281" s="794"/>
      <c r="I281" s="794"/>
      <c r="J281" s="794"/>
      <c r="K281" s="794"/>
      <c r="L281" s="794"/>
      <c r="M281" s="794"/>
      <c r="N281" s="794"/>
      <c r="O281" s="794"/>
      <c r="P281" s="794"/>
      <c r="Q281" s="794"/>
    </row>
    <row r="282" spans="1:17" x14ac:dyDescent="0.2">
      <c r="A282" s="794"/>
      <c r="B282" s="794"/>
      <c r="C282" s="794"/>
      <c r="D282" s="794"/>
      <c r="G282" s="794"/>
      <c r="H282" s="794"/>
      <c r="I282" s="794"/>
      <c r="J282" s="794"/>
      <c r="K282" s="794"/>
      <c r="L282" s="794"/>
      <c r="M282" s="794"/>
      <c r="N282" s="794"/>
      <c r="O282" s="794"/>
      <c r="P282" s="794"/>
      <c r="Q282" s="794"/>
    </row>
    <row r="283" spans="1:17" x14ac:dyDescent="0.2">
      <c r="A283" s="794"/>
      <c r="B283" s="794"/>
      <c r="C283" s="794"/>
      <c r="D283" s="794"/>
      <c r="G283" s="794"/>
      <c r="H283" s="794"/>
      <c r="I283" s="794"/>
      <c r="J283" s="794"/>
      <c r="K283" s="794"/>
      <c r="L283" s="794"/>
      <c r="M283" s="794"/>
      <c r="N283" s="794"/>
      <c r="O283" s="794"/>
      <c r="P283" s="794"/>
      <c r="Q283" s="794"/>
    </row>
    <row r="284" spans="1:17" x14ac:dyDescent="0.2">
      <c r="A284" s="794"/>
      <c r="B284" s="794"/>
      <c r="C284" s="794"/>
      <c r="D284" s="794"/>
      <c r="G284" s="794"/>
      <c r="H284" s="794"/>
      <c r="I284" s="794"/>
      <c r="J284" s="794"/>
      <c r="K284" s="794"/>
      <c r="L284" s="794"/>
      <c r="M284" s="794"/>
      <c r="N284" s="794"/>
      <c r="O284" s="794"/>
      <c r="P284" s="794"/>
      <c r="Q284" s="794"/>
    </row>
    <row r="285" spans="1:17" x14ac:dyDescent="0.2">
      <c r="A285" s="794"/>
      <c r="B285" s="794"/>
      <c r="C285" s="794"/>
      <c r="D285" s="794"/>
      <c r="G285" s="794"/>
      <c r="H285" s="794"/>
      <c r="I285" s="794"/>
      <c r="J285" s="794"/>
      <c r="K285" s="794"/>
      <c r="L285" s="794"/>
      <c r="M285" s="794"/>
      <c r="N285" s="794"/>
      <c r="O285" s="794"/>
      <c r="P285" s="794"/>
      <c r="Q285" s="794"/>
    </row>
    <row r="286" spans="1:17" x14ac:dyDescent="0.2">
      <c r="A286" s="794"/>
      <c r="B286" s="794"/>
      <c r="C286" s="794"/>
      <c r="D286" s="794"/>
      <c r="G286" s="794"/>
      <c r="H286" s="794"/>
      <c r="I286" s="794"/>
      <c r="J286" s="794"/>
      <c r="K286" s="794"/>
      <c r="L286" s="794"/>
      <c r="M286" s="794"/>
      <c r="N286" s="794"/>
      <c r="O286" s="794"/>
      <c r="P286" s="794"/>
      <c r="Q286" s="794"/>
    </row>
    <row r="287" spans="1:17" x14ac:dyDescent="0.2">
      <c r="A287" s="794"/>
      <c r="B287" s="794"/>
      <c r="C287" s="794"/>
      <c r="D287" s="794"/>
      <c r="G287" s="794"/>
      <c r="H287" s="794"/>
      <c r="I287" s="794"/>
      <c r="J287" s="794"/>
      <c r="K287" s="794"/>
      <c r="L287" s="794"/>
      <c r="M287" s="794"/>
      <c r="N287" s="794"/>
      <c r="O287" s="794"/>
      <c r="P287" s="794"/>
      <c r="Q287" s="794"/>
    </row>
    <row r="288" spans="1:17" x14ac:dyDescent="0.2">
      <c r="A288" s="794"/>
      <c r="B288" s="794"/>
      <c r="C288" s="794"/>
      <c r="D288" s="794"/>
      <c r="G288" s="794"/>
      <c r="H288" s="794"/>
      <c r="I288" s="794"/>
      <c r="J288" s="794"/>
      <c r="K288" s="794"/>
      <c r="L288" s="794"/>
      <c r="M288" s="794"/>
      <c r="N288" s="794"/>
      <c r="O288" s="794"/>
      <c r="P288" s="794"/>
      <c r="Q288" s="794"/>
    </row>
    <row r="289" spans="1:17" x14ac:dyDescent="0.2">
      <c r="A289" s="794"/>
      <c r="B289" s="794"/>
      <c r="C289" s="794"/>
      <c r="D289" s="794"/>
      <c r="G289" s="794"/>
      <c r="H289" s="794"/>
      <c r="I289" s="794"/>
      <c r="J289" s="794"/>
      <c r="K289" s="794"/>
      <c r="L289" s="794"/>
      <c r="M289" s="794"/>
      <c r="N289" s="794"/>
      <c r="O289" s="794"/>
      <c r="P289" s="794"/>
      <c r="Q289" s="794"/>
    </row>
    <row r="290" spans="1:17" x14ac:dyDescent="0.2">
      <c r="A290" s="794"/>
      <c r="B290" s="794"/>
      <c r="C290" s="794"/>
      <c r="D290" s="794"/>
      <c r="G290" s="794"/>
      <c r="H290" s="794"/>
      <c r="I290" s="794"/>
      <c r="J290" s="794"/>
      <c r="K290" s="794"/>
      <c r="L290" s="794"/>
      <c r="M290" s="794"/>
      <c r="N290" s="794"/>
      <c r="O290" s="794"/>
      <c r="P290" s="794"/>
      <c r="Q290" s="794"/>
    </row>
    <row r="291" spans="1:17" x14ac:dyDescent="0.2">
      <c r="A291" s="794"/>
      <c r="B291" s="794"/>
      <c r="C291" s="794"/>
      <c r="D291" s="794"/>
      <c r="G291" s="794"/>
      <c r="H291" s="794"/>
      <c r="I291" s="794"/>
      <c r="J291" s="794"/>
      <c r="K291" s="794"/>
      <c r="L291" s="794"/>
      <c r="M291" s="794"/>
      <c r="N291" s="794"/>
      <c r="O291" s="794"/>
      <c r="P291" s="794"/>
      <c r="Q291" s="794"/>
    </row>
    <row r="292" spans="1:17" x14ac:dyDescent="0.2">
      <c r="A292" s="794"/>
      <c r="B292" s="794"/>
      <c r="C292" s="794"/>
      <c r="D292" s="794"/>
      <c r="G292" s="794"/>
      <c r="H292" s="794"/>
      <c r="I292" s="794"/>
      <c r="J292" s="794"/>
      <c r="K292" s="794"/>
      <c r="L292" s="794"/>
      <c r="M292" s="794"/>
      <c r="N292" s="794"/>
      <c r="O292" s="794"/>
      <c r="P292" s="794"/>
      <c r="Q292" s="794"/>
    </row>
    <row r="293" spans="1:17" x14ac:dyDescent="0.2">
      <c r="A293" s="794"/>
      <c r="B293" s="794"/>
      <c r="C293" s="794"/>
      <c r="D293" s="794"/>
      <c r="G293" s="794"/>
      <c r="H293" s="794"/>
      <c r="I293" s="794"/>
      <c r="J293" s="794"/>
      <c r="K293" s="794"/>
      <c r="L293" s="794"/>
      <c r="M293" s="794"/>
      <c r="N293" s="794"/>
      <c r="O293" s="794"/>
      <c r="P293" s="794"/>
      <c r="Q293" s="794"/>
    </row>
    <row r="294" spans="1:17" x14ac:dyDescent="0.2">
      <c r="A294" s="794"/>
      <c r="B294" s="794"/>
      <c r="C294" s="794"/>
      <c r="D294" s="794"/>
      <c r="G294" s="794"/>
      <c r="H294" s="794"/>
      <c r="I294" s="794"/>
      <c r="J294" s="794"/>
      <c r="K294" s="794"/>
      <c r="L294" s="794"/>
      <c r="M294" s="794"/>
      <c r="N294" s="794"/>
      <c r="O294" s="794"/>
      <c r="P294" s="794"/>
      <c r="Q294" s="794"/>
    </row>
    <row r="295" spans="1:17" x14ac:dyDescent="0.2">
      <c r="A295" s="794"/>
      <c r="B295" s="794"/>
      <c r="C295" s="794"/>
      <c r="D295" s="794"/>
      <c r="G295" s="794"/>
      <c r="H295" s="794"/>
      <c r="I295" s="794"/>
      <c r="J295" s="794"/>
      <c r="K295" s="794"/>
      <c r="L295" s="794"/>
      <c r="M295" s="794"/>
      <c r="N295" s="794"/>
      <c r="O295" s="794"/>
      <c r="P295" s="794"/>
      <c r="Q295" s="794"/>
    </row>
    <row r="296" spans="1:17" x14ac:dyDescent="0.2">
      <c r="A296" s="794"/>
      <c r="B296" s="794"/>
      <c r="C296" s="794"/>
      <c r="D296" s="794"/>
      <c r="G296" s="794"/>
      <c r="H296" s="794"/>
      <c r="I296" s="794"/>
      <c r="J296" s="794"/>
      <c r="K296" s="794"/>
      <c r="L296" s="794"/>
      <c r="M296" s="794"/>
      <c r="N296" s="794"/>
      <c r="O296" s="794"/>
      <c r="P296" s="794"/>
      <c r="Q296" s="794"/>
    </row>
    <row r="297" spans="1:17" x14ac:dyDescent="0.2">
      <c r="A297" s="794"/>
      <c r="B297" s="794"/>
      <c r="C297" s="794"/>
      <c r="D297" s="794"/>
      <c r="G297" s="794"/>
      <c r="H297" s="794"/>
      <c r="I297" s="794"/>
      <c r="J297" s="794"/>
      <c r="K297" s="794"/>
      <c r="L297" s="794"/>
      <c r="M297" s="794"/>
      <c r="N297" s="794"/>
      <c r="O297" s="794"/>
      <c r="P297" s="794"/>
      <c r="Q297" s="794"/>
    </row>
    <row r="298" spans="1:17" x14ac:dyDescent="0.2">
      <c r="A298" s="794"/>
      <c r="B298" s="794"/>
      <c r="C298" s="794"/>
      <c r="D298" s="794"/>
      <c r="G298" s="794"/>
      <c r="H298" s="794"/>
      <c r="I298" s="794"/>
      <c r="J298" s="794"/>
      <c r="K298" s="794"/>
      <c r="L298" s="794"/>
      <c r="M298" s="794"/>
      <c r="N298" s="794"/>
      <c r="O298" s="794"/>
      <c r="P298" s="794"/>
      <c r="Q298" s="794"/>
    </row>
    <row r="299" spans="1:17" x14ac:dyDescent="0.2">
      <c r="A299" s="794"/>
      <c r="B299" s="794"/>
      <c r="C299" s="794"/>
      <c r="D299" s="794"/>
      <c r="G299" s="794"/>
      <c r="H299" s="794"/>
      <c r="I299" s="794"/>
      <c r="J299" s="794"/>
      <c r="K299" s="794"/>
      <c r="L299" s="794"/>
      <c r="M299" s="794"/>
      <c r="N299" s="794"/>
      <c r="O299" s="794"/>
      <c r="P299" s="794"/>
      <c r="Q299" s="794"/>
    </row>
    <row r="300" spans="1:17" x14ac:dyDescent="0.2">
      <c r="A300" s="794"/>
      <c r="B300" s="794"/>
      <c r="C300" s="794"/>
      <c r="D300" s="794"/>
      <c r="G300" s="794"/>
      <c r="H300" s="794"/>
      <c r="I300" s="794"/>
      <c r="J300" s="794"/>
      <c r="K300" s="794"/>
      <c r="L300" s="794"/>
      <c r="M300" s="794"/>
      <c r="N300" s="794"/>
      <c r="O300" s="794"/>
      <c r="P300" s="794"/>
      <c r="Q300" s="794"/>
    </row>
    <row r="301" spans="1:17" x14ac:dyDescent="0.2">
      <c r="A301" s="794"/>
      <c r="B301" s="794"/>
      <c r="C301" s="794"/>
      <c r="D301" s="794"/>
      <c r="G301" s="794"/>
      <c r="H301" s="794"/>
      <c r="I301" s="794"/>
      <c r="J301" s="794"/>
      <c r="K301" s="794"/>
      <c r="L301" s="794"/>
      <c r="M301" s="794"/>
      <c r="N301" s="794"/>
      <c r="O301" s="794"/>
      <c r="P301" s="794"/>
      <c r="Q301" s="794"/>
    </row>
    <row r="302" spans="1:17" x14ac:dyDescent="0.2">
      <c r="A302" s="794"/>
      <c r="B302" s="794"/>
      <c r="C302" s="794"/>
      <c r="D302" s="794"/>
      <c r="G302" s="794"/>
      <c r="H302" s="794"/>
      <c r="I302" s="794"/>
      <c r="J302" s="794"/>
      <c r="K302" s="794"/>
      <c r="L302" s="794"/>
      <c r="M302" s="794"/>
      <c r="N302" s="794"/>
      <c r="O302" s="794"/>
      <c r="P302" s="794"/>
      <c r="Q302" s="794"/>
    </row>
    <row r="303" spans="1:17" x14ac:dyDescent="0.2">
      <c r="A303" s="794"/>
      <c r="B303" s="794"/>
      <c r="C303" s="794"/>
      <c r="D303" s="794"/>
      <c r="G303" s="794"/>
      <c r="H303" s="794"/>
      <c r="I303" s="794"/>
      <c r="J303" s="794"/>
      <c r="K303" s="794"/>
      <c r="L303" s="794"/>
      <c r="M303" s="794"/>
      <c r="N303" s="794"/>
      <c r="O303" s="794"/>
      <c r="P303" s="794"/>
      <c r="Q303" s="794"/>
    </row>
    <row r="304" spans="1:17" x14ac:dyDescent="0.2">
      <c r="A304" s="794"/>
      <c r="B304" s="794"/>
      <c r="C304" s="794"/>
      <c r="D304" s="794"/>
      <c r="G304" s="794"/>
      <c r="H304" s="794"/>
      <c r="I304" s="794"/>
      <c r="J304" s="794"/>
      <c r="K304" s="794"/>
      <c r="L304" s="794"/>
      <c r="M304" s="794"/>
      <c r="N304" s="794"/>
      <c r="O304" s="794"/>
      <c r="P304" s="794"/>
      <c r="Q304" s="794"/>
    </row>
    <row r="305" spans="1:17" x14ac:dyDescent="0.2">
      <c r="A305" s="794"/>
      <c r="B305" s="794"/>
      <c r="C305" s="794"/>
      <c r="D305" s="794"/>
      <c r="G305" s="794"/>
      <c r="H305" s="794"/>
      <c r="I305" s="794"/>
      <c r="J305" s="794"/>
      <c r="K305" s="794"/>
      <c r="L305" s="794"/>
      <c r="M305" s="794"/>
      <c r="N305" s="794"/>
      <c r="O305" s="794"/>
      <c r="P305" s="794"/>
      <c r="Q305" s="794"/>
    </row>
    <row r="306" spans="1:17" x14ac:dyDescent="0.2">
      <c r="A306" s="794"/>
      <c r="B306" s="794"/>
      <c r="C306" s="794"/>
      <c r="D306" s="794"/>
      <c r="G306" s="794"/>
      <c r="H306" s="794"/>
      <c r="I306" s="794"/>
      <c r="J306" s="794"/>
      <c r="K306" s="794"/>
      <c r="L306" s="794"/>
      <c r="M306" s="794"/>
      <c r="N306" s="794"/>
      <c r="O306" s="794"/>
      <c r="P306" s="794"/>
      <c r="Q306" s="794"/>
    </row>
    <row r="307" spans="1:17" x14ac:dyDescent="0.2">
      <c r="A307" s="794"/>
      <c r="B307" s="794"/>
      <c r="C307" s="794"/>
      <c r="D307" s="794"/>
      <c r="G307" s="794"/>
      <c r="H307" s="794"/>
      <c r="I307" s="794"/>
      <c r="J307" s="794"/>
      <c r="K307" s="794"/>
      <c r="L307" s="794"/>
      <c r="M307" s="794"/>
      <c r="N307" s="794"/>
      <c r="O307" s="794"/>
      <c r="P307" s="794"/>
      <c r="Q307" s="794"/>
    </row>
    <row r="308" spans="1:17" x14ac:dyDescent="0.2">
      <c r="A308" s="794"/>
      <c r="B308" s="794"/>
      <c r="C308" s="794"/>
      <c r="D308" s="794"/>
      <c r="G308" s="794"/>
      <c r="H308" s="794"/>
      <c r="I308" s="794"/>
      <c r="J308" s="794"/>
      <c r="K308" s="794"/>
      <c r="L308" s="794"/>
      <c r="M308" s="794"/>
      <c r="N308" s="794"/>
      <c r="O308" s="794"/>
      <c r="P308" s="794"/>
      <c r="Q308" s="794"/>
    </row>
    <row r="309" spans="1:17" x14ac:dyDescent="0.2">
      <c r="A309" s="794"/>
      <c r="B309" s="794"/>
      <c r="C309" s="794"/>
      <c r="D309" s="794"/>
      <c r="G309" s="794"/>
      <c r="H309" s="794"/>
      <c r="I309" s="794"/>
      <c r="J309" s="794"/>
      <c r="K309" s="794"/>
      <c r="L309" s="794"/>
      <c r="M309" s="794"/>
      <c r="N309" s="794"/>
      <c r="O309" s="794"/>
      <c r="P309" s="794"/>
      <c r="Q309" s="794"/>
    </row>
    <row r="310" spans="1:17" x14ac:dyDescent="0.2">
      <c r="A310" s="794"/>
      <c r="B310" s="794"/>
      <c r="C310" s="794"/>
      <c r="D310" s="794"/>
      <c r="G310" s="794"/>
      <c r="H310" s="794"/>
      <c r="I310" s="794"/>
      <c r="J310" s="794"/>
      <c r="K310" s="794"/>
      <c r="L310" s="794"/>
      <c r="M310" s="794"/>
      <c r="N310" s="794"/>
      <c r="O310" s="794"/>
      <c r="P310" s="794"/>
      <c r="Q310" s="794"/>
    </row>
    <row r="311" spans="1:17" x14ac:dyDescent="0.2">
      <c r="A311" s="794"/>
      <c r="B311" s="794"/>
      <c r="C311" s="794"/>
      <c r="D311" s="794"/>
      <c r="G311" s="794"/>
      <c r="H311" s="794"/>
      <c r="I311" s="794"/>
      <c r="J311" s="794"/>
      <c r="K311" s="794"/>
      <c r="L311" s="794"/>
      <c r="M311" s="794"/>
      <c r="N311" s="794"/>
      <c r="O311" s="794"/>
      <c r="P311" s="794"/>
      <c r="Q311" s="794"/>
    </row>
    <row r="312" spans="1:17" x14ac:dyDescent="0.2">
      <c r="A312" s="794"/>
      <c r="B312" s="794"/>
      <c r="C312" s="794"/>
      <c r="D312" s="794"/>
      <c r="G312" s="794"/>
      <c r="H312" s="794"/>
      <c r="I312" s="794"/>
      <c r="J312" s="794"/>
      <c r="K312" s="794"/>
      <c r="L312" s="794"/>
      <c r="M312" s="794"/>
      <c r="N312" s="794"/>
      <c r="O312" s="794"/>
      <c r="P312" s="794"/>
      <c r="Q312" s="794"/>
    </row>
    <row r="313" spans="1:17" x14ac:dyDescent="0.2">
      <c r="A313" s="794"/>
      <c r="B313" s="794"/>
      <c r="C313" s="794"/>
      <c r="D313" s="794"/>
      <c r="G313" s="794"/>
      <c r="H313" s="794"/>
      <c r="I313" s="794"/>
      <c r="J313" s="794"/>
      <c r="K313" s="794"/>
      <c r="L313" s="794"/>
      <c r="M313" s="794"/>
      <c r="N313" s="794"/>
      <c r="O313" s="794"/>
      <c r="P313" s="794"/>
      <c r="Q313" s="794"/>
    </row>
    <row r="314" spans="1:17" x14ac:dyDescent="0.2">
      <c r="A314" s="794"/>
      <c r="B314" s="794"/>
      <c r="C314" s="794"/>
      <c r="D314" s="794"/>
      <c r="G314" s="794"/>
      <c r="H314" s="794"/>
      <c r="I314" s="794"/>
      <c r="J314" s="794"/>
      <c r="K314" s="794"/>
      <c r="L314" s="794"/>
      <c r="M314" s="794"/>
      <c r="N314" s="794"/>
      <c r="O314" s="794"/>
      <c r="P314" s="794"/>
      <c r="Q314" s="794"/>
    </row>
    <row r="315" spans="1:17" x14ac:dyDescent="0.2">
      <c r="A315" s="794"/>
      <c r="B315" s="794"/>
      <c r="C315" s="794"/>
      <c r="D315" s="794"/>
      <c r="G315" s="794"/>
      <c r="H315" s="794"/>
      <c r="I315" s="794"/>
      <c r="J315" s="794"/>
      <c r="K315" s="794"/>
      <c r="L315" s="794"/>
      <c r="M315" s="794"/>
      <c r="N315" s="794"/>
      <c r="O315" s="794"/>
      <c r="P315" s="794"/>
      <c r="Q315" s="794"/>
    </row>
    <row r="316" spans="1:17" x14ac:dyDescent="0.2">
      <c r="A316" s="794"/>
      <c r="B316" s="794"/>
      <c r="C316" s="794"/>
      <c r="D316" s="794"/>
      <c r="G316" s="794"/>
      <c r="H316" s="794"/>
      <c r="I316" s="794"/>
      <c r="J316" s="794"/>
      <c r="K316" s="794"/>
      <c r="L316" s="794"/>
      <c r="M316" s="794"/>
      <c r="N316" s="794"/>
      <c r="O316" s="794"/>
      <c r="P316" s="794"/>
      <c r="Q316" s="794"/>
    </row>
    <row r="317" spans="1:17" x14ac:dyDescent="0.2">
      <c r="A317" s="794"/>
      <c r="B317" s="794"/>
      <c r="C317" s="794"/>
      <c r="D317" s="794"/>
      <c r="G317" s="794"/>
      <c r="H317" s="794"/>
      <c r="I317" s="794"/>
      <c r="J317" s="794"/>
      <c r="K317" s="794"/>
      <c r="L317" s="794"/>
      <c r="M317" s="794"/>
      <c r="N317" s="794"/>
      <c r="O317" s="794"/>
      <c r="P317" s="794"/>
      <c r="Q317" s="794"/>
    </row>
    <row r="318" spans="1:17" x14ac:dyDescent="0.2">
      <c r="A318" s="794"/>
      <c r="B318" s="794"/>
      <c r="C318" s="794"/>
      <c r="D318" s="794"/>
      <c r="G318" s="794"/>
      <c r="H318" s="794"/>
      <c r="I318" s="794"/>
      <c r="J318" s="794"/>
      <c r="K318" s="794"/>
      <c r="L318" s="794"/>
      <c r="M318" s="794"/>
      <c r="N318" s="794"/>
      <c r="O318" s="794"/>
      <c r="P318" s="794"/>
      <c r="Q318" s="794"/>
    </row>
    <row r="319" spans="1:17" x14ac:dyDescent="0.2">
      <c r="A319" s="794"/>
      <c r="B319" s="794"/>
      <c r="C319" s="794"/>
      <c r="D319" s="794"/>
      <c r="G319" s="794"/>
      <c r="H319" s="794"/>
      <c r="I319" s="794"/>
      <c r="J319" s="794"/>
      <c r="K319" s="794"/>
      <c r="L319" s="794"/>
      <c r="M319" s="794"/>
      <c r="N319" s="794"/>
      <c r="O319" s="794"/>
      <c r="P319" s="794"/>
      <c r="Q319" s="794"/>
    </row>
    <row r="320" spans="1:17" x14ac:dyDescent="0.2">
      <c r="A320" s="794"/>
      <c r="B320" s="794"/>
      <c r="C320" s="794"/>
      <c r="D320" s="794"/>
      <c r="G320" s="794"/>
      <c r="H320" s="794"/>
      <c r="I320" s="794"/>
      <c r="J320" s="794"/>
      <c r="K320" s="794"/>
      <c r="L320" s="794"/>
      <c r="M320" s="794"/>
      <c r="N320" s="794"/>
      <c r="O320" s="794"/>
      <c r="P320" s="794"/>
      <c r="Q320" s="794"/>
    </row>
    <row r="321" spans="1:17" x14ac:dyDescent="0.2">
      <c r="A321" s="794"/>
      <c r="B321" s="794"/>
      <c r="C321" s="794"/>
      <c r="D321" s="794"/>
      <c r="G321" s="794"/>
      <c r="H321" s="794"/>
      <c r="I321" s="794"/>
      <c r="J321" s="794"/>
      <c r="K321" s="794"/>
      <c r="L321" s="794"/>
      <c r="M321" s="794"/>
      <c r="N321" s="794"/>
      <c r="O321" s="794"/>
      <c r="P321" s="794"/>
      <c r="Q321" s="794"/>
    </row>
    <row r="322" spans="1:17" x14ac:dyDescent="0.2">
      <c r="A322" s="794"/>
      <c r="B322" s="794"/>
      <c r="C322" s="794"/>
      <c r="D322" s="794"/>
      <c r="G322" s="794"/>
      <c r="H322" s="794"/>
      <c r="I322" s="794"/>
      <c r="J322" s="794"/>
      <c r="K322" s="794"/>
      <c r="L322" s="794"/>
      <c r="M322" s="794"/>
      <c r="N322" s="794"/>
      <c r="O322" s="794"/>
      <c r="P322" s="794"/>
      <c r="Q322" s="794"/>
    </row>
    <row r="323" spans="1:17" x14ac:dyDescent="0.2">
      <c r="A323" s="794"/>
      <c r="B323" s="794"/>
      <c r="C323" s="794"/>
      <c r="D323" s="794"/>
      <c r="G323" s="794"/>
      <c r="H323" s="794"/>
      <c r="I323" s="794"/>
      <c r="J323" s="794"/>
      <c r="K323" s="794"/>
      <c r="L323" s="794"/>
      <c r="M323" s="794"/>
      <c r="N323" s="794"/>
      <c r="O323" s="794"/>
      <c r="P323" s="794"/>
      <c r="Q323" s="794"/>
    </row>
    <row r="324" spans="1:17" x14ac:dyDescent="0.2">
      <c r="A324" s="794"/>
      <c r="B324" s="794"/>
      <c r="C324" s="794"/>
      <c r="D324" s="794"/>
      <c r="G324" s="794"/>
      <c r="H324" s="794"/>
      <c r="I324" s="794"/>
      <c r="J324" s="794"/>
      <c r="K324" s="794"/>
      <c r="L324" s="794"/>
      <c r="M324" s="794"/>
      <c r="N324" s="794"/>
      <c r="O324" s="794"/>
      <c r="P324" s="794"/>
      <c r="Q324" s="794"/>
    </row>
    <row r="325" spans="1:17" x14ac:dyDescent="0.2">
      <c r="A325" s="794"/>
      <c r="B325" s="794"/>
      <c r="C325" s="794"/>
      <c r="D325" s="794"/>
      <c r="G325" s="794"/>
      <c r="H325" s="794"/>
      <c r="I325" s="794"/>
      <c r="J325" s="794"/>
      <c r="K325" s="794"/>
      <c r="L325" s="794"/>
      <c r="M325" s="794"/>
      <c r="N325" s="794"/>
      <c r="O325" s="794"/>
      <c r="P325" s="794"/>
      <c r="Q325" s="794"/>
    </row>
    <row r="326" spans="1:17" x14ac:dyDescent="0.2">
      <c r="A326" s="794"/>
      <c r="B326" s="794"/>
      <c r="C326" s="794"/>
      <c r="D326" s="794"/>
      <c r="G326" s="794"/>
      <c r="H326" s="794"/>
      <c r="I326" s="794"/>
      <c r="J326" s="794"/>
      <c r="K326" s="794"/>
      <c r="L326" s="794"/>
      <c r="M326" s="794"/>
      <c r="N326" s="794"/>
      <c r="O326" s="794"/>
      <c r="P326" s="794"/>
      <c r="Q326" s="794"/>
    </row>
    <row r="327" spans="1:17" x14ac:dyDescent="0.2">
      <c r="A327" s="794"/>
      <c r="B327" s="794"/>
      <c r="C327" s="794"/>
      <c r="D327" s="794"/>
      <c r="G327" s="794"/>
      <c r="H327" s="794"/>
      <c r="I327" s="794"/>
      <c r="J327" s="794"/>
      <c r="K327" s="794"/>
      <c r="L327" s="794"/>
      <c r="M327" s="794"/>
      <c r="N327" s="794"/>
      <c r="O327" s="794"/>
      <c r="P327" s="794"/>
      <c r="Q327" s="794"/>
    </row>
    <row r="328" spans="1:17" x14ac:dyDescent="0.2">
      <c r="A328" s="794"/>
      <c r="B328" s="794"/>
      <c r="C328" s="794"/>
      <c r="D328" s="794"/>
      <c r="G328" s="794"/>
      <c r="H328" s="794"/>
      <c r="I328" s="794"/>
      <c r="J328" s="794"/>
      <c r="K328" s="794"/>
      <c r="L328" s="794"/>
      <c r="M328" s="794"/>
      <c r="N328" s="794"/>
      <c r="O328" s="794"/>
      <c r="P328" s="794"/>
      <c r="Q328" s="794"/>
    </row>
    <row r="329" spans="1:17" x14ac:dyDescent="0.2">
      <c r="A329" s="794"/>
      <c r="B329" s="794"/>
      <c r="C329" s="794"/>
      <c r="D329" s="794"/>
      <c r="G329" s="794"/>
      <c r="H329" s="794"/>
      <c r="I329" s="794"/>
      <c r="J329" s="794"/>
      <c r="K329" s="794"/>
      <c r="L329" s="794"/>
      <c r="M329" s="794"/>
      <c r="N329" s="794"/>
      <c r="O329" s="794"/>
      <c r="P329" s="794"/>
      <c r="Q329" s="794"/>
    </row>
    <row r="330" spans="1:17" x14ac:dyDescent="0.2">
      <c r="A330" s="794"/>
      <c r="B330" s="794"/>
      <c r="C330" s="794"/>
      <c r="D330" s="794"/>
      <c r="G330" s="794"/>
      <c r="H330" s="794"/>
      <c r="I330" s="794"/>
      <c r="J330" s="794"/>
      <c r="K330" s="794"/>
      <c r="L330" s="794"/>
      <c r="M330" s="794"/>
      <c r="N330" s="794"/>
      <c r="O330" s="794"/>
      <c r="P330" s="794"/>
      <c r="Q330" s="794"/>
    </row>
    <row r="331" spans="1:17" x14ac:dyDescent="0.2">
      <c r="A331" s="794"/>
      <c r="B331" s="794"/>
      <c r="C331" s="794"/>
      <c r="D331" s="794"/>
      <c r="G331" s="794"/>
      <c r="H331" s="794"/>
      <c r="I331" s="794"/>
      <c r="J331" s="794"/>
      <c r="K331" s="794"/>
      <c r="L331" s="794"/>
      <c r="M331" s="794"/>
      <c r="N331" s="794"/>
      <c r="O331" s="794"/>
      <c r="P331" s="794"/>
      <c r="Q331" s="794"/>
    </row>
    <row r="332" spans="1:17" x14ac:dyDescent="0.2">
      <c r="A332" s="794"/>
      <c r="B332" s="794"/>
      <c r="C332" s="794"/>
      <c r="D332" s="794"/>
      <c r="G332" s="794"/>
      <c r="H332" s="794"/>
      <c r="I332" s="794"/>
      <c r="J332" s="794"/>
      <c r="K332" s="794"/>
      <c r="L332" s="794"/>
      <c r="M332" s="794"/>
      <c r="N332" s="794"/>
      <c r="O332" s="794"/>
      <c r="P332" s="794"/>
      <c r="Q332" s="794"/>
    </row>
    <row r="333" spans="1:17" x14ac:dyDescent="0.2">
      <c r="A333" s="794"/>
      <c r="B333" s="794"/>
      <c r="C333" s="794"/>
      <c r="D333" s="794"/>
      <c r="G333" s="794"/>
      <c r="H333" s="794"/>
      <c r="I333" s="794"/>
      <c r="J333" s="794"/>
      <c r="K333" s="794"/>
      <c r="L333" s="794"/>
      <c r="M333" s="794"/>
      <c r="N333" s="794"/>
      <c r="O333" s="794"/>
      <c r="P333" s="794"/>
      <c r="Q333" s="794"/>
    </row>
    <row r="334" spans="1:17" x14ac:dyDescent="0.2">
      <c r="A334" s="794"/>
      <c r="B334" s="794"/>
      <c r="C334" s="794"/>
      <c r="D334" s="794"/>
      <c r="G334" s="794"/>
      <c r="H334" s="794"/>
      <c r="I334" s="794"/>
      <c r="J334" s="794"/>
      <c r="K334" s="794"/>
      <c r="L334" s="794"/>
      <c r="M334" s="794"/>
      <c r="N334" s="794"/>
      <c r="O334" s="794"/>
      <c r="P334" s="794"/>
      <c r="Q334" s="794"/>
    </row>
    <row r="335" spans="1:17" x14ac:dyDescent="0.2">
      <c r="A335" s="794"/>
      <c r="B335" s="794"/>
      <c r="C335" s="794"/>
      <c r="D335" s="794"/>
      <c r="G335" s="794"/>
      <c r="H335" s="794"/>
      <c r="I335" s="794"/>
      <c r="J335" s="794"/>
      <c r="K335" s="794"/>
      <c r="L335" s="794"/>
      <c r="M335" s="794"/>
      <c r="N335" s="794"/>
      <c r="O335" s="794"/>
      <c r="P335" s="794"/>
      <c r="Q335" s="794"/>
    </row>
    <row r="336" spans="1:17" x14ac:dyDescent="0.2">
      <c r="A336" s="794"/>
      <c r="B336" s="794"/>
      <c r="C336" s="794"/>
      <c r="D336" s="794"/>
      <c r="G336" s="794"/>
      <c r="H336" s="794"/>
      <c r="I336" s="794"/>
      <c r="J336" s="794"/>
      <c r="K336" s="794"/>
      <c r="L336" s="794"/>
      <c r="M336" s="794"/>
      <c r="N336" s="794"/>
      <c r="O336" s="794"/>
      <c r="P336" s="794"/>
      <c r="Q336" s="794"/>
    </row>
    <row r="337" spans="1:17" x14ac:dyDescent="0.2">
      <c r="A337" s="794"/>
      <c r="B337" s="794"/>
      <c r="C337" s="794"/>
      <c r="D337" s="794"/>
      <c r="G337" s="794"/>
      <c r="H337" s="794"/>
      <c r="I337" s="794"/>
      <c r="J337" s="794"/>
      <c r="K337" s="794"/>
      <c r="L337" s="794"/>
      <c r="M337" s="794"/>
      <c r="N337" s="794"/>
      <c r="O337" s="794"/>
      <c r="P337" s="794"/>
      <c r="Q337" s="794"/>
    </row>
    <row r="338" spans="1:17" x14ac:dyDescent="0.2">
      <c r="A338" s="794"/>
      <c r="B338" s="794"/>
      <c r="C338" s="794"/>
      <c r="D338" s="794"/>
      <c r="G338" s="794"/>
      <c r="H338" s="794"/>
      <c r="I338" s="794"/>
      <c r="J338" s="794"/>
      <c r="K338" s="794"/>
      <c r="L338" s="794"/>
      <c r="M338" s="794"/>
      <c r="N338" s="794"/>
      <c r="O338" s="794"/>
      <c r="P338" s="794"/>
      <c r="Q338" s="794"/>
    </row>
    <row r="339" spans="1:17" x14ac:dyDescent="0.2">
      <c r="A339" s="794"/>
      <c r="B339" s="794"/>
      <c r="C339" s="794"/>
      <c r="D339" s="794"/>
      <c r="G339" s="794"/>
      <c r="H339" s="794"/>
      <c r="I339" s="794"/>
      <c r="J339" s="794"/>
      <c r="K339" s="794"/>
      <c r="L339" s="794"/>
      <c r="M339" s="794"/>
      <c r="N339" s="794"/>
      <c r="O339" s="794"/>
      <c r="P339" s="794"/>
      <c r="Q339" s="794"/>
    </row>
    <row r="340" spans="1:17" x14ac:dyDescent="0.2">
      <c r="A340" s="794"/>
      <c r="B340" s="794"/>
      <c r="C340" s="794"/>
      <c r="D340" s="794"/>
      <c r="G340" s="794"/>
      <c r="H340" s="794"/>
      <c r="I340" s="794"/>
      <c r="J340" s="794"/>
      <c r="K340" s="794"/>
      <c r="L340" s="794"/>
      <c r="M340" s="794"/>
      <c r="N340" s="794"/>
      <c r="O340" s="794"/>
      <c r="P340" s="794"/>
      <c r="Q340" s="794"/>
    </row>
    <row r="341" spans="1:17" x14ac:dyDescent="0.2">
      <c r="A341" s="794"/>
      <c r="B341" s="794"/>
      <c r="C341" s="794"/>
      <c r="D341" s="794"/>
      <c r="G341" s="794"/>
      <c r="H341" s="794"/>
      <c r="I341" s="794"/>
      <c r="J341" s="794"/>
      <c r="K341" s="794"/>
      <c r="L341" s="794"/>
      <c r="M341" s="794"/>
      <c r="N341" s="794"/>
      <c r="O341" s="794"/>
      <c r="P341" s="794"/>
      <c r="Q341" s="794"/>
    </row>
    <row r="342" spans="1:17" x14ac:dyDescent="0.2">
      <c r="A342" s="794"/>
      <c r="B342" s="794"/>
      <c r="C342" s="794"/>
      <c r="D342" s="794"/>
      <c r="G342" s="794"/>
      <c r="H342" s="794"/>
      <c r="I342" s="794"/>
      <c r="J342" s="794"/>
      <c r="K342" s="794"/>
      <c r="L342" s="794"/>
      <c r="M342" s="794"/>
      <c r="N342" s="794"/>
      <c r="O342" s="794"/>
      <c r="P342" s="794"/>
      <c r="Q342" s="794"/>
    </row>
    <row r="343" spans="1:17" x14ac:dyDescent="0.2">
      <c r="A343" s="794"/>
      <c r="B343" s="794"/>
      <c r="C343" s="794"/>
      <c r="D343" s="794"/>
      <c r="G343" s="794"/>
      <c r="H343" s="794"/>
      <c r="I343" s="794"/>
      <c r="J343" s="794"/>
      <c r="K343" s="794"/>
      <c r="L343" s="794"/>
      <c r="M343" s="794"/>
      <c r="N343" s="794"/>
      <c r="O343" s="794"/>
      <c r="P343" s="794"/>
      <c r="Q343" s="794"/>
    </row>
    <row r="344" spans="1:17" x14ac:dyDescent="0.2">
      <c r="A344" s="794"/>
      <c r="B344" s="794"/>
      <c r="C344" s="794"/>
      <c r="D344" s="794"/>
      <c r="G344" s="794"/>
      <c r="H344" s="794"/>
      <c r="I344" s="794"/>
      <c r="J344" s="794"/>
      <c r="K344" s="794"/>
      <c r="L344" s="794"/>
      <c r="M344" s="794"/>
      <c r="N344" s="794"/>
      <c r="O344" s="794"/>
      <c r="P344" s="794"/>
      <c r="Q344" s="794"/>
    </row>
    <row r="345" spans="1:17" x14ac:dyDescent="0.2">
      <c r="A345" s="794"/>
      <c r="B345" s="794"/>
      <c r="C345" s="794"/>
      <c r="D345" s="794"/>
      <c r="G345" s="794"/>
      <c r="H345" s="794"/>
      <c r="I345" s="794"/>
      <c r="J345" s="794"/>
      <c r="K345" s="794"/>
      <c r="L345" s="794"/>
      <c r="M345" s="794"/>
      <c r="N345" s="794"/>
      <c r="O345" s="794"/>
      <c r="P345" s="794"/>
      <c r="Q345" s="794"/>
    </row>
    <row r="346" spans="1:17" x14ac:dyDescent="0.2">
      <c r="A346" s="794"/>
      <c r="B346" s="794"/>
      <c r="C346" s="794"/>
      <c r="D346" s="794"/>
      <c r="G346" s="794"/>
      <c r="H346" s="794"/>
      <c r="I346" s="794"/>
      <c r="J346" s="794"/>
      <c r="K346" s="794"/>
      <c r="L346" s="794"/>
      <c r="M346" s="794"/>
      <c r="N346" s="794"/>
      <c r="O346" s="794"/>
      <c r="P346" s="794"/>
      <c r="Q346" s="794"/>
    </row>
    <row r="347" spans="1:17" x14ac:dyDescent="0.2">
      <c r="A347" s="794"/>
      <c r="B347" s="794"/>
      <c r="C347" s="794"/>
      <c r="D347" s="794"/>
      <c r="G347" s="794"/>
      <c r="H347" s="794"/>
      <c r="I347" s="794"/>
      <c r="J347" s="794"/>
      <c r="K347" s="794"/>
      <c r="L347" s="794"/>
      <c r="M347" s="794"/>
      <c r="N347" s="794"/>
      <c r="O347" s="794"/>
      <c r="P347" s="794"/>
      <c r="Q347" s="794"/>
    </row>
    <row r="348" spans="1:17" x14ac:dyDescent="0.2">
      <c r="A348" s="794"/>
      <c r="B348" s="794"/>
      <c r="C348" s="794"/>
      <c r="D348" s="794"/>
      <c r="G348" s="794"/>
      <c r="H348" s="794"/>
      <c r="I348" s="794"/>
      <c r="J348" s="794"/>
      <c r="K348" s="794"/>
      <c r="L348" s="794"/>
      <c r="M348" s="794"/>
      <c r="N348" s="794"/>
      <c r="O348" s="794"/>
      <c r="P348" s="794"/>
      <c r="Q348" s="794"/>
    </row>
    <row r="349" spans="1:17" x14ac:dyDescent="0.2">
      <c r="A349" s="794"/>
      <c r="B349" s="794"/>
      <c r="C349" s="794"/>
      <c r="D349" s="794"/>
      <c r="G349" s="794"/>
      <c r="H349" s="794"/>
      <c r="I349" s="794"/>
      <c r="J349" s="794"/>
      <c r="K349" s="794"/>
      <c r="L349" s="794"/>
      <c r="M349" s="794"/>
      <c r="N349" s="794"/>
      <c r="O349" s="794"/>
      <c r="P349" s="794"/>
      <c r="Q349" s="794"/>
    </row>
    <row r="350" spans="1:17" x14ac:dyDescent="0.2">
      <c r="A350" s="794"/>
      <c r="B350" s="794"/>
      <c r="C350" s="794"/>
      <c r="D350" s="794"/>
      <c r="G350" s="794"/>
      <c r="H350" s="794"/>
      <c r="I350" s="794"/>
      <c r="J350" s="794"/>
      <c r="K350" s="794"/>
      <c r="L350" s="794"/>
      <c r="M350" s="794"/>
      <c r="N350" s="794"/>
      <c r="O350" s="794"/>
      <c r="P350" s="794"/>
      <c r="Q350" s="794"/>
    </row>
    <row r="351" spans="1:17" x14ac:dyDescent="0.2">
      <c r="A351" s="794"/>
      <c r="B351" s="794"/>
      <c r="C351" s="794"/>
      <c r="D351" s="794"/>
      <c r="G351" s="794"/>
      <c r="H351" s="794"/>
      <c r="I351" s="794"/>
      <c r="J351" s="794"/>
      <c r="K351" s="794"/>
      <c r="L351" s="794"/>
      <c r="M351" s="794"/>
      <c r="N351" s="794"/>
      <c r="O351" s="794"/>
      <c r="P351" s="794"/>
      <c r="Q351" s="794"/>
    </row>
    <row r="352" spans="1:17" x14ac:dyDescent="0.2">
      <c r="A352" s="794"/>
      <c r="B352" s="794"/>
      <c r="C352" s="794"/>
      <c r="D352" s="794"/>
      <c r="G352" s="794"/>
      <c r="H352" s="794"/>
      <c r="I352" s="794"/>
      <c r="J352" s="794"/>
      <c r="K352" s="794"/>
      <c r="L352" s="794"/>
      <c r="M352" s="794"/>
      <c r="N352" s="794"/>
      <c r="O352" s="794"/>
      <c r="P352" s="794"/>
      <c r="Q352" s="794"/>
    </row>
    <row r="353" spans="1:17" x14ac:dyDescent="0.2">
      <c r="A353" s="794"/>
      <c r="B353" s="794"/>
      <c r="C353" s="794"/>
      <c r="D353" s="794"/>
      <c r="G353" s="794"/>
      <c r="H353" s="794"/>
      <c r="I353" s="794"/>
      <c r="J353" s="794"/>
      <c r="K353" s="794"/>
      <c r="L353" s="794"/>
      <c r="M353" s="794"/>
      <c r="N353" s="794"/>
      <c r="O353" s="794"/>
      <c r="P353" s="794"/>
      <c r="Q353" s="794"/>
    </row>
    <row r="354" spans="1:17" x14ac:dyDescent="0.2">
      <c r="A354" s="794"/>
      <c r="B354" s="794"/>
      <c r="C354" s="794"/>
      <c r="D354" s="794"/>
      <c r="G354" s="794"/>
      <c r="H354" s="794"/>
      <c r="I354" s="794"/>
      <c r="J354" s="794"/>
      <c r="K354" s="794"/>
      <c r="L354" s="794"/>
      <c r="M354" s="794"/>
      <c r="N354" s="794"/>
      <c r="O354" s="794"/>
      <c r="P354" s="794"/>
      <c r="Q354" s="794"/>
    </row>
    <row r="355" spans="1:17" x14ac:dyDescent="0.2">
      <c r="A355" s="794"/>
      <c r="B355" s="794"/>
      <c r="C355" s="794"/>
      <c r="D355" s="794"/>
      <c r="G355" s="794"/>
      <c r="H355" s="794"/>
      <c r="I355" s="794"/>
      <c r="J355" s="794"/>
      <c r="K355" s="794"/>
      <c r="L355" s="794"/>
      <c r="M355" s="794"/>
      <c r="N355" s="794"/>
      <c r="O355" s="794"/>
      <c r="P355" s="794"/>
      <c r="Q355" s="794"/>
    </row>
    <row r="356" spans="1:17" x14ac:dyDescent="0.2">
      <c r="A356" s="794"/>
      <c r="B356" s="794"/>
      <c r="C356" s="794"/>
      <c r="D356" s="794"/>
      <c r="G356" s="794"/>
      <c r="H356" s="794"/>
      <c r="I356" s="794"/>
      <c r="J356" s="794"/>
      <c r="K356" s="794"/>
      <c r="L356" s="794"/>
      <c r="M356" s="794"/>
      <c r="N356" s="794"/>
      <c r="O356" s="794"/>
      <c r="P356" s="794"/>
      <c r="Q356" s="794"/>
    </row>
    <row r="357" spans="1:17" x14ac:dyDescent="0.2">
      <c r="A357" s="794"/>
      <c r="B357" s="794"/>
      <c r="C357" s="794"/>
      <c r="D357" s="794"/>
      <c r="G357" s="794"/>
      <c r="H357" s="794"/>
      <c r="I357" s="794"/>
      <c r="J357" s="794"/>
      <c r="K357" s="794"/>
      <c r="L357" s="794"/>
      <c r="M357" s="794"/>
      <c r="N357" s="794"/>
      <c r="O357" s="794"/>
      <c r="P357" s="794"/>
      <c r="Q357" s="794"/>
    </row>
    <row r="358" spans="1:17" x14ac:dyDescent="0.2">
      <c r="A358" s="794"/>
      <c r="B358" s="794"/>
      <c r="C358" s="794"/>
      <c r="D358" s="794"/>
      <c r="G358" s="794"/>
      <c r="H358" s="794"/>
      <c r="I358" s="794"/>
      <c r="J358" s="794"/>
      <c r="K358" s="794"/>
      <c r="L358" s="794"/>
      <c r="M358" s="794"/>
      <c r="N358" s="794"/>
      <c r="O358" s="794"/>
      <c r="P358" s="794"/>
      <c r="Q358" s="794"/>
    </row>
    <row r="359" spans="1:17" x14ac:dyDescent="0.2">
      <c r="A359" s="794"/>
      <c r="B359" s="794"/>
      <c r="C359" s="794"/>
      <c r="D359" s="794"/>
      <c r="G359" s="794"/>
      <c r="H359" s="794"/>
      <c r="I359" s="794"/>
      <c r="J359" s="794"/>
      <c r="K359" s="794"/>
      <c r="L359" s="794"/>
      <c r="M359" s="794"/>
      <c r="N359" s="794"/>
      <c r="O359" s="794"/>
      <c r="P359" s="794"/>
      <c r="Q359" s="794"/>
    </row>
    <row r="360" spans="1:17" x14ac:dyDescent="0.2">
      <c r="A360" s="794"/>
      <c r="B360" s="794"/>
      <c r="C360" s="794"/>
      <c r="D360" s="794"/>
      <c r="G360" s="794"/>
      <c r="H360" s="794"/>
      <c r="I360" s="794"/>
      <c r="J360" s="794"/>
      <c r="K360" s="794"/>
      <c r="L360" s="794"/>
      <c r="M360" s="794"/>
      <c r="N360" s="794"/>
      <c r="O360" s="794"/>
      <c r="P360" s="794"/>
      <c r="Q360" s="794"/>
    </row>
    <row r="361" spans="1:17" x14ac:dyDescent="0.2">
      <c r="A361" s="794"/>
      <c r="B361" s="794"/>
      <c r="C361" s="794"/>
      <c r="D361" s="794"/>
      <c r="G361" s="794"/>
      <c r="H361" s="794"/>
      <c r="I361" s="794"/>
      <c r="J361" s="794"/>
      <c r="K361" s="794"/>
      <c r="L361" s="794"/>
      <c r="M361" s="794"/>
      <c r="N361" s="794"/>
      <c r="O361" s="794"/>
      <c r="P361" s="794"/>
      <c r="Q361" s="794"/>
    </row>
    <row r="362" spans="1:17" x14ac:dyDescent="0.2">
      <c r="A362" s="794"/>
      <c r="B362" s="794"/>
      <c r="C362" s="794"/>
      <c r="D362" s="794"/>
      <c r="G362" s="794"/>
      <c r="H362" s="794"/>
      <c r="I362" s="794"/>
      <c r="J362" s="794"/>
      <c r="K362" s="794"/>
      <c r="L362" s="794"/>
      <c r="M362" s="794"/>
      <c r="N362" s="794"/>
      <c r="O362" s="794"/>
      <c r="P362" s="794"/>
      <c r="Q362" s="794"/>
    </row>
    <row r="363" spans="1:17" x14ac:dyDescent="0.2">
      <c r="A363" s="794"/>
      <c r="B363" s="794"/>
      <c r="C363" s="794"/>
      <c r="D363" s="794"/>
      <c r="G363" s="794"/>
      <c r="H363" s="794"/>
      <c r="I363" s="794"/>
      <c r="J363" s="794"/>
      <c r="K363" s="794"/>
      <c r="L363" s="794"/>
      <c r="M363" s="794"/>
      <c r="N363" s="794"/>
      <c r="O363" s="794"/>
      <c r="P363" s="794"/>
      <c r="Q363" s="794"/>
    </row>
    <row r="364" spans="1:17" x14ac:dyDescent="0.2">
      <c r="A364" s="794"/>
      <c r="B364" s="794"/>
      <c r="C364" s="794"/>
      <c r="D364" s="794"/>
      <c r="G364" s="794"/>
      <c r="H364" s="794"/>
      <c r="I364" s="794"/>
      <c r="J364" s="794"/>
      <c r="K364" s="794"/>
      <c r="L364" s="794"/>
      <c r="M364" s="794"/>
      <c r="N364" s="794"/>
      <c r="O364" s="794"/>
      <c r="P364" s="794"/>
      <c r="Q364" s="794"/>
    </row>
    <row r="365" spans="1:17" x14ac:dyDescent="0.2">
      <c r="A365" s="794"/>
      <c r="B365" s="794"/>
      <c r="C365" s="794"/>
      <c r="D365" s="794"/>
      <c r="G365" s="794"/>
      <c r="H365" s="794"/>
      <c r="I365" s="794"/>
      <c r="J365" s="794"/>
      <c r="K365" s="794"/>
      <c r="L365" s="794"/>
      <c r="M365" s="794"/>
      <c r="N365" s="794"/>
      <c r="O365" s="794"/>
      <c r="P365" s="794"/>
      <c r="Q365" s="794"/>
    </row>
    <row r="366" spans="1:17" x14ac:dyDescent="0.2">
      <c r="A366" s="794"/>
      <c r="B366" s="794"/>
      <c r="C366" s="794"/>
      <c r="D366" s="794"/>
      <c r="G366" s="794"/>
      <c r="H366" s="794"/>
      <c r="I366" s="794"/>
      <c r="J366" s="794"/>
      <c r="K366" s="794"/>
      <c r="L366" s="794"/>
      <c r="M366" s="794"/>
      <c r="N366" s="794"/>
      <c r="O366" s="794"/>
      <c r="P366" s="794"/>
      <c r="Q366" s="794"/>
    </row>
    <row r="367" spans="1:17" x14ac:dyDescent="0.2">
      <c r="A367" s="794"/>
      <c r="B367" s="794"/>
      <c r="C367" s="794"/>
      <c r="D367" s="794"/>
      <c r="G367" s="794"/>
      <c r="H367" s="794"/>
      <c r="I367" s="794"/>
      <c r="J367" s="794"/>
      <c r="K367" s="794"/>
      <c r="L367" s="794"/>
      <c r="M367" s="794"/>
      <c r="N367" s="794"/>
      <c r="O367" s="794"/>
      <c r="P367" s="794"/>
      <c r="Q367" s="794"/>
    </row>
    <row r="368" spans="1:17" x14ac:dyDescent="0.2">
      <c r="A368" s="794"/>
      <c r="B368" s="794"/>
      <c r="C368" s="794"/>
      <c r="D368" s="794"/>
      <c r="G368" s="794"/>
      <c r="H368" s="794"/>
      <c r="I368" s="794"/>
      <c r="J368" s="794"/>
      <c r="K368" s="794"/>
      <c r="L368" s="794"/>
      <c r="M368" s="794"/>
      <c r="N368" s="794"/>
      <c r="O368" s="794"/>
      <c r="P368" s="794"/>
      <c r="Q368" s="794"/>
    </row>
    <row r="369" spans="1:17" x14ac:dyDescent="0.2">
      <c r="A369" s="794"/>
      <c r="B369" s="794"/>
      <c r="C369" s="794"/>
      <c r="D369" s="794"/>
      <c r="G369" s="794"/>
      <c r="H369" s="794"/>
      <c r="I369" s="794"/>
      <c r="J369" s="794"/>
      <c r="K369" s="794"/>
      <c r="L369" s="794"/>
      <c r="M369" s="794"/>
      <c r="N369" s="794"/>
      <c r="O369" s="794"/>
      <c r="P369" s="794"/>
      <c r="Q369" s="794"/>
    </row>
    <row r="370" spans="1:17" x14ac:dyDescent="0.2">
      <c r="A370" s="794"/>
      <c r="B370" s="794"/>
      <c r="C370" s="794"/>
      <c r="D370" s="794"/>
      <c r="G370" s="794"/>
      <c r="H370" s="794"/>
      <c r="I370" s="794"/>
      <c r="J370" s="794"/>
      <c r="K370" s="794"/>
      <c r="L370" s="794"/>
      <c r="M370" s="794"/>
      <c r="N370" s="794"/>
      <c r="O370" s="794"/>
      <c r="P370" s="794"/>
      <c r="Q370" s="794"/>
    </row>
    <row r="371" spans="1:17" x14ac:dyDescent="0.2">
      <c r="A371" s="794"/>
      <c r="B371" s="794"/>
      <c r="C371" s="794"/>
      <c r="D371" s="794"/>
      <c r="G371" s="794"/>
      <c r="H371" s="794"/>
      <c r="I371" s="794"/>
      <c r="J371" s="794"/>
      <c r="K371" s="794"/>
      <c r="L371" s="794"/>
      <c r="M371" s="794"/>
      <c r="N371" s="794"/>
      <c r="O371" s="794"/>
      <c r="P371" s="794"/>
      <c r="Q371" s="794"/>
    </row>
    <row r="372" spans="1:17" x14ac:dyDescent="0.2">
      <c r="A372" s="794"/>
      <c r="B372" s="794"/>
      <c r="C372" s="794"/>
      <c r="D372" s="794"/>
      <c r="G372" s="794"/>
      <c r="H372" s="794"/>
      <c r="I372" s="794"/>
      <c r="J372" s="794"/>
      <c r="K372" s="794"/>
      <c r="L372" s="794"/>
      <c r="M372" s="794"/>
      <c r="N372" s="794"/>
      <c r="O372" s="794"/>
      <c r="P372" s="794"/>
      <c r="Q372" s="794"/>
    </row>
    <row r="373" spans="1:17" x14ac:dyDescent="0.2">
      <c r="A373" s="794"/>
      <c r="B373" s="794"/>
      <c r="C373" s="794"/>
      <c r="D373" s="794"/>
      <c r="G373" s="794"/>
      <c r="H373" s="794"/>
      <c r="I373" s="794"/>
      <c r="J373" s="794"/>
      <c r="K373" s="794"/>
      <c r="L373" s="794"/>
      <c r="M373" s="794"/>
      <c r="N373" s="794"/>
      <c r="O373" s="794"/>
      <c r="P373" s="794"/>
      <c r="Q373" s="794"/>
    </row>
    <row r="374" spans="1:17" x14ac:dyDescent="0.2">
      <c r="A374" s="794"/>
      <c r="B374" s="794"/>
      <c r="C374" s="794"/>
      <c r="D374" s="794"/>
      <c r="G374" s="794"/>
      <c r="H374" s="794"/>
      <c r="I374" s="794"/>
      <c r="J374" s="794"/>
      <c r="K374" s="794"/>
      <c r="L374" s="794"/>
      <c r="M374" s="794"/>
      <c r="N374" s="794"/>
      <c r="O374" s="794"/>
      <c r="P374" s="794"/>
      <c r="Q374" s="794"/>
    </row>
    <row r="375" spans="1:17" x14ac:dyDescent="0.2">
      <c r="A375" s="794"/>
      <c r="B375" s="794"/>
      <c r="C375" s="794"/>
      <c r="D375" s="794"/>
      <c r="G375" s="794"/>
      <c r="H375" s="794"/>
      <c r="I375" s="794"/>
      <c r="J375" s="794"/>
      <c r="K375" s="794"/>
      <c r="L375" s="794"/>
      <c r="M375" s="794"/>
      <c r="N375" s="794"/>
      <c r="O375" s="794"/>
      <c r="P375" s="794"/>
      <c r="Q375" s="794"/>
    </row>
    <row r="376" spans="1:17" x14ac:dyDescent="0.2">
      <c r="A376" s="794"/>
      <c r="B376" s="794"/>
      <c r="C376" s="794"/>
      <c r="D376" s="794"/>
      <c r="G376" s="794"/>
      <c r="H376" s="794"/>
      <c r="I376" s="794"/>
      <c r="J376" s="794"/>
      <c r="K376" s="794"/>
      <c r="L376" s="794"/>
      <c r="M376" s="794"/>
      <c r="N376" s="794"/>
      <c r="O376" s="794"/>
      <c r="P376" s="794"/>
      <c r="Q376" s="794"/>
    </row>
    <row r="377" spans="1:17" x14ac:dyDescent="0.2">
      <c r="A377" s="794"/>
      <c r="B377" s="794"/>
      <c r="C377" s="794"/>
      <c r="D377" s="794"/>
      <c r="G377" s="794"/>
      <c r="H377" s="794"/>
      <c r="I377" s="794"/>
      <c r="J377" s="794"/>
      <c r="K377" s="794"/>
      <c r="L377" s="794"/>
      <c r="M377" s="794"/>
      <c r="N377" s="794"/>
      <c r="O377" s="794"/>
      <c r="P377" s="794"/>
      <c r="Q377" s="794"/>
    </row>
    <row r="378" spans="1:17" x14ac:dyDescent="0.2">
      <c r="A378" s="794"/>
      <c r="B378" s="794"/>
      <c r="C378" s="794"/>
      <c r="D378" s="794"/>
      <c r="G378" s="794"/>
      <c r="H378" s="794"/>
      <c r="I378" s="794"/>
      <c r="J378" s="794"/>
      <c r="K378" s="794"/>
      <c r="L378" s="794"/>
      <c r="M378" s="794"/>
      <c r="N378" s="794"/>
      <c r="O378" s="794"/>
      <c r="P378" s="794"/>
      <c r="Q378" s="794"/>
    </row>
    <row r="379" spans="1:17" x14ac:dyDescent="0.2">
      <c r="A379" s="794"/>
      <c r="B379" s="794"/>
      <c r="C379" s="794"/>
      <c r="D379" s="794"/>
      <c r="G379" s="794"/>
      <c r="H379" s="794"/>
      <c r="I379" s="794"/>
      <c r="J379" s="794"/>
      <c r="K379" s="794"/>
      <c r="L379" s="794"/>
      <c r="M379" s="794"/>
      <c r="N379" s="794"/>
      <c r="O379" s="794"/>
      <c r="P379" s="794"/>
      <c r="Q379" s="794"/>
    </row>
    <row r="380" spans="1:17" x14ac:dyDescent="0.2">
      <c r="A380" s="794"/>
      <c r="B380" s="794"/>
      <c r="C380" s="794"/>
      <c r="D380" s="794"/>
      <c r="G380" s="794"/>
      <c r="H380" s="794"/>
      <c r="I380" s="794"/>
      <c r="J380" s="794"/>
      <c r="K380" s="794"/>
      <c r="L380" s="794"/>
      <c r="M380" s="794"/>
      <c r="N380" s="794"/>
      <c r="O380" s="794"/>
      <c r="P380" s="794"/>
      <c r="Q380" s="794"/>
    </row>
    <row r="381" spans="1:17" x14ac:dyDescent="0.2">
      <c r="A381" s="794"/>
      <c r="B381" s="794"/>
      <c r="C381" s="794"/>
      <c r="D381" s="794"/>
      <c r="G381" s="794"/>
      <c r="H381" s="794"/>
      <c r="I381" s="794"/>
      <c r="J381" s="794"/>
      <c r="K381" s="794"/>
      <c r="L381" s="794"/>
      <c r="M381" s="794"/>
      <c r="N381" s="794"/>
      <c r="O381" s="794"/>
      <c r="P381" s="794"/>
      <c r="Q381" s="794"/>
    </row>
    <row r="382" spans="1:17" x14ac:dyDescent="0.2">
      <c r="A382" s="794"/>
      <c r="B382" s="794"/>
      <c r="C382" s="794"/>
      <c r="D382" s="794"/>
      <c r="G382" s="794"/>
      <c r="H382" s="794"/>
      <c r="I382" s="794"/>
      <c r="J382" s="794"/>
      <c r="K382" s="794"/>
      <c r="L382" s="794"/>
      <c r="M382" s="794"/>
      <c r="N382" s="794"/>
      <c r="O382" s="794"/>
      <c r="P382" s="794"/>
      <c r="Q382" s="794"/>
    </row>
    <row r="383" spans="1:17" x14ac:dyDescent="0.2">
      <c r="A383" s="794"/>
      <c r="B383" s="794"/>
      <c r="C383" s="794"/>
      <c r="D383" s="794"/>
      <c r="G383" s="794"/>
      <c r="H383" s="794"/>
      <c r="I383" s="794"/>
      <c r="J383" s="794"/>
      <c r="K383" s="794"/>
      <c r="L383" s="794"/>
      <c r="M383" s="794"/>
      <c r="N383" s="794"/>
      <c r="O383" s="794"/>
      <c r="P383" s="794"/>
      <c r="Q383" s="794"/>
    </row>
    <row r="384" spans="1:17" x14ac:dyDescent="0.2">
      <c r="A384" s="794"/>
      <c r="B384" s="794"/>
      <c r="C384" s="794"/>
      <c r="D384" s="794"/>
      <c r="G384" s="794"/>
      <c r="H384" s="794"/>
      <c r="I384" s="794"/>
      <c r="J384" s="794"/>
      <c r="K384" s="794"/>
      <c r="L384" s="794"/>
      <c r="M384" s="794"/>
      <c r="N384" s="794"/>
      <c r="O384" s="794"/>
      <c r="P384" s="794"/>
      <c r="Q384" s="794"/>
    </row>
    <row r="385" spans="1:17" x14ac:dyDescent="0.2">
      <c r="A385" s="794"/>
      <c r="B385" s="794"/>
      <c r="C385" s="794"/>
      <c r="D385" s="794"/>
      <c r="G385" s="794"/>
      <c r="H385" s="794"/>
      <c r="I385" s="794"/>
      <c r="J385" s="794"/>
      <c r="K385" s="794"/>
      <c r="L385" s="794"/>
      <c r="M385" s="794"/>
      <c r="N385" s="794"/>
      <c r="O385" s="794"/>
      <c r="P385" s="794"/>
      <c r="Q385" s="794"/>
    </row>
    <row r="386" spans="1:17" x14ac:dyDescent="0.2">
      <c r="A386" s="794"/>
      <c r="B386" s="794"/>
      <c r="C386" s="794"/>
      <c r="D386" s="794"/>
      <c r="G386" s="794"/>
      <c r="H386" s="794"/>
      <c r="I386" s="794"/>
      <c r="J386" s="794"/>
      <c r="K386" s="794"/>
      <c r="L386" s="794"/>
      <c r="M386" s="794"/>
      <c r="N386" s="794"/>
      <c r="O386" s="794"/>
      <c r="P386" s="794"/>
      <c r="Q386" s="794"/>
    </row>
    <row r="387" spans="1:17" x14ac:dyDescent="0.2">
      <c r="A387" s="794"/>
      <c r="B387" s="794"/>
      <c r="C387" s="794"/>
      <c r="D387" s="794"/>
      <c r="G387" s="794"/>
      <c r="H387" s="794"/>
      <c r="I387" s="794"/>
      <c r="J387" s="794"/>
      <c r="K387" s="794"/>
      <c r="L387" s="794"/>
      <c r="M387" s="794"/>
      <c r="N387" s="794"/>
      <c r="O387" s="794"/>
      <c r="P387" s="794"/>
      <c r="Q387" s="794"/>
    </row>
    <row r="388" spans="1:17" x14ac:dyDescent="0.2">
      <c r="A388" s="794"/>
      <c r="B388" s="794"/>
      <c r="C388" s="794"/>
      <c r="D388" s="794"/>
      <c r="G388" s="794"/>
      <c r="H388" s="794"/>
      <c r="I388" s="794"/>
      <c r="J388" s="794"/>
      <c r="K388" s="794"/>
      <c r="L388" s="794"/>
      <c r="M388" s="794"/>
      <c r="N388" s="794"/>
      <c r="O388" s="794"/>
      <c r="P388" s="794"/>
      <c r="Q388" s="794"/>
    </row>
    <row r="389" spans="1:17" x14ac:dyDescent="0.2">
      <c r="A389" s="794"/>
      <c r="B389" s="794"/>
      <c r="C389" s="794"/>
      <c r="D389" s="794"/>
      <c r="G389" s="794"/>
      <c r="H389" s="794"/>
      <c r="I389" s="794"/>
      <c r="J389" s="794"/>
      <c r="K389" s="794"/>
      <c r="L389" s="794"/>
      <c r="M389" s="794"/>
      <c r="N389" s="794"/>
      <c r="O389" s="794"/>
      <c r="P389" s="794"/>
      <c r="Q389" s="794"/>
    </row>
    <row r="390" spans="1:17" x14ac:dyDescent="0.2">
      <c r="A390" s="794"/>
      <c r="B390" s="794"/>
      <c r="C390" s="794"/>
      <c r="D390" s="794"/>
      <c r="G390" s="794"/>
      <c r="H390" s="794"/>
      <c r="I390" s="794"/>
      <c r="J390" s="794"/>
      <c r="K390" s="794"/>
      <c r="L390" s="794"/>
      <c r="M390" s="794"/>
      <c r="N390" s="794"/>
      <c r="O390" s="794"/>
      <c r="P390" s="794"/>
      <c r="Q390" s="794"/>
    </row>
    <row r="391" spans="1:17" x14ac:dyDescent="0.2">
      <c r="A391" s="794"/>
      <c r="B391" s="794"/>
      <c r="C391" s="794"/>
      <c r="D391" s="794"/>
      <c r="G391" s="794"/>
      <c r="H391" s="794"/>
      <c r="I391" s="794"/>
      <c r="J391" s="794"/>
      <c r="K391" s="794"/>
      <c r="L391" s="794"/>
      <c r="M391" s="794"/>
      <c r="N391" s="794"/>
      <c r="O391" s="794"/>
      <c r="P391" s="794"/>
      <c r="Q391" s="794"/>
    </row>
    <row r="392" spans="1:17" x14ac:dyDescent="0.2">
      <c r="A392" s="794"/>
      <c r="B392" s="794"/>
      <c r="C392" s="794"/>
      <c r="D392" s="794"/>
      <c r="G392" s="794"/>
      <c r="H392" s="794"/>
      <c r="I392" s="794"/>
      <c r="J392" s="794"/>
      <c r="K392" s="794"/>
      <c r="L392" s="794"/>
      <c r="M392" s="794"/>
      <c r="N392" s="794"/>
      <c r="O392" s="794"/>
      <c r="P392" s="794"/>
      <c r="Q392" s="794"/>
    </row>
    <row r="393" spans="1:17" x14ac:dyDescent="0.2">
      <c r="A393" s="794"/>
      <c r="B393" s="794"/>
      <c r="C393" s="794"/>
      <c r="D393" s="794"/>
      <c r="G393" s="794"/>
      <c r="H393" s="794"/>
      <c r="I393" s="794"/>
      <c r="J393" s="794"/>
      <c r="K393" s="794"/>
      <c r="L393" s="794"/>
      <c r="M393" s="794"/>
      <c r="N393" s="794"/>
      <c r="O393" s="794"/>
      <c r="P393" s="794"/>
      <c r="Q393" s="794"/>
    </row>
    <row r="394" spans="1:17" x14ac:dyDescent="0.2">
      <c r="A394" s="794"/>
      <c r="B394" s="794"/>
      <c r="C394" s="794"/>
      <c r="D394" s="794"/>
      <c r="G394" s="794"/>
      <c r="H394" s="794"/>
      <c r="I394" s="794"/>
      <c r="J394" s="794"/>
      <c r="K394" s="794"/>
      <c r="L394" s="794"/>
      <c r="M394" s="794"/>
      <c r="N394" s="794"/>
      <c r="O394" s="794"/>
      <c r="P394" s="794"/>
      <c r="Q394" s="794"/>
    </row>
    <row r="395" spans="1:17" x14ac:dyDescent="0.2">
      <c r="A395" s="794"/>
      <c r="B395" s="794"/>
      <c r="C395" s="794"/>
      <c r="D395" s="794"/>
      <c r="G395" s="794"/>
      <c r="H395" s="794"/>
      <c r="I395" s="794"/>
      <c r="J395" s="794"/>
      <c r="K395" s="794"/>
      <c r="L395" s="794"/>
      <c r="M395" s="794"/>
      <c r="N395" s="794"/>
      <c r="O395" s="794"/>
      <c r="P395" s="794"/>
      <c r="Q395" s="794"/>
    </row>
    <row r="396" spans="1:17" x14ac:dyDescent="0.2">
      <c r="A396" s="794"/>
      <c r="B396" s="794"/>
      <c r="C396" s="794"/>
      <c r="D396" s="794"/>
      <c r="G396" s="794"/>
      <c r="H396" s="794"/>
      <c r="I396" s="794"/>
      <c r="J396" s="794"/>
      <c r="K396" s="794"/>
      <c r="L396" s="794"/>
      <c r="M396" s="794"/>
      <c r="N396" s="794"/>
      <c r="O396" s="794"/>
      <c r="P396" s="794"/>
      <c r="Q396" s="794"/>
    </row>
    <row r="397" spans="1:17" x14ac:dyDescent="0.2">
      <c r="A397" s="794"/>
      <c r="B397" s="794"/>
      <c r="C397" s="794"/>
      <c r="D397" s="794"/>
      <c r="G397" s="794"/>
      <c r="H397" s="794"/>
      <c r="I397" s="794"/>
      <c r="J397" s="794"/>
      <c r="K397" s="794"/>
      <c r="L397" s="794"/>
      <c r="M397" s="794"/>
      <c r="N397" s="794"/>
      <c r="O397" s="794"/>
      <c r="P397" s="794"/>
      <c r="Q397" s="794"/>
    </row>
    <row r="398" spans="1:17" x14ac:dyDescent="0.2">
      <c r="A398" s="794"/>
      <c r="B398" s="794"/>
      <c r="C398" s="794"/>
      <c r="D398" s="794"/>
      <c r="G398" s="794"/>
      <c r="H398" s="794"/>
      <c r="I398" s="794"/>
      <c r="J398" s="794"/>
      <c r="K398" s="794"/>
      <c r="L398" s="794"/>
      <c r="M398" s="794"/>
      <c r="N398" s="794"/>
      <c r="O398" s="794"/>
      <c r="P398" s="794"/>
      <c r="Q398" s="794"/>
    </row>
    <row r="399" spans="1:17" x14ac:dyDescent="0.2">
      <c r="A399" s="794"/>
      <c r="B399" s="794"/>
      <c r="C399" s="794"/>
      <c r="D399" s="794"/>
      <c r="G399" s="794"/>
      <c r="H399" s="794"/>
      <c r="I399" s="794"/>
      <c r="J399" s="794"/>
      <c r="K399" s="794"/>
      <c r="L399" s="794"/>
      <c r="M399" s="794"/>
      <c r="N399" s="794"/>
      <c r="O399" s="794"/>
      <c r="P399" s="794"/>
      <c r="Q399" s="794"/>
    </row>
    <row r="400" spans="1:17" x14ac:dyDescent="0.2">
      <c r="A400" s="794"/>
      <c r="B400" s="794"/>
      <c r="C400" s="794"/>
      <c r="D400" s="794"/>
      <c r="G400" s="794"/>
      <c r="H400" s="794"/>
      <c r="I400" s="794"/>
      <c r="J400" s="794"/>
      <c r="K400" s="794"/>
      <c r="L400" s="794"/>
      <c r="M400" s="794"/>
      <c r="N400" s="794"/>
      <c r="O400" s="794"/>
      <c r="P400" s="794"/>
      <c r="Q400" s="794"/>
    </row>
    <row r="401" spans="1:17" x14ac:dyDescent="0.2">
      <c r="A401" s="794"/>
      <c r="B401" s="794"/>
      <c r="C401" s="794"/>
      <c r="D401" s="794"/>
      <c r="G401" s="794"/>
      <c r="H401" s="794"/>
      <c r="I401" s="794"/>
      <c r="J401" s="794"/>
      <c r="K401" s="794"/>
      <c r="L401" s="794"/>
      <c r="M401" s="794"/>
      <c r="N401" s="794"/>
      <c r="O401" s="794"/>
      <c r="P401" s="794"/>
      <c r="Q401" s="794"/>
    </row>
    <row r="402" spans="1:17" x14ac:dyDescent="0.2">
      <c r="A402" s="794"/>
      <c r="B402" s="794"/>
      <c r="C402" s="794"/>
      <c r="D402" s="794"/>
      <c r="G402" s="794"/>
      <c r="H402" s="794"/>
      <c r="I402" s="794"/>
      <c r="J402" s="794"/>
      <c r="K402" s="794"/>
      <c r="L402" s="794"/>
      <c r="M402" s="794"/>
      <c r="N402" s="794"/>
      <c r="O402" s="794"/>
      <c r="P402" s="794"/>
      <c r="Q402" s="794"/>
    </row>
    <row r="403" spans="1:17" x14ac:dyDescent="0.2">
      <c r="A403" s="794"/>
      <c r="B403" s="794"/>
      <c r="C403" s="794"/>
      <c r="D403" s="794"/>
      <c r="G403" s="794"/>
      <c r="H403" s="794"/>
      <c r="I403" s="794"/>
      <c r="J403" s="794"/>
      <c r="K403" s="794"/>
      <c r="L403" s="794"/>
      <c r="M403" s="794"/>
      <c r="N403" s="794"/>
      <c r="O403" s="794"/>
      <c r="P403" s="794"/>
      <c r="Q403" s="794"/>
    </row>
    <row r="404" spans="1:17" x14ac:dyDescent="0.2">
      <c r="A404" s="794"/>
      <c r="B404" s="794"/>
      <c r="C404" s="794"/>
      <c r="D404" s="794"/>
      <c r="G404" s="794"/>
      <c r="H404" s="794"/>
      <c r="I404" s="794"/>
      <c r="J404" s="794"/>
      <c r="K404" s="794"/>
      <c r="L404" s="794"/>
      <c r="M404" s="794"/>
      <c r="N404" s="794"/>
      <c r="O404" s="794"/>
      <c r="P404" s="794"/>
      <c r="Q404" s="794"/>
    </row>
    <row r="405" spans="1:17" x14ac:dyDescent="0.2">
      <c r="A405" s="794"/>
      <c r="B405" s="794"/>
      <c r="C405" s="794"/>
      <c r="D405" s="794"/>
      <c r="G405" s="794"/>
      <c r="H405" s="794"/>
      <c r="I405" s="794"/>
      <c r="J405" s="794"/>
      <c r="K405" s="794"/>
      <c r="L405" s="794"/>
      <c r="M405" s="794"/>
      <c r="N405" s="794"/>
      <c r="O405" s="794"/>
      <c r="P405" s="794"/>
      <c r="Q405" s="794"/>
    </row>
    <row r="406" spans="1:17" x14ac:dyDescent="0.2">
      <c r="A406" s="794"/>
      <c r="B406" s="794"/>
      <c r="C406" s="794"/>
      <c r="D406" s="794"/>
      <c r="G406" s="794"/>
      <c r="H406" s="794"/>
      <c r="I406" s="794"/>
      <c r="J406" s="794"/>
      <c r="K406" s="794"/>
      <c r="L406" s="794"/>
      <c r="M406" s="794"/>
      <c r="N406" s="794"/>
      <c r="O406" s="794"/>
      <c r="P406" s="794"/>
      <c r="Q406" s="794"/>
    </row>
    <row r="407" spans="1:17" x14ac:dyDescent="0.2">
      <c r="A407" s="794"/>
      <c r="B407" s="794"/>
      <c r="C407" s="794"/>
      <c r="D407" s="794"/>
      <c r="G407" s="794"/>
      <c r="H407" s="794"/>
      <c r="I407" s="794"/>
      <c r="J407" s="794"/>
      <c r="K407" s="794"/>
      <c r="L407" s="794"/>
      <c r="M407" s="794"/>
      <c r="N407" s="794"/>
      <c r="O407" s="794"/>
      <c r="P407" s="794"/>
      <c r="Q407" s="794"/>
    </row>
    <row r="408" spans="1:17" x14ac:dyDescent="0.2">
      <c r="A408" s="794"/>
      <c r="B408" s="794"/>
      <c r="C408" s="794"/>
      <c r="D408" s="794"/>
      <c r="G408" s="794"/>
      <c r="H408" s="794"/>
      <c r="I408" s="794"/>
      <c r="J408" s="794"/>
      <c r="K408" s="794"/>
      <c r="L408" s="794"/>
      <c r="M408" s="794"/>
      <c r="N408" s="794"/>
      <c r="O408" s="794"/>
      <c r="P408" s="794"/>
      <c r="Q408" s="794"/>
    </row>
    <row r="409" spans="1:17" x14ac:dyDescent="0.2">
      <c r="A409" s="794"/>
      <c r="B409" s="794"/>
      <c r="C409" s="794"/>
      <c r="D409" s="794"/>
      <c r="G409" s="794"/>
      <c r="H409" s="794"/>
      <c r="I409" s="794"/>
      <c r="J409" s="794"/>
      <c r="K409" s="794"/>
      <c r="L409" s="794"/>
      <c r="M409" s="794"/>
      <c r="N409" s="794"/>
      <c r="O409" s="794"/>
      <c r="P409" s="794"/>
      <c r="Q409" s="794"/>
    </row>
    <row r="410" spans="1:17" x14ac:dyDescent="0.2">
      <c r="A410" s="794"/>
      <c r="B410" s="794"/>
      <c r="C410" s="794"/>
      <c r="D410" s="794"/>
      <c r="G410" s="794"/>
      <c r="H410" s="794"/>
      <c r="I410" s="794"/>
      <c r="J410" s="794"/>
      <c r="K410" s="794"/>
      <c r="L410" s="794"/>
      <c r="M410" s="794"/>
      <c r="N410" s="794"/>
      <c r="O410" s="794"/>
      <c r="P410" s="794"/>
      <c r="Q410" s="794"/>
    </row>
    <row r="411" spans="1:17" x14ac:dyDescent="0.2">
      <c r="A411" s="794"/>
      <c r="B411" s="794"/>
      <c r="C411" s="794"/>
      <c r="D411" s="794"/>
      <c r="G411" s="794"/>
      <c r="H411" s="794"/>
      <c r="I411" s="794"/>
      <c r="J411" s="794"/>
      <c r="K411" s="794"/>
      <c r="L411" s="794"/>
      <c r="M411" s="794"/>
      <c r="N411" s="794"/>
      <c r="O411" s="794"/>
      <c r="P411" s="794"/>
      <c r="Q411" s="794"/>
    </row>
    <row r="412" spans="1:17" x14ac:dyDescent="0.2">
      <c r="A412" s="794"/>
      <c r="B412" s="794"/>
      <c r="C412" s="794"/>
      <c r="D412" s="794"/>
      <c r="G412" s="794"/>
      <c r="H412" s="794"/>
      <c r="I412" s="794"/>
      <c r="J412" s="794"/>
      <c r="K412" s="794"/>
      <c r="L412" s="794"/>
      <c r="M412" s="794"/>
      <c r="N412" s="794"/>
      <c r="O412" s="794"/>
      <c r="P412" s="794"/>
      <c r="Q412" s="794"/>
    </row>
    <row r="413" spans="1:17" x14ac:dyDescent="0.2">
      <c r="A413" s="794"/>
      <c r="B413" s="794"/>
      <c r="C413" s="794"/>
      <c r="D413" s="794"/>
      <c r="G413" s="794"/>
      <c r="H413" s="794"/>
      <c r="I413" s="794"/>
      <c r="J413" s="794"/>
      <c r="K413" s="794"/>
      <c r="L413" s="794"/>
      <c r="M413" s="794"/>
      <c r="N413" s="794"/>
      <c r="O413" s="794"/>
      <c r="P413" s="794"/>
      <c r="Q413" s="794"/>
    </row>
    <row r="414" spans="1:17" x14ac:dyDescent="0.2">
      <c r="A414" s="794"/>
      <c r="B414" s="794"/>
      <c r="C414" s="794"/>
      <c r="D414" s="794"/>
      <c r="G414" s="794"/>
      <c r="H414" s="794"/>
      <c r="I414" s="794"/>
      <c r="J414" s="794"/>
      <c r="K414" s="794"/>
      <c r="L414" s="794"/>
      <c r="M414" s="794"/>
      <c r="N414" s="794"/>
      <c r="O414" s="794"/>
      <c r="P414" s="794"/>
      <c r="Q414" s="794"/>
    </row>
    <row r="415" spans="1:17" x14ac:dyDescent="0.2">
      <c r="A415" s="794"/>
      <c r="B415" s="794"/>
      <c r="C415" s="794"/>
      <c r="D415" s="794"/>
      <c r="G415" s="794"/>
      <c r="H415" s="794"/>
      <c r="I415" s="794"/>
      <c r="J415" s="794"/>
      <c r="K415" s="794"/>
      <c r="L415" s="794"/>
      <c r="M415" s="794"/>
      <c r="N415" s="794"/>
      <c r="O415" s="794"/>
      <c r="P415" s="794"/>
      <c r="Q415" s="794"/>
    </row>
    <row r="416" spans="1:17" x14ac:dyDescent="0.2">
      <c r="A416" s="794"/>
      <c r="B416" s="794"/>
      <c r="C416" s="794"/>
      <c r="D416" s="794"/>
      <c r="G416" s="794"/>
      <c r="H416" s="794"/>
      <c r="I416" s="794"/>
      <c r="J416" s="794"/>
      <c r="K416" s="794"/>
      <c r="L416" s="794"/>
      <c r="M416" s="794"/>
      <c r="N416" s="794"/>
      <c r="O416" s="794"/>
      <c r="P416" s="794"/>
      <c r="Q416" s="794"/>
    </row>
    <row r="417" spans="1:17" x14ac:dyDescent="0.2">
      <c r="A417" s="794"/>
      <c r="B417" s="794"/>
      <c r="C417" s="794"/>
      <c r="D417" s="794"/>
      <c r="G417" s="794"/>
      <c r="H417" s="794"/>
      <c r="I417" s="794"/>
      <c r="J417" s="794"/>
      <c r="K417" s="794"/>
      <c r="L417" s="794"/>
      <c r="M417" s="794"/>
      <c r="N417" s="794"/>
      <c r="O417" s="794"/>
      <c r="P417" s="794"/>
      <c r="Q417" s="794"/>
    </row>
    <row r="418" spans="1:17" x14ac:dyDescent="0.2">
      <c r="A418" s="794"/>
      <c r="B418" s="794"/>
      <c r="C418" s="794"/>
      <c r="D418" s="794"/>
      <c r="G418" s="794"/>
      <c r="H418" s="794"/>
      <c r="I418" s="794"/>
      <c r="J418" s="794"/>
      <c r="K418" s="794"/>
      <c r="L418" s="794"/>
      <c r="M418" s="794"/>
      <c r="N418" s="794"/>
      <c r="O418" s="794"/>
      <c r="P418" s="794"/>
      <c r="Q418" s="794"/>
    </row>
    <row r="419" spans="1:17" x14ac:dyDescent="0.2">
      <c r="A419" s="794"/>
      <c r="B419" s="794"/>
      <c r="C419" s="794"/>
      <c r="D419" s="794"/>
      <c r="G419" s="794"/>
      <c r="H419" s="794"/>
      <c r="I419" s="794"/>
      <c r="J419" s="794"/>
      <c r="K419" s="794"/>
      <c r="L419" s="794"/>
      <c r="M419" s="794"/>
      <c r="N419" s="794"/>
      <c r="O419" s="794"/>
      <c r="P419" s="794"/>
      <c r="Q419" s="794"/>
    </row>
    <row r="420" spans="1:17" x14ac:dyDescent="0.2">
      <c r="A420" s="794"/>
      <c r="B420" s="794"/>
      <c r="C420" s="794"/>
      <c r="D420" s="794"/>
      <c r="G420" s="794"/>
      <c r="H420" s="794"/>
      <c r="I420" s="794"/>
      <c r="J420" s="794"/>
      <c r="K420" s="794"/>
      <c r="L420" s="794"/>
      <c r="M420" s="794"/>
      <c r="N420" s="794"/>
      <c r="O420" s="794"/>
      <c r="P420" s="794"/>
      <c r="Q420" s="794"/>
    </row>
    <row r="421" spans="1:17" x14ac:dyDescent="0.2">
      <c r="A421" s="794"/>
      <c r="B421" s="794"/>
      <c r="C421" s="794"/>
      <c r="D421" s="794"/>
      <c r="G421" s="794"/>
      <c r="H421" s="794"/>
      <c r="I421" s="794"/>
      <c r="J421" s="794"/>
      <c r="K421" s="794"/>
      <c r="L421" s="794"/>
      <c r="M421" s="794"/>
      <c r="N421" s="794"/>
      <c r="O421" s="794"/>
      <c r="P421" s="794"/>
      <c r="Q421" s="794"/>
    </row>
    <row r="422" spans="1:17" x14ac:dyDescent="0.2">
      <c r="A422" s="794"/>
      <c r="B422" s="794"/>
      <c r="C422" s="794"/>
      <c r="D422" s="794"/>
      <c r="G422" s="794"/>
      <c r="H422" s="794"/>
      <c r="I422" s="794"/>
      <c r="J422" s="794"/>
      <c r="K422" s="794"/>
      <c r="L422" s="794"/>
      <c r="M422" s="794"/>
      <c r="N422" s="794"/>
      <c r="O422" s="794"/>
      <c r="P422" s="794"/>
      <c r="Q422" s="794"/>
    </row>
    <row r="423" spans="1:17" x14ac:dyDescent="0.2">
      <c r="A423" s="794"/>
      <c r="B423" s="794"/>
      <c r="C423" s="794"/>
      <c r="D423" s="794"/>
      <c r="G423" s="794"/>
      <c r="H423" s="794"/>
      <c r="I423" s="794"/>
      <c r="J423" s="794"/>
      <c r="K423" s="794"/>
      <c r="L423" s="794"/>
      <c r="M423" s="794"/>
      <c r="N423" s="794"/>
      <c r="O423" s="794"/>
      <c r="P423" s="794"/>
      <c r="Q423" s="794"/>
    </row>
    <row r="424" spans="1:17" x14ac:dyDescent="0.2">
      <c r="A424" s="794"/>
      <c r="B424" s="794"/>
      <c r="C424" s="794"/>
      <c r="D424" s="794"/>
      <c r="G424" s="794"/>
      <c r="H424" s="794"/>
      <c r="I424" s="794"/>
      <c r="J424" s="794"/>
      <c r="K424" s="794"/>
      <c r="L424" s="794"/>
      <c r="M424" s="794"/>
      <c r="N424" s="794"/>
      <c r="O424" s="794"/>
      <c r="P424" s="794"/>
      <c r="Q424" s="794"/>
    </row>
    <row r="425" spans="1:17" x14ac:dyDescent="0.2">
      <c r="A425" s="794"/>
      <c r="B425" s="794"/>
      <c r="C425" s="794"/>
      <c r="D425" s="794"/>
      <c r="G425" s="794"/>
      <c r="H425" s="794"/>
      <c r="I425" s="794"/>
      <c r="J425" s="794"/>
      <c r="K425" s="794"/>
      <c r="L425" s="794"/>
      <c r="M425" s="794"/>
      <c r="N425" s="794"/>
      <c r="O425" s="794"/>
      <c r="P425" s="794"/>
      <c r="Q425" s="794"/>
    </row>
    <row r="426" spans="1:17" x14ac:dyDescent="0.2">
      <c r="A426" s="794"/>
      <c r="B426" s="794"/>
      <c r="C426" s="794"/>
      <c r="D426" s="794"/>
      <c r="G426" s="794"/>
      <c r="H426" s="794"/>
      <c r="I426" s="794"/>
      <c r="J426" s="794"/>
      <c r="K426" s="794"/>
      <c r="L426" s="794"/>
      <c r="M426" s="794"/>
      <c r="N426" s="794"/>
      <c r="O426" s="794"/>
      <c r="P426" s="794"/>
      <c r="Q426" s="794"/>
    </row>
    <row r="427" spans="1:17" x14ac:dyDescent="0.2">
      <c r="A427" s="794"/>
      <c r="B427" s="794"/>
      <c r="C427" s="794"/>
      <c r="D427" s="794"/>
      <c r="G427" s="794"/>
      <c r="H427" s="794"/>
      <c r="I427" s="794"/>
      <c r="J427" s="794"/>
      <c r="K427" s="794"/>
      <c r="L427" s="794"/>
      <c r="M427" s="794"/>
      <c r="N427" s="794"/>
      <c r="O427" s="794"/>
      <c r="P427" s="794"/>
      <c r="Q427" s="794"/>
    </row>
    <row r="428" spans="1:17" x14ac:dyDescent="0.2">
      <c r="A428" s="794"/>
      <c r="B428" s="794"/>
      <c r="C428" s="794"/>
      <c r="D428" s="794"/>
      <c r="G428" s="794"/>
      <c r="H428" s="794"/>
      <c r="I428" s="794"/>
      <c r="J428" s="794"/>
      <c r="K428" s="794"/>
      <c r="L428" s="794"/>
      <c r="M428" s="794"/>
      <c r="N428" s="794"/>
      <c r="O428" s="794"/>
      <c r="P428" s="794"/>
      <c r="Q428" s="794"/>
    </row>
    <row r="429" spans="1:17" x14ac:dyDescent="0.2">
      <c r="A429" s="794"/>
      <c r="B429" s="794"/>
      <c r="C429" s="794"/>
      <c r="D429" s="794"/>
      <c r="G429" s="794"/>
      <c r="H429" s="794"/>
      <c r="I429" s="794"/>
      <c r="J429" s="794"/>
      <c r="K429" s="794"/>
      <c r="L429" s="794"/>
      <c r="M429" s="794"/>
      <c r="N429" s="794"/>
      <c r="O429" s="794"/>
      <c r="P429" s="794"/>
      <c r="Q429" s="794"/>
    </row>
    <row r="430" spans="1:17" x14ac:dyDescent="0.2">
      <c r="A430" s="794"/>
      <c r="B430" s="794"/>
      <c r="C430" s="794"/>
      <c r="D430" s="794"/>
      <c r="G430" s="794"/>
      <c r="H430" s="794"/>
      <c r="I430" s="794"/>
      <c r="J430" s="794"/>
      <c r="K430" s="794"/>
      <c r="L430" s="794"/>
      <c r="M430" s="794"/>
      <c r="N430" s="794"/>
      <c r="O430" s="794"/>
      <c r="P430" s="794"/>
      <c r="Q430" s="794"/>
    </row>
    <row r="431" spans="1:17" x14ac:dyDescent="0.2">
      <c r="A431" s="794"/>
      <c r="B431" s="794"/>
      <c r="C431" s="794"/>
      <c r="D431" s="794"/>
      <c r="G431" s="794"/>
      <c r="H431" s="794"/>
      <c r="I431" s="794"/>
      <c r="J431" s="794"/>
      <c r="K431" s="794"/>
      <c r="L431" s="794"/>
      <c r="M431" s="794"/>
      <c r="N431" s="794"/>
      <c r="O431" s="794"/>
      <c r="P431" s="794"/>
      <c r="Q431" s="794"/>
    </row>
    <row r="432" spans="1:17" x14ac:dyDescent="0.2">
      <c r="A432" s="794"/>
      <c r="B432" s="794"/>
      <c r="C432" s="794"/>
      <c r="D432" s="794"/>
      <c r="G432" s="794"/>
      <c r="H432" s="794"/>
      <c r="I432" s="794"/>
      <c r="J432" s="794"/>
      <c r="K432" s="794"/>
      <c r="L432" s="794"/>
      <c r="M432" s="794"/>
      <c r="N432" s="794"/>
      <c r="O432" s="794"/>
      <c r="P432" s="794"/>
      <c r="Q432" s="794"/>
    </row>
    <row r="433" spans="1:17" x14ac:dyDescent="0.2">
      <c r="A433" s="794"/>
      <c r="B433" s="794"/>
      <c r="C433" s="794"/>
      <c r="D433" s="794"/>
      <c r="G433" s="794"/>
      <c r="H433" s="794"/>
      <c r="I433" s="794"/>
      <c r="J433" s="794"/>
      <c r="K433" s="794"/>
      <c r="L433" s="794"/>
      <c r="M433" s="794"/>
      <c r="N433" s="794"/>
      <c r="O433" s="794"/>
      <c r="P433" s="794"/>
      <c r="Q433" s="794"/>
    </row>
    <row r="434" spans="1:17" x14ac:dyDescent="0.2">
      <c r="A434" s="794"/>
      <c r="B434" s="794"/>
      <c r="C434" s="794"/>
      <c r="D434" s="794"/>
      <c r="G434" s="794"/>
      <c r="H434" s="794"/>
      <c r="I434" s="794"/>
      <c r="J434" s="794"/>
      <c r="K434" s="794"/>
      <c r="L434" s="794"/>
      <c r="M434" s="794"/>
      <c r="N434" s="794"/>
      <c r="O434" s="794"/>
      <c r="P434" s="794"/>
      <c r="Q434" s="794"/>
    </row>
    <row r="435" spans="1:17" x14ac:dyDescent="0.2">
      <c r="A435" s="794"/>
      <c r="B435" s="794"/>
      <c r="C435" s="794"/>
      <c r="D435" s="794"/>
      <c r="G435" s="794"/>
      <c r="H435" s="794"/>
      <c r="I435" s="794"/>
      <c r="J435" s="794"/>
      <c r="K435" s="794"/>
      <c r="L435" s="794"/>
      <c r="M435" s="794"/>
      <c r="N435" s="794"/>
      <c r="O435" s="794"/>
      <c r="P435" s="794"/>
      <c r="Q435" s="794"/>
    </row>
    <row r="436" spans="1:17" x14ac:dyDescent="0.2">
      <c r="A436" s="794"/>
      <c r="B436" s="794"/>
      <c r="C436" s="794"/>
      <c r="D436" s="794"/>
      <c r="G436" s="794"/>
      <c r="H436" s="794"/>
      <c r="I436" s="794"/>
      <c r="J436" s="794"/>
      <c r="K436" s="794"/>
      <c r="L436" s="794"/>
      <c r="M436" s="794"/>
      <c r="N436" s="794"/>
      <c r="O436" s="794"/>
      <c r="P436" s="794"/>
      <c r="Q436" s="794"/>
    </row>
    <row r="437" spans="1:17" x14ac:dyDescent="0.2">
      <c r="A437" s="794"/>
      <c r="B437" s="794"/>
      <c r="C437" s="794"/>
      <c r="D437" s="794"/>
      <c r="G437" s="794"/>
      <c r="H437" s="794"/>
      <c r="I437" s="794"/>
      <c r="J437" s="794"/>
      <c r="K437" s="794"/>
      <c r="L437" s="794"/>
      <c r="M437" s="794"/>
      <c r="N437" s="794"/>
      <c r="O437" s="794"/>
      <c r="P437" s="794"/>
      <c r="Q437" s="794"/>
    </row>
    <row r="438" spans="1:17" x14ac:dyDescent="0.2">
      <c r="A438" s="794"/>
      <c r="B438" s="794"/>
      <c r="C438" s="794"/>
      <c r="D438" s="794"/>
      <c r="G438" s="794"/>
      <c r="H438" s="794"/>
      <c r="I438" s="794"/>
      <c r="J438" s="794"/>
      <c r="K438" s="794"/>
      <c r="L438" s="794"/>
      <c r="M438" s="794"/>
      <c r="N438" s="794"/>
      <c r="O438" s="794"/>
      <c r="P438" s="794"/>
      <c r="Q438" s="794"/>
    </row>
    <row r="439" spans="1:17" x14ac:dyDescent="0.2">
      <c r="A439" s="794"/>
      <c r="B439" s="794"/>
      <c r="C439" s="794"/>
      <c r="D439" s="794"/>
      <c r="G439" s="794"/>
      <c r="H439" s="794"/>
      <c r="I439" s="794"/>
      <c r="J439" s="794"/>
      <c r="K439" s="794"/>
      <c r="L439" s="794"/>
      <c r="M439" s="794"/>
      <c r="N439" s="794"/>
      <c r="O439" s="794"/>
      <c r="P439" s="794"/>
      <c r="Q439" s="794"/>
    </row>
    <row r="440" spans="1:17" x14ac:dyDescent="0.2">
      <c r="A440" s="794"/>
      <c r="B440" s="794"/>
      <c r="C440" s="794"/>
      <c r="D440" s="794"/>
      <c r="G440" s="794"/>
      <c r="H440" s="794"/>
      <c r="I440" s="794"/>
      <c r="J440" s="794"/>
      <c r="K440" s="794"/>
      <c r="L440" s="794"/>
      <c r="M440" s="794"/>
      <c r="N440" s="794"/>
      <c r="O440" s="794"/>
      <c r="P440" s="794"/>
      <c r="Q440" s="794"/>
    </row>
    <row r="441" spans="1:17" x14ac:dyDescent="0.2">
      <c r="A441" s="794"/>
      <c r="B441" s="794"/>
      <c r="C441" s="794"/>
      <c r="D441" s="794"/>
      <c r="G441" s="794"/>
      <c r="H441" s="794"/>
      <c r="I441" s="794"/>
      <c r="J441" s="794"/>
      <c r="K441" s="794"/>
      <c r="L441" s="794"/>
      <c r="M441" s="794"/>
      <c r="N441" s="794"/>
      <c r="O441" s="794"/>
      <c r="P441" s="794"/>
      <c r="Q441" s="794"/>
    </row>
    <row r="442" spans="1:17" x14ac:dyDescent="0.2">
      <c r="A442" s="794"/>
      <c r="B442" s="794"/>
      <c r="C442" s="794"/>
      <c r="D442" s="794"/>
      <c r="G442" s="794"/>
      <c r="H442" s="794"/>
      <c r="I442" s="794"/>
      <c r="J442" s="794"/>
      <c r="K442" s="794"/>
      <c r="L442" s="794"/>
      <c r="M442" s="794"/>
      <c r="N442" s="794"/>
      <c r="O442" s="794"/>
      <c r="P442" s="794"/>
      <c r="Q442" s="794"/>
    </row>
    <row r="443" spans="1:17" x14ac:dyDescent="0.2">
      <c r="A443" s="794"/>
      <c r="B443" s="794"/>
      <c r="C443" s="794"/>
      <c r="D443" s="794"/>
      <c r="G443" s="794"/>
      <c r="H443" s="794"/>
      <c r="I443" s="794"/>
      <c r="J443" s="794"/>
      <c r="K443" s="794"/>
      <c r="L443" s="794"/>
      <c r="M443" s="794"/>
      <c r="N443" s="794"/>
      <c r="O443" s="794"/>
      <c r="P443" s="794"/>
      <c r="Q443" s="794"/>
    </row>
    <row r="444" spans="1:17" x14ac:dyDescent="0.2">
      <c r="A444" s="794"/>
      <c r="B444" s="794"/>
      <c r="C444" s="794"/>
      <c r="D444" s="794"/>
      <c r="G444" s="794"/>
      <c r="H444" s="794"/>
      <c r="I444" s="794"/>
      <c r="J444" s="794"/>
      <c r="K444" s="794"/>
      <c r="L444" s="794"/>
      <c r="M444" s="794"/>
      <c r="N444" s="794"/>
      <c r="O444" s="794"/>
      <c r="P444" s="794"/>
      <c r="Q444" s="794"/>
    </row>
    <row r="445" spans="1:17" x14ac:dyDescent="0.2">
      <c r="A445" s="794"/>
      <c r="B445" s="794"/>
      <c r="C445" s="794"/>
      <c r="D445" s="794"/>
      <c r="G445" s="794"/>
      <c r="H445" s="794"/>
      <c r="I445" s="794"/>
      <c r="J445" s="794"/>
      <c r="K445" s="794"/>
      <c r="L445" s="794"/>
      <c r="M445" s="794"/>
      <c r="N445" s="794"/>
      <c r="O445" s="794"/>
      <c r="P445" s="794"/>
      <c r="Q445" s="794"/>
    </row>
    <row r="446" spans="1:17" x14ac:dyDescent="0.2">
      <c r="A446" s="794"/>
      <c r="B446" s="794"/>
      <c r="C446" s="794"/>
      <c r="D446" s="794"/>
      <c r="G446" s="794"/>
      <c r="H446" s="794"/>
      <c r="I446" s="794"/>
      <c r="J446" s="794"/>
      <c r="K446" s="794"/>
      <c r="L446" s="794"/>
      <c r="M446" s="794"/>
      <c r="N446" s="794"/>
      <c r="O446" s="794"/>
      <c r="P446" s="794"/>
      <c r="Q446" s="794"/>
    </row>
    <row r="447" spans="1:17" x14ac:dyDescent="0.2">
      <c r="A447" s="794"/>
      <c r="B447" s="794"/>
      <c r="C447" s="794"/>
      <c r="D447" s="794"/>
      <c r="G447" s="794"/>
      <c r="H447" s="794"/>
      <c r="I447" s="794"/>
      <c r="J447" s="794"/>
      <c r="K447" s="794"/>
      <c r="L447" s="794"/>
      <c r="M447" s="794"/>
      <c r="N447" s="794"/>
      <c r="O447" s="794"/>
      <c r="P447" s="794"/>
      <c r="Q447" s="794"/>
    </row>
    <row r="448" spans="1:17" x14ac:dyDescent="0.2">
      <c r="A448" s="794"/>
      <c r="B448" s="794"/>
      <c r="C448" s="794"/>
      <c r="D448" s="794"/>
      <c r="G448" s="794"/>
      <c r="H448" s="794"/>
      <c r="I448" s="794"/>
      <c r="J448" s="794"/>
      <c r="K448" s="794"/>
      <c r="L448" s="794"/>
      <c r="M448" s="794"/>
      <c r="N448" s="794"/>
      <c r="O448" s="794"/>
      <c r="P448" s="794"/>
      <c r="Q448" s="794"/>
    </row>
    <row r="449" spans="1:17" x14ac:dyDescent="0.2">
      <c r="A449" s="794"/>
      <c r="B449" s="794"/>
      <c r="C449" s="794"/>
      <c r="D449" s="794"/>
      <c r="G449" s="794"/>
      <c r="H449" s="794"/>
      <c r="I449" s="794"/>
      <c r="J449" s="794"/>
      <c r="K449" s="794"/>
      <c r="L449" s="794"/>
      <c r="M449" s="794"/>
      <c r="N449" s="794"/>
      <c r="O449" s="794"/>
      <c r="P449" s="794"/>
      <c r="Q449" s="794"/>
    </row>
    <row r="450" spans="1:17" x14ac:dyDescent="0.2">
      <c r="A450" s="794"/>
      <c r="B450" s="794"/>
      <c r="C450" s="794"/>
      <c r="D450" s="794"/>
      <c r="G450" s="794"/>
      <c r="H450" s="794"/>
      <c r="I450" s="794"/>
      <c r="J450" s="794"/>
      <c r="K450" s="794"/>
      <c r="L450" s="794"/>
      <c r="M450" s="794"/>
      <c r="N450" s="794"/>
      <c r="O450" s="794"/>
      <c r="P450" s="794"/>
      <c r="Q450" s="794"/>
    </row>
    <row r="451" spans="1:17" x14ac:dyDescent="0.2">
      <c r="A451" s="794"/>
      <c r="B451" s="794"/>
      <c r="C451" s="794"/>
      <c r="D451" s="794"/>
      <c r="G451" s="794"/>
      <c r="H451" s="794"/>
      <c r="I451" s="794"/>
      <c r="J451" s="794"/>
      <c r="K451" s="794"/>
      <c r="L451" s="794"/>
      <c r="M451" s="794"/>
      <c r="N451" s="794"/>
      <c r="O451" s="794"/>
      <c r="P451" s="794"/>
      <c r="Q451" s="794"/>
    </row>
    <row r="452" spans="1:17" x14ac:dyDescent="0.2">
      <c r="A452" s="794"/>
      <c r="B452" s="794"/>
      <c r="C452" s="794"/>
      <c r="D452" s="794"/>
      <c r="G452" s="794"/>
      <c r="H452" s="794"/>
      <c r="I452" s="794"/>
      <c r="J452" s="794"/>
      <c r="K452" s="794"/>
      <c r="L452" s="794"/>
      <c r="M452" s="794"/>
      <c r="N452" s="794"/>
      <c r="O452" s="794"/>
      <c r="P452" s="794"/>
      <c r="Q452" s="794"/>
    </row>
    <row r="453" spans="1:17" x14ac:dyDescent="0.2">
      <c r="A453" s="794"/>
      <c r="B453" s="794"/>
      <c r="C453" s="794"/>
      <c r="D453" s="794"/>
      <c r="G453" s="794"/>
      <c r="H453" s="794"/>
      <c r="I453" s="794"/>
      <c r="J453" s="794"/>
      <c r="K453" s="794"/>
      <c r="L453" s="794"/>
      <c r="M453" s="794"/>
      <c r="N453" s="794"/>
      <c r="O453" s="794"/>
      <c r="P453" s="794"/>
      <c r="Q453" s="794"/>
    </row>
    <row r="454" spans="1:17" x14ac:dyDescent="0.2">
      <c r="A454" s="794"/>
      <c r="B454" s="794"/>
      <c r="C454" s="794"/>
      <c r="D454" s="794"/>
      <c r="G454" s="794"/>
      <c r="H454" s="794"/>
      <c r="I454" s="794"/>
      <c r="J454" s="794"/>
      <c r="K454" s="794"/>
      <c r="L454" s="794"/>
      <c r="M454" s="794"/>
      <c r="N454" s="794"/>
      <c r="O454" s="794"/>
      <c r="P454" s="794"/>
      <c r="Q454" s="794"/>
    </row>
    <row r="455" spans="1:17" x14ac:dyDescent="0.2">
      <c r="A455" s="794"/>
      <c r="B455" s="794"/>
      <c r="C455" s="794"/>
      <c r="D455" s="794"/>
      <c r="G455" s="794"/>
      <c r="H455" s="794"/>
      <c r="I455" s="794"/>
      <c r="J455" s="794"/>
      <c r="K455" s="794"/>
      <c r="L455" s="794"/>
      <c r="M455" s="794"/>
      <c r="N455" s="794"/>
      <c r="O455" s="794"/>
      <c r="P455" s="794"/>
      <c r="Q455" s="794"/>
    </row>
    <row r="456" spans="1:17" x14ac:dyDescent="0.2">
      <c r="A456" s="794"/>
      <c r="B456" s="794"/>
      <c r="C456" s="794"/>
      <c r="D456" s="794"/>
      <c r="G456" s="794"/>
      <c r="H456" s="794"/>
      <c r="I456" s="794"/>
      <c r="J456" s="794"/>
      <c r="K456" s="794"/>
      <c r="L456" s="794"/>
      <c r="M456" s="794"/>
      <c r="N456" s="794"/>
      <c r="O456" s="794"/>
      <c r="P456" s="794"/>
      <c r="Q456" s="794"/>
    </row>
    <row r="457" spans="1:17" x14ac:dyDescent="0.2">
      <c r="A457" s="794"/>
      <c r="B457" s="794"/>
      <c r="C457" s="794"/>
      <c r="D457" s="794"/>
      <c r="G457" s="794"/>
      <c r="H457" s="794"/>
      <c r="I457" s="794"/>
      <c r="J457" s="794"/>
      <c r="K457" s="794"/>
      <c r="L457" s="794"/>
      <c r="M457" s="794"/>
      <c r="N457" s="794"/>
      <c r="O457" s="794"/>
      <c r="P457" s="794"/>
      <c r="Q457" s="794"/>
    </row>
    <row r="458" spans="1:17" x14ac:dyDescent="0.2">
      <c r="A458" s="794"/>
      <c r="B458" s="794"/>
      <c r="C458" s="794"/>
      <c r="D458" s="794"/>
      <c r="G458" s="794"/>
      <c r="H458" s="794"/>
      <c r="I458" s="794"/>
      <c r="J458" s="794"/>
      <c r="K458" s="794"/>
      <c r="L458" s="794"/>
      <c r="M458" s="794"/>
      <c r="N458" s="794"/>
      <c r="O458" s="794"/>
      <c r="P458" s="794"/>
      <c r="Q458" s="794"/>
    </row>
    <row r="459" spans="1:17" x14ac:dyDescent="0.2">
      <c r="A459" s="794"/>
      <c r="B459" s="794"/>
      <c r="C459" s="794"/>
      <c r="D459" s="794"/>
      <c r="G459" s="794"/>
      <c r="H459" s="794"/>
      <c r="I459" s="794"/>
      <c r="J459" s="794"/>
      <c r="K459" s="794"/>
      <c r="L459" s="794"/>
      <c r="M459" s="794"/>
      <c r="N459" s="794"/>
      <c r="O459" s="794"/>
      <c r="P459" s="794"/>
      <c r="Q459" s="794"/>
    </row>
    <row r="460" spans="1:17" x14ac:dyDescent="0.2">
      <c r="A460" s="794"/>
      <c r="B460" s="794"/>
      <c r="C460" s="794"/>
      <c r="D460" s="794"/>
      <c r="G460" s="794"/>
      <c r="H460" s="794"/>
      <c r="I460" s="794"/>
      <c r="J460" s="794"/>
      <c r="K460" s="794"/>
      <c r="L460" s="794"/>
      <c r="M460" s="794"/>
      <c r="N460" s="794"/>
      <c r="O460" s="794"/>
      <c r="P460" s="794"/>
      <c r="Q460" s="794"/>
    </row>
    <row r="461" spans="1:17" x14ac:dyDescent="0.2">
      <c r="A461" s="794"/>
      <c r="B461" s="794"/>
      <c r="C461" s="794"/>
      <c r="D461" s="794"/>
      <c r="G461" s="794"/>
      <c r="H461" s="794"/>
      <c r="I461" s="794"/>
      <c r="J461" s="794"/>
      <c r="K461" s="794"/>
      <c r="L461" s="794"/>
      <c r="M461" s="794"/>
      <c r="N461" s="794"/>
      <c r="O461" s="794"/>
      <c r="P461" s="794"/>
      <c r="Q461" s="794"/>
    </row>
    <row r="462" spans="1:17" x14ac:dyDescent="0.2">
      <c r="A462" s="794"/>
      <c r="B462" s="794"/>
      <c r="C462" s="794"/>
      <c r="D462" s="794"/>
      <c r="G462" s="794"/>
      <c r="H462" s="794"/>
      <c r="I462" s="794"/>
      <c r="J462" s="794"/>
      <c r="K462" s="794"/>
      <c r="L462" s="794"/>
      <c r="M462" s="794"/>
      <c r="N462" s="794"/>
      <c r="O462" s="794"/>
      <c r="P462" s="794"/>
      <c r="Q462" s="794"/>
    </row>
    <row r="463" spans="1:17" x14ac:dyDescent="0.2">
      <c r="A463" s="794"/>
      <c r="B463" s="794"/>
      <c r="C463" s="794"/>
      <c r="D463" s="794"/>
      <c r="G463" s="794"/>
      <c r="H463" s="794"/>
      <c r="I463" s="794"/>
      <c r="J463" s="794"/>
      <c r="K463" s="794"/>
      <c r="L463" s="794"/>
      <c r="M463" s="794"/>
      <c r="N463" s="794"/>
      <c r="O463" s="794"/>
      <c r="P463" s="794"/>
      <c r="Q463" s="794"/>
    </row>
    <row r="464" spans="1:17" x14ac:dyDescent="0.2">
      <c r="A464" s="794"/>
      <c r="B464" s="794"/>
      <c r="C464" s="794"/>
      <c r="D464" s="794"/>
      <c r="G464" s="794"/>
      <c r="H464" s="794"/>
      <c r="I464" s="794"/>
      <c r="J464" s="794"/>
      <c r="K464" s="794"/>
      <c r="L464" s="794"/>
      <c r="M464" s="794"/>
      <c r="N464" s="794"/>
      <c r="O464" s="794"/>
      <c r="P464" s="794"/>
      <c r="Q464" s="794"/>
    </row>
    <row r="465" spans="1:17" x14ac:dyDescent="0.2">
      <c r="A465" s="794"/>
      <c r="B465" s="794"/>
      <c r="C465" s="794"/>
      <c r="D465" s="794"/>
      <c r="G465" s="794"/>
      <c r="H465" s="794"/>
      <c r="I465" s="794"/>
      <c r="J465" s="794"/>
      <c r="K465" s="794"/>
      <c r="L465" s="794"/>
      <c r="M465" s="794"/>
      <c r="N465" s="794"/>
      <c r="O465" s="794"/>
      <c r="P465" s="794"/>
      <c r="Q465" s="794"/>
    </row>
    <row r="466" spans="1:17" x14ac:dyDescent="0.2">
      <c r="A466" s="794"/>
      <c r="B466" s="794"/>
      <c r="C466" s="794"/>
      <c r="D466" s="794"/>
      <c r="G466" s="794"/>
      <c r="H466" s="794"/>
      <c r="I466" s="794"/>
      <c r="J466" s="794"/>
      <c r="K466" s="794"/>
      <c r="L466" s="794"/>
      <c r="M466" s="794"/>
      <c r="N466" s="794"/>
      <c r="O466" s="794"/>
      <c r="P466" s="794"/>
      <c r="Q466" s="794"/>
    </row>
    <row r="467" spans="1:17" x14ac:dyDescent="0.2">
      <c r="A467" s="794"/>
      <c r="B467" s="794"/>
      <c r="C467" s="794"/>
      <c r="D467" s="794"/>
      <c r="G467" s="794"/>
      <c r="H467" s="794"/>
      <c r="I467" s="794"/>
      <c r="J467" s="794"/>
      <c r="K467" s="794"/>
      <c r="L467" s="794"/>
      <c r="M467" s="794"/>
      <c r="N467" s="794"/>
      <c r="O467" s="794"/>
      <c r="P467" s="794"/>
      <c r="Q467" s="794"/>
    </row>
    <row r="468" spans="1:17" x14ac:dyDescent="0.2">
      <c r="A468" s="794"/>
      <c r="B468" s="794"/>
      <c r="C468" s="794"/>
      <c r="D468" s="794"/>
      <c r="G468" s="794"/>
      <c r="H468" s="794"/>
      <c r="I468" s="794"/>
      <c r="J468" s="794"/>
      <c r="K468" s="794"/>
      <c r="L468" s="794"/>
      <c r="M468" s="794"/>
      <c r="N468" s="794"/>
      <c r="O468" s="794"/>
      <c r="P468" s="794"/>
      <c r="Q468" s="794"/>
    </row>
    <row r="469" spans="1:17" x14ac:dyDescent="0.2">
      <c r="A469" s="794"/>
      <c r="B469" s="794"/>
      <c r="C469" s="794"/>
      <c r="D469" s="794"/>
      <c r="G469" s="794"/>
      <c r="H469" s="794"/>
      <c r="I469" s="794"/>
      <c r="J469" s="794"/>
      <c r="K469" s="794"/>
      <c r="L469" s="794"/>
      <c r="M469" s="794"/>
      <c r="N469" s="794"/>
      <c r="O469" s="794"/>
      <c r="P469" s="794"/>
      <c r="Q469" s="794"/>
    </row>
    <row r="470" spans="1:17" x14ac:dyDescent="0.2">
      <c r="A470" s="794"/>
      <c r="B470" s="794"/>
      <c r="C470" s="794"/>
      <c r="D470" s="794"/>
      <c r="G470" s="794"/>
      <c r="H470" s="794"/>
      <c r="I470" s="794"/>
      <c r="J470" s="794"/>
      <c r="K470" s="794"/>
      <c r="L470" s="794"/>
      <c r="M470" s="794"/>
      <c r="N470" s="794"/>
      <c r="O470" s="794"/>
      <c r="P470" s="794"/>
      <c r="Q470" s="794"/>
    </row>
    <row r="471" spans="1:17" x14ac:dyDescent="0.2">
      <c r="A471" s="794"/>
      <c r="B471" s="794"/>
      <c r="C471" s="794"/>
      <c r="D471" s="794"/>
      <c r="G471" s="794"/>
      <c r="H471" s="794"/>
      <c r="I471" s="794"/>
      <c r="J471" s="794"/>
      <c r="K471" s="794"/>
      <c r="L471" s="794"/>
      <c r="M471" s="794"/>
      <c r="N471" s="794"/>
      <c r="O471" s="794"/>
      <c r="P471" s="794"/>
      <c r="Q471" s="794"/>
    </row>
    <row r="472" spans="1:17" x14ac:dyDescent="0.2">
      <c r="A472" s="794"/>
      <c r="B472" s="794"/>
      <c r="C472" s="794"/>
      <c r="D472" s="794"/>
      <c r="G472" s="794"/>
      <c r="H472" s="794"/>
      <c r="I472" s="794"/>
      <c r="J472" s="794"/>
      <c r="K472" s="794"/>
      <c r="L472" s="794"/>
      <c r="M472" s="794"/>
      <c r="N472" s="794"/>
      <c r="O472" s="794"/>
      <c r="P472" s="794"/>
      <c r="Q472" s="794"/>
    </row>
    <row r="473" spans="1:17" x14ac:dyDescent="0.2">
      <c r="A473" s="794"/>
      <c r="B473" s="794"/>
      <c r="C473" s="794"/>
      <c r="D473" s="794"/>
      <c r="G473" s="794"/>
      <c r="H473" s="794"/>
      <c r="I473" s="794"/>
      <c r="J473" s="794"/>
      <c r="K473" s="794"/>
      <c r="L473" s="794"/>
      <c r="M473" s="794"/>
      <c r="N473" s="794"/>
      <c r="O473" s="794"/>
      <c r="P473" s="794"/>
      <c r="Q473" s="794"/>
    </row>
    <row r="474" spans="1:17" x14ac:dyDescent="0.2">
      <c r="A474" s="794"/>
      <c r="B474" s="794"/>
      <c r="C474" s="794"/>
      <c r="D474" s="794"/>
      <c r="G474" s="794"/>
      <c r="H474" s="794"/>
      <c r="I474" s="794"/>
      <c r="J474" s="794"/>
      <c r="K474" s="794"/>
      <c r="L474" s="794"/>
      <c r="M474" s="794"/>
      <c r="N474" s="794"/>
      <c r="O474" s="794"/>
      <c r="P474" s="794"/>
      <c r="Q474" s="794"/>
    </row>
    <row r="475" spans="1:17" x14ac:dyDescent="0.2">
      <c r="A475" s="794"/>
      <c r="B475" s="794"/>
      <c r="C475" s="794"/>
      <c r="D475" s="794"/>
      <c r="G475" s="794"/>
      <c r="H475" s="794"/>
      <c r="I475" s="794"/>
      <c r="J475" s="794"/>
      <c r="K475" s="794"/>
      <c r="L475" s="794"/>
      <c r="M475" s="794"/>
      <c r="N475" s="794"/>
      <c r="O475" s="794"/>
      <c r="P475" s="794"/>
      <c r="Q475" s="794"/>
    </row>
    <row r="476" spans="1:17" x14ac:dyDescent="0.2">
      <c r="A476" s="794"/>
      <c r="B476" s="794"/>
      <c r="C476" s="794"/>
      <c r="D476" s="794"/>
      <c r="G476" s="794"/>
      <c r="H476" s="794"/>
      <c r="I476" s="794"/>
      <c r="J476" s="794"/>
      <c r="K476" s="794"/>
      <c r="L476" s="794"/>
      <c r="M476" s="794"/>
      <c r="N476" s="794"/>
      <c r="O476" s="794"/>
      <c r="P476" s="794"/>
      <c r="Q476" s="794"/>
    </row>
    <row r="477" spans="1:17" x14ac:dyDescent="0.2">
      <c r="A477" s="794"/>
      <c r="B477" s="794"/>
      <c r="C477" s="794"/>
      <c r="D477" s="794"/>
      <c r="G477" s="794"/>
      <c r="H477" s="794"/>
      <c r="I477" s="794"/>
      <c r="J477" s="794"/>
      <c r="K477" s="794"/>
      <c r="L477" s="794"/>
      <c r="M477" s="794"/>
      <c r="N477" s="794"/>
      <c r="O477" s="794"/>
      <c r="P477" s="794"/>
      <c r="Q477" s="794"/>
    </row>
    <row r="478" spans="1:17" x14ac:dyDescent="0.2">
      <c r="A478" s="794"/>
      <c r="B478" s="794"/>
      <c r="C478" s="794"/>
      <c r="D478" s="794"/>
      <c r="G478" s="794"/>
      <c r="H478" s="794"/>
      <c r="I478" s="794"/>
      <c r="J478" s="794"/>
      <c r="K478" s="794"/>
      <c r="L478" s="794"/>
      <c r="M478" s="794"/>
      <c r="N478" s="794"/>
      <c r="O478" s="794"/>
      <c r="P478" s="794"/>
      <c r="Q478" s="794"/>
    </row>
    <row r="479" spans="1:17" x14ac:dyDescent="0.2">
      <c r="A479" s="794"/>
      <c r="B479" s="794"/>
      <c r="C479" s="794"/>
      <c r="D479" s="794"/>
      <c r="G479" s="794"/>
      <c r="H479" s="794"/>
      <c r="I479" s="794"/>
      <c r="J479" s="794"/>
      <c r="K479" s="794"/>
      <c r="L479" s="794"/>
      <c r="M479" s="794"/>
      <c r="N479" s="794"/>
      <c r="O479" s="794"/>
      <c r="P479" s="794"/>
      <c r="Q479" s="794"/>
    </row>
    <row r="480" spans="1:17" x14ac:dyDescent="0.2">
      <c r="A480" s="794"/>
      <c r="B480" s="794"/>
      <c r="C480" s="794"/>
      <c r="D480" s="794"/>
      <c r="G480" s="794"/>
      <c r="H480" s="794"/>
      <c r="I480" s="794"/>
      <c r="J480" s="794"/>
      <c r="K480" s="794"/>
      <c r="L480" s="794"/>
      <c r="M480" s="794"/>
      <c r="N480" s="794"/>
      <c r="O480" s="794"/>
      <c r="P480" s="794"/>
      <c r="Q480" s="794"/>
    </row>
    <row r="481" spans="1:17" x14ac:dyDescent="0.2">
      <c r="A481" s="794"/>
      <c r="B481" s="794"/>
      <c r="C481" s="794"/>
      <c r="D481" s="794"/>
      <c r="G481" s="794"/>
      <c r="H481" s="794"/>
      <c r="I481" s="794"/>
      <c r="J481" s="794"/>
      <c r="K481" s="794"/>
      <c r="L481" s="794"/>
      <c r="M481" s="794"/>
      <c r="N481" s="794"/>
      <c r="O481" s="794"/>
      <c r="P481" s="794"/>
      <c r="Q481" s="794"/>
    </row>
    <row r="482" spans="1:17" x14ac:dyDescent="0.2">
      <c r="A482" s="794"/>
      <c r="B482" s="794"/>
      <c r="C482" s="794"/>
      <c r="D482" s="794"/>
      <c r="G482" s="794"/>
      <c r="H482" s="794"/>
      <c r="I482" s="794"/>
      <c r="J482" s="794"/>
      <c r="K482" s="794"/>
      <c r="L482" s="794"/>
      <c r="M482" s="794"/>
      <c r="N482" s="794"/>
      <c r="O482" s="794"/>
      <c r="P482" s="794"/>
      <c r="Q482" s="794"/>
    </row>
    <row r="483" spans="1:17" x14ac:dyDescent="0.2">
      <c r="A483" s="794"/>
      <c r="B483" s="794"/>
      <c r="C483" s="794"/>
      <c r="D483" s="794"/>
      <c r="G483" s="794"/>
      <c r="H483" s="794"/>
      <c r="I483" s="794"/>
      <c r="J483" s="794"/>
      <c r="K483" s="794"/>
      <c r="L483" s="794"/>
      <c r="M483" s="794"/>
      <c r="N483" s="794"/>
      <c r="O483" s="794"/>
      <c r="P483" s="794"/>
      <c r="Q483" s="794"/>
    </row>
    <row r="484" spans="1:17" x14ac:dyDescent="0.2">
      <c r="A484" s="794"/>
      <c r="B484" s="794"/>
      <c r="C484" s="794"/>
      <c r="D484" s="794"/>
      <c r="G484" s="794"/>
      <c r="H484" s="794"/>
      <c r="I484" s="794"/>
      <c r="J484" s="794"/>
      <c r="K484" s="794"/>
      <c r="L484" s="794"/>
      <c r="M484" s="794"/>
      <c r="N484" s="794"/>
      <c r="O484" s="794"/>
      <c r="P484" s="794"/>
      <c r="Q484" s="794"/>
    </row>
    <row r="485" spans="1:17" x14ac:dyDescent="0.2">
      <c r="A485" s="794"/>
      <c r="B485" s="794"/>
      <c r="C485" s="794"/>
      <c r="D485" s="794"/>
      <c r="G485" s="794"/>
      <c r="H485" s="794"/>
      <c r="I485" s="794"/>
      <c r="J485" s="794"/>
      <c r="K485" s="794"/>
      <c r="L485" s="794"/>
      <c r="M485" s="794"/>
      <c r="N485" s="794"/>
      <c r="O485" s="794"/>
      <c r="P485" s="794"/>
      <c r="Q485" s="794"/>
    </row>
    <row r="486" spans="1:17" x14ac:dyDescent="0.2">
      <c r="A486" s="794"/>
      <c r="B486" s="794"/>
      <c r="C486" s="794"/>
      <c r="D486" s="794"/>
      <c r="G486" s="794"/>
      <c r="H486" s="794"/>
      <c r="I486" s="794"/>
      <c r="J486" s="794"/>
      <c r="K486" s="794"/>
      <c r="L486" s="794"/>
      <c r="M486" s="794"/>
      <c r="N486" s="794"/>
      <c r="O486" s="794"/>
      <c r="P486" s="794"/>
      <c r="Q486" s="794"/>
    </row>
    <row r="487" spans="1:17" x14ac:dyDescent="0.2">
      <c r="A487" s="794"/>
      <c r="B487" s="794"/>
      <c r="C487" s="794"/>
      <c r="D487" s="794"/>
      <c r="G487" s="794"/>
      <c r="H487" s="794"/>
      <c r="I487" s="794"/>
      <c r="J487" s="794"/>
      <c r="K487" s="794"/>
      <c r="L487" s="794"/>
      <c r="M487" s="794"/>
      <c r="N487" s="794"/>
      <c r="O487" s="794"/>
      <c r="P487" s="794"/>
      <c r="Q487" s="794"/>
    </row>
    <row r="488" spans="1:17" x14ac:dyDescent="0.2">
      <c r="A488" s="794"/>
      <c r="B488" s="794"/>
      <c r="C488" s="794"/>
      <c r="D488" s="794"/>
      <c r="G488" s="794"/>
      <c r="H488" s="794"/>
      <c r="I488" s="794"/>
      <c r="J488" s="794"/>
      <c r="K488" s="794"/>
      <c r="L488" s="794"/>
      <c r="M488" s="794"/>
      <c r="N488" s="794"/>
      <c r="O488" s="794"/>
      <c r="P488" s="794"/>
      <c r="Q488" s="794"/>
    </row>
    <row r="489" spans="1:17" x14ac:dyDescent="0.2">
      <c r="A489" s="794"/>
      <c r="B489" s="794"/>
      <c r="C489" s="794"/>
      <c r="D489" s="794"/>
      <c r="G489" s="794"/>
      <c r="H489" s="794"/>
      <c r="I489" s="794"/>
      <c r="J489" s="794"/>
      <c r="K489" s="794"/>
      <c r="L489" s="794"/>
      <c r="M489" s="794"/>
      <c r="N489" s="794"/>
      <c r="O489" s="794"/>
      <c r="P489" s="794"/>
      <c r="Q489" s="794"/>
    </row>
    <row r="490" spans="1:17" x14ac:dyDescent="0.2">
      <c r="A490" s="794"/>
      <c r="B490" s="794"/>
      <c r="C490" s="794"/>
      <c r="D490" s="794"/>
      <c r="G490" s="794"/>
      <c r="H490" s="794"/>
      <c r="I490" s="794"/>
      <c r="J490" s="794"/>
      <c r="K490" s="794"/>
      <c r="L490" s="794"/>
      <c r="M490" s="794"/>
      <c r="N490" s="794"/>
      <c r="O490" s="794"/>
      <c r="P490" s="794"/>
      <c r="Q490" s="794"/>
    </row>
    <row r="491" spans="1:17" x14ac:dyDescent="0.2">
      <c r="A491" s="794"/>
      <c r="B491" s="794"/>
      <c r="C491" s="794"/>
      <c r="D491" s="794"/>
      <c r="G491" s="794"/>
      <c r="H491" s="794"/>
      <c r="I491" s="794"/>
      <c r="J491" s="794"/>
      <c r="K491" s="794"/>
      <c r="L491" s="794"/>
      <c r="M491" s="794"/>
      <c r="N491" s="794"/>
      <c r="O491" s="794"/>
      <c r="P491" s="794"/>
      <c r="Q491" s="794"/>
    </row>
    <row r="492" spans="1:17" x14ac:dyDescent="0.2">
      <c r="A492" s="794"/>
      <c r="B492" s="794"/>
      <c r="C492" s="794"/>
      <c r="D492" s="794"/>
      <c r="G492" s="794"/>
      <c r="H492" s="794"/>
      <c r="I492" s="794"/>
      <c r="J492" s="794"/>
      <c r="K492" s="794"/>
      <c r="L492" s="794"/>
      <c r="M492" s="794"/>
      <c r="N492" s="794"/>
      <c r="O492" s="794"/>
      <c r="P492" s="794"/>
      <c r="Q492" s="794"/>
    </row>
    <row r="493" spans="1:17" x14ac:dyDescent="0.2">
      <c r="A493" s="794"/>
      <c r="B493" s="794"/>
      <c r="C493" s="794"/>
      <c r="D493" s="794"/>
      <c r="G493" s="794"/>
      <c r="H493" s="794"/>
      <c r="I493" s="794"/>
      <c r="J493" s="794"/>
      <c r="K493" s="794"/>
      <c r="L493" s="794"/>
      <c r="M493" s="794"/>
      <c r="N493" s="794"/>
      <c r="O493" s="794"/>
      <c r="P493" s="794"/>
      <c r="Q493" s="794"/>
    </row>
    <row r="494" spans="1:17" x14ac:dyDescent="0.2">
      <c r="A494" s="794"/>
      <c r="B494" s="794"/>
      <c r="C494" s="794"/>
      <c r="D494" s="794"/>
      <c r="G494" s="794"/>
      <c r="H494" s="794"/>
      <c r="I494" s="794"/>
      <c r="J494" s="794"/>
      <c r="K494" s="794"/>
      <c r="L494" s="794"/>
      <c r="M494" s="794"/>
      <c r="N494" s="794"/>
      <c r="O494" s="794"/>
      <c r="P494" s="794"/>
      <c r="Q494" s="794"/>
    </row>
    <row r="495" spans="1:17" x14ac:dyDescent="0.2">
      <c r="A495" s="794"/>
      <c r="B495" s="794"/>
      <c r="C495" s="794"/>
      <c r="D495" s="794"/>
      <c r="G495" s="794"/>
      <c r="H495" s="794"/>
      <c r="I495" s="794"/>
      <c r="J495" s="794"/>
      <c r="K495" s="794"/>
      <c r="L495" s="794"/>
      <c r="M495" s="794"/>
      <c r="N495" s="794"/>
      <c r="O495" s="794"/>
      <c r="P495" s="794"/>
      <c r="Q495" s="794"/>
    </row>
    <row r="496" spans="1:17" x14ac:dyDescent="0.2">
      <c r="A496" s="794"/>
      <c r="B496" s="794"/>
      <c r="C496" s="794"/>
      <c r="D496" s="794"/>
      <c r="G496" s="794"/>
      <c r="H496" s="794"/>
      <c r="I496" s="794"/>
      <c r="J496" s="794"/>
      <c r="K496" s="794"/>
      <c r="L496" s="794"/>
      <c r="M496" s="794"/>
      <c r="N496" s="794"/>
      <c r="O496" s="794"/>
      <c r="P496" s="794"/>
      <c r="Q496" s="794"/>
    </row>
    <row r="497" spans="1:17" x14ac:dyDescent="0.2">
      <c r="A497" s="794"/>
      <c r="B497" s="794"/>
      <c r="C497" s="794"/>
      <c r="D497" s="794"/>
      <c r="G497" s="794"/>
      <c r="H497" s="794"/>
      <c r="I497" s="794"/>
      <c r="J497" s="794"/>
      <c r="K497" s="794"/>
      <c r="L497" s="794"/>
      <c r="M497" s="794"/>
      <c r="N497" s="794"/>
      <c r="O497" s="794"/>
      <c r="P497" s="794"/>
      <c r="Q497" s="794"/>
    </row>
    <row r="498" spans="1:17" x14ac:dyDescent="0.2">
      <c r="A498" s="794"/>
      <c r="B498" s="794"/>
      <c r="C498" s="794"/>
      <c r="D498" s="794"/>
      <c r="G498" s="794"/>
      <c r="H498" s="794"/>
      <c r="I498" s="794"/>
      <c r="J498" s="794"/>
      <c r="K498" s="794"/>
      <c r="L498" s="794"/>
      <c r="M498" s="794"/>
      <c r="N498" s="794"/>
      <c r="O498" s="794"/>
      <c r="P498" s="794"/>
      <c r="Q498" s="794"/>
    </row>
    <row r="499" spans="1:17" x14ac:dyDescent="0.2">
      <c r="A499" s="794"/>
      <c r="B499" s="794"/>
      <c r="C499" s="794"/>
      <c r="D499" s="794"/>
      <c r="G499" s="794"/>
      <c r="H499" s="794"/>
      <c r="I499" s="794"/>
      <c r="J499" s="794"/>
      <c r="K499" s="794"/>
      <c r="L499" s="794"/>
      <c r="M499" s="794"/>
      <c r="N499" s="794"/>
      <c r="O499" s="794"/>
      <c r="P499" s="794"/>
      <c r="Q499" s="794"/>
    </row>
    <row r="500" spans="1:17" x14ac:dyDescent="0.2">
      <c r="A500" s="794"/>
      <c r="B500" s="794"/>
      <c r="C500" s="794"/>
      <c r="D500" s="794"/>
      <c r="G500" s="794"/>
      <c r="H500" s="794"/>
      <c r="I500" s="794"/>
      <c r="J500" s="794"/>
      <c r="K500" s="794"/>
      <c r="L500" s="794"/>
      <c r="M500" s="794"/>
      <c r="N500" s="794"/>
      <c r="O500" s="794"/>
      <c r="P500" s="794"/>
      <c r="Q500" s="794"/>
    </row>
    <row r="501" spans="1:17" x14ac:dyDescent="0.2">
      <c r="A501" s="794"/>
      <c r="B501" s="794"/>
      <c r="C501" s="794"/>
      <c r="D501" s="794"/>
      <c r="G501" s="794"/>
      <c r="H501" s="794"/>
      <c r="I501" s="794"/>
      <c r="J501" s="794"/>
      <c r="K501" s="794"/>
      <c r="L501" s="794"/>
      <c r="M501" s="794"/>
      <c r="N501" s="794"/>
      <c r="O501" s="794"/>
      <c r="P501" s="794"/>
      <c r="Q501" s="794"/>
    </row>
    <row r="502" spans="1:17" x14ac:dyDescent="0.2">
      <c r="A502" s="794"/>
      <c r="B502" s="794"/>
      <c r="C502" s="794"/>
      <c r="D502" s="794"/>
      <c r="G502" s="794"/>
      <c r="H502" s="794"/>
      <c r="I502" s="794"/>
      <c r="J502" s="794"/>
      <c r="K502" s="794"/>
      <c r="L502" s="794"/>
      <c r="M502" s="794"/>
      <c r="N502" s="794"/>
      <c r="O502" s="794"/>
      <c r="P502" s="794"/>
      <c r="Q502" s="794"/>
    </row>
    <row r="503" spans="1:17" x14ac:dyDescent="0.2">
      <c r="A503" s="794"/>
      <c r="B503" s="794"/>
      <c r="C503" s="794"/>
      <c r="D503" s="794"/>
      <c r="G503" s="794"/>
      <c r="H503" s="794"/>
      <c r="I503" s="794"/>
      <c r="J503" s="794"/>
      <c r="K503" s="794"/>
      <c r="L503" s="794"/>
      <c r="M503" s="794"/>
      <c r="N503" s="794"/>
      <c r="O503" s="794"/>
      <c r="P503" s="794"/>
      <c r="Q503" s="794"/>
    </row>
    <row r="504" spans="1:17" x14ac:dyDescent="0.2">
      <c r="A504" s="794"/>
      <c r="B504" s="794"/>
      <c r="C504" s="794"/>
      <c r="D504" s="794"/>
      <c r="G504" s="794"/>
      <c r="H504" s="794"/>
      <c r="I504" s="794"/>
      <c r="J504" s="794"/>
      <c r="K504" s="794"/>
      <c r="L504" s="794"/>
      <c r="M504" s="794"/>
      <c r="N504" s="794"/>
      <c r="O504" s="794"/>
      <c r="P504" s="794"/>
      <c r="Q504" s="794"/>
    </row>
    <row r="505" spans="1:17" x14ac:dyDescent="0.2">
      <c r="A505" s="794"/>
      <c r="B505" s="794"/>
      <c r="C505" s="794"/>
      <c r="D505" s="794"/>
      <c r="G505" s="794"/>
      <c r="H505" s="794"/>
      <c r="I505" s="794"/>
      <c r="J505" s="794"/>
      <c r="K505" s="794"/>
      <c r="L505" s="794"/>
      <c r="M505" s="794"/>
      <c r="N505" s="794"/>
      <c r="O505" s="794"/>
      <c r="P505" s="794"/>
      <c r="Q505" s="794"/>
    </row>
    <row r="506" spans="1:17" x14ac:dyDescent="0.2">
      <c r="A506" s="794"/>
      <c r="B506" s="794"/>
      <c r="C506" s="794"/>
      <c r="D506" s="794"/>
      <c r="G506" s="794"/>
      <c r="H506" s="794"/>
      <c r="I506" s="794"/>
      <c r="J506" s="794"/>
      <c r="K506" s="794"/>
      <c r="L506" s="794"/>
      <c r="M506" s="794"/>
      <c r="N506" s="794"/>
      <c r="O506" s="794"/>
      <c r="P506" s="794"/>
      <c r="Q506" s="794"/>
    </row>
    <row r="507" spans="1:17" x14ac:dyDescent="0.2">
      <c r="A507" s="794"/>
      <c r="B507" s="794"/>
      <c r="C507" s="794"/>
      <c r="D507" s="794"/>
      <c r="G507" s="794"/>
      <c r="H507" s="794"/>
      <c r="I507" s="794"/>
      <c r="J507" s="794"/>
      <c r="K507" s="794"/>
      <c r="L507" s="794"/>
      <c r="M507" s="794"/>
      <c r="N507" s="794"/>
      <c r="O507" s="794"/>
      <c r="P507" s="794"/>
      <c r="Q507" s="794"/>
    </row>
    <row r="508" spans="1:17" x14ac:dyDescent="0.2">
      <c r="A508" s="794"/>
      <c r="B508" s="794"/>
      <c r="C508" s="794"/>
      <c r="D508" s="794"/>
      <c r="G508" s="794"/>
      <c r="H508" s="794"/>
      <c r="I508" s="794"/>
      <c r="J508" s="794"/>
      <c r="K508" s="794"/>
      <c r="L508" s="794"/>
      <c r="M508" s="794"/>
      <c r="N508" s="794"/>
      <c r="O508" s="794"/>
      <c r="P508" s="794"/>
      <c r="Q508" s="794"/>
    </row>
    <row r="509" spans="1:17" x14ac:dyDescent="0.2">
      <c r="A509" s="794"/>
      <c r="B509" s="794"/>
      <c r="C509" s="794"/>
      <c r="D509" s="794"/>
      <c r="G509" s="794"/>
      <c r="H509" s="794"/>
      <c r="I509" s="794"/>
      <c r="J509" s="794"/>
      <c r="K509" s="794"/>
      <c r="L509" s="794"/>
      <c r="M509" s="794"/>
      <c r="N509" s="794"/>
      <c r="O509" s="794"/>
      <c r="P509" s="794"/>
      <c r="Q509" s="794"/>
    </row>
    <row r="510" spans="1:17" x14ac:dyDescent="0.2">
      <c r="A510" s="794"/>
      <c r="B510" s="794"/>
      <c r="C510" s="794"/>
      <c r="D510" s="794"/>
      <c r="G510" s="794"/>
      <c r="H510" s="794"/>
      <c r="I510" s="794"/>
      <c r="J510" s="794"/>
      <c r="K510" s="794"/>
      <c r="L510" s="794"/>
      <c r="M510" s="794"/>
      <c r="N510" s="794"/>
      <c r="O510" s="794"/>
      <c r="P510" s="794"/>
      <c r="Q510" s="794"/>
    </row>
    <row r="511" spans="1:17" x14ac:dyDescent="0.2">
      <c r="A511" s="794"/>
      <c r="B511" s="794"/>
      <c r="C511" s="794"/>
      <c r="D511" s="794"/>
      <c r="G511" s="794"/>
      <c r="H511" s="794"/>
      <c r="I511" s="794"/>
      <c r="J511" s="794"/>
      <c r="K511" s="794"/>
      <c r="L511" s="794"/>
      <c r="M511" s="794"/>
      <c r="N511" s="794"/>
      <c r="O511" s="794"/>
      <c r="P511" s="794"/>
      <c r="Q511" s="794"/>
    </row>
    <row r="512" spans="1:17" x14ac:dyDescent="0.2">
      <c r="A512" s="794"/>
      <c r="B512" s="794"/>
      <c r="C512" s="794"/>
      <c r="D512" s="794"/>
      <c r="G512" s="794"/>
      <c r="H512" s="794"/>
      <c r="I512" s="794"/>
      <c r="J512" s="794"/>
      <c r="K512" s="794"/>
      <c r="L512" s="794"/>
      <c r="M512" s="794"/>
      <c r="N512" s="794"/>
      <c r="O512" s="794"/>
      <c r="P512" s="794"/>
      <c r="Q512" s="794"/>
    </row>
    <row r="513" spans="1:17" x14ac:dyDescent="0.2">
      <c r="A513" s="794"/>
      <c r="B513" s="794"/>
      <c r="C513" s="794"/>
      <c r="D513" s="794"/>
      <c r="G513" s="794"/>
      <c r="H513" s="794"/>
      <c r="I513" s="794"/>
      <c r="J513" s="794"/>
      <c r="K513" s="794"/>
      <c r="L513" s="794"/>
      <c r="M513" s="794"/>
      <c r="N513" s="794"/>
      <c r="O513" s="794"/>
      <c r="P513" s="794"/>
      <c r="Q513" s="794"/>
    </row>
    <row r="514" spans="1:17" x14ac:dyDescent="0.2">
      <c r="A514" s="794"/>
      <c r="B514" s="794"/>
      <c r="C514" s="794"/>
      <c r="D514" s="794"/>
      <c r="G514" s="794"/>
      <c r="H514" s="794"/>
      <c r="I514" s="794"/>
      <c r="J514" s="794"/>
      <c r="K514" s="794"/>
      <c r="L514" s="794"/>
      <c r="M514" s="794"/>
      <c r="N514" s="794"/>
      <c r="O514" s="794"/>
      <c r="P514" s="794"/>
      <c r="Q514" s="794"/>
    </row>
    <row r="515" spans="1:17" x14ac:dyDescent="0.2">
      <c r="A515" s="794"/>
      <c r="B515" s="794"/>
      <c r="C515" s="794"/>
      <c r="D515" s="794"/>
      <c r="G515" s="794"/>
      <c r="H515" s="794"/>
      <c r="I515" s="794"/>
      <c r="J515" s="794"/>
      <c r="K515" s="794"/>
      <c r="L515" s="794"/>
      <c r="M515" s="794"/>
      <c r="N515" s="794"/>
      <c r="O515" s="794"/>
      <c r="P515" s="794"/>
      <c r="Q515" s="794"/>
    </row>
    <row r="516" spans="1:17" x14ac:dyDescent="0.2">
      <c r="A516" s="794"/>
      <c r="B516" s="794"/>
      <c r="C516" s="794"/>
      <c r="D516" s="794"/>
      <c r="G516" s="794"/>
      <c r="H516" s="794"/>
      <c r="I516" s="794"/>
      <c r="J516" s="794"/>
      <c r="K516" s="794"/>
      <c r="L516" s="794"/>
      <c r="M516" s="794"/>
      <c r="N516" s="794"/>
      <c r="O516" s="794"/>
      <c r="P516" s="794"/>
      <c r="Q516" s="794"/>
    </row>
    <row r="517" spans="1:17" x14ac:dyDescent="0.2">
      <c r="A517" s="794"/>
      <c r="B517" s="794"/>
      <c r="C517" s="794"/>
      <c r="D517" s="794"/>
      <c r="G517" s="794"/>
      <c r="H517" s="794"/>
      <c r="I517" s="794"/>
      <c r="J517" s="794"/>
      <c r="K517" s="794"/>
      <c r="L517" s="794"/>
      <c r="M517" s="794"/>
      <c r="N517" s="794"/>
      <c r="O517" s="794"/>
      <c r="P517" s="794"/>
      <c r="Q517" s="794"/>
    </row>
    <row r="518" spans="1:17" x14ac:dyDescent="0.2">
      <c r="A518" s="794"/>
      <c r="B518" s="794"/>
      <c r="C518" s="794"/>
      <c r="D518" s="794"/>
      <c r="G518" s="794"/>
      <c r="H518" s="794"/>
      <c r="I518" s="794"/>
      <c r="J518" s="794"/>
      <c r="K518" s="794"/>
      <c r="L518" s="794"/>
      <c r="M518" s="794"/>
      <c r="N518" s="794"/>
      <c r="O518" s="794"/>
      <c r="P518" s="794"/>
      <c r="Q518" s="794"/>
    </row>
    <row r="519" spans="1:17" x14ac:dyDescent="0.2">
      <c r="A519" s="794"/>
      <c r="B519" s="794"/>
      <c r="C519" s="794"/>
      <c r="D519" s="794"/>
      <c r="G519" s="794"/>
      <c r="H519" s="794"/>
      <c r="I519" s="794"/>
      <c r="J519" s="794"/>
      <c r="K519" s="794"/>
      <c r="L519" s="794"/>
      <c r="M519" s="794"/>
      <c r="N519" s="794"/>
      <c r="O519" s="794"/>
      <c r="P519" s="794"/>
      <c r="Q519" s="794"/>
    </row>
    <row r="520" spans="1:17" x14ac:dyDescent="0.2">
      <c r="A520" s="794"/>
      <c r="B520" s="794"/>
      <c r="C520" s="794"/>
      <c r="D520" s="794"/>
      <c r="G520" s="794"/>
      <c r="H520" s="794"/>
      <c r="I520" s="794"/>
      <c r="J520" s="794"/>
      <c r="K520" s="794"/>
      <c r="L520" s="794"/>
      <c r="M520" s="794"/>
      <c r="N520" s="794"/>
      <c r="O520" s="794"/>
      <c r="P520" s="794"/>
      <c r="Q520" s="794"/>
    </row>
    <row r="521" spans="1:17" x14ac:dyDescent="0.2">
      <c r="A521" s="794"/>
      <c r="B521" s="794"/>
      <c r="C521" s="794"/>
      <c r="D521" s="794"/>
      <c r="G521" s="794"/>
      <c r="H521" s="794"/>
      <c r="I521" s="794"/>
      <c r="J521" s="794"/>
      <c r="K521" s="794"/>
      <c r="L521" s="794"/>
      <c r="M521" s="794"/>
      <c r="N521" s="794"/>
      <c r="O521" s="794"/>
      <c r="P521" s="794"/>
      <c r="Q521" s="794"/>
    </row>
    <row r="522" spans="1:17" x14ac:dyDescent="0.2">
      <c r="A522" s="794"/>
      <c r="B522" s="794"/>
      <c r="C522" s="794"/>
      <c r="D522" s="794"/>
      <c r="G522" s="794"/>
      <c r="H522" s="794"/>
      <c r="I522" s="794"/>
      <c r="J522" s="794"/>
      <c r="K522" s="794"/>
      <c r="L522" s="794"/>
      <c r="M522" s="794"/>
      <c r="N522" s="794"/>
      <c r="O522" s="794"/>
      <c r="P522" s="794"/>
      <c r="Q522" s="794"/>
    </row>
    <row r="523" spans="1:17" x14ac:dyDescent="0.2">
      <c r="A523" s="794"/>
      <c r="B523" s="794"/>
      <c r="C523" s="794"/>
      <c r="D523" s="794"/>
      <c r="G523" s="794"/>
      <c r="H523" s="794"/>
      <c r="I523" s="794"/>
      <c r="J523" s="794"/>
      <c r="K523" s="794"/>
      <c r="L523" s="794"/>
      <c r="M523" s="794"/>
      <c r="N523" s="794"/>
      <c r="O523" s="794"/>
      <c r="P523" s="794"/>
      <c r="Q523" s="794"/>
    </row>
    <row r="524" spans="1:17" x14ac:dyDescent="0.2">
      <c r="A524" s="794"/>
      <c r="B524" s="794"/>
      <c r="C524" s="794"/>
      <c r="D524" s="794"/>
      <c r="G524" s="794"/>
      <c r="H524" s="794"/>
      <c r="I524" s="794"/>
      <c r="J524" s="794"/>
      <c r="K524" s="794"/>
      <c r="L524" s="794"/>
      <c r="M524" s="794"/>
      <c r="N524" s="794"/>
      <c r="O524" s="794"/>
      <c r="P524" s="794"/>
      <c r="Q524" s="794"/>
    </row>
    <row r="525" spans="1:17" x14ac:dyDescent="0.2">
      <c r="A525" s="794"/>
      <c r="B525" s="794"/>
      <c r="C525" s="794"/>
      <c r="D525" s="794"/>
      <c r="G525" s="794"/>
      <c r="H525" s="794"/>
      <c r="I525" s="794"/>
      <c r="J525" s="794"/>
      <c r="K525" s="794"/>
      <c r="L525" s="794"/>
      <c r="M525" s="794"/>
      <c r="N525" s="794"/>
      <c r="O525" s="794"/>
      <c r="P525" s="794"/>
      <c r="Q525" s="794"/>
    </row>
    <row r="526" spans="1:17" x14ac:dyDescent="0.2">
      <c r="A526" s="794"/>
      <c r="B526" s="794"/>
      <c r="C526" s="794"/>
      <c r="D526" s="794"/>
      <c r="G526" s="794"/>
      <c r="H526" s="794"/>
      <c r="I526" s="794"/>
      <c r="J526" s="794"/>
      <c r="K526" s="794"/>
      <c r="L526" s="794"/>
      <c r="M526" s="794"/>
      <c r="N526" s="794"/>
      <c r="O526" s="794"/>
      <c r="P526" s="794"/>
      <c r="Q526" s="794"/>
    </row>
    <row r="527" spans="1:17" x14ac:dyDescent="0.2">
      <c r="A527" s="794"/>
      <c r="B527" s="794"/>
      <c r="C527" s="794"/>
      <c r="D527" s="794"/>
      <c r="G527" s="794"/>
      <c r="H527" s="794"/>
      <c r="I527" s="794"/>
      <c r="J527" s="794"/>
      <c r="K527" s="794"/>
      <c r="L527" s="794"/>
      <c r="M527" s="794"/>
      <c r="N527" s="794"/>
      <c r="O527" s="794"/>
      <c r="P527" s="794"/>
      <c r="Q527" s="794"/>
    </row>
    <row r="528" spans="1:17" x14ac:dyDescent="0.2">
      <c r="A528" s="794"/>
      <c r="B528" s="794"/>
      <c r="C528" s="794"/>
      <c r="D528" s="794"/>
      <c r="G528" s="794"/>
      <c r="H528" s="794"/>
      <c r="I528" s="794"/>
      <c r="J528" s="794"/>
      <c r="K528" s="794"/>
      <c r="L528" s="794"/>
      <c r="M528" s="794"/>
      <c r="N528" s="794"/>
      <c r="O528" s="794"/>
      <c r="P528" s="794"/>
      <c r="Q528" s="794"/>
    </row>
    <row r="529" spans="1:17" x14ac:dyDescent="0.2">
      <c r="A529" s="794"/>
      <c r="B529" s="794"/>
      <c r="C529" s="794"/>
      <c r="D529" s="794"/>
      <c r="G529" s="794"/>
      <c r="H529" s="794"/>
      <c r="I529" s="794"/>
      <c r="J529" s="794"/>
      <c r="K529" s="794"/>
      <c r="L529" s="794"/>
      <c r="M529" s="794"/>
      <c r="N529" s="794"/>
      <c r="O529" s="794"/>
      <c r="P529" s="794"/>
      <c r="Q529" s="794"/>
    </row>
    <row r="530" spans="1:17" x14ac:dyDescent="0.2">
      <c r="A530" s="794"/>
      <c r="B530" s="794"/>
      <c r="C530" s="794"/>
      <c r="D530" s="794"/>
      <c r="G530" s="794"/>
      <c r="H530" s="794"/>
      <c r="I530" s="794"/>
      <c r="J530" s="794"/>
      <c r="K530" s="794"/>
      <c r="L530" s="794"/>
      <c r="M530" s="794"/>
      <c r="N530" s="794"/>
      <c r="O530" s="794"/>
      <c r="P530" s="794"/>
      <c r="Q530" s="794"/>
    </row>
    <row r="531" spans="1:17" x14ac:dyDescent="0.2">
      <c r="A531" s="794"/>
      <c r="B531" s="794"/>
      <c r="C531" s="794"/>
      <c r="D531" s="794"/>
      <c r="G531" s="794"/>
      <c r="H531" s="794"/>
      <c r="I531" s="794"/>
      <c r="J531" s="794"/>
      <c r="K531" s="794"/>
      <c r="L531" s="794"/>
      <c r="M531" s="794"/>
      <c r="N531" s="794"/>
      <c r="O531" s="794"/>
      <c r="P531" s="794"/>
      <c r="Q531" s="794"/>
    </row>
    <row r="532" spans="1:17" x14ac:dyDescent="0.2">
      <c r="A532" s="794"/>
      <c r="B532" s="794"/>
      <c r="C532" s="794"/>
      <c r="D532" s="794"/>
      <c r="G532" s="794"/>
      <c r="H532" s="794"/>
      <c r="I532" s="794"/>
      <c r="J532" s="794"/>
      <c r="K532" s="794"/>
      <c r="L532" s="794"/>
      <c r="M532" s="794"/>
      <c r="N532" s="794"/>
      <c r="O532" s="794"/>
      <c r="P532" s="794"/>
      <c r="Q532" s="794"/>
    </row>
    <row r="533" spans="1:17" x14ac:dyDescent="0.2">
      <c r="A533" s="794"/>
      <c r="B533" s="794"/>
      <c r="C533" s="794"/>
      <c r="D533" s="794"/>
      <c r="G533" s="794"/>
      <c r="H533" s="794"/>
      <c r="I533" s="794"/>
      <c r="J533" s="794"/>
      <c r="K533" s="794"/>
      <c r="L533" s="794"/>
      <c r="M533" s="794"/>
      <c r="N533" s="794"/>
      <c r="O533" s="794"/>
      <c r="P533" s="794"/>
      <c r="Q533" s="794"/>
    </row>
    <row r="534" spans="1:17" x14ac:dyDescent="0.2">
      <c r="A534" s="794"/>
      <c r="B534" s="794"/>
      <c r="C534" s="794"/>
      <c r="D534" s="794"/>
      <c r="G534" s="794"/>
      <c r="H534" s="794"/>
      <c r="I534" s="794"/>
      <c r="J534" s="794"/>
      <c r="K534" s="794"/>
      <c r="L534" s="794"/>
      <c r="M534" s="794"/>
      <c r="N534" s="794"/>
      <c r="O534" s="794"/>
      <c r="P534" s="794"/>
      <c r="Q534" s="794"/>
    </row>
    <row r="535" spans="1:17" x14ac:dyDescent="0.2">
      <c r="A535" s="794"/>
      <c r="B535" s="794"/>
      <c r="C535" s="794"/>
      <c r="D535" s="794"/>
      <c r="G535" s="794"/>
      <c r="H535" s="794"/>
      <c r="I535" s="794"/>
      <c r="J535" s="794"/>
      <c r="K535" s="794"/>
      <c r="L535" s="794"/>
      <c r="M535" s="794"/>
      <c r="N535" s="794"/>
      <c r="O535" s="794"/>
      <c r="P535" s="794"/>
      <c r="Q535" s="794"/>
    </row>
    <row r="536" spans="1:17" x14ac:dyDescent="0.2">
      <c r="A536" s="794"/>
      <c r="B536" s="794"/>
      <c r="C536" s="794"/>
      <c r="D536" s="794"/>
      <c r="G536" s="794"/>
      <c r="H536" s="794"/>
      <c r="I536" s="794"/>
      <c r="J536" s="794"/>
      <c r="K536" s="794"/>
      <c r="L536" s="794"/>
      <c r="M536" s="794"/>
      <c r="N536" s="794"/>
      <c r="O536" s="794"/>
      <c r="P536" s="794"/>
      <c r="Q536" s="794"/>
    </row>
    <row r="537" spans="1:17" x14ac:dyDescent="0.2">
      <c r="A537" s="794"/>
      <c r="B537" s="794"/>
      <c r="C537" s="794"/>
      <c r="D537" s="794"/>
      <c r="G537" s="794"/>
      <c r="H537" s="794"/>
      <c r="I537" s="794"/>
      <c r="J537" s="794"/>
      <c r="K537" s="794"/>
      <c r="L537" s="794"/>
      <c r="M537" s="794"/>
      <c r="N537" s="794"/>
      <c r="O537" s="794"/>
      <c r="P537" s="794"/>
      <c r="Q537" s="794"/>
    </row>
    <row r="538" spans="1:17" x14ac:dyDescent="0.2">
      <c r="A538" s="794"/>
      <c r="B538" s="794"/>
      <c r="C538" s="794"/>
      <c r="D538" s="794"/>
      <c r="G538" s="794"/>
      <c r="H538" s="794"/>
      <c r="I538" s="794"/>
      <c r="J538" s="794"/>
      <c r="K538" s="794"/>
      <c r="L538" s="794"/>
      <c r="M538" s="794"/>
      <c r="N538" s="794"/>
      <c r="O538" s="794"/>
      <c r="P538" s="794"/>
      <c r="Q538" s="794"/>
    </row>
    <row r="539" spans="1:17" x14ac:dyDescent="0.2">
      <c r="A539" s="794"/>
      <c r="B539" s="794"/>
      <c r="C539" s="794"/>
      <c r="D539" s="794"/>
      <c r="G539" s="794"/>
      <c r="H539" s="794"/>
      <c r="I539" s="794"/>
      <c r="J539" s="794"/>
      <c r="K539" s="794"/>
      <c r="L539" s="794"/>
      <c r="M539" s="794"/>
      <c r="N539" s="794"/>
      <c r="O539" s="794"/>
      <c r="P539" s="794"/>
      <c r="Q539" s="794"/>
    </row>
    <row r="540" spans="1:17" x14ac:dyDescent="0.2">
      <c r="A540" s="794"/>
      <c r="B540" s="794"/>
      <c r="C540" s="794"/>
      <c r="D540" s="794"/>
      <c r="G540" s="794"/>
      <c r="H540" s="794"/>
      <c r="I540" s="794"/>
      <c r="J540" s="794"/>
      <c r="K540" s="794"/>
      <c r="L540" s="794"/>
      <c r="M540" s="794"/>
      <c r="N540" s="794"/>
      <c r="O540" s="794"/>
      <c r="P540" s="794"/>
      <c r="Q540" s="794"/>
    </row>
    <row r="541" spans="1:17" x14ac:dyDescent="0.2">
      <c r="A541" s="794"/>
      <c r="B541" s="794"/>
      <c r="C541" s="794"/>
      <c r="D541" s="794"/>
      <c r="G541" s="794"/>
      <c r="H541" s="794"/>
      <c r="I541" s="794"/>
      <c r="J541" s="794"/>
      <c r="K541" s="794"/>
      <c r="L541" s="794"/>
      <c r="M541" s="794"/>
      <c r="N541" s="794"/>
      <c r="O541" s="794"/>
      <c r="P541" s="794"/>
      <c r="Q541" s="794"/>
    </row>
    <row r="542" spans="1:17" x14ac:dyDescent="0.2">
      <c r="A542" s="794"/>
      <c r="B542" s="794"/>
      <c r="C542" s="794"/>
      <c r="D542" s="794"/>
      <c r="G542" s="794"/>
      <c r="H542" s="794"/>
      <c r="I542" s="794"/>
      <c r="J542" s="794"/>
      <c r="K542" s="794"/>
      <c r="L542" s="794"/>
      <c r="M542" s="794"/>
      <c r="N542" s="794"/>
      <c r="O542" s="794"/>
      <c r="P542" s="794"/>
      <c r="Q542" s="794"/>
    </row>
    <row r="543" spans="1:17" x14ac:dyDescent="0.2">
      <c r="A543" s="794"/>
      <c r="B543" s="794"/>
      <c r="C543" s="794"/>
      <c r="D543" s="794"/>
      <c r="G543" s="794"/>
      <c r="H543" s="794"/>
      <c r="I543" s="794"/>
      <c r="J543" s="794"/>
      <c r="K543" s="794"/>
      <c r="L543" s="794"/>
      <c r="M543" s="794"/>
      <c r="N543" s="794"/>
      <c r="O543" s="794"/>
      <c r="P543" s="794"/>
      <c r="Q543" s="794"/>
    </row>
    <row r="544" spans="1:17" x14ac:dyDescent="0.2">
      <c r="A544" s="794"/>
      <c r="B544" s="794"/>
      <c r="C544" s="794"/>
      <c r="D544" s="794"/>
      <c r="G544" s="794"/>
      <c r="H544" s="794"/>
      <c r="I544" s="794"/>
      <c r="J544" s="794"/>
      <c r="K544" s="794"/>
      <c r="L544" s="794"/>
      <c r="M544" s="794"/>
      <c r="N544" s="794"/>
      <c r="O544" s="794"/>
      <c r="P544" s="794"/>
      <c r="Q544" s="794"/>
    </row>
    <row r="545" spans="1:17" x14ac:dyDescent="0.2">
      <c r="A545" s="794"/>
      <c r="B545" s="794"/>
      <c r="C545" s="794"/>
      <c r="D545" s="794"/>
      <c r="G545" s="794"/>
      <c r="H545" s="794"/>
      <c r="I545" s="794"/>
      <c r="J545" s="794"/>
      <c r="K545" s="794"/>
      <c r="L545" s="794"/>
      <c r="M545" s="794"/>
      <c r="N545" s="794"/>
      <c r="O545" s="794"/>
      <c r="P545" s="794"/>
      <c r="Q545" s="794"/>
    </row>
    <row r="546" spans="1:17" x14ac:dyDescent="0.2">
      <c r="A546" s="794"/>
      <c r="B546" s="794"/>
      <c r="C546" s="794"/>
      <c r="D546" s="794"/>
      <c r="G546" s="794"/>
      <c r="H546" s="794"/>
      <c r="I546" s="794"/>
      <c r="J546" s="794"/>
      <c r="K546" s="794"/>
      <c r="L546" s="794"/>
      <c r="M546" s="794"/>
      <c r="N546" s="794"/>
      <c r="O546" s="794"/>
      <c r="P546" s="794"/>
      <c r="Q546" s="794"/>
    </row>
    <row r="547" spans="1:17" x14ac:dyDescent="0.2">
      <c r="A547" s="794"/>
      <c r="B547" s="794"/>
      <c r="C547" s="794"/>
      <c r="D547" s="794"/>
      <c r="G547" s="794"/>
      <c r="H547" s="794"/>
      <c r="I547" s="794"/>
      <c r="J547" s="794"/>
      <c r="K547" s="794"/>
      <c r="L547" s="794"/>
      <c r="M547" s="794"/>
      <c r="N547" s="794"/>
      <c r="O547" s="794"/>
      <c r="P547" s="794"/>
      <c r="Q547" s="794"/>
    </row>
    <row r="548" spans="1:17" x14ac:dyDescent="0.2">
      <c r="A548" s="794"/>
      <c r="B548" s="794"/>
      <c r="C548" s="794"/>
      <c r="D548" s="794"/>
      <c r="G548" s="794"/>
      <c r="H548" s="794"/>
      <c r="I548" s="794"/>
      <c r="J548" s="794"/>
      <c r="K548" s="794"/>
      <c r="L548" s="794"/>
      <c r="M548" s="794"/>
      <c r="N548" s="794"/>
      <c r="O548" s="794"/>
      <c r="P548" s="794"/>
      <c r="Q548" s="794"/>
    </row>
    <row r="549" spans="1:17" x14ac:dyDescent="0.2">
      <c r="A549" s="794"/>
      <c r="B549" s="794"/>
      <c r="C549" s="794"/>
      <c r="D549" s="794"/>
      <c r="G549" s="794"/>
      <c r="H549" s="794"/>
      <c r="I549" s="794"/>
      <c r="J549" s="794"/>
      <c r="K549" s="794"/>
      <c r="L549" s="794"/>
      <c r="M549" s="794"/>
      <c r="N549" s="794"/>
      <c r="O549" s="794"/>
      <c r="P549" s="794"/>
      <c r="Q549" s="794"/>
    </row>
    <row r="550" spans="1:17" x14ac:dyDescent="0.2">
      <c r="A550" s="794"/>
      <c r="B550" s="794"/>
      <c r="C550" s="794"/>
      <c r="D550" s="794"/>
      <c r="G550" s="794"/>
      <c r="H550" s="794"/>
      <c r="I550" s="794"/>
      <c r="J550" s="794"/>
      <c r="K550" s="794"/>
      <c r="L550" s="794"/>
      <c r="M550" s="794"/>
      <c r="N550" s="794"/>
      <c r="O550" s="794"/>
      <c r="P550" s="794"/>
      <c r="Q550" s="794"/>
    </row>
    <row r="551" spans="1:17" x14ac:dyDescent="0.2">
      <c r="A551" s="794"/>
      <c r="B551" s="794"/>
      <c r="C551" s="794"/>
      <c r="D551" s="794"/>
      <c r="G551" s="794"/>
      <c r="H551" s="794"/>
      <c r="I551" s="794"/>
      <c r="J551" s="794"/>
      <c r="K551" s="794"/>
      <c r="L551" s="794"/>
      <c r="M551" s="794"/>
      <c r="N551" s="794"/>
      <c r="O551" s="794"/>
      <c r="P551" s="794"/>
      <c r="Q551" s="794"/>
    </row>
    <row r="552" spans="1:17" x14ac:dyDescent="0.2">
      <c r="A552" s="794"/>
      <c r="B552" s="794"/>
      <c r="C552" s="794"/>
      <c r="D552" s="794"/>
      <c r="G552" s="794"/>
      <c r="H552" s="794"/>
      <c r="I552" s="794"/>
      <c r="J552" s="794"/>
      <c r="K552" s="794"/>
      <c r="L552" s="794"/>
      <c r="M552" s="794"/>
      <c r="N552" s="794"/>
      <c r="O552" s="794"/>
      <c r="P552" s="794"/>
      <c r="Q552" s="794"/>
    </row>
    <row r="553" spans="1:17" x14ac:dyDescent="0.2">
      <c r="A553" s="794"/>
      <c r="B553" s="794"/>
      <c r="C553" s="794"/>
      <c r="D553" s="794"/>
      <c r="G553" s="794"/>
      <c r="H553" s="794"/>
      <c r="I553" s="794"/>
      <c r="J553" s="794"/>
      <c r="K553" s="794"/>
      <c r="L553" s="794"/>
      <c r="M553" s="794"/>
      <c r="N553" s="794"/>
      <c r="O553" s="794"/>
      <c r="P553" s="794"/>
      <c r="Q553" s="794"/>
    </row>
    <row r="554" spans="1:17" x14ac:dyDescent="0.2">
      <c r="A554" s="794"/>
      <c r="B554" s="794"/>
      <c r="C554" s="794"/>
      <c r="D554" s="794"/>
      <c r="G554" s="794"/>
      <c r="H554" s="794"/>
      <c r="I554" s="794"/>
      <c r="J554" s="794"/>
      <c r="K554" s="794"/>
      <c r="L554" s="794"/>
      <c r="M554" s="794"/>
      <c r="N554" s="794"/>
      <c r="O554" s="794"/>
      <c r="P554" s="794"/>
      <c r="Q554" s="794"/>
    </row>
    <row r="555" spans="1:17" x14ac:dyDescent="0.2">
      <c r="A555" s="794"/>
      <c r="B555" s="794"/>
      <c r="C555" s="794"/>
      <c r="D555" s="794"/>
      <c r="G555" s="794"/>
      <c r="H555" s="794"/>
      <c r="I555" s="794"/>
      <c r="J555" s="794"/>
      <c r="K555" s="794"/>
      <c r="L555" s="794"/>
      <c r="M555" s="794"/>
      <c r="N555" s="794"/>
      <c r="O555" s="794"/>
      <c r="P555" s="794"/>
      <c r="Q555" s="794"/>
    </row>
    <row r="556" spans="1:17" x14ac:dyDescent="0.2">
      <c r="A556" s="794"/>
      <c r="B556" s="794"/>
      <c r="C556" s="794"/>
      <c r="D556" s="794"/>
      <c r="G556" s="794"/>
      <c r="H556" s="794"/>
      <c r="I556" s="794"/>
      <c r="J556" s="794"/>
      <c r="K556" s="794"/>
      <c r="L556" s="794"/>
      <c r="M556" s="794"/>
      <c r="N556" s="794"/>
      <c r="O556" s="794"/>
      <c r="P556" s="794"/>
      <c r="Q556" s="794"/>
    </row>
    <row r="557" spans="1:17" x14ac:dyDescent="0.2">
      <c r="A557" s="794"/>
      <c r="B557" s="794"/>
      <c r="C557" s="794"/>
      <c r="D557" s="794"/>
      <c r="G557" s="794"/>
      <c r="H557" s="794"/>
      <c r="I557" s="794"/>
      <c r="J557" s="794"/>
      <c r="K557" s="794"/>
      <c r="L557" s="794"/>
      <c r="M557" s="794"/>
      <c r="N557" s="794"/>
      <c r="O557" s="794"/>
      <c r="P557" s="794"/>
      <c r="Q557" s="794"/>
    </row>
    <row r="558" spans="1:17" x14ac:dyDescent="0.2">
      <c r="A558" s="794"/>
      <c r="B558" s="794"/>
      <c r="C558" s="794"/>
      <c r="D558" s="794"/>
      <c r="G558" s="794"/>
      <c r="H558" s="794"/>
      <c r="I558" s="794"/>
      <c r="J558" s="794"/>
      <c r="K558" s="794"/>
      <c r="L558" s="794"/>
      <c r="M558" s="794"/>
      <c r="N558" s="794"/>
      <c r="O558" s="794"/>
      <c r="P558" s="794"/>
      <c r="Q558" s="794"/>
    </row>
    <row r="559" spans="1:17" x14ac:dyDescent="0.2">
      <c r="A559" s="794"/>
      <c r="B559" s="794"/>
      <c r="C559" s="794"/>
      <c r="D559" s="794"/>
      <c r="G559" s="794"/>
      <c r="H559" s="794"/>
      <c r="I559" s="794"/>
      <c r="J559" s="794"/>
      <c r="K559" s="794"/>
      <c r="L559" s="794"/>
      <c r="M559" s="794"/>
      <c r="N559" s="794"/>
      <c r="O559" s="794"/>
      <c r="P559" s="794"/>
      <c r="Q559" s="794"/>
    </row>
    <row r="560" spans="1:17" x14ac:dyDescent="0.2">
      <c r="A560" s="794"/>
      <c r="B560" s="794"/>
      <c r="C560" s="794"/>
      <c r="D560" s="794"/>
      <c r="G560" s="794"/>
      <c r="H560" s="794"/>
      <c r="I560" s="794"/>
      <c r="J560" s="794"/>
      <c r="K560" s="794"/>
      <c r="L560" s="794"/>
      <c r="M560" s="794"/>
      <c r="N560" s="794"/>
      <c r="O560" s="794"/>
      <c r="P560" s="794"/>
      <c r="Q560" s="794"/>
    </row>
    <row r="561" spans="1:17" x14ac:dyDescent="0.2">
      <c r="A561" s="794"/>
      <c r="B561" s="794"/>
      <c r="C561" s="794"/>
      <c r="D561" s="794"/>
      <c r="G561" s="794"/>
      <c r="H561" s="794"/>
      <c r="I561" s="794"/>
      <c r="J561" s="794"/>
      <c r="K561" s="794"/>
      <c r="L561" s="794"/>
      <c r="M561" s="794"/>
      <c r="N561" s="794"/>
      <c r="O561" s="794"/>
      <c r="P561" s="794"/>
      <c r="Q561" s="794"/>
    </row>
    <row r="562" spans="1:17" x14ac:dyDescent="0.2">
      <c r="A562" s="794"/>
      <c r="B562" s="794"/>
      <c r="C562" s="794"/>
      <c r="D562" s="794"/>
      <c r="G562" s="794"/>
      <c r="H562" s="794"/>
      <c r="I562" s="794"/>
      <c r="J562" s="794"/>
      <c r="K562" s="794"/>
      <c r="L562" s="794"/>
      <c r="M562" s="794"/>
      <c r="N562" s="794"/>
      <c r="O562" s="794"/>
      <c r="P562" s="794"/>
      <c r="Q562" s="794"/>
    </row>
    <row r="563" spans="1:17" x14ac:dyDescent="0.2">
      <c r="A563" s="794"/>
      <c r="B563" s="794"/>
      <c r="C563" s="794"/>
      <c r="D563" s="794"/>
      <c r="G563" s="794"/>
      <c r="H563" s="794"/>
      <c r="I563" s="794"/>
      <c r="J563" s="794"/>
      <c r="K563" s="794"/>
      <c r="L563" s="794"/>
      <c r="M563" s="794"/>
      <c r="N563" s="794"/>
      <c r="O563" s="794"/>
      <c r="P563" s="794"/>
      <c r="Q563" s="794"/>
    </row>
    <row r="564" spans="1:17" x14ac:dyDescent="0.2">
      <c r="A564" s="794"/>
      <c r="B564" s="794"/>
      <c r="C564" s="794"/>
      <c r="D564" s="794"/>
      <c r="G564" s="794"/>
      <c r="H564" s="794"/>
      <c r="I564" s="794"/>
      <c r="J564" s="794"/>
      <c r="K564" s="794"/>
      <c r="L564" s="794"/>
      <c r="M564" s="794"/>
      <c r="N564" s="794"/>
      <c r="O564" s="794"/>
      <c r="P564" s="794"/>
      <c r="Q564" s="794"/>
    </row>
    <row r="565" spans="1:17" x14ac:dyDescent="0.2">
      <c r="A565" s="794"/>
      <c r="B565" s="794"/>
      <c r="C565" s="794"/>
      <c r="D565" s="794"/>
      <c r="G565" s="794"/>
      <c r="H565" s="794"/>
      <c r="I565" s="794"/>
      <c r="J565" s="794"/>
      <c r="K565" s="794"/>
      <c r="L565" s="794"/>
      <c r="M565" s="794"/>
      <c r="N565" s="794"/>
      <c r="O565" s="794"/>
      <c r="P565" s="794"/>
      <c r="Q565" s="794"/>
    </row>
    <row r="566" spans="1:17" x14ac:dyDescent="0.2">
      <c r="A566" s="794"/>
      <c r="B566" s="794"/>
      <c r="C566" s="794"/>
      <c r="D566" s="794"/>
      <c r="G566" s="794"/>
      <c r="H566" s="794"/>
      <c r="I566" s="794"/>
      <c r="J566" s="794"/>
      <c r="K566" s="794"/>
      <c r="L566" s="794"/>
      <c r="M566" s="794"/>
      <c r="N566" s="794"/>
      <c r="O566" s="794"/>
      <c r="P566" s="794"/>
      <c r="Q566" s="794"/>
    </row>
    <row r="567" spans="1:17" x14ac:dyDescent="0.2">
      <c r="A567" s="794"/>
      <c r="B567" s="794"/>
      <c r="C567" s="794"/>
      <c r="D567" s="794"/>
      <c r="G567" s="794"/>
      <c r="H567" s="794"/>
      <c r="I567" s="794"/>
      <c r="J567" s="794"/>
      <c r="K567" s="794"/>
      <c r="L567" s="794"/>
      <c r="M567" s="794"/>
      <c r="N567" s="794"/>
      <c r="O567" s="794"/>
      <c r="P567" s="794"/>
      <c r="Q567" s="794"/>
    </row>
    <row r="568" spans="1:17" x14ac:dyDescent="0.2">
      <c r="A568" s="794"/>
      <c r="B568" s="794"/>
      <c r="C568" s="794"/>
      <c r="D568" s="794"/>
      <c r="G568" s="794"/>
      <c r="H568" s="794"/>
      <c r="I568" s="794"/>
      <c r="J568" s="794"/>
      <c r="K568" s="794"/>
      <c r="L568" s="794"/>
      <c r="M568" s="794"/>
      <c r="N568" s="794"/>
      <c r="O568" s="794"/>
      <c r="P568" s="794"/>
      <c r="Q568" s="794"/>
    </row>
    <row r="569" spans="1:17" x14ac:dyDescent="0.2">
      <c r="A569" s="794"/>
      <c r="B569" s="794"/>
      <c r="C569" s="794"/>
      <c r="D569" s="794"/>
      <c r="G569" s="794"/>
      <c r="H569" s="794"/>
      <c r="I569" s="794"/>
      <c r="J569" s="794"/>
      <c r="K569" s="794"/>
      <c r="L569" s="794"/>
      <c r="M569" s="794"/>
      <c r="N569" s="794"/>
      <c r="O569" s="794"/>
      <c r="P569" s="794"/>
      <c r="Q569" s="794"/>
    </row>
    <row r="570" spans="1:17" x14ac:dyDescent="0.2">
      <c r="A570" s="794"/>
      <c r="B570" s="794"/>
      <c r="C570" s="794"/>
      <c r="D570" s="794"/>
      <c r="G570" s="794"/>
      <c r="H570" s="794"/>
      <c r="I570" s="794"/>
      <c r="J570" s="794"/>
      <c r="K570" s="794"/>
      <c r="L570" s="794"/>
      <c r="M570" s="794"/>
      <c r="N570" s="794"/>
      <c r="O570" s="794"/>
      <c r="P570" s="794"/>
      <c r="Q570" s="794"/>
    </row>
    <row r="571" spans="1:17" x14ac:dyDescent="0.2">
      <c r="A571" s="794"/>
      <c r="B571" s="794"/>
      <c r="C571" s="794"/>
      <c r="D571" s="794"/>
      <c r="G571" s="794"/>
      <c r="H571" s="794"/>
      <c r="I571" s="794"/>
      <c r="J571" s="794"/>
      <c r="K571" s="794"/>
      <c r="L571" s="794"/>
      <c r="M571" s="794"/>
      <c r="N571" s="794"/>
      <c r="O571" s="794"/>
      <c r="P571" s="794"/>
      <c r="Q571" s="794"/>
    </row>
    <row r="572" spans="1:17" x14ac:dyDescent="0.2">
      <c r="A572" s="794"/>
      <c r="B572" s="794"/>
      <c r="C572" s="794"/>
      <c r="D572" s="794"/>
      <c r="G572" s="794"/>
      <c r="H572" s="794"/>
      <c r="I572" s="794"/>
      <c r="J572" s="794"/>
      <c r="K572" s="794"/>
      <c r="L572" s="794"/>
      <c r="M572" s="794"/>
      <c r="N572" s="794"/>
      <c r="O572" s="794"/>
      <c r="P572" s="794"/>
      <c r="Q572" s="794"/>
    </row>
    <row r="573" spans="1:17" x14ac:dyDescent="0.2">
      <c r="A573" s="794"/>
      <c r="B573" s="794"/>
      <c r="C573" s="794"/>
      <c r="D573" s="794"/>
      <c r="G573" s="794"/>
      <c r="H573" s="794"/>
      <c r="I573" s="794"/>
      <c r="J573" s="794"/>
      <c r="K573" s="794"/>
      <c r="L573" s="794"/>
      <c r="M573" s="794"/>
      <c r="N573" s="794"/>
      <c r="O573" s="794"/>
      <c r="P573" s="794"/>
      <c r="Q573" s="794"/>
    </row>
    <row r="574" spans="1:17" x14ac:dyDescent="0.2">
      <c r="A574" s="794"/>
      <c r="B574" s="794"/>
      <c r="C574" s="794"/>
      <c r="D574" s="794"/>
      <c r="G574" s="794"/>
      <c r="H574" s="794"/>
      <c r="I574" s="794"/>
      <c r="J574" s="794"/>
      <c r="K574" s="794"/>
      <c r="L574" s="794"/>
      <c r="M574" s="794"/>
      <c r="N574" s="794"/>
      <c r="O574" s="794"/>
      <c r="P574" s="794"/>
      <c r="Q574" s="794"/>
    </row>
    <row r="575" spans="1:17" x14ac:dyDescent="0.2">
      <c r="A575" s="794"/>
      <c r="B575" s="794"/>
      <c r="C575" s="794"/>
      <c r="D575" s="794"/>
      <c r="G575" s="794"/>
      <c r="H575" s="794"/>
      <c r="I575" s="794"/>
      <c r="J575" s="794"/>
      <c r="K575" s="794"/>
      <c r="L575" s="794"/>
      <c r="M575" s="794"/>
      <c r="N575" s="794"/>
      <c r="O575" s="794"/>
      <c r="P575" s="794"/>
      <c r="Q575" s="794"/>
    </row>
    <row r="576" spans="1:17" x14ac:dyDescent="0.2">
      <c r="A576" s="794"/>
      <c r="B576" s="794"/>
      <c r="C576" s="794"/>
      <c r="D576" s="794"/>
      <c r="G576" s="794"/>
      <c r="H576" s="794"/>
      <c r="I576" s="794"/>
      <c r="J576" s="794"/>
      <c r="K576" s="794"/>
      <c r="L576" s="794"/>
      <c r="M576" s="794"/>
      <c r="N576" s="794"/>
      <c r="O576" s="794"/>
      <c r="P576" s="794"/>
      <c r="Q576" s="794"/>
    </row>
    <row r="577" spans="1:17" x14ac:dyDescent="0.2">
      <c r="A577" s="794"/>
      <c r="B577" s="794"/>
      <c r="C577" s="794"/>
      <c r="D577" s="794"/>
      <c r="G577" s="794"/>
      <c r="H577" s="794"/>
      <c r="I577" s="794"/>
      <c r="J577" s="794"/>
      <c r="K577" s="794"/>
      <c r="L577" s="794"/>
      <c r="M577" s="794"/>
      <c r="N577" s="794"/>
      <c r="O577" s="794"/>
      <c r="P577" s="794"/>
      <c r="Q577" s="794"/>
    </row>
    <row r="578" spans="1:17" x14ac:dyDescent="0.2">
      <c r="A578" s="794"/>
      <c r="B578" s="794"/>
      <c r="C578" s="794"/>
      <c r="D578" s="794"/>
      <c r="G578" s="794"/>
      <c r="H578" s="794"/>
      <c r="I578" s="794"/>
      <c r="J578" s="794"/>
      <c r="K578" s="794"/>
      <c r="L578" s="794"/>
      <c r="M578" s="794"/>
      <c r="N578" s="794"/>
      <c r="O578" s="794"/>
      <c r="P578" s="794"/>
      <c r="Q578" s="794"/>
    </row>
    <row r="579" spans="1:17" x14ac:dyDescent="0.2">
      <c r="A579" s="794"/>
      <c r="B579" s="794"/>
      <c r="C579" s="794"/>
      <c r="D579" s="794"/>
      <c r="G579" s="794"/>
      <c r="H579" s="794"/>
      <c r="I579" s="794"/>
      <c r="J579" s="794"/>
      <c r="K579" s="794"/>
      <c r="L579" s="794"/>
      <c r="M579" s="794"/>
      <c r="N579" s="794"/>
      <c r="O579" s="794"/>
      <c r="P579" s="794"/>
      <c r="Q579" s="794"/>
    </row>
    <row r="580" spans="1:17" x14ac:dyDescent="0.2">
      <c r="A580" s="794"/>
      <c r="B580" s="794"/>
      <c r="C580" s="794"/>
      <c r="D580" s="794"/>
      <c r="G580" s="794"/>
      <c r="H580" s="794"/>
      <c r="I580" s="794"/>
      <c r="J580" s="794"/>
      <c r="K580" s="794"/>
      <c r="L580" s="794"/>
      <c r="M580" s="794"/>
      <c r="N580" s="794"/>
      <c r="O580" s="794"/>
      <c r="P580" s="794"/>
      <c r="Q580" s="794"/>
    </row>
    <row r="581" spans="1:17" x14ac:dyDescent="0.2">
      <c r="A581" s="794"/>
      <c r="B581" s="794"/>
      <c r="C581" s="794"/>
      <c r="D581" s="794"/>
      <c r="G581" s="794"/>
      <c r="H581" s="794"/>
      <c r="I581" s="794"/>
      <c r="J581" s="794"/>
      <c r="K581" s="794"/>
      <c r="L581" s="794"/>
      <c r="M581" s="794"/>
      <c r="N581" s="794"/>
      <c r="O581" s="794"/>
      <c r="P581" s="794"/>
      <c r="Q581" s="794"/>
    </row>
    <row r="582" spans="1:17" x14ac:dyDescent="0.2">
      <c r="A582" s="794"/>
      <c r="B582" s="794"/>
      <c r="C582" s="794"/>
      <c r="D582" s="794"/>
      <c r="G582" s="794"/>
      <c r="H582" s="794"/>
      <c r="I582" s="794"/>
      <c r="J582" s="794"/>
      <c r="K582" s="794"/>
      <c r="L582" s="794"/>
      <c r="M582" s="794"/>
      <c r="N582" s="794"/>
      <c r="O582" s="794"/>
      <c r="P582" s="794"/>
      <c r="Q582" s="794"/>
    </row>
    <row r="583" spans="1:17" x14ac:dyDescent="0.2">
      <c r="A583" s="794"/>
      <c r="B583" s="794"/>
      <c r="C583" s="794"/>
      <c r="D583" s="794"/>
      <c r="G583" s="794"/>
      <c r="H583" s="794"/>
      <c r="I583" s="794"/>
      <c r="J583" s="794"/>
      <c r="K583" s="794"/>
      <c r="L583" s="794"/>
      <c r="M583" s="794"/>
      <c r="N583" s="794"/>
      <c r="O583" s="794"/>
      <c r="P583" s="794"/>
      <c r="Q583" s="794"/>
    </row>
    <row r="584" spans="1:17" x14ac:dyDescent="0.2">
      <c r="A584" s="794"/>
      <c r="B584" s="794"/>
      <c r="C584" s="794"/>
      <c r="D584" s="794"/>
      <c r="G584" s="794"/>
      <c r="H584" s="794"/>
      <c r="I584" s="794"/>
      <c r="J584" s="794"/>
      <c r="K584" s="794"/>
      <c r="L584" s="794"/>
      <c r="M584" s="794"/>
      <c r="N584" s="794"/>
      <c r="O584" s="794"/>
      <c r="P584" s="794"/>
      <c r="Q584" s="794"/>
    </row>
    <row r="585" spans="1:17" x14ac:dyDescent="0.2">
      <c r="A585" s="794"/>
      <c r="B585" s="794"/>
      <c r="C585" s="794"/>
      <c r="D585" s="794"/>
      <c r="G585" s="794"/>
      <c r="H585" s="794"/>
      <c r="I585" s="794"/>
      <c r="J585" s="794"/>
      <c r="K585" s="794"/>
      <c r="L585" s="794"/>
      <c r="M585" s="794"/>
      <c r="N585" s="794"/>
      <c r="O585" s="794"/>
      <c r="P585" s="794"/>
      <c r="Q585" s="794"/>
    </row>
    <row r="586" spans="1:17" x14ac:dyDescent="0.2">
      <c r="A586" s="794"/>
      <c r="B586" s="794"/>
      <c r="C586" s="794"/>
      <c r="D586" s="794"/>
      <c r="G586" s="794"/>
      <c r="H586" s="794"/>
      <c r="I586" s="794"/>
      <c r="J586" s="794"/>
      <c r="K586" s="794"/>
      <c r="L586" s="794"/>
      <c r="M586" s="794"/>
      <c r="N586" s="794"/>
      <c r="O586" s="794"/>
      <c r="P586" s="794"/>
      <c r="Q586" s="794"/>
    </row>
    <row r="587" spans="1:17" x14ac:dyDescent="0.2">
      <c r="A587" s="794"/>
      <c r="B587" s="794"/>
      <c r="C587" s="794"/>
      <c r="D587" s="794"/>
      <c r="G587" s="794"/>
      <c r="H587" s="794"/>
      <c r="I587" s="794"/>
      <c r="J587" s="794"/>
      <c r="K587" s="794"/>
      <c r="L587" s="794"/>
      <c r="M587" s="794"/>
      <c r="N587" s="794"/>
      <c r="O587" s="794"/>
      <c r="P587" s="794"/>
      <c r="Q587" s="794"/>
    </row>
    <row r="588" spans="1:17" x14ac:dyDescent="0.2">
      <c r="A588" s="794"/>
      <c r="B588" s="794"/>
      <c r="C588" s="794"/>
      <c r="D588" s="794"/>
      <c r="G588" s="794"/>
      <c r="H588" s="794"/>
      <c r="I588" s="794"/>
      <c r="J588" s="794"/>
      <c r="K588" s="794"/>
      <c r="L588" s="794"/>
      <c r="M588" s="794"/>
      <c r="N588" s="794"/>
      <c r="O588" s="794"/>
      <c r="P588" s="794"/>
      <c r="Q588" s="794"/>
    </row>
    <row r="589" spans="1:17" x14ac:dyDescent="0.2">
      <c r="A589" s="794"/>
      <c r="B589" s="794"/>
      <c r="C589" s="794"/>
      <c r="D589" s="794"/>
      <c r="G589" s="794"/>
      <c r="H589" s="794"/>
      <c r="I589" s="794"/>
      <c r="J589" s="794"/>
      <c r="K589" s="794"/>
      <c r="L589" s="794"/>
      <c r="M589" s="794"/>
      <c r="N589" s="794"/>
      <c r="O589" s="794"/>
      <c r="P589" s="794"/>
      <c r="Q589" s="794"/>
    </row>
    <row r="590" spans="1:17" x14ac:dyDescent="0.2">
      <c r="A590" s="794"/>
      <c r="B590" s="794"/>
      <c r="C590" s="794"/>
      <c r="D590" s="794"/>
      <c r="G590" s="794"/>
      <c r="H590" s="794"/>
      <c r="I590" s="794"/>
      <c r="J590" s="794"/>
      <c r="K590" s="794"/>
      <c r="L590" s="794"/>
      <c r="M590" s="794"/>
      <c r="N590" s="794"/>
      <c r="O590" s="794"/>
      <c r="P590" s="794"/>
      <c r="Q590" s="794"/>
    </row>
    <row r="591" spans="1:17" x14ac:dyDescent="0.2">
      <c r="A591" s="794"/>
      <c r="B591" s="794"/>
      <c r="C591" s="794"/>
      <c r="D591" s="794"/>
      <c r="G591" s="794"/>
      <c r="H591" s="794"/>
      <c r="I591" s="794"/>
      <c r="J591" s="794"/>
      <c r="K591" s="794"/>
      <c r="L591" s="794"/>
      <c r="M591" s="794"/>
      <c r="N591" s="794"/>
      <c r="O591" s="794"/>
      <c r="P591" s="794"/>
      <c r="Q591" s="794"/>
    </row>
    <row r="592" spans="1:17" x14ac:dyDescent="0.2">
      <c r="A592" s="794"/>
      <c r="B592" s="794"/>
      <c r="C592" s="794"/>
      <c r="D592" s="794"/>
      <c r="G592" s="794"/>
      <c r="H592" s="794"/>
      <c r="I592" s="794"/>
      <c r="J592" s="794"/>
      <c r="K592" s="794"/>
      <c r="L592" s="794"/>
      <c r="M592" s="794"/>
      <c r="N592" s="794"/>
      <c r="O592" s="794"/>
      <c r="P592" s="794"/>
      <c r="Q592" s="794"/>
    </row>
    <row r="593" spans="1:17" x14ac:dyDescent="0.2">
      <c r="A593" s="794"/>
      <c r="B593" s="794"/>
      <c r="C593" s="794"/>
      <c r="D593" s="794"/>
      <c r="G593" s="794"/>
      <c r="H593" s="794"/>
      <c r="I593" s="794"/>
      <c r="J593" s="794"/>
      <c r="K593" s="794"/>
      <c r="L593" s="794"/>
      <c r="M593" s="794"/>
      <c r="N593" s="794"/>
      <c r="O593" s="794"/>
      <c r="P593" s="794"/>
      <c r="Q593" s="794"/>
    </row>
    <row r="594" spans="1:17" x14ac:dyDescent="0.2">
      <c r="A594" s="794"/>
      <c r="B594" s="794"/>
      <c r="C594" s="794"/>
      <c r="D594" s="794"/>
      <c r="G594" s="794"/>
      <c r="H594" s="794"/>
      <c r="I594" s="794"/>
      <c r="J594" s="794"/>
      <c r="K594" s="794"/>
      <c r="L594" s="794"/>
      <c r="M594" s="794"/>
      <c r="N594" s="794"/>
      <c r="O594" s="794"/>
      <c r="P594" s="794"/>
      <c r="Q594" s="794"/>
    </row>
    <row r="595" spans="1:17" x14ac:dyDescent="0.2">
      <c r="A595" s="794"/>
      <c r="B595" s="794"/>
      <c r="C595" s="794"/>
      <c r="D595" s="794"/>
      <c r="G595" s="794"/>
      <c r="H595" s="794"/>
      <c r="I595" s="794"/>
      <c r="J595" s="794"/>
      <c r="K595" s="794"/>
      <c r="L595" s="794"/>
      <c r="M595" s="794"/>
      <c r="N595" s="794"/>
      <c r="O595" s="794"/>
      <c r="P595" s="794"/>
      <c r="Q595" s="794"/>
    </row>
    <row r="596" spans="1:17" x14ac:dyDescent="0.2">
      <c r="A596" s="794"/>
      <c r="B596" s="794"/>
      <c r="C596" s="794"/>
      <c r="D596" s="794"/>
      <c r="G596" s="794"/>
      <c r="H596" s="794"/>
      <c r="I596" s="794"/>
      <c r="J596" s="794"/>
      <c r="K596" s="794"/>
      <c r="L596" s="794"/>
      <c r="M596" s="794"/>
      <c r="N596" s="794"/>
      <c r="O596" s="794"/>
      <c r="P596" s="794"/>
      <c r="Q596" s="794"/>
    </row>
    <row r="597" spans="1:17" x14ac:dyDescent="0.2">
      <c r="A597" s="794"/>
      <c r="B597" s="794"/>
      <c r="C597" s="794"/>
      <c r="D597" s="794"/>
      <c r="G597" s="794"/>
      <c r="H597" s="794"/>
      <c r="I597" s="794"/>
      <c r="J597" s="794"/>
      <c r="K597" s="794"/>
      <c r="L597" s="794"/>
      <c r="M597" s="794"/>
      <c r="N597" s="794"/>
      <c r="O597" s="794"/>
      <c r="P597" s="794"/>
      <c r="Q597" s="794"/>
    </row>
    <row r="598" spans="1:17" x14ac:dyDescent="0.2">
      <c r="A598" s="794"/>
      <c r="B598" s="794"/>
      <c r="C598" s="794"/>
      <c r="D598" s="794"/>
      <c r="G598" s="794"/>
      <c r="H598" s="794"/>
      <c r="I598" s="794"/>
      <c r="J598" s="794"/>
      <c r="K598" s="794"/>
      <c r="L598" s="794"/>
      <c r="M598" s="794"/>
      <c r="N598" s="794"/>
      <c r="O598" s="794"/>
      <c r="P598" s="794"/>
      <c r="Q598" s="794"/>
    </row>
    <row r="599" spans="1:17" x14ac:dyDescent="0.2">
      <c r="A599" s="794"/>
      <c r="B599" s="794"/>
      <c r="C599" s="794"/>
      <c r="D599" s="794"/>
      <c r="G599" s="794"/>
      <c r="H599" s="794"/>
      <c r="I599" s="794"/>
      <c r="J599" s="794"/>
      <c r="K599" s="794"/>
      <c r="L599" s="794"/>
      <c r="M599" s="794"/>
      <c r="N599" s="794"/>
      <c r="O599" s="794"/>
      <c r="P599" s="794"/>
      <c r="Q599" s="794"/>
    </row>
    <row r="600" spans="1:17" x14ac:dyDescent="0.2">
      <c r="A600" s="794"/>
      <c r="B600" s="794"/>
      <c r="C600" s="794"/>
      <c r="D600" s="794"/>
      <c r="G600" s="794"/>
      <c r="H600" s="794"/>
      <c r="I600" s="794"/>
      <c r="J600" s="794"/>
      <c r="K600" s="794"/>
      <c r="L600" s="794"/>
      <c r="M600" s="794"/>
      <c r="N600" s="794"/>
      <c r="O600" s="794"/>
      <c r="P600" s="794"/>
      <c r="Q600" s="794"/>
    </row>
    <row r="601" spans="1:17" x14ac:dyDescent="0.2">
      <c r="A601" s="794"/>
      <c r="B601" s="794"/>
      <c r="C601" s="794"/>
      <c r="D601" s="794"/>
      <c r="G601" s="794"/>
      <c r="H601" s="794"/>
      <c r="I601" s="794"/>
      <c r="J601" s="794"/>
      <c r="K601" s="794"/>
      <c r="L601" s="794"/>
      <c r="M601" s="794"/>
      <c r="N601" s="794"/>
      <c r="O601" s="794"/>
      <c r="P601" s="794"/>
      <c r="Q601" s="794"/>
    </row>
    <row r="602" spans="1:17" x14ac:dyDescent="0.2">
      <c r="A602" s="794"/>
      <c r="B602" s="794"/>
      <c r="C602" s="794"/>
      <c r="D602" s="794"/>
      <c r="G602" s="794"/>
      <c r="H602" s="794"/>
      <c r="I602" s="794"/>
      <c r="J602" s="794"/>
      <c r="K602" s="794"/>
      <c r="L602" s="794"/>
      <c r="M602" s="794"/>
      <c r="N602" s="794"/>
      <c r="O602" s="794"/>
      <c r="P602" s="794"/>
      <c r="Q602" s="794"/>
    </row>
    <row r="603" spans="1:17" x14ac:dyDescent="0.2">
      <c r="A603" s="794"/>
      <c r="B603" s="794"/>
      <c r="C603" s="794"/>
      <c r="D603" s="794"/>
      <c r="G603" s="794"/>
      <c r="H603" s="794"/>
      <c r="I603" s="794"/>
      <c r="J603" s="794"/>
      <c r="K603" s="794"/>
      <c r="L603" s="794"/>
      <c r="M603" s="794"/>
      <c r="N603" s="794"/>
      <c r="O603" s="794"/>
      <c r="P603" s="794"/>
      <c r="Q603" s="794"/>
    </row>
    <row r="604" spans="1:17" x14ac:dyDescent="0.2">
      <c r="A604" s="794"/>
      <c r="B604" s="794"/>
      <c r="C604" s="794"/>
      <c r="D604" s="794"/>
      <c r="G604" s="794"/>
      <c r="H604" s="794"/>
      <c r="I604" s="794"/>
      <c r="J604" s="794"/>
      <c r="K604" s="794"/>
      <c r="L604" s="794"/>
      <c r="M604" s="794"/>
      <c r="N604" s="794"/>
      <c r="O604" s="794"/>
      <c r="P604" s="794"/>
      <c r="Q604" s="794"/>
    </row>
    <row r="605" spans="1:17" x14ac:dyDescent="0.2">
      <c r="A605" s="794"/>
      <c r="B605" s="794"/>
      <c r="C605" s="794"/>
      <c r="D605" s="794"/>
      <c r="G605" s="794"/>
      <c r="H605" s="794"/>
      <c r="I605" s="794"/>
      <c r="J605" s="794"/>
      <c r="K605" s="794"/>
      <c r="L605" s="794"/>
      <c r="M605" s="794"/>
      <c r="N605" s="794"/>
      <c r="O605" s="794"/>
      <c r="P605" s="794"/>
      <c r="Q605" s="794"/>
    </row>
    <row r="606" spans="1:17" x14ac:dyDescent="0.2">
      <c r="A606" s="794"/>
      <c r="B606" s="794"/>
      <c r="C606" s="794"/>
      <c r="D606" s="794"/>
      <c r="G606" s="794"/>
      <c r="H606" s="794"/>
      <c r="I606" s="794"/>
      <c r="J606" s="794"/>
      <c r="K606" s="794"/>
      <c r="L606" s="794"/>
      <c r="M606" s="794"/>
      <c r="N606" s="794"/>
      <c r="O606" s="794"/>
      <c r="P606" s="794"/>
      <c r="Q606" s="794"/>
    </row>
    <row r="607" spans="1:17" x14ac:dyDescent="0.2">
      <c r="A607" s="794"/>
      <c r="B607" s="794"/>
      <c r="C607" s="794"/>
      <c r="D607" s="794"/>
      <c r="G607" s="794"/>
      <c r="H607" s="794"/>
      <c r="I607" s="794"/>
      <c r="J607" s="794"/>
      <c r="K607" s="794"/>
      <c r="L607" s="794"/>
      <c r="M607" s="794"/>
      <c r="N607" s="794"/>
      <c r="O607" s="794"/>
      <c r="P607" s="794"/>
      <c r="Q607" s="794"/>
    </row>
    <row r="608" spans="1:17" x14ac:dyDescent="0.2">
      <c r="A608" s="794"/>
      <c r="B608" s="794"/>
      <c r="C608" s="794"/>
      <c r="D608" s="794"/>
      <c r="G608" s="794"/>
      <c r="H608" s="794"/>
      <c r="I608" s="794"/>
      <c r="J608" s="794"/>
      <c r="K608" s="794"/>
      <c r="L608" s="794"/>
      <c r="M608" s="794"/>
      <c r="N608" s="794"/>
      <c r="O608" s="794"/>
      <c r="P608" s="794"/>
      <c r="Q608" s="794"/>
    </row>
    <row r="609" spans="1:17" x14ac:dyDescent="0.2">
      <c r="A609" s="794"/>
      <c r="B609" s="794"/>
      <c r="C609" s="794"/>
      <c r="D609" s="794"/>
      <c r="G609" s="794"/>
      <c r="H609" s="794"/>
      <c r="I609" s="794"/>
      <c r="J609" s="794"/>
      <c r="K609" s="794"/>
      <c r="L609" s="794"/>
      <c r="M609" s="794"/>
      <c r="N609" s="794"/>
      <c r="O609" s="794"/>
      <c r="P609" s="794"/>
      <c r="Q609" s="794"/>
    </row>
    <row r="610" spans="1:17" x14ac:dyDescent="0.2">
      <c r="A610" s="794"/>
      <c r="B610" s="794"/>
      <c r="C610" s="794"/>
      <c r="D610" s="794"/>
      <c r="G610" s="794"/>
      <c r="H610" s="794"/>
      <c r="I610" s="794"/>
      <c r="J610" s="794"/>
      <c r="K610" s="794"/>
      <c r="L610" s="794"/>
      <c r="M610" s="794"/>
      <c r="N610" s="794"/>
      <c r="O610" s="794"/>
      <c r="P610" s="794"/>
      <c r="Q610" s="794"/>
    </row>
    <row r="611" spans="1:17" x14ac:dyDescent="0.2">
      <c r="A611" s="794"/>
      <c r="B611" s="794"/>
      <c r="C611" s="794"/>
      <c r="D611" s="794"/>
      <c r="G611" s="794"/>
      <c r="H611" s="794"/>
      <c r="I611" s="794"/>
      <c r="J611" s="794"/>
      <c r="K611" s="794"/>
      <c r="L611" s="794"/>
      <c r="M611" s="794"/>
      <c r="N611" s="794"/>
      <c r="O611" s="794"/>
      <c r="P611" s="794"/>
      <c r="Q611" s="794"/>
    </row>
    <row r="612" spans="1:17" x14ac:dyDescent="0.2">
      <c r="A612" s="794"/>
      <c r="B612" s="794"/>
      <c r="C612" s="794"/>
      <c r="D612" s="794"/>
      <c r="G612" s="794"/>
      <c r="H612" s="794"/>
      <c r="I612" s="794"/>
      <c r="J612" s="794"/>
      <c r="K612" s="794"/>
      <c r="L612" s="794"/>
      <c r="M612" s="794"/>
      <c r="N612" s="794"/>
      <c r="O612" s="794"/>
      <c r="P612" s="794"/>
      <c r="Q612" s="794"/>
    </row>
    <row r="613" spans="1:17" x14ac:dyDescent="0.2">
      <c r="A613" s="794"/>
      <c r="B613" s="794"/>
      <c r="C613" s="794"/>
      <c r="D613" s="794"/>
      <c r="G613" s="794"/>
      <c r="H613" s="794"/>
      <c r="I613" s="794"/>
      <c r="J613" s="794"/>
      <c r="K613" s="794"/>
      <c r="L613" s="794"/>
      <c r="M613" s="794"/>
      <c r="N613" s="794"/>
      <c r="O613" s="794"/>
      <c r="P613" s="794"/>
      <c r="Q613" s="794"/>
    </row>
    <row r="614" spans="1:17" x14ac:dyDescent="0.2">
      <c r="A614" s="794"/>
      <c r="B614" s="794"/>
      <c r="C614" s="794"/>
      <c r="D614" s="794"/>
      <c r="G614" s="794"/>
      <c r="H614" s="794"/>
      <c r="I614" s="794"/>
      <c r="J614" s="794"/>
      <c r="K614" s="794"/>
      <c r="L614" s="794"/>
      <c r="M614" s="794"/>
      <c r="N614" s="794"/>
      <c r="O614" s="794"/>
      <c r="P614" s="794"/>
      <c r="Q614" s="794"/>
    </row>
    <row r="615" spans="1:17" x14ac:dyDescent="0.2">
      <c r="A615" s="794"/>
      <c r="B615" s="794"/>
      <c r="C615" s="794"/>
      <c r="D615" s="794"/>
      <c r="G615" s="794"/>
      <c r="H615" s="794"/>
      <c r="I615" s="794"/>
      <c r="J615" s="794"/>
      <c r="K615" s="794"/>
      <c r="L615" s="794"/>
      <c r="M615" s="794"/>
      <c r="N615" s="794"/>
      <c r="O615" s="794"/>
      <c r="P615" s="794"/>
      <c r="Q615" s="794"/>
    </row>
    <row r="616" spans="1:17" x14ac:dyDescent="0.2">
      <c r="A616" s="794"/>
      <c r="B616" s="794"/>
      <c r="C616" s="794"/>
      <c r="D616" s="794"/>
      <c r="G616" s="794"/>
      <c r="H616" s="794"/>
      <c r="I616" s="794"/>
      <c r="J616" s="794"/>
      <c r="K616" s="794"/>
      <c r="L616" s="794"/>
      <c r="M616" s="794"/>
      <c r="N616" s="794"/>
      <c r="O616" s="794"/>
      <c r="P616" s="794"/>
      <c r="Q616" s="794"/>
    </row>
    <row r="617" spans="1:17" x14ac:dyDescent="0.2">
      <c r="A617" s="794"/>
      <c r="B617" s="794"/>
      <c r="C617" s="794"/>
      <c r="D617" s="794"/>
      <c r="G617" s="794"/>
      <c r="H617" s="794"/>
      <c r="I617" s="794"/>
      <c r="J617" s="794"/>
      <c r="K617" s="794"/>
      <c r="L617" s="794"/>
      <c r="M617" s="794"/>
      <c r="N617" s="794"/>
      <c r="O617" s="794"/>
      <c r="P617" s="794"/>
      <c r="Q617" s="794"/>
    </row>
    <row r="618" spans="1:17" x14ac:dyDescent="0.2">
      <c r="A618" s="794"/>
      <c r="B618" s="794"/>
      <c r="C618" s="794"/>
      <c r="D618" s="794"/>
      <c r="G618" s="794"/>
      <c r="H618" s="794"/>
      <c r="I618" s="794"/>
      <c r="J618" s="794"/>
      <c r="K618" s="794"/>
      <c r="L618" s="794"/>
      <c r="M618" s="794"/>
      <c r="N618" s="794"/>
      <c r="O618" s="794"/>
      <c r="P618" s="794"/>
      <c r="Q618" s="794"/>
    </row>
    <row r="619" spans="1:17" x14ac:dyDescent="0.2">
      <c r="A619" s="794"/>
      <c r="B619" s="794"/>
      <c r="C619" s="794"/>
      <c r="D619" s="794"/>
      <c r="G619" s="794"/>
      <c r="H619" s="794"/>
      <c r="I619" s="794"/>
      <c r="J619" s="794"/>
      <c r="K619" s="794"/>
      <c r="L619" s="794"/>
      <c r="M619" s="794"/>
      <c r="N619" s="794"/>
      <c r="O619" s="794"/>
      <c r="P619" s="794"/>
      <c r="Q619" s="794"/>
    </row>
    <row r="620" spans="1:17" x14ac:dyDescent="0.2">
      <c r="A620" s="794"/>
      <c r="B620" s="794"/>
      <c r="C620" s="794"/>
      <c r="D620" s="794"/>
      <c r="G620" s="794"/>
      <c r="H620" s="794"/>
      <c r="I620" s="794"/>
      <c r="J620" s="794"/>
      <c r="K620" s="794"/>
      <c r="L620" s="794"/>
      <c r="M620" s="794"/>
      <c r="N620" s="794"/>
      <c r="O620" s="794"/>
      <c r="P620" s="794"/>
      <c r="Q620" s="794"/>
    </row>
    <row r="621" spans="1:17" x14ac:dyDescent="0.2">
      <c r="A621" s="794"/>
      <c r="B621" s="794"/>
      <c r="C621" s="794"/>
      <c r="D621" s="794"/>
      <c r="G621" s="794"/>
      <c r="H621" s="794"/>
      <c r="I621" s="794"/>
      <c r="J621" s="794"/>
      <c r="K621" s="794"/>
      <c r="L621" s="794"/>
      <c r="M621" s="794"/>
      <c r="N621" s="794"/>
      <c r="O621" s="794"/>
      <c r="P621" s="794"/>
      <c r="Q621" s="794"/>
    </row>
    <row r="622" spans="1:17" x14ac:dyDescent="0.2">
      <c r="A622" s="794"/>
      <c r="B622" s="794"/>
      <c r="C622" s="794"/>
      <c r="D622" s="794"/>
      <c r="G622" s="794"/>
      <c r="H622" s="794"/>
      <c r="I622" s="794"/>
      <c r="J622" s="794"/>
      <c r="K622" s="794"/>
      <c r="L622" s="794"/>
      <c r="M622" s="794"/>
      <c r="N622" s="794"/>
      <c r="O622" s="794"/>
      <c r="P622" s="794"/>
      <c r="Q622" s="794"/>
    </row>
    <row r="623" spans="1:17" x14ac:dyDescent="0.2">
      <c r="A623" s="794"/>
      <c r="B623" s="794"/>
      <c r="C623" s="794"/>
      <c r="D623" s="794"/>
      <c r="G623" s="794"/>
      <c r="H623" s="794"/>
      <c r="I623" s="794"/>
      <c r="J623" s="794"/>
      <c r="K623" s="794"/>
      <c r="L623" s="794"/>
      <c r="M623" s="794"/>
      <c r="N623" s="794"/>
      <c r="O623" s="794"/>
      <c r="P623" s="794"/>
      <c r="Q623" s="794"/>
    </row>
    <row r="624" spans="1:17" x14ac:dyDescent="0.2">
      <c r="A624" s="794"/>
      <c r="B624" s="794"/>
      <c r="C624" s="794"/>
      <c r="D624" s="794"/>
      <c r="G624" s="794"/>
      <c r="H624" s="794"/>
      <c r="I624" s="794"/>
      <c r="J624" s="794"/>
      <c r="K624" s="794"/>
      <c r="L624" s="794"/>
      <c r="M624" s="794"/>
      <c r="N624" s="794"/>
      <c r="O624" s="794"/>
      <c r="P624" s="794"/>
      <c r="Q624" s="794"/>
    </row>
    <row r="625" spans="1:17" x14ac:dyDescent="0.2">
      <c r="A625" s="794"/>
      <c r="B625" s="794"/>
      <c r="C625" s="794"/>
      <c r="D625" s="794"/>
      <c r="G625" s="794"/>
      <c r="H625" s="794"/>
      <c r="I625" s="794"/>
      <c r="J625" s="794"/>
      <c r="K625" s="794"/>
      <c r="L625" s="794"/>
      <c r="M625" s="794"/>
      <c r="N625" s="794"/>
      <c r="O625" s="794"/>
      <c r="P625" s="794"/>
      <c r="Q625" s="794"/>
    </row>
    <row r="626" spans="1:17" x14ac:dyDescent="0.2">
      <c r="A626" s="794"/>
      <c r="B626" s="794"/>
      <c r="C626" s="794"/>
      <c r="D626" s="794"/>
      <c r="G626" s="794"/>
      <c r="H626" s="794"/>
      <c r="I626" s="794"/>
      <c r="J626" s="794"/>
      <c r="K626" s="794"/>
      <c r="L626" s="794"/>
      <c r="M626" s="794"/>
      <c r="N626" s="794"/>
      <c r="O626" s="794"/>
      <c r="P626" s="794"/>
      <c r="Q626" s="794"/>
    </row>
    <row r="627" spans="1:17" x14ac:dyDescent="0.2">
      <c r="A627" s="794"/>
      <c r="B627" s="794"/>
      <c r="C627" s="794"/>
      <c r="D627" s="794"/>
      <c r="G627" s="794"/>
      <c r="H627" s="794"/>
      <c r="I627" s="794"/>
      <c r="J627" s="794"/>
      <c r="K627" s="794"/>
      <c r="L627" s="794"/>
      <c r="M627" s="794"/>
      <c r="N627" s="794"/>
      <c r="O627" s="794"/>
      <c r="P627" s="794"/>
      <c r="Q627" s="794"/>
    </row>
    <row r="628" spans="1:17" x14ac:dyDescent="0.2">
      <c r="A628" s="794"/>
      <c r="B628" s="794"/>
      <c r="C628" s="794"/>
      <c r="D628" s="794"/>
      <c r="G628" s="794"/>
      <c r="H628" s="794"/>
      <c r="I628" s="794"/>
      <c r="J628" s="794"/>
      <c r="K628" s="794"/>
      <c r="L628" s="794"/>
      <c r="M628" s="794"/>
      <c r="N628" s="794"/>
      <c r="O628" s="794"/>
      <c r="P628" s="794"/>
      <c r="Q628" s="794"/>
    </row>
    <row r="629" spans="1:17" x14ac:dyDescent="0.2">
      <c r="A629" s="794"/>
      <c r="B629" s="794"/>
      <c r="C629" s="794"/>
      <c r="D629" s="794"/>
      <c r="G629" s="794"/>
      <c r="H629" s="794"/>
      <c r="I629" s="794"/>
      <c r="J629" s="794"/>
      <c r="K629" s="794"/>
      <c r="L629" s="794"/>
      <c r="M629" s="794"/>
      <c r="N629" s="794"/>
      <c r="O629" s="794"/>
      <c r="P629" s="794"/>
      <c r="Q629" s="794"/>
    </row>
    <row r="630" spans="1:17" x14ac:dyDescent="0.2">
      <c r="A630" s="794"/>
      <c r="B630" s="794"/>
      <c r="C630" s="794"/>
      <c r="D630" s="794"/>
      <c r="G630" s="794"/>
      <c r="H630" s="794"/>
      <c r="I630" s="794"/>
      <c r="J630" s="794"/>
      <c r="K630" s="794"/>
      <c r="L630" s="794"/>
      <c r="M630" s="794"/>
      <c r="N630" s="794"/>
      <c r="O630" s="794"/>
      <c r="P630" s="794"/>
      <c r="Q630" s="794"/>
    </row>
    <row r="631" spans="1:17" x14ac:dyDescent="0.2">
      <c r="A631" s="794"/>
      <c r="B631" s="794"/>
      <c r="C631" s="794"/>
      <c r="D631" s="794"/>
      <c r="G631" s="794"/>
      <c r="H631" s="794"/>
      <c r="I631" s="794"/>
      <c r="J631" s="794"/>
      <c r="K631" s="794"/>
      <c r="L631" s="794"/>
      <c r="M631" s="794"/>
      <c r="N631" s="794"/>
      <c r="O631" s="794"/>
      <c r="P631" s="794"/>
      <c r="Q631" s="794"/>
    </row>
    <row r="632" spans="1:17" x14ac:dyDescent="0.2">
      <c r="A632" s="794"/>
      <c r="B632" s="794"/>
      <c r="C632" s="794"/>
      <c r="D632" s="794"/>
      <c r="G632" s="794"/>
      <c r="H632" s="794"/>
      <c r="I632" s="794"/>
      <c r="J632" s="794"/>
      <c r="K632" s="794"/>
      <c r="L632" s="794"/>
      <c r="M632" s="794"/>
      <c r="N632" s="794"/>
      <c r="O632" s="794"/>
      <c r="P632" s="794"/>
      <c r="Q632" s="794"/>
    </row>
    <row r="633" spans="1:17" x14ac:dyDescent="0.2">
      <c r="A633" s="794"/>
      <c r="B633" s="794"/>
      <c r="C633" s="794"/>
      <c r="D633" s="794"/>
      <c r="G633" s="794"/>
      <c r="H633" s="794"/>
      <c r="I633" s="794"/>
      <c r="J633" s="794"/>
      <c r="K633" s="794"/>
      <c r="L633" s="794"/>
      <c r="M633" s="794"/>
      <c r="N633" s="794"/>
      <c r="O633" s="794"/>
      <c r="P633" s="794"/>
      <c r="Q633" s="794"/>
    </row>
    <row r="634" spans="1:17" x14ac:dyDescent="0.2">
      <c r="A634" s="794"/>
      <c r="B634" s="794"/>
      <c r="C634" s="794"/>
      <c r="D634" s="794"/>
      <c r="G634" s="794"/>
      <c r="H634" s="794"/>
      <c r="I634" s="794"/>
      <c r="J634" s="794"/>
      <c r="K634" s="794"/>
      <c r="L634" s="794"/>
      <c r="M634" s="794"/>
      <c r="N634" s="794"/>
      <c r="O634" s="794"/>
      <c r="P634" s="794"/>
      <c r="Q634" s="794"/>
    </row>
    <row r="635" spans="1:17" x14ac:dyDescent="0.2">
      <c r="A635" s="794"/>
      <c r="B635" s="794"/>
      <c r="C635" s="794"/>
      <c r="D635" s="794"/>
      <c r="G635" s="794"/>
      <c r="H635" s="794"/>
      <c r="I635" s="794"/>
      <c r="J635" s="794"/>
      <c r="K635" s="794"/>
      <c r="L635" s="794"/>
      <c r="M635" s="794"/>
      <c r="N635" s="794"/>
      <c r="O635" s="794"/>
      <c r="P635" s="794"/>
      <c r="Q635" s="794"/>
    </row>
    <row r="636" spans="1:17" x14ac:dyDescent="0.2">
      <c r="A636" s="794"/>
      <c r="B636" s="794"/>
      <c r="C636" s="794"/>
      <c r="D636" s="794"/>
      <c r="G636" s="794"/>
      <c r="H636" s="794"/>
      <c r="I636" s="794"/>
      <c r="J636" s="794"/>
      <c r="K636" s="794"/>
      <c r="L636" s="794"/>
      <c r="M636" s="794"/>
      <c r="N636" s="794"/>
      <c r="O636" s="794"/>
      <c r="P636" s="794"/>
      <c r="Q636" s="794"/>
    </row>
    <row r="637" spans="1:17" x14ac:dyDescent="0.2">
      <c r="A637" s="794"/>
      <c r="B637" s="794"/>
      <c r="C637" s="794"/>
      <c r="D637" s="794"/>
      <c r="G637" s="794"/>
      <c r="H637" s="794"/>
      <c r="I637" s="794"/>
      <c r="J637" s="794"/>
      <c r="K637" s="794"/>
      <c r="L637" s="794"/>
      <c r="M637" s="794"/>
      <c r="N637" s="794"/>
      <c r="O637" s="794"/>
      <c r="P637" s="794"/>
      <c r="Q637" s="794"/>
    </row>
    <row r="638" spans="1:17" x14ac:dyDescent="0.2">
      <c r="A638" s="794"/>
      <c r="B638" s="794"/>
      <c r="C638" s="794"/>
      <c r="D638" s="794"/>
      <c r="G638" s="794"/>
      <c r="H638" s="794"/>
      <c r="I638" s="794"/>
      <c r="J638" s="794"/>
      <c r="K638" s="794"/>
      <c r="L638" s="794"/>
      <c r="M638" s="794"/>
      <c r="N638" s="794"/>
      <c r="O638" s="794"/>
      <c r="P638" s="794"/>
      <c r="Q638" s="794"/>
    </row>
    <row r="639" spans="1:17" x14ac:dyDescent="0.2">
      <c r="A639" s="794"/>
      <c r="B639" s="794"/>
      <c r="C639" s="794"/>
      <c r="D639" s="794"/>
      <c r="G639" s="794"/>
      <c r="H639" s="794"/>
      <c r="I639" s="794"/>
      <c r="J639" s="794"/>
      <c r="K639" s="794"/>
      <c r="L639" s="794"/>
      <c r="M639" s="794"/>
      <c r="N639" s="794"/>
      <c r="O639" s="794"/>
      <c r="P639" s="794"/>
      <c r="Q639" s="794"/>
    </row>
    <row r="640" spans="1:17" x14ac:dyDescent="0.2">
      <c r="A640" s="794"/>
      <c r="B640" s="794"/>
      <c r="C640" s="794"/>
      <c r="D640" s="794"/>
      <c r="G640" s="794"/>
      <c r="H640" s="794"/>
      <c r="I640" s="794"/>
      <c r="J640" s="794"/>
      <c r="K640" s="794"/>
      <c r="L640" s="794"/>
      <c r="M640" s="794"/>
      <c r="N640" s="794"/>
      <c r="O640" s="794"/>
      <c r="P640" s="794"/>
      <c r="Q640" s="794"/>
    </row>
    <row r="641" spans="1:17" x14ac:dyDescent="0.2">
      <c r="A641" s="794"/>
      <c r="B641" s="794"/>
      <c r="C641" s="794"/>
      <c r="D641" s="794"/>
      <c r="G641" s="794"/>
      <c r="H641" s="794"/>
      <c r="I641" s="794"/>
      <c r="J641" s="794"/>
      <c r="K641" s="794"/>
      <c r="L641" s="794"/>
      <c r="M641" s="794"/>
      <c r="N641" s="794"/>
      <c r="O641" s="794"/>
      <c r="P641" s="794"/>
      <c r="Q641" s="794"/>
    </row>
    <row r="642" spans="1:17" x14ac:dyDescent="0.2">
      <c r="A642" s="794"/>
      <c r="B642" s="794"/>
      <c r="C642" s="794"/>
      <c r="D642" s="794"/>
      <c r="G642" s="794"/>
      <c r="H642" s="794"/>
      <c r="I642" s="794"/>
      <c r="J642" s="794"/>
      <c r="K642" s="794"/>
      <c r="L642" s="794"/>
      <c r="M642" s="794"/>
      <c r="N642" s="794"/>
      <c r="O642" s="794"/>
      <c r="P642" s="794"/>
      <c r="Q642" s="794"/>
    </row>
    <row r="643" spans="1:17" x14ac:dyDescent="0.2">
      <c r="A643" s="794"/>
      <c r="B643" s="794"/>
      <c r="C643" s="794"/>
      <c r="D643" s="794"/>
      <c r="G643" s="794"/>
      <c r="H643" s="794"/>
      <c r="I643" s="794"/>
      <c r="J643" s="794"/>
      <c r="K643" s="794"/>
      <c r="L643" s="794"/>
      <c r="M643" s="794"/>
      <c r="N643" s="794"/>
      <c r="O643" s="794"/>
      <c r="P643" s="794"/>
      <c r="Q643" s="794"/>
    </row>
    <row r="644" spans="1:17" x14ac:dyDescent="0.2">
      <c r="A644" s="794"/>
      <c r="B644" s="794"/>
      <c r="C644" s="794"/>
      <c r="D644" s="794"/>
      <c r="G644" s="794"/>
      <c r="H644" s="794"/>
      <c r="I644" s="794"/>
      <c r="J644" s="794"/>
      <c r="K644" s="794"/>
      <c r="L644" s="794"/>
      <c r="M644" s="794"/>
      <c r="N644" s="794"/>
      <c r="O644" s="794"/>
      <c r="P644" s="794"/>
      <c r="Q644" s="794"/>
    </row>
    <row r="645" spans="1:17" x14ac:dyDescent="0.2">
      <c r="A645" s="794"/>
      <c r="B645" s="794"/>
      <c r="C645" s="794"/>
      <c r="D645" s="794"/>
      <c r="G645" s="794"/>
      <c r="H645" s="794"/>
      <c r="I645" s="794"/>
      <c r="J645" s="794"/>
      <c r="K645" s="794"/>
      <c r="L645" s="794"/>
      <c r="M645" s="794"/>
      <c r="N645" s="794"/>
      <c r="O645" s="794"/>
      <c r="P645" s="794"/>
      <c r="Q645" s="794"/>
    </row>
    <row r="646" spans="1:17" x14ac:dyDescent="0.2">
      <c r="A646" s="794"/>
      <c r="B646" s="794"/>
      <c r="C646" s="794"/>
      <c r="D646" s="794"/>
      <c r="G646" s="794"/>
      <c r="H646" s="794"/>
      <c r="I646" s="794"/>
      <c r="J646" s="794"/>
      <c r="K646" s="794"/>
      <c r="L646" s="794"/>
      <c r="M646" s="794"/>
      <c r="N646" s="794"/>
      <c r="O646" s="794"/>
      <c r="P646" s="794"/>
      <c r="Q646" s="794"/>
    </row>
    <row r="647" spans="1:17" x14ac:dyDescent="0.2">
      <c r="A647" s="794"/>
      <c r="B647" s="794"/>
      <c r="C647" s="794"/>
      <c r="D647" s="794"/>
      <c r="G647" s="794"/>
      <c r="H647" s="794"/>
      <c r="I647" s="794"/>
      <c r="J647" s="794"/>
      <c r="K647" s="794"/>
      <c r="L647" s="794"/>
      <c r="M647" s="794"/>
      <c r="N647" s="794"/>
      <c r="O647" s="794"/>
      <c r="P647" s="794"/>
      <c r="Q647" s="794"/>
    </row>
    <row r="648" spans="1:17" x14ac:dyDescent="0.2">
      <c r="A648" s="794"/>
      <c r="B648" s="794"/>
      <c r="C648" s="794"/>
      <c r="D648" s="794"/>
      <c r="G648" s="794"/>
      <c r="H648" s="794"/>
      <c r="I648" s="794"/>
      <c r="J648" s="794"/>
      <c r="K648" s="794"/>
      <c r="L648" s="794"/>
      <c r="M648" s="794"/>
      <c r="N648" s="794"/>
      <c r="O648" s="794"/>
      <c r="P648" s="794"/>
      <c r="Q648" s="794"/>
    </row>
    <row r="649" spans="1:17" x14ac:dyDescent="0.2">
      <c r="A649" s="794"/>
      <c r="B649" s="794"/>
      <c r="C649" s="794"/>
      <c r="D649" s="794"/>
      <c r="G649" s="794"/>
      <c r="H649" s="794"/>
      <c r="I649" s="794"/>
      <c r="J649" s="794"/>
      <c r="K649" s="794"/>
      <c r="L649" s="794"/>
      <c r="M649" s="794"/>
      <c r="N649" s="794"/>
      <c r="O649" s="794"/>
      <c r="P649" s="794"/>
      <c r="Q649" s="794"/>
    </row>
    <row r="650" spans="1:17" x14ac:dyDescent="0.2">
      <c r="A650" s="794"/>
      <c r="B650" s="794"/>
      <c r="C650" s="794"/>
      <c r="D650" s="794"/>
      <c r="G650" s="794"/>
      <c r="H650" s="794"/>
      <c r="I650" s="794"/>
      <c r="J650" s="794"/>
      <c r="K650" s="794"/>
      <c r="L650" s="794"/>
      <c r="M650" s="794"/>
      <c r="N650" s="794"/>
      <c r="O650" s="794"/>
      <c r="P650" s="794"/>
      <c r="Q650" s="794"/>
    </row>
    <row r="651" spans="1:17" x14ac:dyDescent="0.2">
      <c r="A651" s="794"/>
      <c r="B651" s="794"/>
      <c r="C651" s="794"/>
      <c r="D651" s="794"/>
      <c r="G651" s="794"/>
      <c r="H651" s="794"/>
      <c r="I651" s="794"/>
      <c r="J651" s="794"/>
      <c r="K651" s="794"/>
      <c r="L651" s="794"/>
      <c r="M651" s="794"/>
      <c r="N651" s="794"/>
      <c r="O651" s="794"/>
      <c r="P651" s="794"/>
      <c r="Q651" s="794"/>
    </row>
    <row r="652" spans="1:17" x14ac:dyDescent="0.2">
      <c r="A652" s="794"/>
      <c r="B652" s="794"/>
      <c r="C652" s="794"/>
      <c r="D652" s="794"/>
      <c r="G652" s="794"/>
      <c r="H652" s="794"/>
      <c r="I652" s="794"/>
      <c r="J652" s="794"/>
      <c r="K652" s="794"/>
      <c r="L652" s="794"/>
      <c r="M652" s="794"/>
      <c r="N652" s="794"/>
      <c r="O652" s="794"/>
      <c r="P652" s="794"/>
      <c r="Q652" s="794"/>
    </row>
    <row r="653" spans="1:17" x14ac:dyDescent="0.2">
      <c r="A653" s="794"/>
      <c r="B653" s="794"/>
      <c r="C653" s="794"/>
      <c r="D653" s="794"/>
      <c r="G653" s="794"/>
      <c r="H653" s="794"/>
      <c r="I653" s="794"/>
      <c r="J653" s="794"/>
      <c r="K653" s="794"/>
      <c r="L653" s="794"/>
      <c r="M653" s="794"/>
      <c r="N653" s="794"/>
      <c r="O653" s="794"/>
      <c r="P653" s="794"/>
      <c r="Q653" s="794"/>
    </row>
    <row r="654" spans="1:17" x14ac:dyDescent="0.2">
      <c r="A654" s="794"/>
      <c r="B654" s="794"/>
      <c r="C654" s="794"/>
      <c r="D654" s="794"/>
      <c r="G654" s="794"/>
      <c r="H654" s="794"/>
      <c r="I654" s="794"/>
      <c r="J654" s="794"/>
      <c r="K654" s="794"/>
      <c r="L654" s="794"/>
      <c r="M654" s="794"/>
      <c r="N654" s="794"/>
      <c r="O654" s="794"/>
      <c r="P654" s="794"/>
      <c r="Q654" s="794"/>
    </row>
    <row r="655" spans="1:17" x14ac:dyDescent="0.2">
      <c r="A655" s="794"/>
      <c r="B655" s="794"/>
      <c r="C655" s="794"/>
      <c r="D655" s="794"/>
      <c r="G655" s="794"/>
      <c r="H655" s="794"/>
      <c r="I655" s="794"/>
      <c r="J655" s="794"/>
      <c r="K655" s="794"/>
      <c r="L655" s="794"/>
      <c r="M655" s="794"/>
      <c r="N655" s="794"/>
      <c r="O655" s="794"/>
      <c r="P655" s="794"/>
      <c r="Q655" s="794"/>
    </row>
    <row r="656" spans="1:17" x14ac:dyDescent="0.2">
      <c r="A656" s="794"/>
      <c r="B656" s="794"/>
      <c r="C656" s="794"/>
      <c r="D656" s="794"/>
      <c r="G656" s="794"/>
      <c r="H656" s="794"/>
      <c r="I656" s="794"/>
      <c r="J656" s="794"/>
      <c r="K656" s="794"/>
      <c r="L656" s="794"/>
      <c r="M656" s="794"/>
      <c r="N656" s="794"/>
      <c r="O656" s="794"/>
      <c r="P656" s="794"/>
      <c r="Q656" s="794"/>
    </row>
    <row r="657" spans="1:17" x14ac:dyDescent="0.2">
      <c r="A657" s="794"/>
      <c r="B657" s="794"/>
      <c r="C657" s="794"/>
      <c r="D657" s="794"/>
      <c r="G657" s="794"/>
      <c r="H657" s="794"/>
      <c r="I657" s="794"/>
      <c r="J657" s="794"/>
      <c r="K657" s="794"/>
      <c r="L657" s="794"/>
      <c r="M657" s="794"/>
      <c r="N657" s="794"/>
      <c r="O657" s="794"/>
      <c r="P657" s="794"/>
      <c r="Q657" s="794"/>
    </row>
    <row r="658" spans="1:17" x14ac:dyDescent="0.2">
      <c r="A658" s="794"/>
      <c r="B658" s="794"/>
      <c r="C658" s="794"/>
      <c r="D658" s="794"/>
      <c r="G658" s="794"/>
      <c r="H658" s="794"/>
      <c r="I658" s="794"/>
      <c r="J658" s="794"/>
      <c r="K658" s="794"/>
      <c r="L658" s="794"/>
      <c r="M658" s="794"/>
      <c r="N658" s="794"/>
      <c r="O658" s="794"/>
      <c r="P658" s="794"/>
      <c r="Q658" s="794"/>
    </row>
    <row r="659" spans="1:17" x14ac:dyDescent="0.2">
      <c r="A659" s="794"/>
      <c r="B659" s="794"/>
      <c r="C659" s="794"/>
      <c r="D659" s="794"/>
      <c r="G659" s="794"/>
      <c r="H659" s="794"/>
      <c r="I659" s="794"/>
      <c r="J659" s="794"/>
      <c r="K659" s="794"/>
      <c r="L659" s="794"/>
      <c r="M659" s="794"/>
      <c r="N659" s="794"/>
      <c r="O659" s="794"/>
      <c r="P659" s="794"/>
      <c r="Q659" s="794"/>
    </row>
    <row r="660" spans="1:17" x14ac:dyDescent="0.2">
      <c r="A660" s="794"/>
      <c r="B660" s="794"/>
      <c r="C660" s="794"/>
      <c r="D660" s="794"/>
      <c r="G660" s="794"/>
      <c r="H660" s="794"/>
      <c r="I660" s="794"/>
      <c r="J660" s="794"/>
      <c r="K660" s="794"/>
      <c r="L660" s="794"/>
      <c r="M660" s="794"/>
      <c r="N660" s="794"/>
      <c r="O660" s="794"/>
      <c r="P660" s="794"/>
      <c r="Q660" s="794"/>
    </row>
    <row r="661" spans="1:17" x14ac:dyDescent="0.2">
      <c r="A661" s="794"/>
      <c r="B661" s="794"/>
      <c r="C661" s="794"/>
      <c r="D661" s="794"/>
      <c r="G661" s="794"/>
      <c r="H661" s="794"/>
      <c r="I661" s="794"/>
      <c r="J661" s="794"/>
      <c r="K661" s="794"/>
      <c r="L661" s="794"/>
      <c r="M661" s="794"/>
      <c r="N661" s="794"/>
      <c r="O661" s="794"/>
      <c r="P661" s="794"/>
      <c r="Q661" s="794"/>
    </row>
    <row r="662" spans="1:17" x14ac:dyDescent="0.2">
      <c r="A662" s="794"/>
      <c r="B662" s="794"/>
      <c r="C662" s="794"/>
      <c r="D662" s="794"/>
      <c r="G662" s="794"/>
      <c r="H662" s="794"/>
      <c r="I662" s="794"/>
      <c r="J662" s="794"/>
      <c r="K662" s="794"/>
      <c r="L662" s="794"/>
      <c r="M662" s="794"/>
      <c r="N662" s="794"/>
      <c r="O662" s="794"/>
      <c r="P662" s="794"/>
      <c r="Q662" s="794"/>
    </row>
    <row r="663" spans="1:17" x14ac:dyDescent="0.2">
      <c r="A663" s="794"/>
      <c r="B663" s="794"/>
      <c r="C663" s="794"/>
      <c r="D663" s="794"/>
      <c r="G663" s="794"/>
      <c r="H663" s="794"/>
      <c r="I663" s="794"/>
      <c r="J663" s="794"/>
      <c r="K663" s="794"/>
      <c r="L663" s="794"/>
      <c r="M663" s="794"/>
      <c r="N663" s="794"/>
      <c r="O663" s="794"/>
      <c r="P663" s="794"/>
      <c r="Q663" s="794"/>
    </row>
    <row r="664" spans="1:17" x14ac:dyDescent="0.2">
      <c r="A664" s="794"/>
      <c r="B664" s="794"/>
      <c r="C664" s="794"/>
      <c r="D664" s="794"/>
      <c r="G664" s="794"/>
      <c r="H664" s="794"/>
      <c r="I664" s="794"/>
      <c r="J664" s="794"/>
      <c r="K664" s="794"/>
      <c r="L664" s="794"/>
      <c r="M664" s="794"/>
      <c r="N664" s="794"/>
      <c r="O664" s="794"/>
      <c r="P664" s="794"/>
      <c r="Q664" s="794"/>
    </row>
    <row r="665" spans="1:17" x14ac:dyDescent="0.2">
      <c r="A665" s="794"/>
      <c r="B665" s="794"/>
      <c r="C665" s="794"/>
      <c r="D665" s="794"/>
      <c r="G665" s="794"/>
      <c r="H665" s="794"/>
      <c r="I665" s="794"/>
      <c r="J665" s="794"/>
      <c r="K665" s="794"/>
      <c r="L665" s="794"/>
      <c r="M665" s="794"/>
      <c r="N665" s="794"/>
      <c r="O665" s="794"/>
      <c r="P665" s="794"/>
      <c r="Q665" s="794"/>
    </row>
    <row r="666" spans="1:17" x14ac:dyDescent="0.2">
      <c r="A666" s="794"/>
      <c r="B666" s="794"/>
      <c r="C666" s="794"/>
      <c r="D666" s="794"/>
      <c r="G666" s="794"/>
      <c r="H666" s="794"/>
      <c r="I666" s="794"/>
      <c r="J666" s="794"/>
      <c r="K666" s="794"/>
      <c r="L666" s="794"/>
      <c r="M666" s="794"/>
      <c r="N666" s="794"/>
      <c r="O666" s="794"/>
      <c r="P666" s="794"/>
      <c r="Q666" s="794"/>
    </row>
    <row r="667" spans="1:17" x14ac:dyDescent="0.2">
      <c r="A667" s="794"/>
      <c r="B667" s="794"/>
      <c r="C667" s="794"/>
      <c r="D667" s="794"/>
      <c r="G667" s="794"/>
      <c r="H667" s="794"/>
      <c r="I667" s="794"/>
      <c r="J667" s="794"/>
      <c r="K667" s="794"/>
      <c r="L667" s="794"/>
      <c r="M667" s="794"/>
      <c r="N667" s="794"/>
      <c r="O667" s="794"/>
      <c r="P667" s="794"/>
      <c r="Q667" s="794"/>
    </row>
    <row r="668" spans="1:17" x14ac:dyDescent="0.2">
      <c r="A668" s="794"/>
      <c r="B668" s="794"/>
      <c r="C668" s="794"/>
      <c r="D668" s="794"/>
      <c r="G668" s="794"/>
      <c r="H668" s="794"/>
      <c r="I668" s="794"/>
      <c r="J668" s="794"/>
      <c r="K668" s="794"/>
      <c r="L668" s="794"/>
      <c r="M668" s="794"/>
      <c r="N668" s="794"/>
      <c r="O668" s="794"/>
      <c r="P668" s="794"/>
      <c r="Q668" s="794"/>
    </row>
    <row r="669" spans="1:17" x14ac:dyDescent="0.2">
      <c r="A669" s="794"/>
      <c r="B669" s="794"/>
      <c r="C669" s="794"/>
      <c r="D669" s="794"/>
      <c r="G669" s="794"/>
      <c r="H669" s="794"/>
      <c r="I669" s="794"/>
      <c r="J669" s="794"/>
      <c r="K669" s="794"/>
      <c r="L669" s="794"/>
      <c r="M669" s="794"/>
      <c r="N669" s="794"/>
      <c r="O669" s="794"/>
      <c r="P669" s="794"/>
      <c r="Q669" s="794"/>
    </row>
    <row r="670" spans="1:17" x14ac:dyDescent="0.2">
      <c r="A670" s="794"/>
      <c r="B670" s="794"/>
      <c r="C670" s="794"/>
      <c r="D670" s="794"/>
      <c r="G670" s="794"/>
      <c r="H670" s="794"/>
      <c r="I670" s="794"/>
      <c r="J670" s="794"/>
      <c r="K670" s="794"/>
      <c r="L670" s="794"/>
      <c r="M670" s="794"/>
      <c r="N670" s="794"/>
      <c r="O670" s="794"/>
      <c r="P670" s="794"/>
      <c r="Q670" s="794"/>
    </row>
    <row r="671" spans="1:17" x14ac:dyDescent="0.2">
      <c r="A671" s="794"/>
      <c r="B671" s="794"/>
      <c r="C671" s="794"/>
      <c r="D671" s="794"/>
      <c r="G671" s="794"/>
      <c r="H671" s="794"/>
      <c r="I671" s="794"/>
      <c r="J671" s="794"/>
      <c r="K671" s="794"/>
      <c r="L671" s="794"/>
      <c r="M671" s="794"/>
      <c r="N671" s="794"/>
      <c r="O671" s="794"/>
      <c r="P671" s="794"/>
      <c r="Q671" s="794"/>
    </row>
    <row r="672" spans="1:17" x14ac:dyDescent="0.2">
      <c r="A672" s="794"/>
      <c r="B672" s="794"/>
      <c r="C672" s="794"/>
      <c r="D672" s="794"/>
      <c r="G672" s="794"/>
      <c r="H672" s="794"/>
      <c r="I672" s="794"/>
      <c r="J672" s="794"/>
      <c r="K672" s="794"/>
      <c r="L672" s="794"/>
      <c r="M672" s="794"/>
      <c r="N672" s="794"/>
      <c r="O672" s="794"/>
      <c r="P672" s="794"/>
      <c r="Q672" s="794"/>
    </row>
    <row r="673" spans="1:17" x14ac:dyDescent="0.2">
      <c r="A673" s="794"/>
      <c r="B673" s="794"/>
      <c r="C673" s="794"/>
      <c r="D673" s="794"/>
      <c r="G673" s="794"/>
      <c r="H673" s="794"/>
      <c r="I673" s="794"/>
      <c r="J673" s="794"/>
      <c r="K673" s="794"/>
      <c r="L673" s="794"/>
      <c r="M673" s="794"/>
      <c r="N673" s="794"/>
      <c r="O673" s="794"/>
      <c r="P673" s="794"/>
      <c r="Q673" s="794"/>
    </row>
    <row r="674" spans="1:17" x14ac:dyDescent="0.2">
      <c r="A674" s="794"/>
      <c r="B674" s="794"/>
      <c r="C674" s="794"/>
      <c r="D674" s="794"/>
      <c r="G674" s="794"/>
      <c r="H674" s="794"/>
      <c r="I674" s="794"/>
      <c r="J674" s="794"/>
      <c r="K674" s="794"/>
      <c r="L674" s="794"/>
      <c r="M674" s="794"/>
      <c r="N674" s="794"/>
      <c r="O674" s="794"/>
      <c r="P674" s="794"/>
      <c r="Q674" s="794"/>
    </row>
    <row r="675" spans="1:17" x14ac:dyDescent="0.2">
      <c r="A675" s="794"/>
      <c r="B675" s="794"/>
      <c r="C675" s="794"/>
      <c r="D675" s="794"/>
      <c r="G675" s="794"/>
      <c r="H675" s="794"/>
      <c r="I675" s="794"/>
      <c r="J675" s="794"/>
      <c r="K675" s="794"/>
      <c r="L675" s="794"/>
      <c r="M675" s="794"/>
      <c r="N675" s="794"/>
      <c r="O675" s="794"/>
      <c r="P675" s="794"/>
      <c r="Q675" s="794"/>
    </row>
    <row r="676" spans="1:17" x14ac:dyDescent="0.2">
      <c r="A676" s="794"/>
      <c r="B676" s="794"/>
      <c r="C676" s="794"/>
      <c r="D676" s="794"/>
      <c r="G676" s="794"/>
      <c r="H676" s="794"/>
      <c r="I676" s="794"/>
      <c r="J676" s="794"/>
      <c r="K676" s="794"/>
      <c r="L676" s="794"/>
      <c r="M676" s="794"/>
      <c r="N676" s="794"/>
      <c r="O676" s="794"/>
      <c r="P676" s="794"/>
      <c r="Q676" s="794"/>
    </row>
    <row r="677" spans="1:17" x14ac:dyDescent="0.2">
      <c r="A677" s="794"/>
      <c r="B677" s="794"/>
      <c r="C677" s="794"/>
      <c r="D677" s="794"/>
      <c r="G677" s="794"/>
      <c r="H677" s="794"/>
      <c r="I677" s="794"/>
      <c r="J677" s="794"/>
      <c r="K677" s="794"/>
      <c r="L677" s="794"/>
      <c r="M677" s="794"/>
      <c r="N677" s="794"/>
      <c r="O677" s="794"/>
      <c r="P677" s="794"/>
      <c r="Q677" s="794"/>
    </row>
    <row r="678" spans="1:17" x14ac:dyDescent="0.2">
      <c r="A678" s="794"/>
      <c r="B678" s="794"/>
      <c r="C678" s="794"/>
      <c r="D678" s="794"/>
      <c r="G678" s="794"/>
      <c r="H678" s="794"/>
      <c r="I678" s="794"/>
      <c r="J678" s="794"/>
      <c r="K678" s="794"/>
      <c r="L678" s="794"/>
      <c r="M678" s="794"/>
      <c r="N678" s="794"/>
      <c r="O678" s="794"/>
      <c r="P678" s="794"/>
      <c r="Q678" s="794"/>
    </row>
    <row r="679" spans="1:17" x14ac:dyDescent="0.2">
      <c r="A679" s="794"/>
      <c r="B679" s="794"/>
      <c r="C679" s="794"/>
      <c r="D679" s="794"/>
      <c r="G679" s="794"/>
      <c r="H679" s="794"/>
      <c r="I679" s="794"/>
      <c r="J679" s="794"/>
      <c r="K679" s="794"/>
      <c r="L679" s="794"/>
      <c r="M679" s="794"/>
      <c r="N679" s="794"/>
      <c r="O679" s="794"/>
      <c r="P679" s="794"/>
      <c r="Q679" s="794"/>
    </row>
    <row r="680" spans="1:17" x14ac:dyDescent="0.2">
      <c r="A680" s="794"/>
      <c r="B680" s="794"/>
      <c r="C680" s="794"/>
      <c r="D680" s="794"/>
      <c r="G680" s="794"/>
      <c r="H680" s="794"/>
      <c r="I680" s="794"/>
      <c r="J680" s="794"/>
      <c r="K680" s="794"/>
      <c r="L680" s="794"/>
      <c r="M680" s="794"/>
      <c r="N680" s="794"/>
      <c r="O680" s="794"/>
      <c r="P680" s="794"/>
      <c r="Q680" s="794"/>
    </row>
    <row r="681" spans="1:17" x14ac:dyDescent="0.2">
      <c r="A681" s="794"/>
      <c r="B681" s="794"/>
      <c r="C681" s="794"/>
      <c r="D681" s="794"/>
      <c r="G681" s="794"/>
      <c r="H681" s="794"/>
      <c r="I681" s="794"/>
      <c r="J681" s="794"/>
      <c r="K681" s="794"/>
      <c r="L681" s="794"/>
      <c r="M681" s="794"/>
      <c r="N681" s="794"/>
      <c r="O681" s="794"/>
      <c r="P681" s="794"/>
      <c r="Q681" s="794"/>
    </row>
    <row r="682" spans="1:17" x14ac:dyDescent="0.2">
      <c r="A682" s="794"/>
      <c r="B682" s="794"/>
      <c r="C682" s="794"/>
      <c r="D682" s="794"/>
      <c r="G682" s="794"/>
      <c r="H682" s="794"/>
      <c r="I682" s="794"/>
      <c r="J682" s="794"/>
      <c r="K682" s="794"/>
      <c r="L682" s="794"/>
      <c r="M682" s="794"/>
      <c r="N682" s="794"/>
      <c r="O682" s="794"/>
      <c r="P682" s="794"/>
      <c r="Q682" s="794"/>
    </row>
    <row r="683" spans="1:17" x14ac:dyDescent="0.2">
      <c r="A683" s="794"/>
      <c r="B683" s="794"/>
      <c r="C683" s="794"/>
      <c r="D683" s="794"/>
      <c r="G683" s="794"/>
      <c r="H683" s="794"/>
      <c r="I683" s="794"/>
      <c r="J683" s="794"/>
      <c r="K683" s="794"/>
      <c r="L683" s="794"/>
      <c r="M683" s="794"/>
      <c r="N683" s="794"/>
      <c r="O683" s="794"/>
      <c r="P683" s="794"/>
      <c r="Q683" s="794"/>
    </row>
    <row r="684" spans="1:17" x14ac:dyDescent="0.2">
      <c r="A684" s="794"/>
      <c r="B684" s="794"/>
      <c r="C684" s="794"/>
      <c r="D684" s="794"/>
      <c r="G684" s="794"/>
      <c r="H684" s="794"/>
      <c r="I684" s="794"/>
      <c r="J684" s="794"/>
      <c r="K684" s="794"/>
      <c r="L684" s="794"/>
      <c r="M684" s="794"/>
      <c r="N684" s="794"/>
      <c r="O684" s="794"/>
      <c r="P684" s="794"/>
      <c r="Q684" s="794"/>
    </row>
    <row r="685" spans="1:17" x14ac:dyDescent="0.2">
      <c r="A685" s="794"/>
      <c r="B685" s="794"/>
      <c r="C685" s="794"/>
      <c r="D685" s="794"/>
      <c r="G685" s="794"/>
      <c r="H685" s="794"/>
      <c r="I685" s="794"/>
      <c r="J685" s="794"/>
      <c r="K685" s="794"/>
      <c r="L685" s="794"/>
      <c r="M685" s="794"/>
      <c r="N685" s="794"/>
      <c r="O685" s="794"/>
      <c r="P685" s="794"/>
      <c r="Q685" s="794"/>
    </row>
    <row r="686" spans="1:17" x14ac:dyDescent="0.2">
      <c r="A686" s="794"/>
      <c r="B686" s="794"/>
      <c r="C686" s="794"/>
      <c r="D686" s="794"/>
      <c r="G686" s="794"/>
      <c r="H686" s="794"/>
      <c r="I686" s="794"/>
      <c r="J686" s="794"/>
      <c r="K686" s="794"/>
      <c r="L686" s="794"/>
      <c r="M686" s="794"/>
      <c r="N686" s="794"/>
      <c r="O686" s="794"/>
      <c r="P686" s="794"/>
      <c r="Q686" s="794"/>
    </row>
    <row r="687" spans="1:17" x14ac:dyDescent="0.2">
      <c r="A687" s="794"/>
      <c r="B687" s="794"/>
      <c r="C687" s="794"/>
      <c r="D687" s="794"/>
      <c r="G687" s="794"/>
      <c r="H687" s="794"/>
      <c r="I687" s="794"/>
      <c r="J687" s="794"/>
      <c r="K687" s="794"/>
      <c r="L687" s="794"/>
      <c r="M687" s="794"/>
      <c r="N687" s="794"/>
      <c r="O687" s="794"/>
      <c r="P687" s="794"/>
      <c r="Q687" s="794"/>
    </row>
    <row r="688" spans="1:17" x14ac:dyDescent="0.2">
      <c r="A688" s="794"/>
      <c r="B688" s="794"/>
      <c r="C688" s="794"/>
      <c r="D688" s="794"/>
      <c r="G688" s="794"/>
      <c r="H688" s="794"/>
      <c r="I688" s="794"/>
      <c r="J688" s="794"/>
      <c r="K688" s="794"/>
      <c r="L688" s="794"/>
      <c r="M688" s="794"/>
      <c r="N688" s="794"/>
      <c r="O688" s="794"/>
      <c r="P688" s="794"/>
      <c r="Q688" s="794"/>
    </row>
    <row r="689" spans="1:17" x14ac:dyDescent="0.2">
      <c r="A689" s="794"/>
      <c r="B689" s="794"/>
      <c r="C689" s="794"/>
      <c r="D689" s="794"/>
      <c r="G689" s="794"/>
      <c r="H689" s="794"/>
      <c r="I689" s="794"/>
      <c r="J689" s="794"/>
      <c r="K689" s="794"/>
      <c r="L689" s="794"/>
      <c r="M689" s="794"/>
      <c r="N689" s="794"/>
      <c r="O689" s="794"/>
      <c r="P689" s="794"/>
      <c r="Q689" s="794"/>
    </row>
    <row r="690" spans="1:17" x14ac:dyDescent="0.2">
      <c r="A690" s="794"/>
      <c r="B690" s="794"/>
      <c r="C690" s="794"/>
      <c r="D690" s="794"/>
      <c r="G690" s="794"/>
      <c r="H690" s="794"/>
      <c r="I690" s="794"/>
      <c r="J690" s="794"/>
      <c r="K690" s="794"/>
      <c r="L690" s="794"/>
      <c r="M690" s="794"/>
      <c r="N690" s="794"/>
      <c r="O690" s="794"/>
      <c r="P690" s="794"/>
      <c r="Q690" s="794"/>
    </row>
    <row r="691" spans="1:17" x14ac:dyDescent="0.2">
      <c r="A691" s="794"/>
      <c r="B691" s="794"/>
      <c r="C691" s="794"/>
      <c r="D691" s="794"/>
      <c r="G691" s="794"/>
      <c r="H691" s="794"/>
      <c r="I691" s="794"/>
      <c r="J691" s="794"/>
      <c r="K691" s="794"/>
      <c r="L691" s="794"/>
      <c r="M691" s="794"/>
      <c r="N691" s="794"/>
      <c r="O691" s="794"/>
      <c r="P691" s="794"/>
      <c r="Q691" s="794"/>
    </row>
    <row r="692" spans="1:17" x14ac:dyDescent="0.2">
      <c r="A692" s="794"/>
      <c r="B692" s="794"/>
      <c r="C692" s="794"/>
      <c r="D692" s="794"/>
      <c r="G692" s="794"/>
      <c r="H692" s="794"/>
      <c r="I692" s="794"/>
      <c r="J692" s="794"/>
      <c r="K692" s="794"/>
      <c r="L692" s="794"/>
      <c r="M692" s="794"/>
      <c r="N692" s="794"/>
      <c r="O692" s="794"/>
      <c r="P692" s="794"/>
      <c r="Q692" s="794"/>
    </row>
    <row r="693" spans="1:17" x14ac:dyDescent="0.2">
      <c r="A693" s="794"/>
      <c r="B693" s="794"/>
      <c r="C693" s="794"/>
      <c r="D693" s="794"/>
      <c r="G693" s="794"/>
      <c r="H693" s="794"/>
      <c r="I693" s="794"/>
      <c r="J693" s="794"/>
      <c r="K693" s="794"/>
      <c r="L693" s="794"/>
      <c r="M693" s="794"/>
      <c r="N693" s="794"/>
      <c r="O693" s="794"/>
      <c r="P693" s="794"/>
      <c r="Q693" s="794"/>
    </row>
    <row r="694" spans="1:17" x14ac:dyDescent="0.2">
      <c r="A694" s="794"/>
      <c r="B694" s="794"/>
      <c r="C694" s="794"/>
      <c r="D694" s="794"/>
      <c r="G694" s="794"/>
      <c r="H694" s="794"/>
      <c r="I694" s="794"/>
      <c r="J694" s="794"/>
      <c r="K694" s="794"/>
      <c r="L694" s="794"/>
      <c r="M694" s="794"/>
      <c r="N694" s="794"/>
      <c r="O694" s="794"/>
      <c r="P694" s="794"/>
      <c r="Q694" s="794"/>
    </row>
    <row r="695" spans="1:17" x14ac:dyDescent="0.2">
      <c r="A695" s="794"/>
      <c r="B695" s="794"/>
      <c r="C695" s="794"/>
      <c r="D695" s="794"/>
      <c r="G695" s="794"/>
      <c r="H695" s="794"/>
      <c r="I695" s="794"/>
      <c r="J695" s="794"/>
      <c r="K695" s="794"/>
      <c r="L695" s="794"/>
      <c r="M695" s="794"/>
      <c r="N695" s="794"/>
      <c r="O695" s="794"/>
      <c r="P695" s="794"/>
      <c r="Q695" s="794"/>
    </row>
    <row r="696" spans="1:17" x14ac:dyDescent="0.2">
      <c r="A696" s="794"/>
      <c r="B696" s="794"/>
      <c r="C696" s="794"/>
      <c r="D696" s="794"/>
      <c r="G696" s="794"/>
      <c r="H696" s="794"/>
      <c r="I696" s="794"/>
      <c r="J696" s="794"/>
      <c r="K696" s="794"/>
      <c r="L696" s="794"/>
      <c r="M696" s="794"/>
      <c r="N696" s="794"/>
      <c r="O696" s="794"/>
      <c r="P696" s="794"/>
      <c r="Q696" s="794"/>
    </row>
    <row r="697" spans="1:17" x14ac:dyDescent="0.2">
      <c r="A697" s="794"/>
      <c r="B697" s="794"/>
      <c r="C697" s="794"/>
      <c r="D697" s="794"/>
      <c r="G697" s="794"/>
      <c r="H697" s="794"/>
      <c r="I697" s="794"/>
      <c r="J697" s="794"/>
      <c r="K697" s="794"/>
      <c r="L697" s="794"/>
      <c r="M697" s="794"/>
      <c r="N697" s="794"/>
      <c r="O697" s="794"/>
      <c r="P697" s="794"/>
      <c r="Q697" s="794"/>
    </row>
    <row r="698" spans="1:17" x14ac:dyDescent="0.2">
      <c r="A698" s="794"/>
      <c r="B698" s="794"/>
      <c r="C698" s="794"/>
      <c r="D698" s="794"/>
      <c r="G698" s="794"/>
      <c r="H698" s="794"/>
      <c r="I698" s="794"/>
      <c r="J698" s="794"/>
      <c r="K698" s="794"/>
      <c r="L698" s="794"/>
      <c r="M698" s="794"/>
      <c r="N698" s="794"/>
      <c r="O698" s="794"/>
      <c r="P698" s="794"/>
      <c r="Q698" s="794"/>
    </row>
    <row r="699" spans="1:17" x14ac:dyDescent="0.2">
      <c r="A699" s="794"/>
      <c r="B699" s="794"/>
      <c r="C699" s="794"/>
      <c r="D699" s="794"/>
      <c r="G699" s="794"/>
      <c r="H699" s="794"/>
      <c r="I699" s="794"/>
      <c r="J699" s="794"/>
      <c r="K699" s="794"/>
      <c r="L699" s="794"/>
      <c r="M699" s="794"/>
      <c r="N699" s="794"/>
      <c r="O699" s="794"/>
      <c r="P699" s="794"/>
      <c r="Q699" s="794"/>
    </row>
    <row r="700" spans="1:17" x14ac:dyDescent="0.2">
      <c r="A700" s="794"/>
      <c r="B700" s="794"/>
      <c r="C700" s="794"/>
      <c r="D700" s="794"/>
      <c r="G700" s="794"/>
      <c r="H700" s="794"/>
      <c r="I700" s="794"/>
      <c r="J700" s="794"/>
      <c r="K700" s="794"/>
      <c r="L700" s="794"/>
      <c r="M700" s="794"/>
      <c r="N700" s="794"/>
      <c r="O700" s="794"/>
      <c r="P700" s="794"/>
      <c r="Q700" s="794"/>
    </row>
    <row r="701" spans="1:17" x14ac:dyDescent="0.2">
      <c r="A701" s="794"/>
      <c r="B701" s="794"/>
      <c r="C701" s="794"/>
      <c r="D701" s="794"/>
      <c r="G701" s="794"/>
      <c r="H701" s="794"/>
      <c r="I701" s="794"/>
      <c r="J701" s="794"/>
      <c r="K701" s="794"/>
      <c r="L701" s="794"/>
      <c r="M701" s="794"/>
      <c r="N701" s="794"/>
      <c r="O701" s="794"/>
      <c r="P701" s="794"/>
      <c r="Q701" s="794"/>
    </row>
    <row r="702" spans="1:17" x14ac:dyDescent="0.2">
      <c r="A702" s="794"/>
      <c r="B702" s="794"/>
      <c r="C702" s="794"/>
      <c r="D702" s="794"/>
      <c r="G702" s="794"/>
      <c r="H702" s="794"/>
      <c r="I702" s="794"/>
      <c r="J702" s="794"/>
      <c r="K702" s="794"/>
      <c r="L702" s="794"/>
      <c r="M702" s="794"/>
      <c r="N702" s="794"/>
      <c r="O702" s="794"/>
      <c r="P702" s="794"/>
      <c r="Q702" s="794"/>
    </row>
    <row r="703" spans="1:17" x14ac:dyDescent="0.2">
      <c r="A703" s="794"/>
      <c r="B703" s="794"/>
      <c r="C703" s="794"/>
      <c r="D703" s="794"/>
      <c r="G703" s="794"/>
      <c r="H703" s="794"/>
      <c r="I703" s="794"/>
      <c r="J703" s="794"/>
      <c r="K703" s="794"/>
      <c r="L703" s="794"/>
      <c r="M703" s="794"/>
      <c r="N703" s="794"/>
      <c r="O703" s="794"/>
      <c r="P703" s="794"/>
      <c r="Q703" s="794"/>
    </row>
    <row r="704" spans="1:17" x14ac:dyDescent="0.2">
      <c r="A704" s="794"/>
      <c r="B704" s="794"/>
      <c r="C704" s="794"/>
      <c r="D704" s="794"/>
      <c r="G704" s="794"/>
      <c r="H704" s="794"/>
      <c r="I704" s="794"/>
      <c r="J704" s="794"/>
      <c r="K704" s="794"/>
      <c r="L704" s="794"/>
      <c r="M704" s="794"/>
      <c r="N704" s="794"/>
      <c r="O704" s="794"/>
      <c r="P704" s="794"/>
      <c r="Q704" s="794"/>
    </row>
    <row r="705" spans="1:17" x14ac:dyDescent="0.2">
      <c r="A705" s="794"/>
      <c r="B705" s="794"/>
      <c r="C705" s="794"/>
      <c r="D705" s="794"/>
      <c r="G705" s="794"/>
      <c r="H705" s="794"/>
      <c r="I705" s="794"/>
      <c r="J705" s="794"/>
      <c r="K705" s="794"/>
      <c r="L705" s="794"/>
      <c r="M705" s="794"/>
      <c r="N705" s="794"/>
      <c r="O705" s="794"/>
      <c r="P705" s="794"/>
      <c r="Q705" s="794"/>
    </row>
    <row r="706" spans="1:17" x14ac:dyDescent="0.2">
      <c r="A706" s="794"/>
      <c r="B706" s="794"/>
      <c r="C706" s="794"/>
      <c r="D706" s="794"/>
      <c r="G706" s="794"/>
      <c r="H706" s="794"/>
      <c r="I706" s="794"/>
      <c r="J706" s="794"/>
      <c r="K706" s="794"/>
      <c r="L706" s="794"/>
      <c r="M706" s="794"/>
      <c r="N706" s="794"/>
      <c r="O706" s="794"/>
      <c r="P706" s="794"/>
      <c r="Q706" s="794"/>
    </row>
    <row r="707" spans="1:17" x14ac:dyDescent="0.2">
      <c r="A707" s="794"/>
      <c r="B707" s="794"/>
      <c r="C707" s="794"/>
      <c r="D707" s="794"/>
      <c r="G707" s="794"/>
      <c r="H707" s="794"/>
      <c r="I707" s="794"/>
      <c r="J707" s="794"/>
      <c r="K707" s="794"/>
      <c r="L707" s="794"/>
      <c r="M707" s="794"/>
      <c r="N707" s="794"/>
      <c r="O707" s="794"/>
      <c r="P707" s="794"/>
      <c r="Q707" s="794"/>
    </row>
    <row r="708" spans="1:17" x14ac:dyDescent="0.2">
      <c r="A708" s="794"/>
      <c r="B708" s="794"/>
      <c r="C708" s="794"/>
      <c r="D708" s="794"/>
      <c r="G708" s="794"/>
      <c r="H708" s="794"/>
      <c r="I708" s="794"/>
      <c r="J708" s="794"/>
      <c r="K708" s="794"/>
      <c r="L708" s="794"/>
      <c r="M708" s="794"/>
      <c r="N708" s="794"/>
      <c r="O708" s="794"/>
      <c r="P708" s="794"/>
      <c r="Q708" s="794"/>
    </row>
    <row r="709" spans="1:17" x14ac:dyDescent="0.2">
      <c r="A709" s="794"/>
      <c r="B709" s="794"/>
      <c r="C709" s="794"/>
      <c r="D709" s="794"/>
      <c r="G709" s="794"/>
      <c r="H709" s="794"/>
      <c r="I709" s="794"/>
      <c r="J709" s="794"/>
      <c r="K709" s="794"/>
      <c r="L709" s="794"/>
      <c r="M709" s="794"/>
      <c r="N709" s="794"/>
      <c r="O709" s="794"/>
      <c r="P709" s="794"/>
      <c r="Q709" s="794"/>
    </row>
    <row r="710" spans="1:17" x14ac:dyDescent="0.2">
      <c r="A710" s="794"/>
      <c r="B710" s="794"/>
      <c r="C710" s="794"/>
      <c r="D710" s="794"/>
      <c r="G710" s="794"/>
      <c r="H710" s="794"/>
      <c r="I710" s="794"/>
      <c r="J710" s="794"/>
      <c r="K710" s="794"/>
      <c r="L710" s="794"/>
      <c r="M710" s="794"/>
      <c r="N710" s="794"/>
      <c r="O710" s="794"/>
      <c r="P710" s="794"/>
      <c r="Q710" s="794"/>
    </row>
    <row r="711" spans="1:17" x14ac:dyDescent="0.2">
      <c r="A711" s="794"/>
      <c r="B711" s="794"/>
      <c r="C711" s="794"/>
      <c r="D711" s="794"/>
      <c r="G711" s="794"/>
      <c r="H711" s="794"/>
      <c r="I711" s="794"/>
      <c r="J711" s="794"/>
      <c r="K711" s="794"/>
      <c r="L711" s="794"/>
      <c r="M711" s="794"/>
      <c r="N711" s="794"/>
      <c r="O711" s="794"/>
      <c r="P711" s="794"/>
      <c r="Q711" s="794"/>
    </row>
    <row r="712" spans="1:17" x14ac:dyDescent="0.2">
      <c r="A712" s="794"/>
      <c r="B712" s="794"/>
      <c r="C712" s="794"/>
      <c r="D712" s="794"/>
      <c r="G712" s="794"/>
      <c r="H712" s="794"/>
      <c r="I712" s="794"/>
      <c r="J712" s="794"/>
      <c r="K712" s="794"/>
      <c r="L712" s="794"/>
      <c r="M712" s="794"/>
      <c r="N712" s="794"/>
      <c r="O712" s="794"/>
      <c r="P712" s="794"/>
      <c r="Q712" s="794"/>
    </row>
    <row r="713" spans="1:17" x14ac:dyDescent="0.2">
      <c r="A713" s="794"/>
      <c r="B713" s="794"/>
      <c r="C713" s="794"/>
      <c r="D713" s="794"/>
      <c r="G713" s="794"/>
      <c r="H713" s="794"/>
      <c r="I713" s="794"/>
      <c r="J713" s="794"/>
      <c r="K713" s="794"/>
      <c r="L713" s="794"/>
      <c r="M713" s="794"/>
      <c r="N713" s="794"/>
      <c r="O713" s="794"/>
      <c r="P713" s="794"/>
      <c r="Q713" s="794"/>
    </row>
    <row r="714" spans="1:17" x14ac:dyDescent="0.2">
      <c r="A714" s="794"/>
      <c r="B714" s="794"/>
      <c r="C714" s="794"/>
      <c r="D714" s="794"/>
      <c r="G714" s="794"/>
      <c r="H714" s="794"/>
      <c r="I714" s="794"/>
      <c r="J714" s="794"/>
      <c r="K714" s="794"/>
      <c r="L714" s="794"/>
      <c r="M714" s="794"/>
      <c r="N714" s="794"/>
      <c r="O714" s="794"/>
      <c r="P714" s="794"/>
      <c r="Q714" s="794"/>
    </row>
    <row r="715" spans="1:17" x14ac:dyDescent="0.2">
      <c r="A715" s="794"/>
      <c r="B715" s="794"/>
      <c r="C715" s="794"/>
      <c r="D715" s="794"/>
      <c r="G715" s="794"/>
      <c r="H715" s="794"/>
      <c r="I715" s="794"/>
      <c r="J715" s="794"/>
      <c r="K715" s="794"/>
      <c r="L715" s="794"/>
      <c r="M715" s="794"/>
      <c r="N715" s="794"/>
      <c r="O715" s="794"/>
      <c r="P715" s="794"/>
      <c r="Q715" s="794"/>
    </row>
    <row r="716" spans="1:17" x14ac:dyDescent="0.2">
      <c r="A716" s="794"/>
      <c r="B716" s="794"/>
      <c r="C716" s="794"/>
      <c r="D716" s="794"/>
      <c r="G716" s="794"/>
      <c r="H716" s="794"/>
      <c r="I716" s="794"/>
      <c r="J716" s="794"/>
      <c r="K716" s="794"/>
      <c r="L716" s="794"/>
      <c r="M716" s="794"/>
      <c r="N716" s="794"/>
      <c r="O716" s="794"/>
      <c r="P716" s="794"/>
      <c r="Q716" s="794"/>
    </row>
    <row r="717" spans="1:17" x14ac:dyDescent="0.2">
      <c r="A717" s="794"/>
      <c r="B717" s="794"/>
      <c r="C717" s="794"/>
      <c r="D717" s="794"/>
      <c r="G717" s="794"/>
      <c r="H717" s="794"/>
      <c r="I717" s="794"/>
      <c r="J717" s="794"/>
      <c r="K717" s="794"/>
      <c r="L717" s="794"/>
      <c r="M717" s="794"/>
      <c r="N717" s="794"/>
      <c r="O717" s="794"/>
      <c r="P717" s="794"/>
      <c r="Q717" s="794"/>
    </row>
    <row r="718" spans="1:17" x14ac:dyDescent="0.2">
      <c r="A718" s="794"/>
      <c r="B718" s="794"/>
      <c r="C718" s="794"/>
      <c r="D718" s="794"/>
      <c r="G718" s="794"/>
      <c r="H718" s="794"/>
      <c r="I718" s="794"/>
      <c r="J718" s="794"/>
      <c r="K718" s="794"/>
      <c r="L718" s="794"/>
      <c r="M718" s="794"/>
      <c r="N718" s="794"/>
      <c r="O718" s="794"/>
      <c r="P718" s="794"/>
      <c r="Q718" s="794"/>
    </row>
    <row r="719" spans="1:17" x14ac:dyDescent="0.2">
      <c r="A719" s="794"/>
      <c r="B719" s="794"/>
      <c r="C719" s="794"/>
      <c r="D719" s="794"/>
      <c r="G719" s="794"/>
      <c r="H719" s="794"/>
      <c r="I719" s="794"/>
      <c r="J719" s="794"/>
      <c r="K719" s="794"/>
      <c r="L719" s="794"/>
      <c r="M719" s="794"/>
      <c r="N719" s="794"/>
      <c r="O719" s="794"/>
      <c r="P719" s="794"/>
      <c r="Q719" s="794"/>
    </row>
    <row r="720" spans="1:17" x14ac:dyDescent="0.2">
      <c r="A720" s="794"/>
      <c r="B720" s="794"/>
      <c r="C720" s="794"/>
      <c r="D720" s="794"/>
      <c r="G720" s="794"/>
      <c r="H720" s="794"/>
      <c r="I720" s="794"/>
      <c r="J720" s="794"/>
      <c r="K720" s="794"/>
      <c r="L720" s="794"/>
      <c r="M720" s="794"/>
      <c r="N720" s="794"/>
      <c r="O720" s="794"/>
      <c r="P720" s="794"/>
      <c r="Q720" s="794"/>
    </row>
    <row r="721" spans="1:17" x14ac:dyDescent="0.2">
      <c r="A721" s="794"/>
      <c r="B721" s="794"/>
      <c r="C721" s="794"/>
      <c r="D721" s="794"/>
      <c r="G721" s="794"/>
      <c r="H721" s="794"/>
      <c r="I721" s="794"/>
      <c r="J721" s="794"/>
      <c r="K721" s="794"/>
      <c r="L721" s="794"/>
      <c r="M721" s="794"/>
      <c r="N721" s="794"/>
      <c r="O721" s="794"/>
      <c r="P721" s="794"/>
      <c r="Q721" s="794"/>
    </row>
    <row r="722" spans="1:17" x14ac:dyDescent="0.2">
      <c r="A722" s="794"/>
      <c r="B722" s="794"/>
      <c r="C722" s="794"/>
      <c r="D722" s="794"/>
      <c r="G722" s="794"/>
      <c r="H722" s="794"/>
      <c r="I722" s="794"/>
      <c r="J722" s="794"/>
      <c r="K722" s="794"/>
      <c r="L722" s="794"/>
      <c r="M722" s="794"/>
      <c r="N722" s="794"/>
      <c r="O722" s="794"/>
      <c r="P722" s="794"/>
      <c r="Q722" s="794"/>
    </row>
    <row r="723" spans="1:17" x14ac:dyDescent="0.2">
      <c r="A723" s="794"/>
      <c r="B723" s="794"/>
      <c r="C723" s="794"/>
      <c r="D723" s="794"/>
      <c r="G723" s="794"/>
      <c r="H723" s="794"/>
      <c r="I723" s="794"/>
      <c r="J723" s="794"/>
      <c r="K723" s="794"/>
      <c r="L723" s="794"/>
      <c r="M723" s="794"/>
      <c r="N723" s="794"/>
      <c r="O723" s="794"/>
      <c r="P723" s="794"/>
      <c r="Q723" s="794"/>
    </row>
    <row r="724" spans="1:17" x14ac:dyDescent="0.2">
      <c r="A724" s="794"/>
      <c r="B724" s="794"/>
      <c r="C724" s="794"/>
      <c r="D724" s="794"/>
      <c r="G724" s="794"/>
      <c r="H724" s="794"/>
      <c r="I724" s="794"/>
      <c r="J724" s="794"/>
      <c r="K724" s="794"/>
      <c r="L724" s="794"/>
      <c r="M724" s="794"/>
      <c r="N724" s="794"/>
      <c r="O724" s="794"/>
      <c r="P724" s="794"/>
      <c r="Q724" s="794"/>
    </row>
    <row r="725" spans="1:17" x14ac:dyDescent="0.2">
      <c r="A725" s="794"/>
      <c r="B725" s="794"/>
      <c r="C725" s="794"/>
      <c r="D725" s="794"/>
      <c r="G725" s="794"/>
      <c r="H725" s="794"/>
      <c r="I725" s="794"/>
      <c r="J725" s="794"/>
      <c r="K725" s="794"/>
      <c r="L725" s="794"/>
      <c r="M725" s="794"/>
      <c r="N725" s="794"/>
      <c r="O725" s="794"/>
      <c r="P725" s="794"/>
      <c r="Q725" s="794"/>
    </row>
    <row r="726" spans="1:17" x14ac:dyDescent="0.2">
      <c r="A726" s="794"/>
      <c r="B726" s="794"/>
      <c r="C726" s="794"/>
      <c r="D726" s="794"/>
      <c r="G726" s="794"/>
      <c r="H726" s="794"/>
      <c r="I726" s="794"/>
      <c r="J726" s="794"/>
      <c r="K726" s="794"/>
      <c r="L726" s="794"/>
      <c r="M726" s="794"/>
      <c r="N726" s="794"/>
      <c r="O726" s="794"/>
      <c r="P726" s="794"/>
      <c r="Q726" s="794"/>
    </row>
    <row r="727" spans="1:17" x14ac:dyDescent="0.2">
      <c r="A727" s="794"/>
      <c r="B727" s="794"/>
      <c r="C727" s="794"/>
      <c r="D727" s="794"/>
      <c r="G727" s="794"/>
      <c r="H727" s="794"/>
      <c r="I727" s="794"/>
      <c r="J727" s="794"/>
      <c r="K727" s="794"/>
      <c r="L727" s="794"/>
      <c r="M727" s="794"/>
      <c r="N727" s="794"/>
      <c r="O727" s="794"/>
      <c r="P727" s="794"/>
      <c r="Q727" s="794"/>
    </row>
    <row r="728" spans="1:17" x14ac:dyDescent="0.2">
      <c r="A728" s="794"/>
      <c r="B728" s="794"/>
      <c r="C728" s="794"/>
      <c r="D728" s="794"/>
      <c r="G728" s="794"/>
      <c r="H728" s="794"/>
      <c r="I728" s="794"/>
      <c r="J728" s="794"/>
      <c r="K728" s="794"/>
      <c r="L728" s="794"/>
      <c r="M728" s="794"/>
      <c r="N728" s="794"/>
      <c r="O728" s="794"/>
      <c r="P728" s="794"/>
      <c r="Q728" s="794"/>
    </row>
    <row r="729" spans="1:17" x14ac:dyDescent="0.2">
      <c r="A729" s="794"/>
      <c r="B729" s="794"/>
      <c r="C729" s="794"/>
      <c r="D729" s="794"/>
      <c r="G729" s="794"/>
      <c r="H729" s="794"/>
      <c r="I729" s="794"/>
      <c r="J729" s="794"/>
      <c r="K729" s="794"/>
      <c r="L729" s="794"/>
      <c r="M729" s="794"/>
      <c r="N729" s="794"/>
      <c r="O729" s="794"/>
      <c r="P729" s="794"/>
      <c r="Q729" s="794"/>
    </row>
    <row r="730" spans="1:17" x14ac:dyDescent="0.2">
      <c r="A730" s="794"/>
      <c r="B730" s="794"/>
      <c r="C730" s="794"/>
      <c r="D730" s="794"/>
      <c r="G730" s="794"/>
      <c r="H730" s="794"/>
      <c r="I730" s="794"/>
      <c r="J730" s="794"/>
      <c r="K730" s="794"/>
      <c r="L730" s="794"/>
      <c r="M730" s="794"/>
      <c r="N730" s="794"/>
      <c r="O730" s="794"/>
      <c r="P730" s="794"/>
      <c r="Q730" s="794"/>
    </row>
    <row r="731" spans="1:17" x14ac:dyDescent="0.2">
      <c r="A731" s="794"/>
      <c r="B731" s="794"/>
      <c r="C731" s="794"/>
      <c r="D731" s="794"/>
      <c r="G731" s="794"/>
      <c r="H731" s="794"/>
      <c r="I731" s="794"/>
      <c r="J731" s="794"/>
      <c r="K731" s="794"/>
      <c r="L731" s="794"/>
      <c r="M731" s="794"/>
      <c r="N731" s="794"/>
      <c r="O731" s="794"/>
      <c r="P731" s="794"/>
      <c r="Q731" s="794"/>
    </row>
    <row r="732" spans="1:17" x14ac:dyDescent="0.2">
      <c r="A732" s="794"/>
      <c r="B732" s="794"/>
      <c r="C732" s="794"/>
      <c r="D732" s="794"/>
      <c r="G732" s="794"/>
      <c r="H732" s="794"/>
      <c r="I732" s="794"/>
      <c r="J732" s="794"/>
      <c r="K732" s="794"/>
      <c r="L732" s="794"/>
      <c r="M732" s="794"/>
      <c r="N732" s="794"/>
      <c r="O732" s="794"/>
      <c r="P732" s="794"/>
      <c r="Q732" s="794"/>
    </row>
    <row r="733" spans="1:17" x14ac:dyDescent="0.2">
      <c r="A733" s="794"/>
      <c r="B733" s="794"/>
      <c r="C733" s="794"/>
      <c r="D733" s="794"/>
      <c r="G733" s="794"/>
      <c r="H733" s="794"/>
      <c r="I733" s="794"/>
      <c r="J733" s="794"/>
      <c r="K733" s="794"/>
      <c r="L733" s="794"/>
      <c r="M733" s="794"/>
      <c r="N733" s="794"/>
      <c r="O733" s="794"/>
      <c r="P733" s="794"/>
      <c r="Q733" s="794"/>
    </row>
    <row r="734" spans="1:17" x14ac:dyDescent="0.2">
      <c r="A734" s="794"/>
      <c r="B734" s="794"/>
      <c r="C734" s="794"/>
      <c r="D734" s="794"/>
      <c r="G734" s="794"/>
      <c r="H734" s="794"/>
      <c r="I734" s="794"/>
      <c r="J734" s="794"/>
      <c r="K734" s="794"/>
      <c r="L734" s="794"/>
      <c r="M734" s="794"/>
      <c r="N734" s="794"/>
      <c r="O734" s="794"/>
      <c r="P734" s="794"/>
      <c r="Q734" s="794"/>
    </row>
    <row r="735" spans="1:17" x14ac:dyDescent="0.2">
      <c r="A735" s="794"/>
      <c r="B735" s="794"/>
      <c r="C735" s="794"/>
      <c r="D735" s="794"/>
      <c r="G735" s="794"/>
      <c r="H735" s="794"/>
      <c r="I735" s="794"/>
      <c r="J735" s="794"/>
      <c r="K735" s="794"/>
      <c r="L735" s="794"/>
      <c r="M735" s="794"/>
      <c r="N735" s="794"/>
      <c r="O735" s="794"/>
      <c r="P735" s="794"/>
      <c r="Q735" s="794"/>
    </row>
    <row r="736" spans="1:17" x14ac:dyDescent="0.2">
      <c r="A736" s="794"/>
      <c r="B736" s="794"/>
      <c r="C736" s="794"/>
      <c r="D736" s="794"/>
      <c r="G736" s="794"/>
      <c r="H736" s="794"/>
      <c r="I736" s="794"/>
      <c r="J736" s="794"/>
      <c r="K736" s="794"/>
      <c r="L736" s="794"/>
      <c r="M736" s="794"/>
      <c r="N736" s="794"/>
      <c r="O736" s="794"/>
      <c r="P736" s="794"/>
      <c r="Q736" s="794"/>
    </row>
    <row r="737" spans="1:17" x14ac:dyDescent="0.2">
      <c r="A737" s="794"/>
      <c r="B737" s="794"/>
      <c r="C737" s="794"/>
      <c r="D737" s="794"/>
      <c r="G737" s="794"/>
      <c r="H737" s="794"/>
      <c r="I737" s="794"/>
      <c r="J737" s="794"/>
      <c r="K737" s="794"/>
      <c r="L737" s="794"/>
      <c r="M737" s="794"/>
      <c r="N737" s="794"/>
      <c r="O737" s="794"/>
      <c r="P737" s="794"/>
      <c r="Q737" s="794"/>
    </row>
    <row r="738" spans="1:17" x14ac:dyDescent="0.2">
      <c r="A738" s="794"/>
      <c r="B738" s="794"/>
      <c r="C738" s="794"/>
      <c r="D738" s="794"/>
      <c r="G738" s="794"/>
      <c r="H738" s="794"/>
      <c r="I738" s="794"/>
      <c r="J738" s="794"/>
      <c r="K738" s="794"/>
      <c r="L738" s="794"/>
      <c r="M738" s="794"/>
      <c r="N738" s="794"/>
      <c r="O738" s="794"/>
      <c r="P738" s="794"/>
      <c r="Q738" s="794"/>
    </row>
    <row r="739" spans="1:17" x14ac:dyDescent="0.2">
      <c r="A739" s="794"/>
      <c r="B739" s="794"/>
      <c r="C739" s="794"/>
      <c r="D739" s="794"/>
      <c r="G739" s="794"/>
      <c r="H739" s="794"/>
      <c r="I739" s="794"/>
      <c r="J739" s="794"/>
      <c r="K739" s="794"/>
      <c r="L739" s="794"/>
      <c r="M739" s="794"/>
      <c r="N739" s="794"/>
      <c r="O739" s="794"/>
      <c r="P739" s="794"/>
      <c r="Q739" s="794"/>
    </row>
    <row r="740" spans="1:17" x14ac:dyDescent="0.2">
      <c r="A740" s="794"/>
      <c r="B740" s="794"/>
      <c r="C740" s="794"/>
      <c r="D740" s="794"/>
      <c r="G740" s="794"/>
      <c r="H740" s="794"/>
      <c r="I740" s="794"/>
      <c r="J740" s="794"/>
      <c r="K740" s="794"/>
      <c r="L740" s="794"/>
      <c r="M740" s="794"/>
      <c r="N740" s="794"/>
      <c r="O740" s="794"/>
      <c r="P740" s="794"/>
      <c r="Q740" s="794"/>
    </row>
    <row r="741" spans="1:17" x14ac:dyDescent="0.2">
      <c r="A741" s="794"/>
      <c r="B741" s="794"/>
      <c r="C741" s="794"/>
      <c r="D741" s="794"/>
      <c r="G741" s="794"/>
      <c r="H741" s="794"/>
      <c r="I741" s="794"/>
      <c r="J741" s="794"/>
      <c r="K741" s="794"/>
      <c r="L741" s="794"/>
      <c r="M741" s="794"/>
      <c r="N741" s="794"/>
      <c r="O741" s="794"/>
      <c r="P741" s="794"/>
      <c r="Q741" s="794"/>
    </row>
    <row r="742" spans="1:17" x14ac:dyDescent="0.2">
      <c r="A742" s="794"/>
      <c r="B742" s="794"/>
      <c r="C742" s="794"/>
      <c r="D742" s="794"/>
      <c r="G742" s="794"/>
      <c r="H742" s="794"/>
      <c r="I742" s="794"/>
      <c r="J742" s="794"/>
      <c r="K742" s="794"/>
      <c r="L742" s="794"/>
      <c r="M742" s="794"/>
      <c r="N742" s="794"/>
      <c r="O742" s="794"/>
      <c r="P742" s="794"/>
      <c r="Q742" s="794"/>
    </row>
    <row r="743" spans="1:17" x14ac:dyDescent="0.2">
      <c r="A743" s="794"/>
      <c r="B743" s="794"/>
      <c r="C743" s="794"/>
      <c r="D743" s="794"/>
      <c r="G743" s="794"/>
      <c r="H743" s="794"/>
      <c r="I743" s="794"/>
      <c r="J743" s="794"/>
      <c r="K743" s="794"/>
      <c r="L743" s="794"/>
      <c r="M743" s="794"/>
      <c r="N743" s="794"/>
      <c r="O743" s="794"/>
      <c r="P743" s="794"/>
      <c r="Q743" s="794"/>
    </row>
    <row r="744" spans="1:17" x14ac:dyDescent="0.2">
      <c r="A744" s="794"/>
      <c r="B744" s="794"/>
      <c r="C744" s="794"/>
      <c r="D744" s="794"/>
      <c r="G744" s="794"/>
      <c r="H744" s="794"/>
      <c r="I744" s="794"/>
      <c r="J744" s="794"/>
      <c r="K744" s="794"/>
      <c r="L744" s="794"/>
      <c r="M744" s="794"/>
      <c r="N744" s="794"/>
      <c r="O744" s="794"/>
      <c r="P744" s="794"/>
      <c r="Q744" s="794"/>
    </row>
    <row r="745" spans="1:17" x14ac:dyDescent="0.2">
      <c r="A745" s="794"/>
      <c r="B745" s="794"/>
      <c r="C745" s="794"/>
      <c r="D745" s="794"/>
      <c r="G745" s="794"/>
      <c r="H745" s="794"/>
      <c r="I745" s="794"/>
      <c r="J745" s="794"/>
      <c r="K745" s="794"/>
      <c r="L745" s="794"/>
      <c r="M745" s="794"/>
      <c r="N745" s="794"/>
      <c r="O745" s="794"/>
      <c r="P745" s="794"/>
      <c r="Q745" s="794"/>
    </row>
    <row r="746" spans="1:17" x14ac:dyDescent="0.2">
      <c r="A746" s="794"/>
      <c r="B746" s="794"/>
      <c r="C746" s="794"/>
      <c r="D746" s="794"/>
      <c r="G746" s="794"/>
      <c r="H746" s="794"/>
      <c r="I746" s="794"/>
      <c r="J746" s="794"/>
      <c r="K746" s="794"/>
      <c r="L746" s="794"/>
      <c r="M746" s="794"/>
      <c r="N746" s="794"/>
      <c r="O746" s="794"/>
      <c r="P746" s="794"/>
      <c r="Q746" s="794"/>
    </row>
    <row r="747" spans="1:17" x14ac:dyDescent="0.2">
      <c r="A747" s="794"/>
      <c r="B747" s="794"/>
      <c r="C747" s="794"/>
      <c r="D747" s="794"/>
      <c r="G747" s="794"/>
      <c r="H747" s="794"/>
      <c r="I747" s="794"/>
      <c r="J747" s="794"/>
      <c r="K747" s="794"/>
      <c r="L747" s="794"/>
      <c r="M747" s="794"/>
      <c r="N747" s="794"/>
      <c r="O747" s="794"/>
      <c r="P747" s="794"/>
      <c r="Q747" s="794"/>
    </row>
    <row r="748" spans="1:17" x14ac:dyDescent="0.2">
      <c r="A748" s="794"/>
      <c r="B748" s="794"/>
      <c r="C748" s="794"/>
      <c r="D748" s="794"/>
      <c r="G748" s="794"/>
      <c r="H748" s="794"/>
      <c r="I748" s="794"/>
      <c r="J748" s="794"/>
      <c r="K748" s="794"/>
      <c r="L748" s="794"/>
      <c r="M748" s="794"/>
      <c r="N748" s="794"/>
      <c r="O748" s="794"/>
      <c r="P748" s="794"/>
      <c r="Q748" s="794"/>
    </row>
    <row r="749" spans="1:17" x14ac:dyDescent="0.2">
      <c r="A749" s="794"/>
      <c r="B749" s="794"/>
      <c r="C749" s="794"/>
      <c r="D749" s="794"/>
      <c r="G749" s="794"/>
      <c r="H749" s="794"/>
      <c r="I749" s="794"/>
      <c r="J749" s="794"/>
      <c r="K749" s="794"/>
      <c r="L749" s="794"/>
      <c r="M749" s="794"/>
      <c r="N749" s="794"/>
      <c r="O749" s="794"/>
      <c r="P749" s="794"/>
      <c r="Q749" s="794"/>
    </row>
    <row r="750" spans="1:17" x14ac:dyDescent="0.2">
      <c r="A750" s="794"/>
      <c r="B750" s="794"/>
      <c r="C750" s="794"/>
      <c r="D750" s="794"/>
      <c r="G750" s="794"/>
      <c r="H750" s="794"/>
      <c r="I750" s="794"/>
      <c r="J750" s="794"/>
      <c r="K750" s="794"/>
      <c r="L750" s="794"/>
      <c r="M750" s="794"/>
      <c r="N750" s="794"/>
      <c r="O750" s="794"/>
      <c r="P750" s="794"/>
      <c r="Q750" s="794"/>
    </row>
    <row r="751" spans="1:17" x14ac:dyDescent="0.2">
      <c r="A751" s="794"/>
      <c r="B751" s="794"/>
      <c r="C751" s="794"/>
      <c r="D751" s="794"/>
      <c r="G751" s="794"/>
      <c r="H751" s="794"/>
      <c r="I751" s="794"/>
      <c r="J751" s="794"/>
      <c r="K751" s="794"/>
      <c r="L751" s="794"/>
      <c r="M751" s="794"/>
      <c r="N751" s="794"/>
      <c r="O751" s="794"/>
      <c r="P751" s="794"/>
      <c r="Q751" s="794"/>
    </row>
    <row r="752" spans="1:17" x14ac:dyDescent="0.2">
      <c r="A752" s="794"/>
      <c r="B752" s="794"/>
      <c r="C752" s="794"/>
      <c r="D752" s="794"/>
      <c r="G752" s="794"/>
      <c r="H752" s="794"/>
      <c r="I752" s="794"/>
      <c r="J752" s="794"/>
      <c r="K752" s="794"/>
      <c r="L752" s="794"/>
      <c r="M752" s="794"/>
      <c r="N752" s="794"/>
      <c r="O752" s="794"/>
      <c r="P752" s="794"/>
      <c r="Q752" s="794"/>
    </row>
    <row r="753" spans="1:17" x14ac:dyDescent="0.2">
      <c r="A753" s="794"/>
      <c r="B753" s="794"/>
      <c r="C753" s="794"/>
      <c r="D753" s="794"/>
      <c r="G753" s="794"/>
      <c r="H753" s="794"/>
      <c r="I753" s="794"/>
      <c r="J753" s="794"/>
      <c r="K753" s="794"/>
      <c r="L753" s="794"/>
      <c r="M753" s="794"/>
      <c r="N753" s="794"/>
      <c r="O753" s="794"/>
      <c r="P753" s="794"/>
      <c r="Q753" s="794"/>
    </row>
    <row r="754" spans="1:17" x14ac:dyDescent="0.2">
      <c r="A754" s="794"/>
      <c r="B754" s="794"/>
      <c r="C754" s="794"/>
      <c r="D754" s="794"/>
      <c r="G754" s="794"/>
      <c r="H754" s="794"/>
      <c r="I754" s="794"/>
      <c r="J754" s="794"/>
      <c r="K754" s="794"/>
      <c r="L754" s="794"/>
      <c r="M754" s="794"/>
      <c r="N754" s="794"/>
      <c r="O754" s="794"/>
      <c r="P754" s="794"/>
      <c r="Q754" s="794"/>
    </row>
    <row r="755" spans="1:17" x14ac:dyDescent="0.2">
      <c r="A755" s="794"/>
      <c r="B755" s="794"/>
      <c r="C755" s="794"/>
      <c r="D755" s="794"/>
      <c r="G755" s="794"/>
      <c r="H755" s="794"/>
      <c r="I755" s="794"/>
      <c r="J755" s="794"/>
      <c r="K755" s="794"/>
      <c r="L755" s="794"/>
      <c r="M755" s="794"/>
      <c r="N755" s="794"/>
      <c r="O755" s="794"/>
      <c r="P755" s="794"/>
      <c r="Q755" s="794"/>
    </row>
    <row r="756" spans="1:17" x14ac:dyDescent="0.2">
      <c r="A756" s="794"/>
      <c r="B756" s="794"/>
      <c r="C756" s="794"/>
      <c r="D756" s="794"/>
      <c r="G756" s="794"/>
      <c r="H756" s="794"/>
      <c r="I756" s="794"/>
      <c r="J756" s="794"/>
      <c r="K756" s="794"/>
      <c r="L756" s="794"/>
      <c r="M756" s="794"/>
      <c r="N756" s="794"/>
      <c r="O756" s="794"/>
      <c r="P756" s="794"/>
      <c r="Q756" s="794"/>
    </row>
    <row r="757" spans="1:17" x14ac:dyDescent="0.2">
      <c r="A757" s="794"/>
      <c r="B757" s="794"/>
      <c r="C757" s="794"/>
      <c r="D757" s="794"/>
      <c r="G757" s="794"/>
      <c r="H757" s="794"/>
      <c r="I757" s="794"/>
      <c r="J757" s="794"/>
      <c r="K757" s="794"/>
      <c r="L757" s="794"/>
      <c r="M757" s="794"/>
      <c r="N757" s="794"/>
      <c r="O757" s="794"/>
      <c r="P757" s="794"/>
      <c r="Q757" s="794"/>
    </row>
    <row r="758" spans="1:17" x14ac:dyDescent="0.2">
      <c r="A758" s="794"/>
      <c r="B758" s="794"/>
      <c r="C758" s="794"/>
      <c r="D758" s="794"/>
      <c r="G758" s="794"/>
      <c r="H758" s="794"/>
      <c r="I758" s="794"/>
      <c r="J758" s="794"/>
      <c r="K758" s="794"/>
      <c r="L758" s="794"/>
      <c r="M758" s="794"/>
      <c r="N758" s="794"/>
      <c r="O758" s="794"/>
      <c r="P758" s="794"/>
      <c r="Q758" s="794"/>
    </row>
    <row r="759" spans="1:17" x14ac:dyDescent="0.2">
      <c r="A759" s="794"/>
      <c r="B759" s="794"/>
      <c r="C759" s="794"/>
      <c r="D759" s="794"/>
      <c r="G759" s="794"/>
      <c r="H759" s="794"/>
      <c r="I759" s="794"/>
      <c r="J759" s="794"/>
      <c r="K759" s="794"/>
      <c r="L759" s="794"/>
      <c r="M759" s="794"/>
      <c r="N759" s="794"/>
      <c r="O759" s="794"/>
      <c r="P759" s="794"/>
      <c r="Q759" s="794"/>
    </row>
    <row r="760" spans="1:17" x14ac:dyDescent="0.2">
      <c r="A760" s="794"/>
      <c r="B760" s="794"/>
      <c r="C760" s="794"/>
      <c r="D760" s="794"/>
      <c r="G760" s="794"/>
      <c r="H760" s="794"/>
      <c r="I760" s="794"/>
      <c r="J760" s="794"/>
      <c r="K760" s="794"/>
      <c r="L760" s="794"/>
      <c r="M760" s="794"/>
      <c r="N760" s="794"/>
      <c r="O760" s="794"/>
      <c r="P760" s="794"/>
      <c r="Q760" s="794"/>
    </row>
    <row r="761" spans="1:17" x14ac:dyDescent="0.2">
      <c r="A761" s="794"/>
      <c r="B761" s="794"/>
      <c r="C761" s="794"/>
      <c r="D761" s="794"/>
      <c r="G761" s="794"/>
      <c r="H761" s="794"/>
      <c r="I761" s="794"/>
      <c r="J761" s="794"/>
      <c r="K761" s="794"/>
      <c r="L761" s="794"/>
      <c r="M761" s="794"/>
      <c r="N761" s="794"/>
      <c r="O761" s="794"/>
      <c r="P761" s="794"/>
      <c r="Q761" s="794"/>
    </row>
    <row r="762" spans="1:17" x14ac:dyDescent="0.2">
      <c r="A762" s="794"/>
      <c r="B762" s="794"/>
      <c r="C762" s="794"/>
      <c r="D762" s="794"/>
      <c r="G762" s="794"/>
      <c r="H762" s="794"/>
      <c r="I762" s="794"/>
      <c r="J762" s="794"/>
      <c r="K762" s="794"/>
      <c r="L762" s="794"/>
      <c r="M762" s="794"/>
      <c r="N762" s="794"/>
      <c r="O762" s="794"/>
      <c r="P762" s="794"/>
      <c r="Q762" s="794"/>
    </row>
    <row r="763" spans="1:17" x14ac:dyDescent="0.2">
      <c r="A763" s="794"/>
      <c r="B763" s="794"/>
      <c r="C763" s="794"/>
      <c r="D763" s="794"/>
      <c r="G763" s="794"/>
      <c r="H763" s="794"/>
      <c r="I763" s="794"/>
      <c r="J763" s="794"/>
      <c r="K763" s="794"/>
      <c r="L763" s="794"/>
      <c r="M763" s="794"/>
      <c r="N763" s="794"/>
      <c r="O763" s="794"/>
      <c r="P763" s="794"/>
      <c r="Q763" s="794"/>
    </row>
    <row r="764" spans="1:17" x14ac:dyDescent="0.2">
      <c r="A764" s="794"/>
      <c r="B764" s="794"/>
      <c r="C764" s="794"/>
      <c r="D764" s="794"/>
      <c r="G764" s="794"/>
      <c r="H764" s="794"/>
      <c r="I764" s="794"/>
      <c r="J764" s="794"/>
      <c r="K764" s="794"/>
      <c r="L764" s="794"/>
      <c r="M764" s="794"/>
      <c r="N764" s="794"/>
      <c r="O764" s="794"/>
      <c r="P764" s="794"/>
      <c r="Q764" s="794"/>
    </row>
    <row r="765" spans="1:17" x14ac:dyDescent="0.2">
      <c r="A765" s="794"/>
      <c r="B765" s="794"/>
      <c r="C765" s="794"/>
      <c r="D765" s="794"/>
      <c r="G765" s="794"/>
      <c r="H765" s="794"/>
      <c r="I765" s="794"/>
      <c r="J765" s="794"/>
      <c r="K765" s="794"/>
      <c r="L765" s="794"/>
      <c r="M765" s="794"/>
      <c r="N765" s="794"/>
      <c r="O765" s="794"/>
      <c r="P765" s="794"/>
      <c r="Q765" s="794"/>
    </row>
    <row r="766" spans="1:17" x14ac:dyDescent="0.2">
      <c r="A766" s="794"/>
      <c r="B766" s="794"/>
      <c r="C766" s="794"/>
      <c r="D766" s="794"/>
      <c r="G766" s="794"/>
      <c r="H766" s="794"/>
      <c r="I766" s="794"/>
      <c r="J766" s="794"/>
      <c r="K766" s="794"/>
      <c r="L766" s="794"/>
      <c r="M766" s="794"/>
      <c r="N766" s="794"/>
      <c r="O766" s="794"/>
      <c r="P766" s="794"/>
      <c r="Q766" s="794"/>
    </row>
    <row r="767" spans="1:17" x14ac:dyDescent="0.2">
      <c r="A767" s="794"/>
      <c r="B767" s="794"/>
      <c r="C767" s="794"/>
      <c r="D767" s="794"/>
      <c r="G767" s="794"/>
      <c r="H767" s="794"/>
      <c r="I767" s="794"/>
      <c r="J767" s="794"/>
      <c r="K767" s="794"/>
      <c r="L767" s="794"/>
      <c r="M767" s="794"/>
      <c r="N767" s="794"/>
      <c r="O767" s="794"/>
      <c r="P767" s="794"/>
      <c r="Q767" s="794"/>
    </row>
    <row r="768" spans="1:17" x14ac:dyDescent="0.2">
      <c r="A768" s="794"/>
      <c r="B768" s="794"/>
      <c r="C768" s="794"/>
      <c r="D768" s="794"/>
      <c r="G768" s="794"/>
      <c r="H768" s="794"/>
      <c r="I768" s="794"/>
      <c r="J768" s="794"/>
      <c r="K768" s="794"/>
      <c r="L768" s="794"/>
      <c r="M768" s="794"/>
      <c r="N768" s="794"/>
      <c r="O768" s="794"/>
      <c r="P768" s="794"/>
      <c r="Q768" s="794"/>
    </row>
    <row r="769" spans="1:17" x14ac:dyDescent="0.2">
      <c r="A769" s="794"/>
      <c r="B769" s="794"/>
      <c r="C769" s="794"/>
      <c r="D769" s="794"/>
      <c r="G769" s="794"/>
      <c r="H769" s="794"/>
      <c r="I769" s="794"/>
      <c r="J769" s="794"/>
      <c r="K769" s="794"/>
      <c r="L769" s="794"/>
      <c r="M769" s="794"/>
      <c r="N769" s="794"/>
      <c r="O769" s="794"/>
      <c r="P769" s="794"/>
      <c r="Q769" s="794"/>
    </row>
    <row r="770" spans="1:17" x14ac:dyDescent="0.2">
      <c r="A770" s="794"/>
      <c r="B770" s="794"/>
      <c r="C770" s="794"/>
      <c r="D770" s="794"/>
      <c r="G770" s="794"/>
      <c r="H770" s="794"/>
      <c r="I770" s="794"/>
      <c r="J770" s="794"/>
      <c r="K770" s="794"/>
      <c r="L770" s="794"/>
      <c r="M770" s="794"/>
      <c r="N770" s="794"/>
      <c r="O770" s="794"/>
      <c r="P770" s="794"/>
      <c r="Q770" s="794"/>
    </row>
    <row r="771" spans="1:17" x14ac:dyDescent="0.2">
      <c r="A771" s="794"/>
      <c r="B771" s="794"/>
      <c r="C771" s="794"/>
      <c r="D771" s="794"/>
      <c r="G771" s="794"/>
      <c r="H771" s="794"/>
      <c r="I771" s="794"/>
      <c r="J771" s="794"/>
      <c r="K771" s="794"/>
      <c r="L771" s="794"/>
      <c r="M771" s="794"/>
      <c r="N771" s="794"/>
      <c r="O771" s="794"/>
      <c r="P771" s="794"/>
      <c r="Q771" s="794"/>
    </row>
    <row r="772" spans="1:17" x14ac:dyDescent="0.2">
      <c r="A772" s="794"/>
      <c r="B772" s="794"/>
      <c r="C772" s="794"/>
      <c r="D772" s="794"/>
      <c r="G772" s="794"/>
      <c r="H772" s="794"/>
      <c r="I772" s="794"/>
      <c r="J772" s="794"/>
      <c r="K772" s="794"/>
      <c r="L772" s="794"/>
      <c r="M772" s="794"/>
      <c r="N772" s="794"/>
      <c r="O772" s="794"/>
      <c r="P772" s="794"/>
      <c r="Q772" s="794"/>
    </row>
    <row r="773" spans="1:17" x14ac:dyDescent="0.2">
      <c r="A773" s="794"/>
      <c r="B773" s="794"/>
      <c r="C773" s="794"/>
      <c r="D773" s="794"/>
      <c r="G773" s="794"/>
      <c r="H773" s="794"/>
      <c r="I773" s="794"/>
      <c r="J773" s="794"/>
      <c r="K773" s="794"/>
      <c r="L773" s="794"/>
      <c r="M773" s="794"/>
      <c r="N773" s="794"/>
      <c r="O773" s="794"/>
      <c r="P773" s="794"/>
      <c r="Q773" s="794"/>
    </row>
    <row r="774" spans="1:17" x14ac:dyDescent="0.2">
      <c r="A774" s="794"/>
      <c r="B774" s="794"/>
      <c r="C774" s="794"/>
      <c r="D774" s="794"/>
      <c r="G774" s="794"/>
      <c r="H774" s="794"/>
      <c r="I774" s="794"/>
      <c r="J774" s="794"/>
      <c r="K774" s="794"/>
      <c r="L774" s="794"/>
      <c r="M774" s="794"/>
      <c r="N774" s="794"/>
      <c r="O774" s="794"/>
      <c r="P774" s="794"/>
      <c r="Q774" s="794"/>
    </row>
    <row r="775" spans="1:17" x14ac:dyDescent="0.2">
      <c r="A775" s="794"/>
      <c r="B775" s="794"/>
      <c r="C775" s="794"/>
      <c r="D775" s="794"/>
      <c r="G775" s="794"/>
      <c r="H775" s="794"/>
      <c r="I775" s="794"/>
      <c r="J775" s="794"/>
      <c r="K775" s="794"/>
      <c r="L775" s="794"/>
      <c r="M775" s="794"/>
      <c r="N775" s="794"/>
      <c r="O775" s="794"/>
      <c r="P775" s="794"/>
      <c r="Q775" s="794"/>
    </row>
    <row r="776" spans="1:17" x14ac:dyDescent="0.2">
      <c r="A776" s="794"/>
      <c r="B776" s="794"/>
      <c r="C776" s="794"/>
      <c r="D776" s="794"/>
      <c r="G776" s="794"/>
      <c r="H776" s="794"/>
      <c r="I776" s="794"/>
      <c r="J776" s="794"/>
      <c r="K776" s="794"/>
      <c r="L776" s="794"/>
      <c r="M776" s="794"/>
      <c r="N776" s="794"/>
      <c r="O776" s="794"/>
      <c r="P776" s="794"/>
      <c r="Q776" s="794"/>
    </row>
    <row r="777" spans="1:17" x14ac:dyDescent="0.2">
      <c r="A777" s="794"/>
      <c r="B777" s="794"/>
      <c r="C777" s="794"/>
      <c r="D777" s="794"/>
      <c r="G777" s="794"/>
      <c r="H777" s="794"/>
      <c r="I777" s="794"/>
      <c r="J777" s="794"/>
      <c r="K777" s="794"/>
      <c r="L777" s="794"/>
      <c r="M777" s="794"/>
      <c r="N777" s="794"/>
      <c r="O777" s="794"/>
      <c r="P777" s="794"/>
      <c r="Q777" s="794"/>
    </row>
    <row r="778" spans="1:17" x14ac:dyDescent="0.2">
      <c r="A778" s="794"/>
      <c r="B778" s="794"/>
      <c r="C778" s="794"/>
      <c r="D778" s="794"/>
      <c r="G778" s="794"/>
      <c r="H778" s="794"/>
      <c r="I778" s="794"/>
      <c r="J778" s="794"/>
      <c r="K778" s="794"/>
      <c r="L778" s="794"/>
      <c r="M778" s="794"/>
      <c r="N778" s="794"/>
      <c r="O778" s="794"/>
      <c r="P778" s="794"/>
      <c r="Q778" s="794"/>
    </row>
    <row r="779" spans="1:17" x14ac:dyDescent="0.2">
      <c r="A779" s="794"/>
      <c r="B779" s="794"/>
      <c r="C779" s="794"/>
      <c r="D779" s="794"/>
      <c r="G779" s="794"/>
      <c r="H779" s="794"/>
      <c r="I779" s="794"/>
      <c r="J779" s="794"/>
      <c r="K779" s="794"/>
      <c r="L779" s="794"/>
      <c r="M779" s="794"/>
      <c r="N779" s="794"/>
      <c r="O779" s="794"/>
      <c r="P779" s="794"/>
      <c r="Q779" s="794"/>
    </row>
    <row r="780" spans="1:17" x14ac:dyDescent="0.2">
      <c r="A780" s="794"/>
      <c r="B780" s="794"/>
      <c r="C780" s="794"/>
      <c r="D780" s="794"/>
      <c r="G780" s="794"/>
      <c r="H780" s="794"/>
      <c r="I780" s="794"/>
      <c r="J780" s="794"/>
      <c r="K780" s="794"/>
      <c r="L780" s="794"/>
      <c r="M780" s="794"/>
      <c r="N780" s="794"/>
      <c r="O780" s="794"/>
      <c r="P780" s="794"/>
      <c r="Q780" s="794"/>
    </row>
    <row r="781" spans="1:17" x14ac:dyDescent="0.2">
      <c r="A781" s="794"/>
      <c r="B781" s="794"/>
      <c r="C781" s="794"/>
      <c r="D781" s="794"/>
      <c r="G781" s="794"/>
      <c r="H781" s="794"/>
      <c r="I781" s="794"/>
      <c r="J781" s="794"/>
      <c r="K781" s="794"/>
      <c r="L781" s="794"/>
      <c r="M781" s="794"/>
      <c r="N781" s="794"/>
      <c r="O781" s="794"/>
      <c r="P781" s="794"/>
      <c r="Q781" s="794"/>
    </row>
    <row r="782" spans="1:17" x14ac:dyDescent="0.2">
      <c r="A782" s="794"/>
      <c r="B782" s="794"/>
      <c r="C782" s="794"/>
      <c r="D782" s="794"/>
      <c r="G782" s="794"/>
      <c r="H782" s="794"/>
      <c r="I782" s="794"/>
      <c r="J782" s="794"/>
      <c r="K782" s="794"/>
      <c r="L782" s="794"/>
      <c r="M782" s="794"/>
      <c r="N782" s="794"/>
      <c r="O782" s="794"/>
      <c r="P782" s="794"/>
      <c r="Q782" s="794"/>
    </row>
    <row r="783" spans="1:17" x14ac:dyDescent="0.2">
      <c r="A783" s="794"/>
      <c r="B783" s="794"/>
      <c r="C783" s="794"/>
      <c r="D783" s="794"/>
      <c r="G783" s="794"/>
      <c r="H783" s="794"/>
      <c r="I783" s="794"/>
      <c r="J783" s="794"/>
      <c r="K783" s="794"/>
      <c r="L783" s="794"/>
      <c r="M783" s="794"/>
      <c r="N783" s="794"/>
      <c r="O783" s="794"/>
      <c r="P783" s="794"/>
      <c r="Q783" s="794"/>
    </row>
    <row r="784" spans="1:17" x14ac:dyDescent="0.2">
      <c r="A784" s="794"/>
      <c r="B784" s="794"/>
      <c r="C784" s="794"/>
      <c r="D784" s="794"/>
      <c r="G784" s="794"/>
      <c r="H784" s="794"/>
      <c r="I784" s="794"/>
      <c r="J784" s="794"/>
      <c r="K784" s="794"/>
      <c r="L784" s="794"/>
      <c r="M784" s="794"/>
      <c r="N784" s="794"/>
      <c r="O784" s="794"/>
      <c r="P784" s="794"/>
      <c r="Q784" s="794"/>
    </row>
    <row r="785" spans="1:17" x14ac:dyDescent="0.2">
      <c r="A785" s="794"/>
      <c r="B785" s="794"/>
      <c r="C785" s="794"/>
      <c r="D785" s="794"/>
      <c r="G785" s="794"/>
      <c r="H785" s="794"/>
      <c r="I785" s="794"/>
      <c r="J785" s="794"/>
      <c r="K785" s="794"/>
      <c r="L785" s="794"/>
      <c r="M785" s="794"/>
      <c r="N785" s="794"/>
      <c r="O785" s="794"/>
      <c r="P785" s="794"/>
      <c r="Q785" s="794"/>
    </row>
    <row r="786" spans="1:17" x14ac:dyDescent="0.2">
      <c r="A786" s="794"/>
      <c r="B786" s="794"/>
      <c r="C786" s="794"/>
      <c r="D786" s="794"/>
      <c r="G786" s="794"/>
      <c r="H786" s="794"/>
      <c r="I786" s="794"/>
      <c r="J786" s="794"/>
      <c r="K786" s="794"/>
      <c r="L786" s="794"/>
      <c r="M786" s="794"/>
      <c r="N786" s="794"/>
      <c r="O786" s="794"/>
      <c r="P786" s="794"/>
      <c r="Q786" s="794"/>
    </row>
    <row r="787" spans="1:17" x14ac:dyDescent="0.2">
      <c r="A787" s="794"/>
      <c r="B787" s="794"/>
      <c r="C787" s="794"/>
      <c r="D787" s="794"/>
      <c r="G787" s="794"/>
      <c r="H787" s="794"/>
      <c r="I787" s="794"/>
      <c r="J787" s="794"/>
      <c r="K787" s="794"/>
      <c r="L787" s="794"/>
      <c r="M787" s="794"/>
      <c r="N787" s="794"/>
      <c r="O787" s="794"/>
      <c r="P787" s="794"/>
      <c r="Q787" s="794"/>
    </row>
    <row r="788" spans="1:17" x14ac:dyDescent="0.2">
      <c r="A788" s="794"/>
      <c r="B788" s="794"/>
      <c r="C788" s="794"/>
      <c r="D788" s="794"/>
      <c r="G788" s="794"/>
      <c r="H788" s="794"/>
      <c r="I788" s="794"/>
      <c r="J788" s="794"/>
      <c r="K788" s="794"/>
      <c r="L788" s="794"/>
      <c r="M788" s="794"/>
      <c r="N788" s="794"/>
      <c r="O788" s="794"/>
      <c r="P788" s="794"/>
      <c r="Q788" s="794"/>
    </row>
    <row r="789" spans="1:17" x14ac:dyDescent="0.2">
      <c r="A789" s="794"/>
      <c r="B789" s="794"/>
      <c r="C789" s="794"/>
      <c r="D789" s="794"/>
      <c r="G789" s="794"/>
      <c r="H789" s="794"/>
      <c r="I789" s="794"/>
      <c r="J789" s="794"/>
      <c r="K789" s="794"/>
      <c r="L789" s="794"/>
      <c r="M789" s="794"/>
      <c r="N789" s="794"/>
      <c r="O789" s="794"/>
      <c r="P789" s="794"/>
      <c r="Q789" s="794"/>
    </row>
    <row r="790" spans="1:17" x14ac:dyDescent="0.2">
      <c r="A790" s="794"/>
      <c r="B790" s="794"/>
      <c r="C790" s="794"/>
      <c r="D790" s="794"/>
      <c r="G790" s="794"/>
      <c r="H790" s="794"/>
      <c r="I790" s="794"/>
      <c r="J790" s="794"/>
      <c r="K790" s="794"/>
      <c r="L790" s="794"/>
      <c r="M790" s="794"/>
      <c r="N790" s="794"/>
      <c r="O790" s="794"/>
      <c r="P790" s="794"/>
      <c r="Q790" s="794"/>
    </row>
    <row r="791" spans="1:17" x14ac:dyDescent="0.2">
      <c r="A791" s="794"/>
      <c r="B791" s="794"/>
      <c r="C791" s="794"/>
      <c r="D791" s="794"/>
      <c r="G791" s="794"/>
      <c r="H791" s="794"/>
      <c r="I791" s="794"/>
      <c r="J791" s="794"/>
      <c r="K791" s="794"/>
      <c r="L791" s="794"/>
      <c r="M791" s="794"/>
      <c r="N791" s="794"/>
      <c r="O791" s="794"/>
      <c r="P791" s="794"/>
      <c r="Q791" s="794"/>
    </row>
    <row r="792" spans="1:17" x14ac:dyDescent="0.2">
      <c r="A792" s="794"/>
      <c r="B792" s="794"/>
      <c r="C792" s="794"/>
      <c r="D792" s="794"/>
      <c r="G792" s="794"/>
      <c r="H792" s="794"/>
      <c r="I792" s="794"/>
      <c r="J792" s="794"/>
      <c r="K792" s="794"/>
      <c r="L792" s="794"/>
      <c r="M792" s="794"/>
      <c r="N792" s="794"/>
      <c r="O792" s="794"/>
      <c r="P792" s="794"/>
      <c r="Q792" s="794"/>
    </row>
    <row r="793" spans="1:17" x14ac:dyDescent="0.2">
      <c r="A793" s="794"/>
      <c r="B793" s="794"/>
      <c r="C793" s="794"/>
      <c r="D793" s="794"/>
      <c r="G793" s="794"/>
      <c r="H793" s="794"/>
      <c r="I793" s="794"/>
      <c r="J793" s="794"/>
      <c r="K793" s="794"/>
      <c r="L793" s="794"/>
      <c r="M793" s="794"/>
      <c r="N793" s="794"/>
      <c r="O793" s="794"/>
      <c r="P793" s="794"/>
      <c r="Q793" s="794"/>
    </row>
    <row r="794" spans="1:17" x14ac:dyDescent="0.2">
      <c r="A794" s="794"/>
      <c r="B794" s="794"/>
      <c r="C794" s="794"/>
      <c r="D794" s="794"/>
      <c r="G794" s="794"/>
      <c r="H794" s="794"/>
      <c r="I794" s="794"/>
      <c r="J794" s="794"/>
      <c r="K794" s="794"/>
      <c r="L794" s="794"/>
      <c r="M794" s="794"/>
      <c r="N794" s="794"/>
      <c r="O794" s="794"/>
      <c r="P794" s="794"/>
      <c r="Q794" s="794"/>
    </row>
    <row r="795" spans="1:17" x14ac:dyDescent="0.2">
      <c r="A795" s="794"/>
      <c r="B795" s="794"/>
      <c r="C795" s="794"/>
      <c r="D795" s="794"/>
      <c r="G795" s="794"/>
      <c r="H795" s="794"/>
      <c r="I795" s="794"/>
      <c r="J795" s="794"/>
      <c r="K795" s="794"/>
      <c r="L795" s="794"/>
      <c r="M795" s="794"/>
      <c r="N795" s="794"/>
      <c r="O795" s="794"/>
      <c r="P795" s="794"/>
      <c r="Q795" s="794"/>
    </row>
    <row r="796" spans="1:17" x14ac:dyDescent="0.2">
      <c r="A796" s="794"/>
      <c r="B796" s="794"/>
      <c r="C796" s="794"/>
      <c r="D796" s="794"/>
      <c r="G796" s="794"/>
      <c r="H796" s="794"/>
      <c r="I796" s="794"/>
      <c r="J796" s="794"/>
      <c r="K796" s="794"/>
      <c r="L796" s="794"/>
      <c r="M796" s="794"/>
      <c r="N796" s="794"/>
      <c r="O796" s="794"/>
      <c r="P796" s="794"/>
      <c r="Q796" s="794"/>
    </row>
    <row r="797" spans="1:17" x14ac:dyDescent="0.2">
      <c r="A797" s="794"/>
      <c r="B797" s="794"/>
      <c r="C797" s="794"/>
      <c r="D797" s="794"/>
      <c r="G797" s="794"/>
      <c r="H797" s="794"/>
      <c r="I797" s="794"/>
      <c r="J797" s="794"/>
      <c r="K797" s="794"/>
      <c r="L797" s="794"/>
      <c r="M797" s="794"/>
      <c r="N797" s="794"/>
      <c r="O797" s="794"/>
      <c r="P797" s="794"/>
      <c r="Q797" s="794"/>
    </row>
    <row r="798" spans="1:17" x14ac:dyDescent="0.2">
      <c r="A798" s="794"/>
      <c r="B798" s="794"/>
      <c r="C798" s="794"/>
      <c r="D798" s="794"/>
      <c r="G798" s="794"/>
      <c r="H798" s="794"/>
      <c r="I798" s="794"/>
      <c r="J798" s="794"/>
      <c r="K798" s="794"/>
      <c r="L798" s="794"/>
      <c r="M798" s="794"/>
      <c r="N798" s="794"/>
      <c r="O798" s="794"/>
      <c r="P798" s="794"/>
      <c r="Q798" s="794"/>
    </row>
    <row r="799" spans="1:17" x14ac:dyDescent="0.2">
      <c r="A799" s="794"/>
      <c r="B799" s="794"/>
      <c r="C799" s="794"/>
      <c r="D799" s="794"/>
      <c r="G799" s="794"/>
      <c r="H799" s="794"/>
      <c r="I799" s="794"/>
      <c r="J799" s="794"/>
      <c r="K799" s="794"/>
      <c r="L799" s="794"/>
      <c r="M799" s="794"/>
      <c r="N799" s="794"/>
      <c r="O799" s="794"/>
      <c r="P799" s="794"/>
      <c r="Q799" s="794"/>
    </row>
    <row r="800" spans="1:17" x14ac:dyDescent="0.2">
      <c r="A800" s="794"/>
      <c r="B800" s="794"/>
      <c r="C800" s="794"/>
      <c r="D800" s="794"/>
      <c r="G800" s="794"/>
      <c r="H800" s="794"/>
      <c r="I800" s="794"/>
      <c r="J800" s="794"/>
      <c r="K800" s="794"/>
      <c r="L800" s="794"/>
      <c r="M800" s="794"/>
      <c r="N800" s="794"/>
      <c r="O800" s="794"/>
      <c r="P800" s="794"/>
      <c r="Q800" s="794"/>
    </row>
    <row r="801" spans="1:17" x14ac:dyDescent="0.2">
      <c r="A801" s="794"/>
      <c r="B801" s="794"/>
      <c r="C801" s="794"/>
      <c r="D801" s="794"/>
      <c r="G801" s="794"/>
      <c r="H801" s="794"/>
      <c r="I801" s="794"/>
      <c r="J801" s="794"/>
      <c r="K801" s="794"/>
      <c r="L801" s="794"/>
      <c r="M801" s="794"/>
      <c r="N801" s="794"/>
      <c r="O801" s="794"/>
      <c r="P801" s="794"/>
      <c r="Q801" s="794"/>
    </row>
    <row r="802" spans="1:17" x14ac:dyDescent="0.2">
      <c r="A802" s="794"/>
      <c r="B802" s="794"/>
      <c r="C802" s="794"/>
      <c r="D802" s="794"/>
      <c r="G802" s="794"/>
      <c r="H802" s="794"/>
      <c r="I802" s="794"/>
      <c r="J802" s="794"/>
      <c r="K802" s="794"/>
      <c r="L802" s="794"/>
      <c r="M802" s="794"/>
      <c r="N802" s="794"/>
      <c r="O802" s="794"/>
      <c r="P802" s="794"/>
      <c r="Q802" s="794"/>
    </row>
    <row r="803" spans="1:17" x14ac:dyDescent="0.2">
      <c r="A803" s="794"/>
      <c r="B803" s="794"/>
      <c r="C803" s="794"/>
      <c r="D803" s="794"/>
      <c r="G803" s="794"/>
      <c r="H803" s="794"/>
      <c r="I803" s="794"/>
      <c r="J803" s="794"/>
      <c r="K803" s="794"/>
      <c r="L803" s="794"/>
      <c r="M803" s="794"/>
      <c r="N803" s="794"/>
      <c r="O803" s="794"/>
      <c r="P803" s="794"/>
      <c r="Q803" s="794"/>
    </row>
    <row r="804" spans="1:17" x14ac:dyDescent="0.2">
      <c r="A804" s="794"/>
      <c r="B804" s="794"/>
      <c r="C804" s="794"/>
      <c r="D804" s="794"/>
      <c r="G804" s="794"/>
      <c r="H804" s="794"/>
      <c r="I804" s="794"/>
      <c r="J804" s="794"/>
      <c r="K804" s="794"/>
      <c r="L804" s="794"/>
      <c r="M804" s="794"/>
      <c r="N804" s="794"/>
      <c r="O804" s="794"/>
      <c r="P804" s="794"/>
      <c r="Q804" s="794"/>
    </row>
    <row r="805" spans="1:17" x14ac:dyDescent="0.2">
      <c r="A805" s="794"/>
      <c r="B805" s="794"/>
      <c r="C805" s="794"/>
      <c r="D805" s="794"/>
      <c r="G805" s="794"/>
      <c r="H805" s="794"/>
      <c r="I805" s="794"/>
      <c r="J805" s="794"/>
      <c r="K805" s="794"/>
      <c r="L805" s="794"/>
      <c r="M805" s="794"/>
      <c r="N805" s="794"/>
      <c r="O805" s="794"/>
      <c r="P805" s="794"/>
      <c r="Q805" s="794"/>
    </row>
    <row r="806" spans="1:17" x14ac:dyDescent="0.2">
      <c r="A806" s="794"/>
      <c r="B806" s="794"/>
      <c r="C806" s="794"/>
      <c r="D806" s="794"/>
      <c r="G806" s="794"/>
      <c r="H806" s="794"/>
      <c r="I806" s="794"/>
      <c r="J806" s="794"/>
      <c r="K806" s="794"/>
      <c r="L806" s="794"/>
      <c r="M806" s="794"/>
      <c r="N806" s="794"/>
      <c r="O806" s="794"/>
      <c r="P806" s="794"/>
      <c r="Q806" s="794"/>
    </row>
    <row r="807" spans="1:17" x14ac:dyDescent="0.2">
      <c r="A807" s="794"/>
      <c r="B807" s="794"/>
      <c r="C807" s="794"/>
      <c r="D807" s="794"/>
      <c r="G807" s="794"/>
      <c r="H807" s="794"/>
      <c r="I807" s="794"/>
      <c r="J807" s="794"/>
      <c r="K807" s="794"/>
      <c r="L807" s="794"/>
      <c r="M807" s="794"/>
      <c r="N807" s="794"/>
      <c r="O807" s="794"/>
      <c r="P807" s="794"/>
      <c r="Q807" s="794"/>
    </row>
    <row r="808" spans="1:17" x14ac:dyDescent="0.2">
      <c r="A808" s="794"/>
      <c r="B808" s="794"/>
      <c r="C808" s="794"/>
      <c r="D808" s="794"/>
      <c r="G808" s="794"/>
      <c r="H808" s="794"/>
      <c r="I808" s="794"/>
      <c r="J808" s="794"/>
      <c r="K808" s="794"/>
      <c r="L808" s="794"/>
      <c r="M808" s="794"/>
      <c r="N808" s="794"/>
      <c r="O808" s="794"/>
      <c r="P808" s="794"/>
      <c r="Q808" s="794"/>
    </row>
    <row r="809" spans="1:17" x14ac:dyDescent="0.2">
      <c r="A809" s="794"/>
      <c r="B809" s="794"/>
      <c r="C809" s="794"/>
      <c r="D809" s="794"/>
      <c r="G809" s="794"/>
      <c r="H809" s="794"/>
      <c r="I809" s="794"/>
      <c r="J809" s="794"/>
      <c r="K809" s="794"/>
      <c r="L809" s="794"/>
      <c r="M809" s="794"/>
      <c r="N809" s="794"/>
      <c r="O809" s="794"/>
      <c r="P809" s="794"/>
      <c r="Q809" s="794"/>
    </row>
    <row r="810" spans="1:17" x14ac:dyDescent="0.2">
      <c r="A810" s="794"/>
      <c r="B810" s="794"/>
      <c r="C810" s="794"/>
      <c r="D810" s="794"/>
      <c r="G810" s="794"/>
      <c r="H810" s="794"/>
      <c r="I810" s="794"/>
      <c r="J810" s="794"/>
      <c r="K810" s="794"/>
      <c r="L810" s="794"/>
      <c r="M810" s="794"/>
      <c r="N810" s="794"/>
      <c r="O810" s="794"/>
      <c r="P810" s="794"/>
      <c r="Q810" s="794"/>
    </row>
    <row r="811" spans="1:17" x14ac:dyDescent="0.2">
      <c r="A811" s="794"/>
      <c r="B811" s="794"/>
      <c r="C811" s="794"/>
      <c r="D811" s="794"/>
      <c r="G811" s="794"/>
      <c r="H811" s="794"/>
      <c r="I811" s="794"/>
      <c r="J811" s="794"/>
      <c r="K811" s="794"/>
      <c r="L811" s="794"/>
      <c r="M811" s="794"/>
      <c r="N811" s="794"/>
      <c r="O811" s="794"/>
      <c r="P811" s="794"/>
      <c r="Q811" s="794"/>
    </row>
    <row r="812" spans="1:17" x14ac:dyDescent="0.2">
      <c r="A812" s="794"/>
      <c r="B812" s="794"/>
      <c r="C812" s="794"/>
      <c r="D812" s="794"/>
      <c r="G812" s="794"/>
      <c r="H812" s="794"/>
      <c r="I812" s="794"/>
      <c r="J812" s="794"/>
      <c r="K812" s="794"/>
      <c r="L812" s="794"/>
      <c r="M812" s="794"/>
      <c r="N812" s="794"/>
      <c r="O812" s="794"/>
      <c r="P812" s="794"/>
      <c r="Q812" s="794"/>
    </row>
    <row r="813" spans="1:17" x14ac:dyDescent="0.2">
      <c r="A813" s="794"/>
      <c r="B813" s="794"/>
      <c r="C813" s="794"/>
      <c r="D813" s="794"/>
      <c r="G813" s="794"/>
      <c r="H813" s="794"/>
      <c r="I813" s="794"/>
      <c r="J813" s="794"/>
      <c r="K813" s="794"/>
      <c r="L813" s="794"/>
      <c r="M813" s="794"/>
      <c r="N813" s="794"/>
      <c r="O813" s="794"/>
      <c r="P813" s="794"/>
      <c r="Q813" s="794"/>
    </row>
    <row r="814" spans="1:17" x14ac:dyDescent="0.2">
      <c r="A814" s="794"/>
      <c r="B814" s="794"/>
      <c r="C814" s="794"/>
      <c r="D814" s="794"/>
      <c r="G814" s="794"/>
      <c r="H814" s="794"/>
      <c r="I814" s="794"/>
      <c r="J814" s="794"/>
      <c r="K814" s="794"/>
      <c r="L814" s="794"/>
      <c r="M814" s="794"/>
      <c r="N814" s="794"/>
      <c r="O814" s="794"/>
      <c r="P814" s="794"/>
      <c r="Q814" s="794"/>
    </row>
    <row r="815" spans="1:17" x14ac:dyDescent="0.2">
      <c r="A815" s="794"/>
      <c r="B815" s="794"/>
      <c r="C815" s="794"/>
      <c r="D815" s="794"/>
      <c r="G815" s="794"/>
      <c r="H815" s="794"/>
      <c r="I815" s="794"/>
      <c r="J815" s="794"/>
      <c r="K815" s="794"/>
      <c r="L815" s="794"/>
      <c r="M815" s="794"/>
      <c r="N815" s="794"/>
      <c r="O815" s="794"/>
      <c r="P815" s="794"/>
      <c r="Q815" s="794"/>
    </row>
    <row r="816" spans="1:17" x14ac:dyDescent="0.2">
      <c r="A816" s="794"/>
      <c r="B816" s="794"/>
      <c r="C816" s="794"/>
      <c r="D816" s="794"/>
      <c r="G816" s="794"/>
      <c r="H816" s="794"/>
      <c r="I816" s="794"/>
      <c r="J816" s="794"/>
      <c r="K816" s="794"/>
      <c r="L816" s="794"/>
      <c r="M816" s="794"/>
      <c r="N816" s="794"/>
      <c r="O816" s="794"/>
      <c r="P816" s="794"/>
      <c r="Q816" s="794"/>
    </row>
    <row r="817" spans="1:17" x14ac:dyDescent="0.2">
      <c r="A817" s="794"/>
      <c r="B817" s="794"/>
      <c r="C817" s="794"/>
      <c r="D817" s="794"/>
      <c r="G817" s="794"/>
      <c r="H817" s="794"/>
      <c r="I817" s="794"/>
      <c r="J817" s="794"/>
      <c r="K817" s="794"/>
      <c r="L817" s="794"/>
      <c r="M817" s="794"/>
      <c r="N817" s="794"/>
      <c r="O817" s="794"/>
      <c r="P817" s="794"/>
      <c r="Q817" s="794"/>
    </row>
    <row r="818" spans="1:17" x14ac:dyDescent="0.2">
      <c r="A818" s="794"/>
      <c r="B818" s="794"/>
      <c r="C818" s="794"/>
      <c r="D818" s="794"/>
      <c r="G818" s="794"/>
      <c r="H818" s="794"/>
      <c r="I818" s="794"/>
      <c r="J818" s="794"/>
      <c r="K818" s="794"/>
      <c r="L818" s="794"/>
      <c r="M818" s="794"/>
      <c r="N818" s="794"/>
      <c r="O818" s="794"/>
      <c r="P818" s="794"/>
      <c r="Q818" s="794"/>
    </row>
    <row r="819" spans="1:17" x14ac:dyDescent="0.2">
      <c r="A819" s="794"/>
      <c r="B819" s="794"/>
      <c r="C819" s="794"/>
      <c r="D819" s="794"/>
      <c r="G819" s="794"/>
      <c r="H819" s="794"/>
      <c r="I819" s="794"/>
      <c r="J819" s="794"/>
      <c r="K819" s="794"/>
      <c r="L819" s="794"/>
      <c r="M819" s="794"/>
      <c r="N819" s="794"/>
      <c r="O819" s="794"/>
      <c r="P819" s="794"/>
      <c r="Q819" s="794"/>
    </row>
    <row r="820" spans="1:17" x14ac:dyDescent="0.2">
      <c r="A820" s="794"/>
      <c r="B820" s="794"/>
      <c r="C820" s="794"/>
      <c r="D820" s="794"/>
      <c r="G820" s="794"/>
      <c r="H820" s="794"/>
      <c r="I820" s="794"/>
      <c r="J820" s="794"/>
      <c r="K820" s="794"/>
      <c r="L820" s="794"/>
      <c r="M820" s="794"/>
      <c r="N820" s="794"/>
      <c r="O820" s="794"/>
      <c r="P820" s="794"/>
      <c r="Q820" s="794"/>
    </row>
    <row r="821" spans="1:17" x14ac:dyDescent="0.2">
      <c r="A821" s="794"/>
      <c r="B821" s="794"/>
      <c r="C821" s="794"/>
      <c r="D821" s="794"/>
      <c r="G821" s="794"/>
      <c r="H821" s="794"/>
      <c r="I821" s="794"/>
      <c r="J821" s="794"/>
      <c r="K821" s="794"/>
      <c r="L821" s="794"/>
      <c r="M821" s="794"/>
      <c r="N821" s="794"/>
      <c r="O821" s="794"/>
      <c r="P821" s="794"/>
      <c r="Q821" s="794"/>
    </row>
    <row r="822" spans="1:17" x14ac:dyDescent="0.2">
      <c r="A822" s="794"/>
      <c r="B822" s="794"/>
      <c r="C822" s="794"/>
      <c r="D822" s="794"/>
      <c r="G822" s="794"/>
      <c r="H822" s="794"/>
      <c r="I822" s="794"/>
      <c r="J822" s="794"/>
      <c r="K822" s="794"/>
      <c r="L822" s="794"/>
      <c r="M822" s="794"/>
      <c r="N822" s="794"/>
      <c r="O822" s="794"/>
      <c r="P822" s="794"/>
      <c r="Q822" s="794"/>
    </row>
    <row r="823" spans="1:17" x14ac:dyDescent="0.2">
      <c r="A823" s="794"/>
      <c r="B823" s="794"/>
      <c r="C823" s="794"/>
      <c r="D823" s="794"/>
      <c r="G823" s="794"/>
      <c r="H823" s="794"/>
      <c r="I823" s="794"/>
      <c r="J823" s="794"/>
      <c r="K823" s="794"/>
      <c r="L823" s="794"/>
      <c r="M823" s="794"/>
      <c r="N823" s="794"/>
      <c r="O823" s="794"/>
      <c r="P823" s="794"/>
      <c r="Q823" s="794"/>
    </row>
    <row r="824" spans="1:17" x14ac:dyDescent="0.2">
      <c r="A824" s="794"/>
      <c r="B824" s="794"/>
      <c r="C824" s="794"/>
      <c r="D824" s="794"/>
      <c r="G824" s="794"/>
      <c r="H824" s="794"/>
      <c r="I824" s="794"/>
      <c r="J824" s="794"/>
      <c r="K824" s="794"/>
      <c r="L824" s="794"/>
      <c r="M824" s="794"/>
      <c r="N824" s="794"/>
      <c r="O824" s="794"/>
      <c r="P824" s="794"/>
      <c r="Q824" s="794"/>
    </row>
    <row r="825" spans="1:17" x14ac:dyDescent="0.2">
      <c r="A825" s="794"/>
      <c r="B825" s="794"/>
      <c r="C825" s="794"/>
      <c r="D825" s="794"/>
      <c r="G825" s="794"/>
      <c r="H825" s="794"/>
      <c r="I825" s="794"/>
      <c r="J825" s="794"/>
      <c r="K825" s="794"/>
      <c r="L825" s="794"/>
      <c r="M825" s="794"/>
      <c r="N825" s="794"/>
      <c r="O825" s="794"/>
      <c r="P825" s="794"/>
      <c r="Q825" s="794"/>
    </row>
    <row r="826" spans="1:17" x14ac:dyDescent="0.2">
      <c r="A826" s="794"/>
      <c r="B826" s="794"/>
      <c r="C826" s="794"/>
      <c r="D826" s="794"/>
      <c r="G826" s="794"/>
      <c r="H826" s="794"/>
      <c r="I826" s="794"/>
      <c r="J826" s="794"/>
      <c r="K826" s="794"/>
      <c r="L826" s="794"/>
      <c r="M826" s="794"/>
      <c r="N826" s="794"/>
      <c r="O826" s="794"/>
      <c r="P826" s="794"/>
      <c r="Q826" s="794"/>
    </row>
    <row r="827" spans="1:17" x14ac:dyDescent="0.2">
      <c r="A827" s="794"/>
      <c r="B827" s="794"/>
      <c r="C827" s="794"/>
      <c r="D827" s="794"/>
      <c r="G827" s="794"/>
      <c r="H827" s="794"/>
      <c r="I827" s="794"/>
      <c r="J827" s="794"/>
      <c r="K827" s="794"/>
      <c r="L827" s="794"/>
      <c r="M827" s="794"/>
      <c r="N827" s="794"/>
      <c r="O827" s="794"/>
      <c r="P827" s="794"/>
      <c r="Q827" s="794"/>
    </row>
    <row r="828" spans="1:17" x14ac:dyDescent="0.2">
      <c r="A828" s="794"/>
      <c r="B828" s="794"/>
      <c r="C828" s="794"/>
      <c r="D828" s="794"/>
      <c r="G828" s="794"/>
      <c r="H828" s="794"/>
      <c r="I828" s="794"/>
      <c r="J828" s="794"/>
      <c r="K828" s="794"/>
      <c r="L828" s="794"/>
      <c r="M828" s="794"/>
      <c r="N828" s="794"/>
      <c r="O828" s="794"/>
      <c r="P828" s="794"/>
      <c r="Q828" s="794"/>
    </row>
    <row r="829" spans="1:17" x14ac:dyDescent="0.2">
      <c r="A829" s="794"/>
      <c r="B829" s="794"/>
      <c r="C829" s="794"/>
      <c r="D829" s="794"/>
      <c r="G829" s="794"/>
      <c r="H829" s="794"/>
      <c r="I829" s="794"/>
      <c r="J829" s="794"/>
      <c r="K829" s="794"/>
      <c r="L829" s="794"/>
      <c r="M829" s="794"/>
      <c r="N829" s="794"/>
      <c r="O829" s="794"/>
      <c r="P829" s="794"/>
      <c r="Q829" s="794"/>
    </row>
    <row r="830" spans="1:17" x14ac:dyDescent="0.2">
      <c r="A830" s="794"/>
      <c r="B830" s="794"/>
      <c r="C830" s="794"/>
      <c r="D830" s="794"/>
      <c r="G830" s="794"/>
      <c r="H830" s="794"/>
      <c r="I830" s="794"/>
      <c r="J830" s="794"/>
      <c r="K830" s="794"/>
      <c r="L830" s="794"/>
      <c r="M830" s="794"/>
      <c r="N830" s="794"/>
      <c r="O830" s="794"/>
      <c r="P830" s="794"/>
      <c r="Q830" s="794"/>
    </row>
    <row r="831" spans="1:17" x14ac:dyDescent="0.2">
      <c r="A831" s="794"/>
      <c r="B831" s="794"/>
      <c r="C831" s="794"/>
      <c r="D831" s="794"/>
      <c r="G831" s="794"/>
      <c r="H831" s="794"/>
      <c r="I831" s="794"/>
      <c r="J831" s="794"/>
      <c r="K831" s="794"/>
      <c r="L831" s="794"/>
      <c r="M831" s="794"/>
      <c r="N831" s="794"/>
      <c r="O831" s="794"/>
      <c r="P831" s="794"/>
      <c r="Q831" s="794"/>
    </row>
    <row r="832" spans="1:17" x14ac:dyDescent="0.2">
      <c r="A832" s="794"/>
      <c r="B832" s="794"/>
      <c r="C832" s="794"/>
      <c r="D832" s="794"/>
      <c r="G832" s="794"/>
      <c r="H832" s="794"/>
      <c r="I832" s="794"/>
      <c r="J832" s="794"/>
      <c r="K832" s="794"/>
      <c r="L832" s="794"/>
      <c r="M832" s="794"/>
      <c r="N832" s="794"/>
      <c r="O832" s="794"/>
      <c r="P832" s="794"/>
      <c r="Q832" s="794"/>
    </row>
    <row r="833" spans="1:17" x14ac:dyDescent="0.2">
      <c r="A833" s="794"/>
      <c r="B833" s="794"/>
      <c r="C833" s="794"/>
      <c r="D833" s="794"/>
      <c r="G833" s="794"/>
      <c r="H833" s="794"/>
      <c r="I833" s="794"/>
      <c r="J833" s="794"/>
      <c r="K833" s="794"/>
      <c r="L833" s="794"/>
      <c r="M833" s="794"/>
      <c r="N833" s="794"/>
      <c r="O833" s="794"/>
      <c r="P833" s="794"/>
      <c r="Q833" s="794"/>
    </row>
    <row r="834" spans="1:17" x14ac:dyDescent="0.2">
      <c r="A834" s="794"/>
      <c r="B834" s="794"/>
      <c r="C834" s="794"/>
      <c r="D834" s="794"/>
      <c r="G834" s="794"/>
      <c r="H834" s="794"/>
      <c r="I834" s="794"/>
      <c r="J834" s="794"/>
      <c r="K834" s="794"/>
      <c r="L834" s="794"/>
      <c r="M834" s="794"/>
      <c r="N834" s="794"/>
      <c r="O834" s="794"/>
      <c r="P834" s="794"/>
      <c r="Q834" s="794"/>
    </row>
    <row r="835" spans="1:17" x14ac:dyDescent="0.2">
      <c r="A835" s="794"/>
      <c r="B835" s="794"/>
      <c r="C835" s="794"/>
      <c r="D835" s="794"/>
      <c r="G835" s="794"/>
      <c r="H835" s="794"/>
      <c r="I835" s="794"/>
      <c r="J835" s="794"/>
      <c r="K835" s="794"/>
      <c r="L835" s="794"/>
      <c r="M835" s="794"/>
      <c r="N835" s="794"/>
      <c r="O835" s="794"/>
      <c r="P835" s="794"/>
      <c r="Q835" s="794"/>
    </row>
    <row r="836" spans="1:17" x14ac:dyDescent="0.2">
      <c r="A836" s="794"/>
      <c r="B836" s="794"/>
      <c r="C836" s="794"/>
      <c r="D836" s="794"/>
      <c r="G836" s="794"/>
      <c r="H836" s="794"/>
      <c r="I836" s="794"/>
      <c r="J836" s="794"/>
      <c r="K836" s="794"/>
      <c r="L836" s="794"/>
      <c r="M836" s="794"/>
      <c r="N836" s="794"/>
      <c r="O836" s="794"/>
      <c r="P836" s="794"/>
      <c r="Q836" s="794"/>
    </row>
    <row r="837" spans="1:17" x14ac:dyDescent="0.2">
      <c r="A837" s="794"/>
      <c r="B837" s="794"/>
      <c r="C837" s="794"/>
      <c r="D837" s="794"/>
      <c r="G837" s="794"/>
      <c r="H837" s="794"/>
      <c r="I837" s="794"/>
      <c r="J837" s="794"/>
      <c r="K837" s="794"/>
      <c r="L837" s="794"/>
      <c r="M837" s="794"/>
      <c r="N837" s="794"/>
      <c r="O837" s="794"/>
      <c r="P837" s="794"/>
      <c r="Q837" s="794"/>
    </row>
    <row r="838" spans="1:17" x14ac:dyDescent="0.2">
      <c r="A838" s="794"/>
      <c r="B838" s="794"/>
      <c r="C838" s="794"/>
      <c r="D838" s="794"/>
      <c r="G838" s="794"/>
      <c r="H838" s="794"/>
      <c r="I838" s="794"/>
      <c r="J838" s="794"/>
      <c r="K838" s="794"/>
      <c r="L838" s="794"/>
      <c r="M838" s="794"/>
      <c r="N838" s="794"/>
      <c r="O838" s="794"/>
      <c r="P838" s="794"/>
      <c r="Q838" s="794"/>
    </row>
    <row r="839" spans="1:17" x14ac:dyDescent="0.2">
      <c r="A839" s="794"/>
      <c r="B839" s="794"/>
      <c r="C839" s="794"/>
      <c r="D839" s="794"/>
      <c r="G839" s="794"/>
      <c r="H839" s="794"/>
      <c r="I839" s="794"/>
      <c r="J839" s="794"/>
      <c r="K839" s="794"/>
      <c r="L839" s="794"/>
      <c r="M839" s="794"/>
      <c r="N839" s="794"/>
      <c r="O839" s="794"/>
      <c r="P839" s="794"/>
      <c r="Q839" s="794"/>
    </row>
    <row r="840" spans="1:17" x14ac:dyDescent="0.2">
      <c r="A840" s="794"/>
      <c r="B840" s="794"/>
      <c r="C840" s="794"/>
      <c r="D840" s="794"/>
      <c r="G840" s="794"/>
      <c r="H840" s="794"/>
      <c r="I840" s="794"/>
      <c r="J840" s="794"/>
      <c r="K840" s="794"/>
      <c r="L840" s="794"/>
      <c r="M840" s="794"/>
      <c r="N840" s="794"/>
      <c r="O840" s="794"/>
      <c r="P840" s="794"/>
      <c r="Q840" s="794"/>
    </row>
    <row r="841" spans="1:17" x14ac:dyDescent="0.2">
      <c r="A841" s="794"/>
      <c r="B841" s="794"/>
      <c r="C841" s="794"/>
      <c r="D841" s="794"/>
      <c r="G841" s="794"/>
      <c r="H841" s="794"/>
      <c r="I841" s="794"/>
      <c r="J841" s="794"/>
      <c r="K841" s="794"/>
      <c r="L841" s="794"/>
      <c r="M841" s="794"/>
      <c r="N841" s="794"/>
      <c r="O841" s="794"/>
      <c r="P841" s="794"/>
      <c r="Q841" s="794"/>
    </row>
    <row r="842" spans="1:17" x14ac:dyDescent="0.2">
      <c r="A842" s="794"/>
      <c r="B842" s="794"/>
      <c r="C842" s="794"/>
      <c r="D842" s="794"/>
      <c r="G842" s="794"/>
      <c r="H842" s="794"/>
      <c r="I842" s="794"/>
      <c r="J842" s="794"/>
      <c r="K842" s="794"/>
      <c r="L842" s="794"/>
      <c r="M842" s="794"/>
      <c r="N842" s="794"/>
      <c r="O842" s="794"/>
      <c r="P842" s="794"/>
      <c r="Q842" s="794"/>
    </row>
    <row r="843" spans="1:17" x14ac:dyDescent="0.2">
      <c r="A843" s="794"/>
      <c r="B843" s="794"/>
      <c r="C843" s="794"/>
      <c r="D843" s="794"/>
      <c r="G843" s="794"/>
      <c r="H843" s="794"/>
      <c r="I843" s="794"/>
      <c r="J843" s="794"/>
      <c r="K843" s="794"/>
      <c r="L843" s="794"/>
      <c r="M843" s="794"/>
      <c r="N843" s="794"/>
      <c r="O843" s="794"/>
      <c r="P843" s="794"/>
      <c r="Q843" s="794"/>
    </row>
    <row r="844" spans="1:17" x14ac:dyDescent="0.2">
      <c r="A844" s="794"/>
      <c r="B844" s="794"/>
      <c r="C844" s="794"/>
      <c r="D844" s="794"/>
      <c r="G844" s="794"/>
      <c r="H844" s="794"/>
      <c r="I844" s="794"/>
      <c r="J844" s="794"/>
      <c r="K844" s="794"/>
      <c r="L844" s="794"/>
      <c r="M844" s="794"/>
      <c r="N844" s="794"/>
      <c r="O844" s="794"/>
      <c r="P844" s="794"/>
      <c r="Q844" s="794"/>
    </row>
    <row r="845" spans="1:17" x14ac:dyDescent="0.2">
      <c r="A845" s="794"/>
      <c r="B845" s="794"/>
      <c r="C845" s="794"/>
      <c r="D845" s="794"/>
      <c r="G845" s="794"/>
      <c r="H845" s="794"/>
      <c r="I845" s="794"/>
      <c r="J845" s="794"/>
      <c r="K845" s="794"/>
      <c r="L845" s="794"/>
      <c r="M845" s="794"/>
      <c r="N845" s="794"/>
      <c r="O845" s="794"/>
      <c r="P845" s="794"/>
      <c r="Q845" s="794"/>
    </row>
    <row r="846" spans="1:17" x14ac:dyDescent="0.2">
      <c r="A846" s="794"/>
      <c r="B846" s="794"/>
      <c r="C846" s="794"/>
      <c r="D846" s="794"/>
      <c r="G846" s="794"/>
      <c r="H846" s="794"/>
      <c r="I846" s="794"/>
      <c r="J846" s="794"/>
      <c r="K846" s="794"/>
      <c r="L846" s="794"/>
      <c r="M846" s="794"/>
      <c r="N846" s="794"/>
      <c r="O846" s="794"/>
      <c r="P846" s="794"/>
      <c r="Q846" s="794"/>
    </row>
    <row r="847" spans="1:17" x14ac:dyDescent="0.2">
      <c r="A847" s="794"/>
      <c r="B847" s="794"/>
      <c r="C847" s="794"/>
      <c r="D847" s="794"/>
      <c r="G847" s="794"/>
      <c r="H847" s="794"/>
      <c r="I847" s="794"/>
      <c r="J847" s="794"/>
      <c r="K847" s="794"/>
      <c r="L847" s="794"/>
      <c r="M847" s="794"/>
      <c r="N847" s="794"/>
      <c r="O847" s="794"/>
      <c r="P847" s="794"/>
      <c r="Q847" s="794"/>
    </row>
    <row r="848" spans="1:17" x14ac:dyDescent="0.2">
      <c r="A848" s="794"/>
      <c r="B848" s="794"/>
      <c r="C848" s="794"/>
      <c r="D848" s="794"/>
      <c r="G848" s="794"/>
      <c r="H848" s="794"/>
      <c r="I848" s="794"/>
      <c r="J848" s="794"/>
      <c r="K848" s="794"/>
      <c r="L848" s="794"/>
      <c r="M848" s="794"/>
      <c r="N848" s="794"/>
      <c r="O848" s="794"/>
      <c r="P848" s="794"/>
      <c r="Q848" s="794"/>
    </row>
    <row r="849" spans="1:17" x14ac:dyDescent="0.2">
      <c r="A849" s="794"/>
      <c r="B849" s="794"/>
      <c r="C849" s="794"/>
      <c r="D849" s="794"/>
      <c r="G849" s="794"/>
      <c r="H849" s="794"/>
      <c r="I849" s="794"/>
      <c r="J849" s="794"/>
      <c r="K849" s="794"/>
      <c r="L849" s="794"/>
      <c r="M849" s="794"/>
      <c r="N849" s="794"/>
      <c r="O849" s="794"/>
      <c r="P849" s="794"/>
      <c r="Q849" s="794"/>
    </row>
    <row r="850" spans="1:17" x14ac:dyDescent="0.2">
      <c r="A850" s="794"/>
      <c r="B850" s="794"/>
      <c r="C850" s="794"/>
      <c r="D850" s="794"/>
      <c r="G850" s="794"/>
      <c r="H850" s="794"/>
      <c r="I850" s="794"/>
      <c r="J850" s="794"/>
      <c r="K850" s="794"/>
      <c r="L850" s="794"/>
      <c r="M850" s="794"/>
      <c r="N850" s="794"/>
      <c r="O850" s="794"/>
      <c r="P850" s="794"/>
      <c r="Q850" s="794"/>
    </row>
    <row r="851" spans="1:17" x14ac:dyDescent="0.2">
      <c r="A851" s="794"/>
      <c r="B851" s="794"/>
      <c r="C851" s="794"/>
      <c r="D851" s="794"/>
      <c r="G851" s="794"/>
      <c r="H851" s="794"/>
      <c r="I851" s="794"/>
      <c r="J851" s="794"/>
      <c r="K851" s="794"/>
      <c r="L851" s="794"/>
      <c r="M851" s="794"/>
      <c r="N851" s="794"/>
      <c r="O851" s="794"/>
      <c r="P851" s="794"/>
      <c r="Q851" s="794"/>
    </row>
    <row r="852" spans="1:17" x14ac:dyDescent="0.2">
      <c r="A852" s="794"/>
      <c r="B852" s="794"/>
      <c r="C852" s="794"/>
      <c r="D852" s="794"/>
      <c r="G852" s="794"/>
      <c r="H852" s="794"/>
      <c r="I852" s="794"/>
      <c r="J852" s="794"/>
      <c r="K852" s="794"/>
      <c r="L852" s="794"/>
      <c r="M852" s="794"/>
      <c r="N852" s="794"/>
      <c r="O852" s="794"/>
      <c r="P852" s="794"/>
      <c r="Q852" s="794"/>
    </row>
    <row r="853" spans="1:17" x14ac:dyDescent="0.2">
      <c r="A853" s="794"/>
      <c r="B853" s="794"/>
      <c r="C853" s="794"/>
      <c r="D853" s="794"/>
      <c r="G853" s="794"/>
      <c r="H853" s="794"/>
      <c r="I853" s="794"/>
      <c r="J853" s="794"/>
      <c r="K853" s="794"/>
      <c r="L853" s="794"/>
      <c r="M853" s="794"/>
      <c r="N853" s="794"/>
      <c r="O853" s="794"/>
      <c r="P853" s="794"/>
      <c r="Q853" s="794"/>
    </row>
    <row r="854" spans="1:17" x14ac:dyDescent="0.2">
      <c r="A854" s="794"/>
      <c r="B854" s="794"/>
      <c r="C854" s="794"/>
      <c r="D854" s="794"/>
      <c r="G854" s="794"/>
      <c r="H854" s="794"/>
      <c r="I854" s="794"/>
      <c r="J854" s="794"/>
      <c r="K854" s="794"/>
      <c r="L854" s="794"/>
      <c r="M854" s="794"/>
      <c r="N854" s="794"/>
      <c r="O854" s="794"/>
      <c r="P854" s="794"/>
      <c r="Q854" s="794"/>
    </row>
    <row r="855" spans="1:17" x14ac:dyDescent="0.2">
      <c r="A855" s="794"/>
      <c r="B855" s="794"/>
      <c r="C855" s="794"/>
      <c r="D855" s="794"/>
      <c r="G855" s="794"/>
      <c r="H855" s="794"/>
      <c r="I855" s="794"/>
      <c r="J855" s="794"/>
      <c r="K855" s="794"/>
      <c r="L855" s="794"/>
      <c r="M855" s="794"/>
      <c r="N855" s="794"/>
      <c r="O855" s="794"/>
      <c r="P855" s="794"/>
      <c r="Q855" s="794"/>
    </row>
    <row r="856" spans="1:17" x14ac:dyDescent="0.2">
      <c r="A856" s="794"/>
      <c r="B856" s="794"/>
      <c r="C856" s="794"/>
      <c r="D856" s="794"/>
      <c r="G856" s="794"/>
      <c r="H856" s="794"/>
      <c r="I856" s="794"/>
      <c r="J856" s="794"/>
      <c r="K856" s="794"/>
      <c r="L856" s="794"/>
      <c r="M856" s="794"/>
      <c r="N856" s="794"/>
      <c r="O856" s="794"/>
      <c r="P856" s="794"/>
      <c r="Q856" s="794"/>
    </row>
    <row r="857" spans="1:17" x14ac:dyDescent="0.2">
      <c r="A857" s="794"/>
      <c r="B857" s="794"/>
      <c r="C857" s="794"/>
      <c r="D857" s="794"/>
      <c r="G857" s="794"/>
      <c r="H857" s="794"/>
      <c r="I857" s="794"/>
      <c r="J857" s="794"/>
      <c r="K857" s="794"/>
      <c r="L857" s="794"/>
      <c r="M857" s="794"/>
      <c r="N857" s="794"/>
      <c r="O857" s="794"/>
      <c r="P857" s="794"/>
      <c r="Q857" s="794"/>
    </row>
    <row r="858" spans="1:17" x14ac:dyDescent="0.2">
      <c r="A858" s="794"/>
      <c r="B858" s="794"/>
      <c r="C858" s="794"/>
      <c r="D858" s="794"/>
      <c r="G858" s="794"/>
      <c r="H858" s="794"/>
      <c r="I858" s="794"/>
      <c r="J858" s="794"/>
      <c r="K858" s="794"/>
      <c r="L858" s="794"/>
      <c r="M858" s="794"/>
      <c r="N858" s="794"/>
      <c r="O858" s="794"/>
      <c r="P858" s="794"/>
      <c r="Q858" s="794"/>
    </row>
    <row r="859" spans="1:17" x14ac:dyDescent="0.2">
      <c r="A859" s="794"/>
      <c r="B859" s="794"/>
      <c r="C859" s="794"/>
      <c r="D859" s="794"/>
      <c r="G859" s="794"/>
      <c r="H859" s="794"/>
      <c r="I859" s="794"/>
      <c r="J859" s="794"/>
      <c r="K859" s="794"/>
      <c r="L859" s="794"/>
      <c r="M859" s="794"/>
      <c r="N859" s="794"/>
      <c r="O859" s="794"/>
      <c r="P859" s="794"/>
      <c r="Q859" s="794"/>
    </row>
    <row r="860" spans="1:17" x14ac:dyDescent="0.2">
      <c r="A860" s="794"/>
      <c r="B860" s="794"/>
      <c r="C860" s="794"/>
      <c r="D860" s="794"/>
      <c r="G860" s="794"/>
      <c r="H860" s="794"/>
      <c r="I860" s="794"/>
      <c r="J860" s="794"/>
      <c r="K860" s="794"/>
      <c r="L860" s="794"/>
      <c r="M860" s="794"/>
      <c r="N860" s="794"/>
      <c r="O860" s="794"/>
      <c r="P860" s="794"/>
      <c r="Q860" s="794"/>
    </row>
    <row r="861" spans="1:17" x14ac:dyDescent="0.2">
      <c r="A861" s="794"/>
      <c r="B861" s="794"/>
      <c r="C861" s="794"/>
      <c r="D861" s="794"/>
      <c r="G861" s="794"/>
      <c r="H861" s="794"/>
      <c r="I861" s="794"/>
      <c r="J861" s="794"/>
      <c r="K861" s="794"/>
      <c r="L861" s="794"/>
      <c r="M861" s="794"/>
      <c r="N861" s="794"/>
      <c r="O861" s="794"/>
      <c r="P861" s="794"/>
      <c r="Q861" s="794"/>
    </row>
    <row r="862" spans="1:17" x14ac:dyDescent="0.2">
      <c r="A862" s="794"/>
      <c r="B862" s="794"/>
      <c r="C862" s="794"/>
      <c r="D862" s="794"/>
      <c r="G862" s="794"/>
      <c r="H862" s="794"/>
      <c r="I862" s="794"/>
      <c r="J862" s="794"/>
      <c r="K862" s="794"/>
      <c r="L862" s="794"/>
      <c r="M862" s="794"/>
      <c r="N862" s="794"/>
      <c r="O862" s="794"/>
      <c r="P862" s="794"/>
      <c r="Q862" s="794"/>
    </row>
    <row r="863" spans="1:17" x14ac:dyDescent="0.2">
      <c r="A863" s="794"/>
      <c r="B863" s="794"/>
      <c r="C863" s="794"/>
      <c r="D863" s="794"/>
      <c r="G863" s="794"/>
      <c r="H863" s="794"/>
      <c r="I863" s="794"/>
      <c r="J863" s="794"/>
      <c r="K863" s="794"/>
      <c r="L863" s="794"/>
      <c r="M863" s="794"/>
      <c r="N863" s="794"/>
      <c r="O863" s="794"/>
      <c r="P863" s="794"/>
      <c r="Q863" s="794"/>
    </row>
    <row r="864" spans="1:17" x14ac:dyDescent="0.2">
      <c r="A864" s="794"/>
      <c r="B864" s="794"/>
      <c r="C864" s="794"/>
      <c r="D864" s="794"/>
      <c r="G864" s="794"/>
      <c r="H864" s="794"/>
      <c r="I864" s="794"/>
      <c r="J864" s="794"/>
      <c r="K864" s="794"/>
      <c r="L864" s="794"/>
      <c r="M864" s="794"/>
      <c r="N864" s="794"/>
      <c r="O864" s="794"/>
      <c r="P864" s="794"/>
      <c r="Q864" s="794"/>
    </row>
    <row r="865" spans="1:17" x14ac:dyDescent="0.2">
      <c r="A865" s="794"/>
      <c r="B865" s="794"/>
      <c r="C865" s="794"/>
      <c r="D865" s="794"/>
      <c r="G865" s="794"/>
      <c r="H865" s="794"/>
      <c r="I865" s="794"/>
      <c r="J865" s="794"/>
      <c r="K865" s="794"/>
      <c r="L865" s="794"/>
      <c r="M865" s="794"/>
      <c r="N865" s="794"/>
      <c r="O865" s="794"/>
      <c r="P865" s="794"/>
      <c r="Q865" s="794"/>
    </row>
    <row r="866" spans="1:17" x14ac:dyDescent="0.2">
      <c r="A866" s="794"/>
      <c r="B866" s="794"/>
      <c r="C866" s="794"/>
      <c r="D866" s="794"/>
      <c r="G866" s="794"/>
      <c r="H866" s="794"/>
      <c r="I866" s="794"/>
      <c r="J866" s="794"/>
      <c r="K866" s="794"/>
      <c r="L866" s="794"/>
      <c r="M866" s="794"/>
      <c r="N866" s="794"/>
      <c r="O866" s="794"/>
      <c r="P866" s="794"/>
      <c r="Q866" s="794"/>
    </row>
    <row r="867" spans="1:17" x14ac:dyDescent="0.2">
      <c r="A867" s="794"/>
      <c r="B867" s="794"/>
      <c r="C867" s="794"/>
      <c r="D867" s="794"/>
      <c r="G867" s="794"/>
      <c r="H867" s="794"/>
      <c r="I867" s="794"/>
      <c r="J867" s="794"/>
      <c r="K867" s="794"/>
      <c r="L867" s="794"/>
      <c r="M867" s="794"/>
      <c r="N867" s="794"/>
      <c r="O867" s="794"/>
      <c r="P867" s="794"/>
      <c r="Q867" s="794"/>
    </row>
    <row r="868" spans="1:17" x14ac:dyDescent="0.2">
      <c r="A868" s="794"/>
      <c r="B868" s="794"/>
      <c r="C868" s="794"/>
      <c r="D868" s="794"/>
      <c r="G868" s="794"/>
      <c r="H868" s="794"/>
      <c r="I868" s="794"/>
      <c r="J868" s="794"/>
      <c r="K868" s="794"/>
      <c r="L868" s="794"/>
      <c r="M868" s="794"/>
      <c r="N868" s="794"/>
      <c r="O868" s="794"/>
      <c r="P868" s="794"/>
      <c r="Q868" s="794"/>
    </row>
    <row r="869" spans="1:17" x14ac:dyDescent="0.2">
      <c r="A869" s="794"/>
      <c r="B869" s="794"/>
      <c r="C869" s="794"/>
      <c r="D869" s="794"/>
      <c r="G869" s="794"/>
      <c r="H869" s="794"/>
      <c r="I869" s="794"/>
      <c r="J869" s="794"/>
      <c r="K869" s="794"/>
      <c r="L869" s="794"/>
      <c r="M869" s="794"/>
      <c r="N869" s="794"/>
      <c r="O869" s="794"/>
      <c r="P869" s="794"/>
      <c r="Q869" s="794"/>
    </row>
    <row r="870" spans="1:17" x14ac:dyDescent="0.2">
      <c r="A870" s="794"/>
      <c r="B870" s="794"/>
      <c r="C870" s="794"/>
      <c r="D870" s="794"/>
      <c r="G870" s="794"/>
      <c r="H870" s="794"/>
      <c r="I870" s="794"/>
      <c r="J870" s="794"/>
      <c r="K870" s="794"/>
      <c r="L870" s="794"/>
      <c r="M870" s="794"/>
      <c r="N870" s="794"/>
      <c r="O870" s="794"/>
      <c r="P870" s="794"/>
      <c r="Q870" s="794"/>
    </row>
    <row r="871" spans="1:17" x14ac:dyDescent="0.2">
      <c r="A871" s="794"/>
      <c r="B871" s="794"/>
      <c r="C871" s="794"/>
      <c r="D871" s="794"/>
      <c r="G871" s="794"/>
      <c r="H871" s="794"/>
      <c r="I871" s="794"/>
      <c r="J871" s="794"/>
      <c r="K871" s="794"/>
      <c r="L871" s="794"/>
      <c r="M871" s="794"/>
      <c r="N871" s="794"/>
      <c r="O871" s="794"/>
      <c r="P871" s="794"/>
      <c r="Q871" s="794"/>
    </row>
    <row r="872" spans="1:17" x14ac:dyDescent="0.2">
      <c r="A872" s="794"/>
      <c r="B872" s="794"/>
      <c r="C872" s="794"/>
      <c r="D872" s="794"/>
      <c r="G872" s="794"/>
      <c r="H872" s="794"/>
      <c r="I872" s="794"/>
      <c r="J872" s="794"/>
      <c r="K872" s="794"/>
      <c r="L872" s="794"/>
      <c r="M872" s="794"/>
      <c r="N872" s="794"/>
      <c r="O872" s="794"/>
      <c r="P872" s="794"/>
      <c r="Q872" s="794"/>
    </row>
    <row r="873" spans="1:17" x14ac:dyDescent="0.2">
      <c r="A873" s="794"/>
      <c r="B873" s="794"/>
      <c r="C873" s="794"/>
      <c r="D873" s="794"/>
      <c r="G873" s="794"/>
      <c r="H873" s="794"/>
      <c r="I873" s="794"/>
      <c r="J873" s="794"/>
      <c r="K873" s="794"/>
      <c r="L873" s="794"/>
      <c r="M873" s="794"/>
      <c r="N873" s="794"/>
      <c r="O873" s="794"/>
      <c r="P873" s="794"/>
      <c r="Q873" s="794"/>
    </row>
    <row r="874" spans="1:17" x14ac:dyDescent="0.2">
      <c r="A874" s="794"/>
      <c r="B874" s="794"/>
      <c r="C874" s="794"/>
      <c r="D874" s="794"/>
      <c r="G874" s="794"/>
      <c r="H874" s="794"/>
      <c r="I874" s="794"/>
      <c r="J874" s="794"/>
      <c r="K874" s="794"/>
      <c r="L874" s="794"/>
      <c r="M874" s="794"/>
      <c r="N874" s="794"/>
      <c r="O874" s="794"/>
      <c r="P874" s="794"/>
      <c r="Q874" s="794"/>
    </row>
    <row r="875" spans="1:17" x14ac:dyDescent="0.2">
      <c r="A875" s="794"/>
      <c r="B875" s="794"/>
      <c r="C875" s="794"/>
      <c r="D875" s="794"/>
      <c r="G875" s="794"/>
      <c r="H875" s="794"/>
      <c r="I875" s="794"/>
      <c r="J875" s="794"/>
      <c r="K875" s="794"/>
      <c r="L875" s="794"/>
      <c r="M875" s="794"/>
      <c r="N875" s="794"/>
      <c r="O875" s="794"/>
      <c r="P875" s="794"/>
      <c r="Q875" s="794"/>
    </row>
    <row r="876" spans="1:17" x14ac:dyDescent="0.2">
      <c r="A876" s="794"/>
      <c r="B876" s="794"/>
      <c r="C876" s="794"/>
      <c r="D876" s="794"/>
      <c r="G876" s="794"/>
      <c r="H876" s="794"/>
      <c r="I876" s="794"/>
      <c r="J876" s="794"/>
      <c r="K876" s="794"/>
      <c r="L876" s="794"/>
      <c r="M876" s="794"/>
      <c r="N876" s="794"/>
      <c r="O876" s="794"/>
      <c r="P876" s="794"/>
      <c r="Q876" s="794"/>
    </row>
    <row r="877" spans="1:17" x14ac:dyDescent="0.2">
      <c r="A877" s="794"/>
      <c r="B877" s="794"/>
      <c r="C877" s="794"/>
      <c r="D877" s="794"/>
      <c r="G877" s="794"/>
      <c r="H877" s="794"/>
      <c r="I877" s="794"/>
      <c r="J877" s="794"/>
      <c r="K877" s="794"/>
      <c r="L877" s="794"/>
      <c r="M877" s="794"/>
      <c r="N877" s="794"/>
      <c r="O877" s="794"/>
      <c r="P877" s="794"/>
      <c r="Q877" s="794"/>
    </row>
    <row r="878" spans="1:17" x14ac:dyDescent="0.2">
      <c r="A878" s="794"/>
      <c r="B878" s="794"/>
      <c r="C878" s="794"/>
      <c r="D878" s="794"/>
      <c r="G878" s="794"/>
      <c r="H878" s="794"/>
      <c r="I878" s="794"/>
      <c r="J878" s="794"/>
      <c r="K878" s="794"/>
      <c r="L878" s="794"/>
      <c r="M878" s="794"/>
      <c r="N878" s="794"/>
      <c r="O878" s="794"/>
      <c r="P878" s="794"/>
      <c r="Q878" s="794"/>
    </row>
    <row r="879" spans="1:17" x14ac:dyDescent="0.2">
      <c r="A879" s="794"/>
      <c r="B879" s="794"/>
      <c r="C879" s="794"/>
      <c r="D879" s="794"/>
      <c r="G879" s="794"/>
      <c r="H879" s="794"/>
      <c r="I879" s="794"/>
      <c r="J879" s="794"/>
      <c r="K879" s="794"/>
      <c r="L879" s="794"/>
      <c r="M879" s="794"/>
      <c r="N879" s="794"/>
      <c r="O879" s="794"/>
      <c r="P879" s="794"/>
      <c r="Q879" s="794"/>
    </row>
    <row r="880" spans="1:17" x14ac:dyDescent="0.2">
      <c r="A880" s="794"/>
      <c r="B880" s="794"/>
      <c r="C880" s="794"/>
      <c r="D880" s="794"/>
      <c r="G880" s="794"/>
      <c r="H880" s="794"/>
      <c r="I880" s="794"/>
      <c r="J880" s="794"/>
      <c r="K880" s="794"/>
      <c r="L880" s="794"/>
      <c r="M880" s="794"/>
      <c r="N880" s="794"/>
      <c r="O880" s="794"/>
      <c r="P880" s="794"/>
      <c r="Q880" s="794"/>
    </row>
    <row r="881" spans="1:17" x14ac:dyDescent="0.2">
      <c r="A881" s="794"/>
      <c r="B881" s="794"/>
      <c r="C881" s="794"/>
      <c r="D881" s="794"/>
      <c r="G881" s="794"/>
      <c r="H881" s="794"/>
      <c r="I881" s="794"/>
      <c r="J881" s="794"/>
      <c r="K881" s="794"/>
      <c r="L881" s="794"/>
      <c r="M881" s="794"/>
      <c r="N881" s="794"/>
      <c r="O881" s="794"/>
      <c r="P881" s="794"/>
      <c r="Q881" s="794"/>
    </row>
    <row r="882" spans="1:17" x14ac:dyDescent="0.2">
      <c r="A882" s="794"/>
      <c r="B882" s="794"/>
      <c r="C882" s="794"/>
      <c r="D882" s="794"/>
      <c r="G882" s="794"/>
      <c r="H882" s="794"/>
      <c r="I882" s="794"/>
      <c r="J882" s="794"/>
      <c r="K882" s="794"/>
      <c r="L882" s="794"/>
      <c r="M882" s="794"/>
      <c r="N882" s="794"/>
      <c r="O882" s="794"/>
      <c r="P882" s="794"/>
      <c r="Q882" s="794"/>
    </row>
    <row r="883" spans="1:17" x14ac:dyDescent="0.2">
      <c r="A883" s="794"/>
      <c r="B883" s="794"/>
      <c r="C883" s="794"/>
      <c r="D883" s="794"/>
      <c r="G883" s="794"/>
      <c r="H883" s="794"/>
      <c r="I883" s="794"/>
      <c r="J883" s="794"/>
      <c r="K883" s="794"/>
      <c r="L883" s="794"/>
      <c r="M883" s="794"/>
      <c r="N883" s="794"/>
      <c r="O883" s="794"/>
      <c r="P883" s="794"/>
      <c r="Q883" s="794"/>
    </row>
    <row r="884" spans="1:17" x14ac:dyDescent="0.2">
      <c r="A884" s="794"/>
      <c r="B884" s="794"/>
      <c r="C884" s="794"/>
      <c r="D884" s="794"/>
      <c r="G884" s="794"/>
      <c r="H884" s="794"/>
      <c r="I884" s="794"/>
      <c r="J884" s="794"/>
      <c r="K884" s="794"/>
      <c r="L884" s="794"/>
      <c r="M884" s="794"/>
      <c r="N884" s="794"/>
      <c r="O884" s="794"/>
      <c r="P884" s="794"/>
      <c r="Q884" s="794"/>
    </row>
    <row r="885" spans="1:17" x14ac:dyDescent="0.2">
      <c r="A885" s="794"/>
      <c r="B885" s="794"/>
      <c r="C885" s="794"/>
      <c r="D885" s="794"/>
      <c r="G885" s="794"/>
      <c r="H885" s="794"/>
      <c r="I885" s="794"/>
      <c r="J885" s="794"/>
      <c r="K885" s="794"/>
      <c r="L885" s="794"/>
      <c r="M885" s="794"/>
      <c r="N885" s="794"/>
      <c r="O885" s="794"/>
      <c r="P885" s="794"/>
      <c r="Q885" s="794"/>
    </row>
    <row r="886" spans="1:17" x14ac:dyDescent="0.2">
      <c r="A886" s="794"/>
      <c r="B886" s="794"/>
      <c r="C886" s="794"/>
      <c r="D886" s="794"/>
      <c r="G886" s="794"/>
      <c r="H886" s="794"/>
      <c r="I886" s="794"/>
      <c r="J886" s="794"/>
      <c r="K886" s="794"/>
      <c r="L886" s="794"/>
      <c r="M886" s="794"/>
      <c r="N886" s="794"/>
      <c r="O886" s="794"/>
      <c r="P886" s="794"/>
      <c r="Q886" s="794"/>
    </row>
    <row r="887" spans="1:17" x14ac:dyDescent="0.2">
      <c r="A887" s="794"/>
      <c r="B887" s="794"/>
      <c r="C887" s="794"/>
      <c r="D887" s="794"/>
      <c r="G887" s="794"/>
      <c r="H887" s="794"/>
      <c r="I887" s="794"/>
      <c r="J887" s="794"/>
      <c r="K887" s="794"/>
      <c r="L887" s="794"/>
      <c r="M887" s="794"/>
      <c r="N887" s="794"/>
      <c r="O887" s="794"/>
      <c r="P887" s="794"/>
      <c r="Q887" s="794"/>
    </row>
    <row r="888" spans="1:17" x14ac:dyDescent="0.2">
      <c r="A888" s="794"/>
      <c r="B888" s="794"/>
      <c r="C888" s="794"/>
      <c r="D888" s="794"/>
      <c r="G888" s="794"/>
      <c r="H888" s="794"/>
      <c r="I888" s="794"/>
      <c r="J888" s="794"/>
      <c r="K888" s="794"/>
      <c r="L888" s="794"/>
      <c r="M888" s="794"/>
      <c r="N888" s="794"/>
      <c r="O888" s="794"/>
      <c r="P888" s="794"/>
      <c r="Q888" s="794"/>
    </row>
    <row r="889" spans="1:17" x14ac:dyDescent="0.2">
      <c r="A889" s="794"/>
      <c r="B889" s="794"/>
      <c r="C889" s="794"/>
      <c r="D889" s="794"/>
      <c r="G889" s="794"/>
      <c r="H889" s="794"/>
      <c r="I889" s="794"/>
      <c r="J889" s="794"/>
      <c r="K889" s="794"/>
      <c r="L889" s="794"/>
      <c r="M889" s="794"/>
      <c r="N889" s="794"/>
      <c r="O889" s="794"/>
      <c r="P889" s="794"/>
      <c r="Q889" s="794"/>
    </row>
    <row r="890" spans="1:17" x14ac:dyDescent="0.2">
      <c r="A890" s="794"/>
      <c r="B890" s="794"/>
      <c r="C890" s="794"/>
      <c r="D890" s="794"/>
      <c r="G890" s="794"/>
      <c r="H890" s="794"/>
      <c r="I890" s="794"/>
      <c r="J890" s="794"/>
      <c r="K890" s="794"/>
      <c r="L890" s="794"/>
      <c r="M890" s="794"/>
      <c r="N890" s="794"/>
      <c r="O890" s="794"/>
      <c r="P890" s="794"/>
      <c r="Q890" s="794"/>
    </row>
    <row r="891" spans="1:17" x14ac:dyDescent="0.2">
      <c r="A891" s="794"/>
      <c r="B891" s="794"/>
      <c r="C891" s="794"/>
      <c r="D891" s="794"/>
      <c r="G891" s="794"/>
      <c r="H891" s="794"/>
      <c r="I891" s="794"/>
      <c r="J891" s="794"/>
      <c r="K891" s="794"/>
      <c r="L891" s="794"/>
      <c r="M891" s="794"/>
      <c r="N891" s="794"/>
      <c r="O891" s="794"/>
      <c r="P891" s="794"/>
      <c r="Q891" s="794"/>
    </row>
    <row r="892" spans="1:17" x14ac:dyDescent="0.2">
      <c r="A892" s="794"/>
      <c r="B892" s="794"/>
      <c r="C892" s="794"/>
      <c r="D892" s="794"/>
      <c r="G892" s="794"/>
      <c r="H892" s="794"/>
      <c r="I892" s="794"/>
      <c r="J892" s="794"/>
      <c r="K892" s="794"/>
      <c r="L892" s="794"/>
      <c r="M892" s="794"/>
      <c r="N892" s="794"/>
      <c r="O892" s="794"/>
      <c r="P892" s="794"/>
      <c r="Q892" s="794"/>
    </row>
    <row r="893" spans="1:17" x14ac:dyDescent="0.2">
      <c r="A893" s="794"/>
      <c r="B893" s="794"/>
      <c r="C893" s="794"/>
      <c r="D893" s="794"/>
      <c r="G893" s="794"/>
      <c r="H893" s="794"/>
      <c r="I893" s="794"/>
      <c r="J893" s="794"/>
      <c r="K893" s="794"/>
      <c r="L893" s="794"/>
      <c r="M893" s="794"/>
      <c r="N893" s="794"/>
      <c r="O893" s="794"/>
      <c r="P893" s="794"/>
      <c r="Q893" s="794"/>
    </row>
    <row r="894" spans="1:17" x14ac:dyDescent="0.2">
      <c r="A894" s="794"/>
      <c r="B894" s="794"/>
      <c r="C894" s="794"/>
      <c r="D894" s="794"/>
      <c r="G894" s="794"/>
      <c r="H894" s="794"/>
      <c r="I894" s="794"/>
      <c r="J894" s="794"/>
      <c r="K894" s="794"/>
      <c r="L894" s="794"/>
      <c r="M894" s="794"/>
      <c r="N894" s="794"/>
      <c r="O894" s="794"/>
      <c r="P894" s="794"/>
      <c r="Q894" s="794"/>
    </row>
    <row r="895" spans="1:17" x14ac:dyDescent="0.2">
      <c r="A895" s="794"/>
      <c r="B895" s="794"/>
      <c r="C895" s="794"/>
      <c r="D895" s="794"/>
      <c r="G895" s="794"/>
      <c r="H895" s="794"/>
      <c r="I895" s="794"/>
      <c r="J895" s="794"/>
      <c r="K895" s="794"/>
      <c r="L895" s="794"/>
      <c r="M895" s="794"/>
      <c r="N895" s="794"/>
      <c r="O895" s="794"/>
      <c r="P895" s="794"/>
      <c r="Q895" s="794"/>
    </row>
    <row r="896" spans="1:17" x14ac:dyDescent="0.2">
      <c r="A896" s="794"/>
      <c r="B896" s="794"/>
      <c r="C896" s="794"/>
      <c r="D896" s="794"/>
      <c r="G896" s="794"/>
      <c r="H896" s="794"/>
      <c r="I896" s="794"/>
      <c r="J896" s="794"/>
      <c r="K896" s="794"/>
      <c r="L896" s="794"/>
      <c r="M896" s="794"/>
      <c r="N896" s="794"/>
      <c r="O896" s="794"/>
      <c r="P896" s="794"/>
      <c r="Q896" s="794"/>
    </row>
    <row r="897" spans="1:17" x14ac:dyDescent="0.2">
      <c r="A897" s="794"/>
      <c r="B897" s="794"/>
      <c r="C897" s="794"/>
      <c r="D897" s="794"/>
      <c r="G897" s="794"/>
      <c r="H897" s="794"/>
      <c r="I897" s="794"/>
      <c r="J897" s="794"/>
      <c r="K897" s="794"/>
      <c r="L897" s="794"/>
      <c r="M897" s="794"/>
      <c r="N897" s="794"/>
      <c r="O897" s="794"/>
      <c r="P897" s="794"/>
      <c r="Q897" s="794"/>
    </row>
    <row r="898" spans="1:17" x14ac:dyDescent="0.2">
      <c r="A898" s="794"/>
      <c r="B898" s="794"/>
      <c r="C898" s="794"/>
      <c r="D898" s="794"/>
      <c r="G898" s="794"/>
      <c r="H898" s="794"/>
      <c r="I898" s="794"/>
      <c r="J898" s="794"/>
      <c r="K898" s="794"/>
      <c r="L898" s="794"/>
      <c r="M898" s="794"/>
      <c r="N898" s="794"/>
      <c r="O898" s="794"/>
      <c r="P898" s="794"/>
      <c r="Q898" s="794"/>
    </row>
    <row r="899" spans="1:17" x14ac:dyDescent="0.2">
      <c r="A899" s="794"/>
      <c r="B899" s="794"/>
      <c r="C899" s="794"/>
      <c r="D899" s="794"/>
      <c r="G899" s="794"/>
      <c r="H899" s="794"/>
      <c r="I899" s="794"/>
      <c r="J899" s="794"/>
      <c r="K899" s="794"/>
      <c r="L899" s="794"/>
      <c r="M899" s="794"/>
      <c r="N899" s="794"/>
      <c r="O899" s="794"/>
      <c r="P899" s="794"/>
      <c r="Q899" s="794"/>
    </row>
    <row r="900" spans="1:17" x14ac:dyDescent="0.2">
      <c r="A900" s="794"/>
      <c r="B900" s="794"/>
      <c r="C900" s="794"/>
      <c r="D900" s="794"/>
      <c r="G900" s="794"/>
      <c r="H900" s="794"/>
      <c r="I900" s="794"/>
      <c r="J900" s="794"/>
      <c r="K900" s="794"/>
      <c r="L900" s="794"/>
      <c r="M900" s="794"/>
      <c r="N900" s="794"/>
      <c r="O900" s="794"/>
      <c r="P900" s="794"/>
      <c r="Q900" s="794"/>
    </row>
    <row r="901" spans="1:17" x14ac:dyDescent="0.2">
      <c r="A901" s="794"/>
      <c r="B901" s="794"/>
      <c r="C901" s="794"/>
      <c r="D901" s="794"/>
      <c r="G901" s="794"/>
      <c r="H901" s="794"/>
      <c r="I901" s="794"/>
      <c r="J901" s="794"/>
      <c r="K901" s="794"/>
      <c r="L901" s="794"/>
      <c r="M901" s="794"/>
      <c r="N901" s="794"/>
      <c r="O901" s="794"/>
      <c r="P901" s="794"/>
      <c r="Q901" s="794"/>
    </row>
    <row r="902" spans="1:17" x14ac:dyDescent="0.2">
      <c r="A902" s="794"/>
      <c r="B902" s="794"/>
      <c r="C902" s="794"/>
      <c r="D902" s="794"/>
      <c r="G902" s="794"/>
      <c r="H902" s="794"/>
      <c r="I902" s="794"/>
      <c r="J902" s="794"/>
      <c r="K902" s="794"/>
      <c r="L902" s="794"/>
      <c r="M902" s="794"/>
      <c r="N902" s="794"/>
      <c r="O902" s="794"/>
      <c r="P902" s="794"/>
      <c r="Q902" s="794"/>
    </row>
    <row r="903" spans="1:17" x14ac:dyDescent="0.2">
      <c r="A903" s="794"/>
      <c r="B903" s="794"/>
      <c r="C903" s="794"/>
      <c r="D903" s="794"/>
      <c r="G903" s="794"/>
      <c r="H903" s="794"/>
      <c r="I903" s="794"/>
      <c r="J903" s="794"/>
      <c r="K903" s="794"/>
      <c r="L903" s="794"/>
      <c r="M903" s="794"/>
      <c r="N903" s="794"/>
      <c r="O903" s="794"/>
      <c r="P903" s="794"/>
      <c r="Q903" s="794"/>
    </row>
    <row r="904" spans="1:17" x14ac:dyDescent="0.2">
      <c r="A904" s="794"/>
      <c r="B904" s="794"/>
      <c r="C904" s="794"/>
      <c r="D904" s="794"/>
      <c r="G904" s="794"/>
      <c r="H904" s="794"/>
      <c r="I904" s="794"/>
      <c r="J904" s="794"/>
      <c r="K904" s="794"/>
      <c r="L904" s="794"/>
      <c r="M904" s="794"/>
      <c r="N904" s="794"/>
      <c r="O904" s="794"/>
      <c r="P904" s="794"/>
      <c r="Q904" s="794"/>
    </row>
    <row r="905" spans="1:17" x14ac:dyDescent="0.2">
      <c r="A905" s="794"/>
      <c r="B905" s="794"/>
      <c r="C905" s="794"/>
      <c r="D905" s="794"/>
      <c r="G905" s="794"/>
      <c r="H905" s="794"/>
      <c r="I905" s="794"/>
      <c r="J905" s="794"/>
      <c r="K905" s="794"/>
      <c r="L905" s="794"/>
      <c r="M905" s="794"/>
      <c r="N905" s="794"/>
      <c r="O905" s="794"/>
      <c r="P905" s="794"/>
      <c r="Q905" s="794"/>
    </row>
    <row r="906" spans="1:17" x14ac:dyDescent="0.2">
      <c r="A906" s="794"/>
      <c r="B906" s="794"/>
      <c r="C906" s="794"/>
      <c r="D906" s="794"/>
      <c r="G906" s="794"/>
      <c r="H906" s="794"/>
      <c r="I906" s="794"/>
      <c r="J906" s="794"/>
      <c r="K906" s="794"/>
      <c r="L906" s="794"/>
      <c r="M906" s="794"/>
      <c r="N906" s="794"/>
      <c r="O906" s="794"/>
      <c r="P906" s="794"/>
      <c r="Q906" s="794"/>
    </row>
    <row r="907" spans="1:17" x14ac:dyDescent="0.2">
      <c r="A907" s="794"/>
      <c r="B907" s="794"/>
      <c r="C907" s="794"/>
      <c r="D907" s="794"/>
      <c r="G907" s="794"/>
      <c r="H907" s="794"/>
      <c r="I907" s="794"/>
      <c r="J907" s="794"/>
      <c r="K907" s="794"/>
      <c r="L907" s="794"/>
      <c r="M907" s="794"/>
      <c r="N907" s="794"/>
      <c r="O907" s="794"/>
      <c r="P907" s="794"/>
      <c r="Q907" s="794"/>
    </row>
    <row r="908" spans="1:17" x14ac:dyDescent="0.2">
      <c r="A908" s="794"/>
      <c r="B908" s="794"/>
      <c r="C908" s="794"/>
      <c r="D908" s="794"/>
      <c r="G908" s="794"/>
      <c r="H908" s="794"/>
      <c r="I908" s="794"/>
      <c r="J908" s="794"/>
      <c r="K908" s="794"/>
      <c r="L908" s="794"/>
      <c r="M908" s="794"/>
      <c r="N908" s="794"/>
      <c r="O908" s="794"/>
      <c r="P908" s="794"/>
      <c r="Q908" s="794"/>
    </row>
    <row r="909" spans="1:17" x14ac:dyDescent="0.2">
      <c r="A909" s="794"/>
      <c r="B909" s="794"/>
      <c r="C909" s="794"/>
      <c r="D909" s="794"/>
      <c r="G909" s="794"/>
      <c r="H909" s="794"/>
      <c r="I909" s="794"/>
      <c r="J909" s="794"/>
      <c r="K909" s="794"/>
      <c r="L909" s="794"/>
      <c r="M909" s="794"/>
      <c r="N909" s="794"/>
      <c r="O909" s="794"/>
      <c r="P909" s="794"/>
      <c r="Q909" s="794"/>
    </row>
    <row r="910" spans="1:17" x14ac:dyDescent="0.2">
      <c r="A910" s="794"/>
      <c r="B910" s="794"/>
      <c r="C910" s="794"/>
      <c r="D910" s="794"/>
      <c r="G910" s="794"/>
      <c r="H910" s="794"/>
      <c r="I910" s="794"/>
      <c r="J910" s="794"/>
      <c r="K910" s="794"/>
      <c r="L910" s="794"/>
      <c r="M910" s="794"/>
      <c r="N910" s="794"/>
      <c r="O910" s="794"/>
      <c r="P910" s="794"/>
      <c r="Q910" s="794"/>
    </row>
    <row r="911" spans="1:17" x14ac:dyDescent="0.2">
      <c r="A911" s="794"/>
      <c r="B911" s="794"/>
      <c r="C911" s="794"/>
      <c r="D911" s="794"/>
      <c r="G911" s="794"/>
      <c r="H911" s="794"/>
      <c r="I911" s="794"/>
      <c r="J911" s="794"/>
      <c r="K911" s="794"/>
      <c r="L911" s="794"/>
      <c r="M911" s="794"/>
      <c r="N911" s="794"/>
      <c r="O911" s="794"/>
      <c r="P911" s="794"/>
      <c r="Q911" s="794"/>
    </row>
    <row r="912" spans="1:17" x14ac:dyDescent="0.2">
      <c r="A912" s="794"/>
      <c r="B912" s="794"/>
      <c r="C912" s="794"/>
      <c r="D912" s="794"/>
      <c r="G912" s="794"/>
      <c r="H912" s="794"/>
      <c r="I912" s="794"/>
      <c r="J912" s="794"/>
      <c r="K912" s="794"/>
      <c r="L912" s="794"/>
      <c r="M912" s="794"/>
      <c r="N912" s="794"/>
      <c r="O912" s="794"/>
      <c r="P912" s="794"/>
      <c r="Q912" s="794"/>
    </row>
    <row r="913" spans="1:17" x14ac:dyDescent="0.2">
      <c r="A913" s="794"/>
      <c r="B913" s="794"/>
      <c r="C913" s="794"/>
      <c r="D913" s="794"/>
      <c r="G913" s="794"/>
      <c r="H913" s="794"/>
      <c r="I913" s="794"/>
      <c r="J913" s="794"/>
      <c r="K913" s="794"/>
      <c r="L913" s="794"/>
      <c r="M913" s="794"/>
      <c r="N913" s="794"/>
      <c r="O913" s="794"/>
      <c r="P913" s="794"/>
      <c r="Q913" s="794"/>
    </row>
    <row r="914" spans="1:17" x14ac:dyDescent="0.2">
      <c r="A914" s="794"/>
      <c r="B914" s="794"/>
      <c r="C914" s="794"/>
      <c r="D914" s="794"/>
      <c r="G914" s="794"/>
      <c r="H914" s="794"/>
      <c r="I914" s="794"/>
      <c r="J914" s="794"/>
      <c r="K914" s="794"/>
      <c r="L914" s="794"/>
      <c r="M914" s="794"/>
      <c r="N914" s="794"/>
      <c r="O914" s="794"/>
      <c r="P914" s="794"/>
      <c r="Q914" s="794"/>
    </row>
    <row r="915" spans="1:17" x14ac:dyDescent="0.2">
      <c r="A915" s="794"/>
      <c r="B915" s="794"/>
      <c r="C915" s="794"/>
      <c r="D915" s="794"/>
      <c r="G915" s="794"/>
      <c r="H915" s="794"/>
      <c r="I915" s="794"/>
      <c r="J915" s="794"/>
      <c r="K915" s="794"/>
      <c r="L915" s="794"/>
      <c r="M915" s="794"/>
      <c r="N915" s="794"/>
      <c r="O915" s="794"/>
      <c r="P915" s="794"/>
      <c r="Q915" s="794"/>
    </row>
    <row r="916" spans="1:17" x14ac:dyDescent="0.2">
      <c r="A916" s="794"/>
      <c r="B916" s="794"/>
      <c r="C916" s="794"/>
      <c r="D916" s="794"/>
      <c r="G916" s="794"/>
      <c r="H916" s="794"/>
      <c r="I916" s="794"/>
      <c r="J916" s="794"/>
      <c r="K916" s="794"/>
      <c r="L916" s="794"/>
      <c r="M916" s="794"/>
      <c r="N916" s="794"/>
      <c r="O916" s="794"/>
      <c r="P916" s="794"/>
      <c r="Q916" s="794"/>
    </row>
    <row r="917" spans="1:17" x14ac:dyDescent="0.2">
      <c r="A917" s="794"/>
      <c r="B917" s="794"/>
      <c r="C917" s="794"/>
      <c r="D917" s="794"/>
      <c r="G917" s="794"/>
      <c r="H917" s="794"/>
      <c r="I917" s="794"/>
      <c r="J917" s="794"/>
      <c r="K917" s="794"/>
      <c r="L917" s="794"/>
      <c r="M917" s="794"/>
      <c r="N917" s="794"/>
      <c r="O917" s="794"/>
      <c r="P917" s="794"/>
      <c r="Q917" s="794"/>
    </row>
    <row r="918" spans="1:17" x14ac:dyDescent="0.2">
      <c r="A918" s="794"/>
      <c r="B918" s="794"/>
      <c r="C918" s="794"/>
      <c r="D918" s="794"/>
      <c r="G918" s="794"/>
      <c r="H918" s="794"/>
      <c r="I918" s="794"/>
      <c r="J918" s="794"/>
      <c r="K918" s="794"/>
      <c r="L918" s="794"/>
      <c r="M918" s="794"/>
      <c r="N918" s="794"/>
      <c r="O918" s="794"/>
      <c r="P918" s="794"/>
      <c r="Q918" s="794"/>
    </row>
    <row r="919" spans="1:17" x14ac:dyDescent="0.2">
      <c r="A919" s="794"/>
      <c r="B919" s="794"/>
      <c r="C919" s="794"/>
      <c r="D919" s="794"/>
      <c r="G919" s="794"/>
      <c r="H919" s="794"/>
      <c r="I919" s="794"/>
      <c r="J919" s="794"/>
      <c r="K919" s="794"/>
      <c r="L919" s="794"/>
      <c r="M919" s="794"/>
      <c r="N919" s="794"/>
      <c r="O919" s="794"/>
      <c r="P919" s="794"/>
      <c r="Q919" s="794"/>
    </row>
    <row r="920" spans="1:17" x14ac:dyDescent="0.2">
      <c r="A920" s="794"/>
      <c r="B920" s="794"/>
      <c r="C920" s="794"/>
      <c r="D920" s="794"/>
      <c r="G920" s="794"/>
      <c r="H920" s="794"/>
      <c r="I920" s="794"/>
      <c r="J920" s="794"/>
      <c r="K920" s="794"/>
      <c r="L920" s="794"/>
      <c r="M920" s="794"/>
      <c r="N920" s="794"/>
      <c r="O920" s="794"/>
      <c r="P920" s="794"/>
      <c r="Q920" s="794"/>
    </row>
    <row r="921" spans="1:17" x14ac:dyDescent="0.2">
      <c r="A921" s="794"/>
      <c r="B921" s="794"/>
      <c r="C921" s="794"/>
      <c r="D921" s="794"/>
      <c r="G921" s="794"/>
      <c r="H921" s="794"/>
      <c r="I921" s="794"/>
      <c r="J921" s="794"/>
      <c r="K921" s="794"/>
      <c r="L921" s="794"/>
      <c r="M921" s="794"/>
      <c r="N921" s="794"/>
      <c r="O921" s="794"/>
      <c r="P921" s="794"/>
      <c r="Q921" s="794"/>
    </row>
    <row r="922" spans="1:17" x14ac:dyDescent="0.2">
      <c r="A922" s="794"/>
      <c r="B922" s="794"/>
      <c r="C922" s="794"/>
      <c r="D922" s="794"/>
      <c r="G922" s="794"/>
      <c r="H922" s="794"/>
      <c r="I922" s="794"/>
      <c r="J922" s="794"/>
      <c r="K922" s="794"/>
      <c r="L922" s="794"/>
      <c r="M922" s="794"/>
      <c r="N922" s="794"/>
      <c r="O922" s="794"/>
      <c r="P922" s="794"/>
      <c r="Q922" s="794"/>
    </row>
    <row r="923" spans="1:17" x14ac:dyDescent="0.2">
      <c r="A923" s="794"/>
      <c r="B923" s="794"/>
      <c r="C923" s="794"/>
      <c r="D923" s="794"/>
      <c r="G923" s="794"/>
      <c r="H923" s="794"/>
      <c r="I923" s="794"/>
      <c r="J923" s="794"/>
      <c r="K923" s="794"/>
      <c r="L923" s="794"/>
      <c r="M923" s="794"/>
      <c r="N923" s="794"/>
      <c r="O923" s="794"/>
      <c r="P923" s="794"/>
      <c r="Q923" s="794"/>
    </row>
    <row r="924" spans="1:17" x14ac:dyDescent="0.2">
      <c r="A924" s="794"/>
      <c r="B924" s="794"/>
      <c r="C924" s="794"/>
      <c r="D924" s="794"/>
      <c r="G924" s="794"/>
      <c r="H924" s="794"/>
      <c r="I924" s="794"/>
      <c r="J924" s="794"/>
      <c r="K924" s="794"/>
      <c r="L924" s="794"/>
      <c r="M924" s="794"/>
      <c r="N924" s="794"/>
      <c r="O924" s="794"/>
      <c r="P924" s="794"/>
      <c r="Q924" s="794"/>
    </row>
    <row r="925" spans="1:17" x14ac:dyDescent="0.2">
      <c r="A925" s="794"/>
      <c r="B925" s="794"/>
      <c r="C925" s="794"/>
      <c r="D925" s="794"/>
      <c r="G925" s="794"/>
      <c r="H925" s="794"/>
      <c r="I925" s="794"/>
      <c r="J925" s="794"/>
      <c r="K925" s="794"/>
      <c r="L925" s="794"/>
      <c r="M925" s="794"/>
      <c r="N925" s="794"/>
      <c r="O925" s="794"/>
      <c r="P925" s="794"/>
      <c r="Q925" s="794"/>
    </row>
    <row r="926" spans="1:17" x14ac:dyDescent="0.2">
      <c r="A926" s="794"/>
      <c r="B926" s="794"/>
      <c r="C926" s="794"/>
      <c r="D926" s="794"/>
      <c r="G926" s="794"/>
      <c r="H926" s="794"/>
      <c r="I926" s="794"/>
      <c r="J926" s="794"/>
      <c r="K926" s="794"/>
      <c r="L926" s="794"/>
      <c r="M926" s="794"/>
      <c r="N926" s="794"/>
      <c r="O926" s="794"/>
      <c r="P926" s="794"/>
      <c r="Q926" s="794"/>
    </row>
    <row r="927" spans="1:17" x14ac:dyDescent="0.2">
      <c r="A927" s="794"/>
      <c r="B927" s="794"/>
      <c r="C927" s="794"/>
      <c r="D927" s="794"/>
      <c r="G927" s="794"/>
      <c r="H927" s="794"/>
      <c r="I927" s="794"/>
      <c r="J927" s="794"/>
      <c r="K927" s="794"/>
      <c r="L927" s="794"/>
      <c r="M927" s="794"/>
      <c r="N927" s="794"/>
      <c r="O927" s="794"/>
      <c r="P927" s="794"/>
      <c r="Q927" s="794"/>
    </row>
    <row r="928" spans="1:17" x14ac:dyDescent="0.2">
      <c r="A928" s="794"/>
      <c r="B928" s="794"/>
      <c r="C928" s="794"/>
      <c r="D928" s="794"/>
      <c r="G928" s="794"/>
      <c r="H928" s="794"/>
      <c r="I928" s="794"/>
      <c r="J928" s="794"/>
      <c r="K928" s="794"/>
      <c r="L928" s="794"/>
      <c r="M928" s="794"/>
      <c r="N928" s="794"/>
      <c r="O928" s="794"/>
      <c r="P928" s="794"/>
      <c r="Q928" s="794"/>
    </row>
    <row r="929" spans="1:17" x14ac:dyDescent="0.2">
      <c r="A929" s="794"/>
      <c r="B929" s="794"/>
      <c r="C929" s="794"/>
      <c r="D929" s="794"/>
      <c r="G929" s="794"/>
      <c r="H929" s="794"/>
      <c r="I929" s="794"/>
      <c r="J929" s="794"/>
      <c r="K929" s="794"/>
      <c r="L929" s="794"/>
      <c r="M929" s="794"/>
      <c r="N929" s="794"/>
      <c r="O929" s="794"/>
      <c r="P929" s="794"/>
      <c r="Q929" s="794"/>
    </row>
    <row r="930" spans="1:17" x14ac:dyDescent="0.2">
      <c r="A930" s="794"/>
      <c r="B930" s="794"/>
      <c r="C930" s="794"/>
      <c r="D930" s="794"/>
      <c r="G930" s="794"/>
      <c r="H930" s="794"/>
      <c r="I930" s="794"/>
      <c r="J930" s="794"/>
      <c r="K930" s="794"/>
      <c r="L930" s="794"/>
      <c r="M930" s="794"/>
      <c r="N930" s="794"/>
      <c r="O930" s="794"/>
      <c r="P930" s="794"/>
      <c r="Q930" s="794"/>
    </row>
    <row r="931" spans="1:17" x14ac:dyDescent="0.2">
      <c r="A931" s="794"/>
      <c r="B931" s="794"/>
      <c r="C931" s="794"/>
      <c r="D931" s="794"/>
      <c r="G931" s="794"/>
      <c r="H931" s="794"/>
      <c r="I931" s="794"/>
      <c r="J931" s="794"/>
      <c r="K931" s="794"/>
      <c r="L931" s="794"/>
      <c r="M931" s="794"/>
      <c r="N931" s="794"/>
      <c r="O931" s="794"/>
      <c r="P931" s="794"/>
      <c r="Q931" s="794"/>
    </row>
    <row r="932" spans="1:17" x14ac:dyDescent="0.2">
      <c r="A932" s="794"/>
      <c r="B932" s="794"/>
      <c r="C932" s="794"/>
      <c r="D932" s="794"/>
      <c r="G932" s="794"/>
      <c r="H932" s="794"/>
      <c r="I932" s="794"/>
      <c r="J932" s="794"/>
      <c r="K932" s="794"/>
      <c r="L932" s="794"/>
      <c r="M932" s="794"/>
      <c r="N932" s="794"/>
      <c r="O932" s="794"/>
      <c r="P932" s="794"/>
      <c r="Q932" s="794"/>
    </row>
    <row r="933" spans="1:17" x14ac:dyDescent="0.2">
      <c r="A933" s="794"/>
      <c r="B933" s="794"/>
      <c r="C933" s="794"/>
      <c r="D933" s="794"/>
      <c r="G933" s="794"/>
      <c r="H933" s="794"/>
      <c r="I933" s="794"/>
      <c r="J933" s="794"/>
      <c r="K933" s="794"/>
      <c r="L933" s="794"/>
      <c r="M933" s="794"/>
      <c r="N933" s="794"/>
      <c r="O933" s="794"/>
      <c r="P933" s="794"/>
      <c r="Q933" s="794"/>
    </row>
    <row r="934" spans="1:17" x14ac:dyDescent="0.2">
      <c r="A934" s="794"/>
      <c r="B934" s="794"/>
      <c r="C934" s="794"/>
      <c r="D934" s="794"/>
      <c r="G934" s="794"/>
      <c r="H934" s="794"/>
      <c r="I934" s="794"/>
      <c r="J934" s="794"/>
      <c r="K934" s="794"/>
      <c r="L934" s="794"/>
      <c r="M934" s="794"/>
      <c r="N934" s="794"/>
      <c r="O934" s="794"/>
      <c r="P934" s="794"/>
      <c r="Q934" s="794"/>
    </row>
    <row r="935" spans="1:17" x14ac:dyDescent="0.2">
      <c r="A935" s="794"/>
      <c r="B935" s="794"/>
      <c r="C935" s="794"/>
      <c r="D935" s="794"/>
      <c r="G935" s="794"/>
      <c r="H935" s="794"/>
      <c r="I935" s="794"/>
      <c r="J935" s="794"/>
      <c r="K935" s="794"/>
      <c r="L935" s="794"/>
      <c r="M935" s="794"/>
      <c r="N935" s="794"/>
      <c r="O935" s="794"/>
      <c r="P935" s="794"/>
      <c r="Q935" s="794"/>
    </row>
    <row r="936" spans="1:17" x14ac:dyDescent="0.2">
      <c r="A936" s="794"/>
      <c r="B936" s="794"/>
      <c r="C936" s="794"/>
      <c r="D936" s="794"/>
      <c r="G936" s="794"/>
      <c r="H936" s="794"/>
      <c r="I936" s="794"/>
      <c r="J936" s="794"/>
      <c r="K936" s="794"/>
      <c r="L936" s="794"/>
      <c r="M936" s="794"/>
      <c r="N936" s="794"/>
      <c r="O936" s="794"/>
      <c r="P936" s="794"/>
      <c r="Q936" s="794"/>
    </row>
    <row r="937" spans="1:17" x14ac:dyDescent="0.2">
      <c r="A937" s="794"/>
      <c r="B937" s="794"/>
      <c r="C937" s="794"/>
      <c r="D937" s="794"/>
      <c r="G937" s="794"/>
      <c r="H937" s="794"/>
      <c r="I937" s="794"/>
      <c r="J937" s="794"/>
      <c r="K937" s="794"/>
      <c r="L937" s="794"/>
      <c r="M937" s="794"/>
      <c r="N937" s="794"/>
      <c r="O937" s="794"/>
      <c r="P937" s="794"/>
      <c r="Q937" s="794"/>
    </row>
    <row r="938" spans="1:17" x14ac:dyDescent="0.2">
      <c r="A938" s="794"/>
      <c r="B938" s="794"/>
      <c r="C938" s="794"/>
      <c r="D938" s="794"/>
      <c r="G938" s="794"/>
      <c r="H938" s="794"/>
      <c r="I938" s="794"/>
      <c r="J938" s="794"/>
      <c r="K938" s="794"/>
      <c r="L938" s="794"/>
      <c r="M938" s="794"/>
      <c r="N938" s="794"/>
      <c r="O938" s="794"/>
      <c r="P938" s="794"/>
      <c r="Q938" s="794"/>
    </row>
    <row r="939" spans="1:17" x14ac:dyDescent="0.2">
      <c r="A939" s="794"/>
      <c r="B939" s="794"/>
      <c r="C939" s="794"/>
      <c r="D939" s="794"/>
      <c r="G939" s="794"/>
      <c r="H939" s="794"/>
      <c r="I939" s="794"/>
      <c r="J939" s="794"/>
      <c r="K939" s="794"/>
      <c r="L939" s="794"/>
      <c r="M939" s="794"/>
      <c r="N939" s="794"/>
      <c r="O939" s="794"/>
      <c r="P939" s="794"/>
      <c r="Q939" s="794"/>
    </row>
    <row r="940" spans="1:17" x14ac:dyDescent="0.2">
      <c r="A940" s="794"/>
      <c r="B940" s="794"/>
      <c r="C940" s="794"/>
      <c r="D940" s="794"/>
      <c r="G940" s="794"/>
      <c r="H940" s="794"/>
      <c r="I940" s="794"/>
      <c r="J940" s="794"/>
      <c r="K940" s="794"/>
      <c r="L940" s="794"/>
      <c r="M940" s="794"/>
      <c r="N940" s="794"/>
      <c r="O940" s="794"/>
      <c r="P940" s="794"/>
      <c r="Q940" s="794"/>
    </row>
    <row r="941" spans="1:17" x14ac:dyDescent="0.2">
      <c r="A941" s="794"/>
      <c r="B941" s="794"/>
      <c r="C941" s="794"/>
      <c r="D941" s="794"/>
      <c r="G941" s="794"/>
      <c r="H941" s="794"/>
      <c r="I941" s="794"/>
      <c r="J941" s="794"/>
      <c r="K941" s="794"/>
      <c r="L941" s="794"/>
      <c r="M941" s="794"/>
      <c r="N941" s="794"/>
      <c r="O941" s="794"/>
      <c r="P941" s="794"/>
      <c r="Q941" s="794"/>
    </row>
    <row r="942" spans="1:17" x14ac:dyDescent="0.2">
      <c r="A942" s="794"/>
      <c r="B942" s="794"/>
      <c r="C942" s="794"/>
      <c r="D942" s="794"/>
      <c r="G942" s="794"/>
      <c r="H942" s="794"/>
      <c r="I942" s="794"/>
      <c r="J942" s="794"/>
      <c r="K942" s="794"/>
      <c r="L942" s="794"/>
      <c r="M942" s="794"/>
      <c r="N942" s="794"/>
      <c r="O942" s="794"/>
      <c r="P942" s="794"/>
      <c r="Q942" s="794"/>
    </row>
    <row r="943" spans="1:17" x14ac:dyDescent="0.2">
      <c r="A943" s="794"/>
      <c r="B943" s="794"/>
      <c r="C943" s="794"/>
      <c r="D943" s="794"/>
      <c r="G943" s="794"/>
      <c r="H943" s="794"/>
      <c r="I943" s="794"/>
      <c r="J943" s="794"/>
      <c r="K943" s="794"/>
      <c r="L943" s="794"/>
      <c r="M943" s="794"/>
      <c r="N943" s="794"/>
      <c r="O943" s="794"/>
      <c r="P943" s="794"/>
      <c r="Q943" s="794"/>
    </row>
    <row r="944" spans="1:17" x14ac:dyDescent="0.2">
      <c r="A944" s="794"/>
      <c r="B944" s="794"/>
      <c r="C944" s="794"/>
      <c r="D944" s="794"/>
      <c r="G944" s="794"/>
      <c r="H944" s="794"/>
      <c r="I944" s="794"/>
      <c r="J944" s="794"/>
      <c r="K944" s="794"/>
      <c r="L944" s="794"/>
      <c r="M944" s="794"/>
      <c r="N944" s="794"/>
      <c r="O944" s="794"/>
      <c r="P944" s="794"/>
      <c r="Q944" s="794"/>
    </row>
    <row r="945" spans="1:17" x14ac:dyDescent="0.2">
      <c r="A945" s="794"/>
      <c r="B945" s="794"/>
      <c r="C945" s="794"/>
      <c r="D945" s="794"/>
      <c r="G945" s="794"/>
      <c r="H945" s="794"/>
      <c r="I945" s="794"/>
      <c r="J945" s="794"/>
      <c r="K945" s="794"/>
      <c r="L945" s="794"/>
      <c r="M945" s="794"/>
      <c r="N945" s="794"/>
      <c r="O945" s="794"/>
      <c r="P945" s="794"/>
      <c r="Q945" s="794"/>
    </row>
    <row r="946" spans="1:17" x14ac:dyDescent="0.2">
      <c r="A946" s="794"/>
      <c r="B946" s="794"/>
      <c r="C946" s="794"/>
      <c r="D946" s="794"/>
      <c r="G946" s="794"/>
      <c r="H946" s="794"/>
      <c r="I946" s="794"/>
      <c r="J946" s="794"/>
      <c r="K946" s="794"/>
      <c r="L946" s="794"/>
      <c r="M946" s="794"/>
      <c r="N946" s="794"/>
      <c r="O946" s="794"/>
      <c r="P946" s="794"/>
      <c r="Q946" s="794"/>
    </row>
    <row r="947" spans="1:17" x14ac:dyDescent="0.2">
      <c r="A947" s="794"/>
      <c r="B947" s="794"/>
      <c r="C947" s="794"/>
      <c r="D947" s="794"/>
      <c r="G947" s="794"/>
      <c r="H947" s="794"/>
      <c r="I947" s="794"/>
      <c r="J947" s="794"/>
      <c r="K947" s="794"/>
      <c r="L947" s="794"/>
      <c r="M947" s="794"/>
      <c r="N947" s="794"/>
      <c r="O947" s="794"/>
      <c r="P947" s="794"/>
      <c r="Q947" s="794"/>
    </row>
    <row r="948" spans="1:17" x14ac:dyDescent="0.2">
      <c r="A948" s="794"/>
      <c r="B948" s="794"/>
      <c r="C948" s="794"/>
      <c r="D948" s="794"/>
      <c r="G948" s="794"/>
      <c r="H948" s="794"/>
      <c r="I948" s="794"/>
      <c r="J948" s="794"/>
      <c r="K948" s="794"/>
      <c r="L948" s="794"/>
      <c r="M948" s="794"/>
      <c r="N948" s="794"/>
      <c r="O948" s="794"/>
      <c r="P948" s="794"/>
      <c r="Q948" s="794"/>
    </row>
    <row r="949" spans="1:17" x14ac:dyDescent="0.2">
      <c r="A949" s="794"/>
      <c r="B949" s="794"/>
      <c r="C949" s="794"/>
      <c r="D949" s="794"/>
      <c r="G949" s="794"/>
      <c r="H949" s="794"/>
      <c r="I949" s="794"/>
      <c r="J949" s="794"/>
      <c r="K949" s="794"/>
      <c r="L949" s="794"/>
      <c r="M949" s="794"/>
      <c r="N949" s="794"/>
      <c r="O949" s="794"/>
      <c r="P949" s="794"/>
      <c r="Q949" s="794"/>
    </row>
    <row r="950" spans="1:17" x14ac:dyDescent="0.2">
      <c r="A950" s="794"/>
      <c r="B950" s="794"/>
      <c r="C950" s="794"/>
      <c r="D950" s="794"/>
      <c r="G950" s="794"/>
      <c r="H950" s="794"/>
      <c r="I950" s="794"/>
      <c r="J950" s="794"/>
      <c r="K950" s="794"/>
      <c r="L950" s="794"/>
      <c r="M950" s="794"/>
      <c r="N950" s="794"/>
      <c r="O950" s="794"/>
      <c r="P950" s="794"/>
      <c r="Q950" s="794"/>
    </row>
    <row r="951" spans="1:17" x14ac:dyDescent="0.2">
      <c r="A951" s="794"/>
      <c r="B951" s="794"/>
      <c r="C951" s="794"/>
      <c r="D951" s="794"/>
      <c r="G951" s="794"/>
      <c r="H951" s="794"/>
      <c r="I951" s="794"/>
      <c r="J951" s="794"/>
      <c r="K951" s="794"/>
      <c r="L951" s="794"/>
      <c r="M951" s="794"/>
      <c r="N951" s="794"/>
      <c r="O951" s="794"/>
      <c r="P951" s="794"/>
      <c r="Q951" s="794"/>
    </row>
    <row r="952" spans="1:17" x14ac:dyDescent="0.2">
      <c r="A952" s="794"/>
      <c r="B952" s="794"/>
      <c r="C952" s="794"/>
      <c r="D952" s="794"/>
      <c r="G952" s="794"/>
      <c r="H952" s="794"/>
      <c r="I952" s="794"/>
      <c r="J952" s="794"/>
      <c r="K952" s="794"/>
      <c r="L952" s="794"/>
      <c r="M952" s="794"/>
      <c r="N952" s="794"/>
      <c r="O952" s="794"/>
      <c r="P952" s="794"/>
      <c r="Q952" s="794"/>
    </row>
    <row r="953" spans="1:17" x14ac:dyDescent="0.2">
      <c r="A953" s="794"/>
      <c r="B953" s="794"/>
      <c r="C953" s="794"/>
      <c r="D953" s="794"/>
      <c r="G953" s="794"/>
      <c r="H953" s="794"/>
      <c r="I953" s="794"/>
      <c r="J953" s="794"/>
      <c r="K953" s="794"/>
      <c r="L953" s="794"/>
      <c r="M953" s="794"/>
      <c r="N953" s="794"/>
      <c r="O953" s="794"/>
      <c r="P953" s="794"/>
      <c r="Q953" s="794"/>
    </row>
    <row r="954" spans="1:17" x14ac:dyDescent="0.2">
      <c r="A954" s="794"/>
      <c r="B954" s="794"/>
      <c r="C954" s="794"/>
      <c r="D954" s="794"/>
      <c r="G954" s="794"/>
      <c r="H954" s="794"/>
      <c r="I954" s="794"/>
      <c r="J954" s="794"/>
      <c r="K954" s="794"/>
      <c r="L954" s="794"/>
      <c r="M954" s="794"/>
      <c r="N954" s="794"/>
      <c r="O954" s="794"/>
      <c r="P954" s="794"/>
      <c r="Q954" s="794"/>
    </row>
    <row r="955" spans="1:17" x14ac:dyDescent="0.2">
      <c r="A955" s="794"/>
      <c r="B955" s="794"/>
      <c r="C955" s="794"/>
      <c r="D955" s="794"/>
      <c r="G955" s="794"/>
      <c r="H955" s="794"/>
      <c r="I955" s="794"/>
      <c r="J955" s="794"/>
      <c r="K955" s="794"/>
      <c r="L955" s="794"/>
      <c r="M955" s="794"/>
      <c r="N955" s="794"/>
      <c r="O955" s="794"/>
      <c r="P955" s="794"/>
      <c r="Q955" s="794"/>
    </row>
    <row r="956" spans="1:17" x14ac:dyDescent="0.2">
      <c r="A956" s="794"/>
      <c r="B956" s="794"/>
      <c r="C956" s="794"/>
      <c r="D956" s="794"/>
      <c r="G956" s="794"/>
      <c r="H956" s="794"/>
      <c r="I956" s="794"/>
      <c r="J956" s="794"/>
      <c r="K956" s="794"/>
      <c r="L956" s="794"/>
      <c r="M956" s="794"/>
      <c r="N956" s="794"/>
      <c r="O956" s="794"/>
      <c r="P956" s="794"/>
      <c r="Q956" s="794"/>
    </row>
    <row r="957" spans="1:17" x14ac:dyDescent="0.2">
      <c r="A957" s="794"/>
      <c r="B957" s="794"/>
      <c r="C957" s="794"/>
      <c r="D957" s="794"/>
      <c r="G957" s="794"/>
      <c r="H957" s="794"/>
      <c r="I957" s="794"/>
      <c r="J957" s="794"/>
      <c r="K957" s="794"/>
      <c r="L957" s="794"/>
      <c r="M957" s="794"/>
      <c r="N957" s="794"/>
      <c r="O957" s="794"/>
      <c r="P957" s="794"/>
      <c r="Q957" s="794"/>
    </row>
    <row r="958" spans="1:17" x14ac:dyDescent="0.2">
      <c r="A958" s="794"/>
      <c r="B958" s="794"/>
      <c r="C958" s="794"/>
      <c r="D958" s="794"/>
      <c r="G958" s="794"/>
      <c r="H958" s="794"/>
      <c r="I958" s="794"/>
      <c r="J958" s="794"/>
      <c r="K958" s="794"/>
      <c r="L958" s="794"/>
      <c r="M958" s="794"/>
      <c r="N958" s="794"/>
      <c r="O958" s="794"/>
      <c r="P958" s="794"/>
      <c r="Q958" s="794"/>
    </row>
    <row r="959" spans="1:17" x14ac:dyDescent="0.2">
      <c r="A959" s="794"/>
      <c r="B959" s="794"/>
      <c r="C959" s="794"/>
      <c r="D959" s="794"/>
      <c r="G959" s="794"/>
      <c r="H959" s="794"/>
      <c r="I959" s="794"/>
      <c r="J959" s="794"/>
      <c r="K959" s="794"/>
      <c r="L959" s="794"/>
      <c r="M959" s="794"/>
      <c r="N959" s="794"/>
      <c r="O959" s="794"/>
      <c r="P959" s="794"/>
      <c r="Q959" s="794"/>
    </row>
    <row r="960" spans="1:17" x14ac:dyDescent="0.2">
      <c r="A960" s="794"/>
      <c r="B960" s="794"/>
      <c r="C960" s="794"/>
      <c r="D960" s="794"/>
      <c r="G960" s="794"/>
      <c r="H960" s="794"/>
      <c r="I960" s="794"/>
      <c r="J960" s="794"/>
      <c r="K960" s="794"/>
      <c r="L960" s="794"/>
      <c r="M960" s="794"/>
      <c r="N960" s="794"/>
      <c r="O960" s="794"/>
      <c r="P960" s="794"/>
      <c r="Q960" s="794"/>
    </row>
    <row r="961" spans="1:17" x14ac:dyDescent="0.2">
      <c r="A961" s="794"/>
      <c r="B961" s="794"/>
      <c r="C961" s="794"/>
      <c r="D961" s="794"/>
      <c r="G961" s="794"/>
      <c r="H961" s="794"/>
      <c r="I961" s="794"/>
      <c r="J961" s="794"/>
      <c r="K961" s="794"/>
      <c r="L961" s="794"/>
      <c r="M961" s="794"/>
      <c r="N961" s="794"/>
      <c r="O961" s="794"/>
      <c r="P961" s="794"/>
      <c r="Q961" s="794"/>
    </row>
    <row r="962" spans="1:17" x14ac:dyDescent="0.2">
      <c r="A962" s="794"/>
      <c r="B962" s="794"/>
      <c r="C962" s="794"/>
      <c r="D962" s="794"/>
      <c r="G962" s="794"/>
      <c r="H962" s="794"/>
      <c r="I962" s="794"/>
      <c r="J962" s="794"/>
      <c r="K962" s="794"/>
      <c r="L962" s="794"/>
      <c r="M962" s="794"/>
      <c r="N962" s="794"/>
      <c r="O962" s="794"/>
      <c r="P962" s="794"/>
      <c r="Q962" s="794"/>
    </row>
    <row r="963" spans="1:17" x14ac:dyDescent="0.2">
      <c r="A963" s="794"/>
      <c r="B963" s="794"/>
      <c r="C963" s="794"/>
      <c r="D963" s="794"/>
      <c r="G963" s="794"/>
      <c r="H963" s="794"/>
      <c r="I963" s="794"/>
      <c r="J963" s="794"/>
      <c r="K963" s="794"/>
      <c r="L963" s="794"/>
      <c r="M963" s="794"/>
      <c r="N963" s="794"/>
      <c r="O963" s="794"/>
      <c r="P963" s="794"/>
      <c r="Q963" s="794"/>
    </row>
    <row r="964" spans="1:17" x14ac:dyDescent="0.2">
      <c r="A964" s="794"/>
      <c r="B964" s="794"/>
      <c r="C964" s="794"/>
      <c r="D964" s="794"/>
      <c r="G964" s="794"/>
      <c r="H964" s="794"/>
      <c r="I964" s="794"/>
      <c r="J964" s="794"/>
      <c r="K964" s="794"/>
      <c r="L964" s="794"/>
      <c r="M964" s="794"/>
      <c r="N964" s="794"/>
      <c r="O964" s="794"/>
      <c r="P964" s="794"/>
      <c r="Q964" s="794"/>
    </row>
    <row r="965" spans="1:17" x14ac:dyDescent="0.2">
      <c r="A965" s="794"/>
      <c r="B965" s="794"/>
      <c r="C965" s="794"/>
      <c r="D965" s="794"/>
      <c r="G965" s="794"/>
      <c r="H965" s="794"/>
      <c r="I965" s="794"/>
      <c r="J965" s="794"/>
      <c r="K965" s="794"/>
      <c r="L965" s="794"/>
      <c r="M965" s="794"/>
      <c r="N965" s="794"/>
      <c r="O965" s="794"/>
      <c r="P965" s="794"/>
      <c r="Q965" s="794"/>
    </row>
    <row r="966" spans="1:17" x14ac:dyDescent="0.2">
      <c r="A966" s="794"/>
      <c r="B966" s="794"/>
      <c r="C966" s="794"/>
      <c r="D966" s="794"/>
      <c r="G966" s="794"/>
      <c r="H966" s="794"/>
      <c r="I966" s="794"/>
      <c r="J966" s="794"/>
      <c r="K966" s="794"/>
      <c r="L966" s="794"/>
      <c r="M966" s="794"/>
      <c r="N966" s="794"/>
      <c r="O966" s="794"/>
      <c r="P966" s="794"/>
      <c r="Q966" s="794"/>
    </row>
    <row r="967" spans="1:17" x14ac:dyDescent="0.2">
      <c r="A967" s="794"/>
      <c r="B967" s="794"/>
      <c r="C967" s="794"/>
      <c r="D967" s="794"/>
      <c r="G967" s="794"/>
      <c r="H967" s="794"/>
      <c r="I967" s="794"/>
      <c r="J967" s="794"/>
      <c r="K967" s="794"/>
      <c r="L967" s="794"/>
      <c r="M967" s="794"/>
      <c r="N967" s="794"/>
      <c r="O967" s="794"/>
      <c r="P967" s="794"/>
      <c r="Q967" s="794"/>
    </row>
    <row r="968" spans="1:17" x14ac:dyDescent="0.2">
      <c r="A968" s="794"/>
      <c r="B968" s="794"/>
      <c r="C968" s="794"/>
      <c r="D968" s="794"/>
      <c r="G968" s="794"/>
      <c r="H968" s="794"/>
      <c r="I968" s="794"/>
      <c r="J968" s="794"/>
      <c r="K968" s="794"/>
      <c r="L968" s="794"/>
      <c r="M968" s="794"/>
      <c r="N968" s="794"/>
      <c r="O968" s="794"/>
      <c r="P968" s="794"/>
      <c r="Q968" s="794"/>
    </row>
    <row r="969" spans="1:17" x14ac:dyDescent="0.2">
      <c r="A969" s="794"/>
      <c r="B969" s="794"/>
      <c r="C969" s="794"/>
      <c r="D969" s="794"/>
      <c r="G969" s="794"/>
      <c r="H969" s="794"/>
      <c r="I969" s="794"/>
      <c r="J969" s="794"/>
      <c r="K969" s="794"/>
      <c r="L969" s="794"/>
      <c r="M969" s="794"/>
      <c r="N969" s="794"/>
      <c r="O969" s="794"/>
      <c r="P969" s="794"/>
      <c r="Q969" s="794"/>
    </row>
    <row r="970" spans="1:17" x14ac:dyDescent="0.2">
      <c r="A970" s="794"/>
      <c r="B970" s="794"/>
      <c r="C970" s="794"/>
      <c r="D970" s="794"/>
      <c r="G970" s="794"/>
      <c r="H970" s="794"/>
      <c r="I970" s="794"/>
      <c r="J970" s="794"/>
      <c r="K970" s="794"/>
      <c r="L970" s="794"/>
      <c r="M970" s="794"/>
      <c r="N970" s="794"/>
      <c r="O970" s="794"/>
      <c r="P970" s="794"/>
      <c r="Q970" s="794"/>
    </row>
    <row r="971" spans="1:17" x14ac:dyDescent="0.2">
      <c r="A971" s="794"/>
      <c r="B971" s="794"/>
      <c r="C971" s="794"/>
      <c r="D971" s="794"/>
      <c r="G971" s="794"/>
      <c r="H971" s="794"/>
      <c r="I971" s="794"/>
      <c r="J971" s="794"/>
      <c r="K971" s="794"/>
      <c r="L971" s="794"/>
      <c r="M971" s="794"/>
      <c r="N971" s="794"/>
      <c r="O971" s="794"/>
      <c r="P971" s="794"/>
      <c r="Q971" s="794"/>
    </row>
    <row r="972" spans="1:17" x14ac:dyDescent="0.2">
      <c r="A972" s="794"/>
      <c r="B972" s="794"/>
      <c r="C972" s="794"/>
      <c r="D972" s="794"/>
      <c r="G972" s="794"/>
      <c r="H972" s="794"/>
      <c r="I972" s="794"/>
      <c r="J972" s="794"/>
      <c r="K972" s="794"/>
      <c r="L972" s="794"/>
      <c r="M972" s="794"/>
      <c r="N972" s="794"/>
      <c r="O972" s="794"/>
      <c r="P972" s="794"/>
      <c r="Q972" s="794"/>
    </row>
    <row r="973" spans="1:17" x14ac:dyDescent="0.2">
      <c r="A973" s="794"/>
      <c r="B973" s="794"/>
      <c r="C973" s="794"/>
      <c r="D973" s="794"/>
      <c r="G973" s="794"/>
      <c r="H973" s="794"/>
      <c r="I973" s="794"/>
      <c r="J973" s="794"/>
      <c r="K973" s="794"/>
      <c r="L973" s="794"/>
      <c r="M973" s="794"/>
      <c r="N973" s="794"/>
      <c r="O973" s="794"/>
      <c r="P973" s="794"/>
      <c r="Q973" s="794"/>
    </row>
    <row r="974" spans="1:17" x14ac:dyDescent="0.2">
      <c r="A974" s="794"/>
      <c r="B974" s="794"/>
      <c r="C974" s="794"/>
      <c r="D974" s="794"/>
      <c r="G974" s="794"/>
      <c r="H974" s="794"/>
      <c r="I974" s="794"/>
      <c r="J974" s="794"/>
      <c r="K974" s="794"/>
      <c r="L974" s="794"/>
      <c r="M974" s="794"/>
      <c r="N974" s="794"/>
      <c r="O974" s="794"/>
      <c r="P974" s="794"/>
      <c r="Q974" s="794"/>
    </row>
    <row r="975" spans="1:17" x14ac:dyDescent="0.2">
      <c r="A975" s="794"/>
      <c r="B975" s="794"/>
      <c r="C975" s="794"/>
      <c r="D975" s="794"/>
      <c r="G975" s="794"/>
      <c r="H975" s="794"/>
      <c r="I975" s="794"/>
      <c r="J975" s="794"/>
      <c r="K975" s="794"/>
      <c r="L975" s="794"/>
      <c r="M975" s="794"/>
      <c r="N975" s="794"/>
      <c r="O975" s="794"/>
      <c r="P975" s="794"/>
      <c r="Q975" s="794"/>
    </row>
    <row r="976" spans="1:17" x14ac:dyDescent="0.2">
      <c r="A976" s="794"/>
      <c r="B976" s="794"/>
      <c r="C976" s="794"/>
      <c r="D976" s="794"/>
      <c r="G976" s="794"/>
      <c r="H976" s="794"/>
      <c r="I976" s="794"/>
      <c r="J976" s="794"/>
      <c r="K976" s="794"/>
      <c r="L976" s="794"/>
      <c r="M976" s="794"/>
      <c r="N976" s="794"/>
      <c r="O976" s="794"/>
      <c r="P976" s="794"/>
      <c r="Q976" s="794"/>
    </row>
    <row r="977" spans="1:17" x14ac:dyDescent="0.2">
      <c r="A977" s="794"/>
      <c r="B977" s="794"/>
      <c r="C977" s="794"/>
      <c r="D977" s="794"/>
      <c r="G977" s="794"/>
      <c r="H977" s="794"/>
      <c r="I977" s="794"/>
      <c r="J977" s="794"/>
      <c r="K977" s="794"/>
      <c r="L977" s="794"/>
      <c r="M977" s="794"/>
      <c r="N977" s="794"/>
      <c r="O977" s="794"/>
      <c r="P977" s="794"/>
      <c r="Q977" s="794"/>
    </row>
    <row r="978" spans="1:17" x14ac:dyDescent="0.2">
      <c r="A978" s="794"/>
      <c r="B978" s="794"/>
      <c r="C978" s="794"/>
      <c r="D978" s="794"/>
      <c r="G978" s="794"/>
      <c r="H978" s="794"/>
      <c r="I978" s="794"/>
      <c r="J978" s="794"/>
      <c r="K978" s="794"/>
      <c r="L978" s="794"/>
      <c r="M978" s="794"/>
      <c r="N978" s="794"/>
      <c r="O978" s="794"/>
      <c r="P978" s="794"/>
      <c r="Q978" s="794"/>
    </row>
    <row r="979" spans="1:17" x14ac:dyDescent="0.2">
      <c r="A979" s="794"/>
      <c r="B979" s="794"/>
      <c r="C979" s="794"/>
      <c r="D979" s="794"/>
      <c r="G979" s="794"/>
      <c r="H979" s="794"/>
      <c r="I979" s="794"/>
      <c r="J979" s="794"/>
      <c r="K979" s="794"/>
      <c r="L979" s="794"/>
      <c r="M979" s="794"/>
      <c r="N979" s="794"/>
      <c r="O979" s="794"/>
      <c r="P979" s="794"/>
      <c r="Q979" s="794"/>
    </row>
    <row r="980" spans="1:17" x14ac:dyDescent="0.2">
      <c r="A980" s="794"/>
      <c r="B980" s="794"/>
      <c r="C980" s="794"/>
      <c r="D980" s="794"/>
      <c r="G980" s="794"/>
      <c r="H980" s="794"/>
      <c r="I980" s="794"/>
      <c r="J980" s="794"/>
      <c r="K980" s="794"/>
      <c r="L980" s="794"/>
      <c r="M980" s="794"/>
      <c r="N980" s="794"/>
      <c r="O980" s="794"/>
      <c r="P980" s="794"/>
      <c r="Q980" s="794"/>
    </row>
    <row r="981" spans="1:17" x14ac:dyDescent="0.2">
      <c r="A981" s="794"/>
      <c r="B981" s="794"/>
      <c r="C981" s="794"/>
      <c r="D981" s="794"/>
      <c r="G981" s="794"/>
      <c r="H981" s="794"/>
      <c r="I981" s="794"/>
      <c r="J981" s="794"/>
      <c r="K981" s="794"/>
      <c r="L981" s="794"/>
      <c r="M981" s="794"/>
      <c r="N981" s="794"/>
      <c r="O981" s="794"/>
      <c r="P981" s="794"/>
      <c r="Q981" s="794"/>
    </row>
    <row r="982" spans="1:17" x14ac:dyDescent="0.2">
      <c r="A982" s="794"/>
      <c r="B982" s="794"/>
      <c r="C982" s="794"/>
      <c r="D982" s="794"/>
      <c r="G982" s="794"/>
      <c r="H982" s="794"/>
      <c r="I982" s="794"/>
      <c r="J982" s="794"/>
      <c r="K982" s="794"/>
      <c r="L982" s="794"/>
      <c r="M982" s="794"/>
      <c r="N982" s="794"/>
      <c r="O982" s="794"/>
      <c r="P982" s="794"/>
      <c r="Q982" s="794"/>
    </row>
    <row r="983" spans="1:17" x14ac:dyDescent="0.2">
      <c r="A983" s="794"/>
      <c r="B983" s="794"/>
      <c r="C983" s="794"/>
      <c r="D983" s="794"/>
      <c r="G983" s="794"/>
      <c r="H983" s="794"/>
      <c r="I983" s="794"/>
      <c r="J983" s="794"/>
      <c r="K983" s="794"/>
      <c r="L983" s="794"/>
      <c r="M983" s="794"/>
      <c r="N983" s="794"/>
      <c r="O983" s="794"/>
      <c r="P983" s="794"/>
      <c r="Q983" s="794"/>
    </row>
    <row r="984" spans="1:17" x14ac:dyDescent="0.2">
      <c r="A984" s="794"/>
      <c r="B984" s="794"/>
      <c r="C984" s="794"/>
      <c r="D984" s="794"/>
      <c r="G984" s="794"/>
      <c r="H984" s="794"/>
      <c r="I984" s="794"/>
      <c r="J984" s="794"/>
      <c r="K984" s="794"/>
      <c r="L984" s="794"/>
      <c r="M984" s="794"/>
      <c r="N984" s="794"/>
      <c r="O984" s="794"/>
      <c r="P984" s="794"/>
      <c r="Q984" s="794"/>
    </row>
    <row r="985" spans="1:17" x14ac:dyDescent="0.2">
      <c r="A985" s="794"/>
      <c r="B985" s="794"/>
      <c r="C985" s="794"/>
      <c r="D985" s="794"/>
      <c r="G985" s="794"/>
      <c r="H985" s="794"/>
      <c r="I985" s="794"/>
      <c r="J985" s="794"/>
      <c r="K985" s="794"/>
      <c r="L985" s="794"/>
      <c r="M985" s="794"/>
      <c r="N985" s="794"/>
      <c r="O985" s="794"/>
      <c r="P985" s="794"/>
      <c r="Q985" s="794"/>
    </row>
    <row r="986" spans="1:17" x14ac:dyDescent="0.2">
      <c r="A986" s="794"/>
      <c r="B986" s="794"/>
      <c r="C986" s="794"/>
      <c r="D986" s="794"/>
      <c r="G986" s="794"/>
      <c r="H986" s="794"/>
      <c r="I986" s="794"/>
      <c r="J986" s="794"/>
      <c r="K986" s="794"/>
      <c r="L986" s="794"/>
      <c r="M986" s="794"/>
      <c r="N986" s="794"/>
      <c r="O986" s="794"/>
      <c r="P986" s="794"/>
      <c r="Q986" s="794"/>
    </row>
    <row r="987" spans="1:17" x14ac:dyDescent="0.2">
      <c r="A987" s="794"/>
      <c r="B987" s="794"/>
      <c r="C987" s="794"/>
      <c r="D987" s="794"/>
      <c r="G987" s="794"/>
      <c r="H987" s="794"/>
      <c r="I987" s="794"/>
      <c r="J987" s="794"/>
      <c r="K987" s="794"/>
      <c r="L987" s="794"/>
      <c r="M987" s="794"/>
      <c r="N987" s="794"/>
      <c r="O987" s="794"/>
      <c r="P987" s="794"/>
      <c r="Q987" s="794"/>
    </row>
    <row r="988" spans="1:17" x14ac:dyDescent="0.2">
      <c r="A988" s="794"/>
      <c r="B988" s="794"/>
      <c r="C988" s="794"/>
      <c r="D988" s="794"/>
      <c r="G988" s="794"/>
      <c r="H988" s="794"/>
      <c r="I988" s="794"/>
      <c r="J988" s="794"/>
      <c r="K988" s="794"/>
      <c r="L988" s="794"/>
      <c r="M988" s="794"/>
      <c r="N988" s="794"/>
      <c r="O988" s="794"/>
      <c r="P988" s="794"/>
      <c r="Q988" s="794"/>
    </row>
    <row r="989" spans="1:17" x14ac:dyDescent="0.2">
      <c r="A989" s="794"/>
      <c r="B989" s="794"/>
      <c r="C989" s="794"/>
      <c r="D989" s="794"/>
      <c r="G989" s="794"/>
      <c r="H989" s="794"/>
      <c r="I989" s="794"/>
      <c r="J989" s="794"/>
      <c r="K989" s="794"/>
      <c r="L989" s="794"/>
      <c r="M989" s="794"/>
      <c r="N989" s="794"/>
      <c r="O989" s="794"/>
      <c r="P989" s="794"/>
      <c r="Q989" s="794"/>
    </row>
    <row r="990" spans="1:17" x14ac:dyDescent="0.2">
      <c r="A990" s="794"/>
      <c r="B990" s="794"/>
      <c r="C990" s="794"/>
      <c r="D990" s="794"/>
      <c r="G990" s="794"/>
      <c r="H990" s="794"/>
      <c r="I990" s="794"/>
      <c r="J990" s="794"/>
      <c r="K990" s="794"/>
      <c r="L990" s="794"/>
      <c r="M990" s="794"/>
      <c r="N990" s="794"/>
      <c r="O990" s="794"/>
      <c r="P990" s="794"/>
      <c r="Q990" s="794"/>
    </row>
    <row r="991" spans="1:17" x14ac:dyDescent="0.2">
      <c r="A991" s="794"/>
      <c r="B991" s="794"/>
      <c r="C991" s="794"/>
      <c r="D991" s="794"/>
      <c r="G991" s="794"/>
      <c r="H991" s="794"/>
      <c r="I991" s="794"/>
      <c r="J991" s="794"/>
      <c r="K991" s="794"/>
      <c r="L991" s="794"/>
      <c r="M991" s="794"/>
      <c r="N991" s="794"/>
      <c r="O991" s="794"/>
      <c r="P991" s="794"/>
      <c r="Q991" s="794"/>
    </row>
    <row r="992" spans="1:17" x14ac:dyDescent="0.2">
      <c r="A992" s="794"/>
      <c r="B992" s="794"/>
      <c r="C992" s="794"/>
      <c r="D992" s="794"/>
      <c r="G992" s="794"/>
      <c r="H992" s="794"/>
      <c r="I992" s="794"/>
      <c r="J992" s="794"/>
      <c r="K992" s="794"/>
      <c r="L992" s="794"/>
      <c r="M992" s="794"/>
      <c r="N992" s="794"/>
      <c r="O992" s="794"/>
      <c r="P992" s="794"/>
      <c r="Q992" s="794"/>
    </row>
    <row r="993" spans="1:17" x14ac:dyDescent="0.2">
      <c r="A993" s="794"/>
      <c r="B993" s="794"/>
      <c r="C993" s="794"/>
      <c r="D993" s="794"/>
      <c r="G993" s="794"/>
      <c r="H993" s="794"/>
      <c r="I993" s="794"/>
      <c r="J993" s="794"/>
      <c r="K993" s="794"/>
      <c r="L993" s="794"/>
      <c r="M993" s="794"/>
      <c r="N993" s="794"/>
      <c r="O993" s="794"/>
      <c r="P993" s="794"/>
      <c r="Q993" s="794"/>
    </row>
    <row r="994" spans="1:17" x14ac:dyDescent="0.2">
      <c r="A994" s="794"/>
      <c r="B994" s="794"/>
      <c r="C994" s="794"/>
      <c r="D994" s="794"/>
      <c r="G994" s="794"/>
      <c r="H994" s="794"/>
      <c r="I994" s="794"/>
      <c r="J994" s="794"/>
      <c r="K994" s="794"/>
      <c r="L994" s="794"/>
      <c r="M994" s="794"/>
      <c r="N994" s="794"/>
      <c r="O994" s="794"/>
      <c r="P994" s="794"/>
      <c r="Q994" s="794"/>
    </row>
    <row r="995" spans="1:17" x14ac:dyDescent="0.2">
      <c r="A995" s="794"/>
      <c r="B995" s="794"/>
      <c r="C995" s="794"/>
      <c r="D995" s="794"/>
      <c r="G995" s="794"/>
      <c r="H995" s="794"/>
      <c r="I995" s="794"/>
      <c r="J995" s="794"/>
      <c r="K995" s="794"/>
      <c r="L995" s="794"/>
      <c r="M995" s="794"/>
      <c r="N995" s="794"/>
      <c r="O995" s="794"/>
      <c r="P995" s="794"/>
      <c r="Q995" s="794"/>
    </row>
    <row r="996" spans="1:17" x14ac:dyDescent="0.2">
      <c r="A996" s="794"/>
      <c r="B996" s="794"/>
      <c r="C996" s="794"/>
      <c r="D996" s="794"/>
      <c r="G996" s="794"/>
      <c r="H996" s="794"/>
      <c r="I996" s="794"/>
      <c r="J996" s="794"/>
      <c r="K996" s="794"/>
      <c r="L996" s="794"/>
      <c r="M996" s="794"/>
      <c r="N996" s="794"/>
      <c r="O996" s="794"/>
      <c r="P996" s="794"/>
      <c r="Q996" s="794"/>
    </row>
    <row r="997" spans="1:17" x14ac:dyDescent="0.2">
      <c r="A997" s="794"/>
      <c r="B997" s="794"/>
      <c r="C997" s="794"/>
      <c r="D997" s="794"/>
      <c r="G997" s="794"/>
      <c r="H997" s="794"/>
      <c r="I997" s="794"/>
      <c r="J997" s="794"/>
      <c r="K997" s="794"/>
      <c r="L997" s="794"/>
      <c r="M997" s="794"/>
      <c r="N997" s="794"/>
      <c r="O997" s="794"/>
      <c r="P997" s="794"/>
      <c r="Q997" s="794"/>
    </row>
    <row r="998" spans="1:17" x14ac:dyDescent="0.2">
      <c r="A998" s="794"/>
      <c r="B998" s="794"/>
      <c r="C998" s="794"/>
      <c r="D998" s="794"/>
      <c r="G998" s="794"/>
      <c r="H998" s="794"/>
      <c r="I998" s="794"/>
      <c r="J998" s="794"/>
      <c r="K998" s="794"/>
      <c r="L998" s="794"/>
      <c r="M998" s="794"/>
      <c r="N998" s="794"/>
      <c r="O998" s="794"/>
      <c r="P998" s="794"/>
      <c r="Q998" s="794"/>
    </row>
    <row r="999" spans="1:17" x14ac:dyDescent="0.2">
      <c r="A999" s="794"/>
      <c r="B999" s="794"/>
      <c r="C999" s="794"/>
      <c r="D999" s="794"/>
      <c r="G999" s="794"/>
      <c r="H999" s="794"/>
      <c r="I999" s="794"/>
      <c r="J999" s="794"/>
      <c r="K999" s="794"/>
      <c r="L999" s="794"/>
      <c r="M999" s="794"/>
      <c r="N999" s="794"/>
      <c r="O999" s="794"/>
      <c r="P999" s="794"/>
      <c r="Q999" s="794"/>
    </row>
    <row r="1000" spans="1:17" x14ac:dyDescent="0.2">
      <c r="A1000" s="794"/>
      <c r="B1000" s="794"/>
      <c r="C1000" s="794"/>
      <c r="D1000" s="794"/>
      <c r="G1000" s="794"/>
      <c r="H1000" s="794"/>
      <c r="I1000" s="794"/>
      <c r="J1000" s="794"/>
      <c r="K1000" s="794"/>
      <c r="L1000" s="794"/>
      <c r="M1000" s="794"/>
      <c r="N1000" s="794"/>
      <c r="O1000" s="794"/>
      <c r="P1000" s="794"/>
      <c r="Q1000" s="794"/>
    </row>
    <row r="1001" spans="1:17" x14ac:dyDescent="0.2">
      <c r="A1001" s="794"/>
      <c r="B1001" s="794"/>
      <c r="C1001" s="794"/>
      <c r="D1001" s="794"/>
      <c r="G1001" s="794"/>
      <c r="H1001" s="794"/>
      <c r="I1001" s="794"/>
      <c r="J1001" s="794"/>
      <c r="K1001" s="794"/>
      <c r="L1001" s="794"/>
      <c r="M1001" s="794"/>
      <c r="N1001" s="794"/>
      <c r="O1001" s="794"/>
      <c r="P1001" s="794"/>
      <c r="Q1001" s="794"/>
    </row>
    <row r="1002" spans="1:17" x14ac:dyDescent="0.2">
      <c r="A1002" s="794"/>
      <c r="B1002" s="794"/>
      <c r="C1002" s="794"/>
      <c r="D1002" s="794"/>
      <c r="G1002" s="794"/>
      <c r="H1002" s="794"/>
      <c r="I1002" s="794"/>
      <c r="J1002" s="794"/>
      <c r="K1002" s="794"/>
      <c r="L1002" s="794"/>
      <c r="M1002" s="794"/>
      <c r="N1002" s="794"/>
      <c r="O1002" s="794"/>
      <c r="P1002" s="794"/>
      <c r="Q1002" s="794"/>
    </row>
    <row r="1003" spans="1:17" x14ac:dyDescent="0.2">
      <c r="A1003" s="794"/>
      <c r="B1003" s="794"/>
      <c r="C1003" s="794"/>
      <c r="D1003" s="794"/>
      <c r="G1003" s="794"/>
      <c r="H1003" s="794"/>
      <c r="I1003" s="794"/>
      <c r="J1003" s="794"/>
      <c r="K1003" s="794"/>
      <c r="L1003" s="794"/>
      <c r="M1003" s="794"/>
      <c r="N1003" s="794"/>
      <c r="O1003" s="794"/>
      <c r="P1003" s="794"/>
      <c r="Q1003" s="794"/>
    </row>
    <row r="1004" spans="1:17" x14ac:dyDescent="0.2">
      <c r="A1004" s="794"/>
      <c r="B1004" s="794"/>
      <c r="C1004" s="794"/>
      <c r="D1004" s="794"/>
      <c r="G1004" s="794"/>
      <c r="H1004" s="794"/>
      <c r="I1004" s="794"/>
      <c r="J1004" s="794"/>
      <c r="K1004" s="794"/>
      <c r="L1004" s="794"/>
      <c r="M1004" s="794"/>
      <c r="N1004" s="794"/>
      <c r="O1004" s="794"/>
      <c r="P1004" s="794"/>
      <c r="Q1004" s="794"/>
    </row>
    <row r="1005" spans="1:17" x14ac:dyDescent="0.2">
      <c r="A1005" s="794"/>
      <c r="B1005" s="794"/>
      <c r="C1005" s="794"/>
      <c r="D1005" s="794"/>
      <c r="G1005" s="794"/>
      <c r="H1005" s="794"/>
      <c r="I1005" s="794"/>
      <c r="J1005" s="794"/>
      <c r="K1005" s="794"/>
      <c r="L1005" s="794"/>
      <c r="M1005" s="794"/>
      <c r="N1005" s="794"/>
      <c r="O1005" s="794"/>
      <c r="P1005" s="794"/>
      <c r="Q1005" s="794"/>
    </row>
    <row r="1006" spans="1:17" x14ac:dyDescent="0.2">
      <c r="A1006" s="794"/>
      <c r="B1006" s="794"/>
      <c r="C1006" s="794"/>
      <c r="D1006" s="794"/>
      <c r="G1006" s="794"/>
      <c r="H1006" s="794"/>
      <c r="I1006" s="794"/>
      <c r="J1006" s="794"/>
      <c r="K1006" s="794"/>
      <c r="L1006" s="794"/>
      <c r="M1006" s="794"/>
      <c r="N1006" s="794"/>
      <c r="O1006" s="794"/>
      <c r="P1006" s="794"/>
      <c r="Q1006" s="794"/>
    </row>
    <row r="1007" spans="1:17" x14ac:dyDescent="0.2">
      <c r="A1007" s="794"/>
      <c r="B1007" s="794"/>
      <c r="C1007" s="794"/>
      <c r="D1007" s="794"/>
      <c r="G1007" s="794"/>
      <c r="H1007" s="794"/>
      <c r="I1007" s="794"/>
      <c r="J1007" s="794"/>
      <c r="K1007" s="794"/>
      <c r="L1007" s="794"/>
      <c r="M1007" s="794"/>
      <c r="N1007" s="794"/>
      <c r="O1007" s="794"/>
      <c r="P1007" s="794"/>
      <c r="Q1007" s="794"/>
    </row>
    <row r="1008" spans="1:17" x14ac:dyDescent="0.2">
      <c r="A1008" s="794"/>
      <c r="B1008" s="794"/>
      <c r="C1008" s="794"/>
      <c r="D1008" s="794"/>
      <c r="G1008" s="794"/>
      <c r="H1008" s="794"/>
      <c r="I1008" s="794"/>
      <c r="J1008" s="794"/>
      <c r="K1008" s="794"/>
      <c r="L1008" s="794"/>
      <c r="M1008" s="794"/>
      <c r="N1008" s="794"/>
      <c r="O1008" s="794"/>
      <c r="P1008" s="794"/>
      <c r="Q1008" s="794"/>
    </row>
    <row r="1009" spans="1:17" x14ac:dyDescent="0.2">
      <c r="A1009" s="794"/>
      <c r="B1009" s="794"/>
      <c r="C1009" s="794"/>
      <c r="D1009" s="794"/>
      <c r="G1009" s="794"/>
      <c r="H1009" s="794"/>
      <c r="I1009" s="794"/>
      <c r="J1009" s="794"/>
      <c r="K1009" s="794"/>
      <c r="L1009" s="794"/>
      <c r="M1009" s="794"/>
      <c r="N1009" s="794"/>
      <c r="O1009" s="794"/>
      <c r="P1009" s="794"/>
      <c r="Q1009" s="794"/>
    </row>
    <row r="1010" spans="1:17" x14ac:dyDescent="0.2">
      <c r="A1010" s="794"/>
      <c r="B1010" s="794"/>
      <c r="C1010" s="794"/>
      <c r="D1010" s="794"/>
      <c r="G1010" s="794"/>
      <c r="H1010" s="794"/>
      <c r="I1010" s="794"/>
      <c r="J1010" s="794"/>
      <c r="K1010" s="794"/>
      <c r="L1010" s="794"/>
      <c r="M1010" s="794"/>
      <c r="N1010" s="794"/>
      <c r="O1010" s="794"/>
      <c r="P1010" s="794"/>
      <c r="Q1010" s="794"/>
    </row>
    <row r="1011" spans="1:17" x14ac:dyDescent="0.2">
      <c r="A1011" s="794"/>
      <c r="B1011" s="794"/>
      <c r="C1011" s="794"/>
      <c r="D1011" s="794"/>
      <c r="G1011" s="794"/>
      <c r="H1011" s="794"/>
      <c r="I1011" s="794"/>
      <c r="J1011" s="794"/>
      <c r="K1011" s="794"/>
      <c r="L1011" s="794"/>
      <c r="M1011" s="794"/>
      <c r="N1011" s="794"/>
      <c r="O1011" s="794"/>
      <c r="P1011" s="794"/>
      <c r="Q1011" s="794"/>
    </row>
    <row r="1012" spans="1:17" x14ac:dyDescent="0.2">
      <c r="A1012" s="794"/>
      <c r="B1012" s="794"/>
      <c r="C1012" s="794"/>
      <c r="D1012" s="794"/>
      <c r="G1012" s="794"/>
      <c r="H1012" s="794"/>
      <c r="I1012" s="794"/>
      <c r="J1012" s="794"/>
      <c r="K1012" s="794"/>
      <c r="L1012" s="794"/>
      <c r="M1012" s="794"/>
      <c r="N1012" s="794"/>
      <c r="O1012" s="794"/>
      <c r="P1012" s="794"/>
      <c r="Q1012" s="794"/>
    </row>
    <row r="1013" spans="1:17" x14ac:dyDescent="0.2">
      <c r="A1013" s="794"/>
      <c r="B1013" s="794"/>
      <c r="C1013" s="794"/>
      <c r="D1013" s="794"/>
      <c r="G1013" s="794"/>
      <c r="H1013" s="794"/>
      <c r="I1013" s="794"/>
      <c r="J1013" s="794"/>
      <c r="K1013" s="794"/>
      <c r="L1013" s="794"/>
      <c r="M1013" s="794"/>
      <c r="N1013" s="794"/>
      <c r="O1013" s="794"/>
      <c r="P1013" s="794"/>
      <c r="Q1013" s="794"/>
    </row>
    <row r="1014" spans="1:17" x14ac:dyDescent="0.2">
      <c r="A1014" s="794"/>
      <c r="B1014" s="794"/>
      <c r="C1014" s="794"/>
      <c r="D1014" s="794"/>
      <c r="G1014" s="794"/>
      <c r="H1014" s="794"/>
      <c r="I1014" s="794"/>
      <c r="J1014" s="794"/>
      <c r="K1014" s="794"/>
      <c r="L1014" s="794"/>
      <c r="M1014" s="794"/>
      <c r="N1014" s="794"/>
      <c r="O1014" s="794"/>
      <c r="P1014" s="794"/>
      <c r="Q1014" s="794"/>
    </row>
    <row r="1015" spans="1:17" x14ac:dyDescent="0.2">
      <c r="A1015" s="794"/>
      <c r="B1015" s="794"/>
      <c r="C1015" s="794"/>
      <c r="D1015" s="794"/>
      <c r="G1015" s="794"/>
      <c r="H1015" s="794"/>
      <c r="I1015" s="794"/>
      <c r="J1015" s="794"/>
      <c r="K1015" s="794"/>
      <c r="L1015" s="794"/>
      <c r="M1015" s="794"/>
      <c r="N1015" s="794"/>
      <c r="O1015" s="794"/>
      <c r="P1015" s="794"/>
      <c r="Q1015" s="794"/>
    </row>
    <row r="1016" spans="1:17" x14ac:dyDescent="0.2">
      <c r="A1016" s="794"/>
      <c r="B1016" s="794"/>
      <c r="C1016" s="794"/>
      <c r="D1016" s="794"/>
      <c r="G1016" s="794"/>
      <c r="H1016" s="794"/>
      <c r="I1016" s="794"/>
      <c r="J1016" s="794"/>
      <c r="K1016" s="794"/>
      <c r="L1016" s="794"/>
      <c r="M1016" s="794"/>
      <c r="N1016" s="794"/>
      <c r="O1016" s="794"/>
      <c r="P1016" s="794"/>
      <c r="Q1016" s="794"/>
    </row>
    <row r="1017" spans="1:17" x14ac:dyDescent="0.2">
      <c r="A1017" s="794"/>
      <c r="B1017" s="794"/>
      <c r="C1017" s="794"/>
      <c r="D1017" s="794"/>
      <c r="G1017" s="794"/>
      <c r="H1017" s="794"/>
      <c r="I1017" s="794"/>
      <c r="J1017" s="794"/>
      <c r="K1017" s="794"/>
      <c r="L1017" s="794"/>
      <c r="M1017" s="794"/>
      <c r="N1017" s="794"/>
      <c r="O1017" s="794"/>
      <c r="P1017" s="794"/>
      <c r="Q1017" s="794"/>
    </row>
    <row r="1018" spans="1:17" x14ac:dyDescent="0.2">
      <c r="A1018" s="794"/>
      <c r="B1018" s="794"/>
      <c r="C1018" s="794"/>
      <c r="D1018" s="794"/>
      <c r="G1018" s="794"/>
      <c r="H1018" s="794"/>
      <c r="I1018" s="794"/>
      <c r="J1018" s="794"/>
      <c r="K1018" s="794"/>
      <c r="L1018" s="794"/>
      <c r="M1018" s="794"/>
      <c r="N1018" s="794"/>
      <c r="O1018" s="794"/>
      <c r="P1018" s="794"/>
      <c r="Q1018" s="794"/>
    </row>
    <row r="1019" spans="1:17" x14ac:dyDescent="0.2">
      <c r="A1019" s="794"/>
      <c r="B1019" s="794"/>
      <c r="C1019" s="794"/>
      <c r="D1019" s="794"/>
      <c r="G1019" s="794"/>
      <c r="H1019" s="794"/>
      <c r="I1019" s="794"/>
      <c r="J1019" s="794"/>
      <c r="K1019" s="794"/>
      <c r="L1019" s="794"/>
      <c r="M1019" s="794"/>
      <c r="N1019" s="794"/>
      <c r="O1019" s="794"/>
      <c r="P1019" s="794"/>
      <c r="Q1019" s="794"/>
    </row>
    <row r="1020" spans="1:17" x14ac:dyDescent="0.2">
      <c r="A1020" s="794"/>
      <c r="B1020" s="794"/>
      <c r="C1020" s="794"/>
      <c r="D1020" s="794"/>
      <c r="G1020" s="794"/>
      <c r="H1020" s="794"/>
      <c r="I1020" s="794"/>
      <c r="J1020" s="794"/>
      <c r="K1020" s="794"/>
      <c r="L1020" s="794"/>
      <c r="M1020" s="794"/>
      <c r="N1020" s="794"/>
      <c r="O1020" s="794"/>
      <c r="P1020" s="794"/>
      <c r="Q1020" s="794"/>
    </row>
    <row r="1021" spans="1:17" x14ac:dyDescent="0.2">
      <c r="A1021" s="794"/>
      <c r="B1021" s="794"/>
      <c r="C1021" s="794"/>
      <c r="D1021" s="794"/>
      <c r="G1021" s="794"/>
      <c r="H1021" s="794"/>
      <c r="I1021" s="794"/>
      <c r="J1021" s="794"/>
      <c r="K1021" s="794"/>
      <c r="L1021" s="794"/>
      <c r="M1021" s="794"/>
      <c r="N1021" s="794"/>
      <c r="O1021" s="794"/>
      <c r="P1021" s="794"/>
      <c r="Q1021" s="794"/>
    </row>
    <row r="1022" spans="1:17" x14ac:dyDescent="0.2">
      <c r="A1022" s="794"/>
      <c r="B1022" s="794"/>
      <c r="C1022" s="794"/>
      <c r="D1022" s="794"/>
      <c r="G1022" s="794"/>
      <c r="H1022" s="794"/>
      <c r="I1022" s="794"/>
      <c r="J1022" s="794"/>
      <c r="K1022" s="794"/>
      <c r="L1022" s="794"/>
      <c r="M1022" s="794"/>
      <c r="N1022" s="794"/>
      <c r="O1022" s="794"/>
      <c r="P1022" s="794"/>
      <c r="Q1022" s="794"/>
    </row>
    <row r="1023" spans="1:17" x14ac:dyDescent="0.2">
      <c r="A1023" s="794"/>
      <c r="B1023" s="794"/>
      <c r="C1023" s="794"/>
      <c r="D1023" s="794"/>
      <c r="G1023" s="794"/>
      <c r="H1023" s="794"/>
      <c r="I1023" s="794"/>
      <c r="J1023" s="794"/>
      <c r="K1023" s="794"/>
      <c r="L1023" s="794"/>
      <c r="M1023" s="794"/>
      <c r="N1023" s="794"/>
      <c r="O1023" s="794"/>
      <c r="P1023" s="794"/>
      <c r="Q1023" s="794"/>
    </row>
    <row r="1024" spans="1:17" x14ac:dyDescent="0.2">
      <c r="A1024" s="794"/>
      <c r="B1024" s="794"/>
      <c r="C1024" s="794"/>
      <c r="D1024" s="794"/>
      <c r="G1024" s="794"/>
      <c r="H1024" s="794"/>
      <c r="I1024" s="794"/>
      <c r="J1024" s="794"/>
      <c r="K1024" s="794"/>
      <c r="L1024" s="794"/>
      <c r="M1024" s="794"/>
      <c r="N1024" s="794"/>
      <c r="O1024" s="794"/>
      <c r="P1024" s="794"/>
      <c r="Q1024" s="794"/>
    </row>
    <row r="1025" spans="1:17" x14ac:dyDescent="0.2">
      <c r="A1025" s="794"/>
      <c r="B1025" s="794"/>
      <c r="C1025" s="794"/>
      <c r="D1025" s="794"/>
      <c r="G1025" s="794"/>
      <c r="H1025" s="794"/>
      <c r="I1025" s="794"/>
      <c r="J1025" s="794"/>
      <c r="K1025" s="794"/>
      <c r="L1025" s="794"/>
      <c r="M1025" s="794"/>
      <c r="N1025" s="794"/>
      <c r="O1025" s="794"/>
      <c r="P1025" s="794"/>
      <c r="Q1025" s="794"/>
    </row>
    <row r="1026" spans="1:17" x14ac:dyDescent="0.2">
      <c r="A1026" s="794"/>
      <c r="B1026" s="794"/>
      <c r="C1026" s="794"/>
      <c r="D1026" s="794"/>
      <c r="G1026" s="794"/>
      <c r="H1026" s="794"/>
      <c r="I1026" s="794"/>
      <c r="J1026" s="794"/>
      <c r="K1026" s="794"/>
      <c r="L1026" s="794"/>
      <c r="M1026" s="794"/>
      <c r="N1026" s="794"/>
      <c r="O1026" s="794"/>
      <c r="P1026" s="794"/>
      <c r="Q1026" s="794"/>
    </row>
    <row r="1027" spans="1:17" x14ac:dyDescent="0.2">
      <c r="A1027" s="794"/>
      <c r="B1027" s="794"/>
      <c r="C1027" s="794"/>
      <c r="D1027" s="794"/>
      <c r="G1027" s="794"/>
      <c r="H1027" s="794"/>
      <c r="I1027" s="794"/>
      <c r="J1027" s="794"/>
      <c r="K1027" s="794"/>
      <c r="L1027" s="794"/>
      <c r="M1027" s="794"/>
      <c r="N1027" s="794"/>
      <c r="O1027" s="794"/>
      <c r="P1027" s="794"/>
      <c r="Q1027" s="794"/>
    </row>
    <row r="1028" spans="1:17" x14ac:dyDescent="0.2">
      <c r="A1028" s="794"/>
      <c r="B1028" s="794"/>
      <c r="C1028" s="794"/>
      <c r="D1028" s="794"/>
      <c r="G1028" s="794"/>
      <c r="H1028" s="794"/>
      <c r="I1028" s="794"/>
      <c r="J1028" s="794"/>
      <c r="K1028" s="794"/>
      <c r="L1028" s="794"/>
      <c r="M1028" s="794"/>
      <c r="N1028" s="794"/>
      <c r="O1028" s="794"/>
      <c r="P1028" s="794"/>
      <c r="Q1028" s="794"/>
    </row>
    <row r="1029" spans="1:17" x14ac:dyDescent="0.2">
      <c r="A1029" s="794"/>
      <c r="B1029" s="794"/>
      <c r="C1029" s="794"/>
      <c r="D1029" s="794"/>
      <c r="G1029" s="794"/>
      <c r="H1029" s="794"/>
      <c r="I1029" s="794"/>
      <c r="J1029" s="794"/>
      <c r="K1029" s="794"/>
      <c r="L1029" s="794"/>
      <c r="M1029" s="794"/>
      <c r="N1029" s="794"/>
      <c r="O1029" s="794"/>
      <c r="P1029" s="794"/>
      <c r="Q1029" s="794"/>
    </row>
    <row r="1030" spans="1:17" x14ac:dyDescent="0.2">
      <c r="A1030" s="794"/>
      <c r="B1030" s="794"/>
      <c r="C1030" s="794"/>
      <c r="D1030" s="794"/>
      <c r="G1030" s="794"/>
      <c r="H1030" s="794"/>
      <c r="I1030" s="794"/>
      <c r="J1030" s="794"/>
      <c r="K1030" s="794"/>
      <c r="L1030" s="794"/>
      <c r="M1030" s="794"/>
      <c r="N1030" s="794"/>
      <c r="O1030" s="794"/>
      <c r="P1030" s="794"/>
      <c r="Q1030" s="794"/>
    </row>
    <row r="1031" spans="1:17" x14ac:dyDescent="0.2">
      <c r="A1031" s="794"/>
      <c r="B1031" s="794"/>
      <c r="C1031" s="794"/>
      <c r="D1031" s="794"/>
      <c r="G1031" s="794"/>
      <c r="H1031" s="794"/>
      <c r="I1031" s="794"/>
      <c r="J1031" s="794"/>
      <c r="K1031" s="794"/>
      <c r="L1031" s="794"/>
      <c r="M1031" s="794"/>
      <c r="N1031" s="794"/>
      <c r="O1031" s="794"/>
      <c r="P1031" s="794"/>
      <c r="Q1031" s="794"/>
    </row>
    <row r="1032" spans="1:17" x14ac:dyDescent="0.2">
      <c r="A1032" s="794"/>
      <c r="B1032" s="794"/>
      <c r="C1032" s="794"/>
      <c r="D1032" s="794"/>
      <c r="G1032" s="794"/>
      <c r="H1032" s="794"/>
      <c r="I1032" s="794"/>
      <c r="J1032" s="794"/>
      <c r="K1032" s="794"/>
      <c r="L1032" s="794"/>
      <c r="M1032" s="794"/>
      <c r="N1032" s="794"/>
      <c r="O1032" s="794"/>
      <c r="P1032" s="794"/>
      <c r="Q1032" s="794"/>
    </row>
    <row r="1033" spans="1:17" x14ac:dyDescent="0.2">
      <c r="A1033" s="794"/>
      <c r="B1033" s="794"/>
      <c r="C1033" s="794"/>
      <c r="D1033" s="794"/>
      <c r="G1033" s="794"/>
      <c r="H1033" s="794"/>
      <c r="I1033" s="794"/>
      <c r="J1033" s="794"/>
      <c r="K1033" s="794"/>
      <c r="L1033" s="794"/>
      <c r="M1033" s="794"/>
      <c r="N1033" s="794"/>
      <c r="O1033" s="794"/>
      <c r="P1033" s="794"/>
      <c r="Q1033" s="794"/>
    </row>
    <row r="1034" spans="1:17" x14ac:dyDescent="0.2">
      <c r="A1034" s="794"/>
      <c r="B1034" s="794"/>
      <c r="C1034" s="794"/>
      <c r="D1034" s="794"/>
      <c r="G1034" s="794"/>
      <c r="H1034" s="794"/>
      <c r="I1034" s="794"/>
      <c r="J1034" s="794"/>
      <c r="K1034" s="794"/>
      <c r="L1034" s="794"/>
      <c r="M1034" s="794"/>
      <c r="N1034" s="794"/>
      <c r="O1034" s="794"/>
      <c r="P1034" s="794"/>
      <c r="Q1034" s="794"/>
    </row>
    <row r="1035" spans="1:17" x14ac:dyDescent="0.2">
      <c r="A1035" s="794"/>
      <c r="B1035" s="794"/>
      <c r="C1035" s="794"/>
      <c r="D1035" s="794"/>
      <c r="G1035" s="794"/>
      <c r="H1035" s="794"/>
      <c r="I1035" s="794"/>
      <c r="J1035" s="794"/>
      <c r="K1035" s="794"/>
      <c r="L1035" s="794"/>
      <c r="M1035" s="794"/>
      <c r="N1035" s="794"/>
      <c r="O1035" s="794"/>
      <c r="P1035" s="794"/>
      <c r="Q1035" s="794"/>
    </row>
    <row r="1036" spans="1:17" x14ac:dyDescent="0.2">
      <c r="A1036" s="794"/>
      <c r="B1036" s="794"/>
      <c r="C1036" s="794"/>
      <c r="D1036" s="794"/>
      <c r="G1036" s="794"/>
      <c r="H1036" s="794"/>
      <c r="I1036" s="794"/>
      <c r="J1036" s="794"/>
      <c r="K1036" s="794"/>
      <c r="L1036" s="794"/>
      <c r="M1036" s="794"/>
      <c r="N1036" s="794"/>
      <c r="O1036" s="794"/>
      <c r="P1036" s="794"/>
      <c r="Q1036" s="794"/>
    </row>
    <row r="1037" spans="1:17" x14ac:dyDescent="0.2">
      <c r="A1037" s="794"/>
      <c r="B1037" s="794"/>
      <c r="C1037" s="794"/>
      <c r="D1037" s="794"/>
      <c r="G1037" s="794"/>
      <c r="H1037" s="794"/>
      <c r="I1037" s="794"/>
      <c r="J1037" s="794"/>
      <c r="K1037" s="794"/>
      <c r="L1037" s="794"/>
      <c r="M1037" s="794"/>
      <c r="N1037" s="794"/>
      <c r="O1037" s="794"/>
      <c r="P1037" s="794"/>
      <c r="Q1037" s="794"/>
    </row>
    <row r="1038" spans="1:17" x14ac:dyDescent="0.2">
      <c r="A1038" s="794"/>
      <c r="B1038" s="794"/>
      <c r="C1038" s="794"/>
      <c r="D1038" s="794"/>
      <c r="G1038" s="794"/>
      <c r="H1038" s="794"/>
      <c r="I1038" s="794"/>
      <c r="J1038" s="794"/>
      <c r="K1038" s="794"/>
      <c r="L1038" s="794"/>
      <c r="M1038" s="794"/>
      <c r="N1038" s="794"/>
      <c r="O1038" s="794"/>
      <c r="P1038" s="794"/>
      <c r="Q1038" s="794"/>
    </row>
    <row r="1039" spans="1:17" x14ac:dyDescent="0.2">
      <c r="A1039" s="794"/>
      <c r="B1039" s="794"/>
      <c r="C1039" s="794"/>
      <c r="D1039" s="794"/>
      <c r="G1039" s="794"/>
      <c r="H1039" s="794"/>
      <c r="I1039" s="794"/>
      <c r="J1039" s="794"/>
      <c r="K1039" s="794"/>
      <c r="L1039" s="794"/>
      <c r="M1039" s="794"/>
      <c r="N1039" s="794"/>
      <c r="O1039" s="794"/>
      <c r="P1039" s="794"/>
      <c r="Q1039" s="794"/>
    </row>
    <row r="1040" spans="1:17" x14ac:dyDescent="0.2">
      <c r="A1040" s="794"/>
      <c r="B1040" s="794"/>
      <c r="C1040" s="794"/>
      <c r="D1040" s="794"/>
      <c r="G1040" s="794"/>
      <c r="H1040" s="794"/>
      <c r="I1040" s="794"/>
      <c r="J1040" s="794"/>
      <c r="K1040" s="794"/>
      <c r="L1040" s="794"/>
      <c r="M1040" s="794"/>
      <c r="N1040" s="794"/>
      <c r="O1040" s="794"/>
      <c r="P1040" s="794"/>
      <c r="Q1040" s="794"/>
    </row>
    <row r="1041" spans="1:17" x14ac:dyDescent="0.2">
      <c r="A1041" s="794"/>
      <c r="B1041" s="794"/>
      <c r="C1041" s="794"/>
      <c r="D1041" s="794"/>
      <c r="G1041" s="794"/>
      <c r="H1041" s="794"/>
      <c r="I1041" s="794"/>
      <c r="J1041" s="794"/>
      <c r="K1041" s="794"/>
      <c r="L1041" s="794"/>
      <c r="M1041" s="794"/>
      <c r="N1041" s="794"/>
      <c r="O1041" s="794"/>
      <c r="P1041" s="794"/>
      <c r="Q1041" s="794"/>
    </row>
    <row r="1042" spans="1:17" x14ac:dyDescent="0.2">
      <c r="A1042" s="794"/>
      <c r="B1042" s="794"/>
      <c r="C1042" s="794"/>
      <c r="D1042" s="794"/>
      <c r="G1042" s="794"/>
      <c r="H1042" s="794"/>
      <c r="I1042" s="794"/>
      <c r="J1042" s="794"/>
      <c r="K1042" s="794"/>
      <c r="L1042" s="794"/>
      <c r="M1042" s="794"/>
      <c r="N1042" s="794"/>
      <c r="O1042" s="794"/>
      <c r="P1042" s="794"/>
      <c r="Q1042" s="794"/>
    </row>
    <row r="1043" spans="1:17" x14ac:dyDescent="0.2">
      <c r="A1043" s="794"/>
      <c r="B1043" s="794"/>
      <c r="C1043" s="794"/>
      <c r="D1043" s="794"/>
      <c r="G1043" s="794"/>
      <c r="H1043" s="794"/>
      <c r="I1043" s="794"/>
      <c r="J1043" s="794"/>
      <c r="K1043" s="794"/>
      <c r="L1043" s="794"/>
      <c r="M1043" s="794"/>
      <c r="N1043" s="794"/>
      <c r="O1043" s="794"/>
      <c r="P1043" s="794"/>
      <c r="Q1043" s="794"/>
    </row>
    <row r="1044" spans="1:17" x14ac:dyDescent="0.2">
      <c r="A1044" s="794"/>
      <c r="B1044" s="794"/>
      <c r="C1044" s="794"/>
      <c r="D1044" s="794"/>
      <c r="G1044" s="794"/>
      <c r="H1044" s="794"/>
      <c r="I1044" s="794"/>
      <c r="J1044" s="794"/>
      <c r="K1044" s="794"/>
      <c r="L1044" s="794"/>
      <c r="M1044" s="794"/>
      <c r="N1044" s="794"/>
      <c r="O1044" s="794"/>
      <c r="P1044" s="794"/>
      <c r="Q1044" s="794"/>
    </row>
    <row r="1045" spans="1:17" x14ac:dyDescent="0.2">
      <c r="A1045" s="794"/>
      <c r="B1045" s="794"/>
      <c r="C1045" s="794"/>
      <c r="D1045" s="794"/>
      <c r="G1045" s="794"/>
      <c r="H1045" s="794"/>
      <c r="I1045" s="794"/>
      <c r="J1045" s="794"/>
      <c r="K1045" s="794"/>
      <c r="L1045" s="794"/>
      <c r="M1045" s="794"/>
      <c r="N1045" s="794"/>
      <c r="O1045" s="794"/>
      <c r="P1045" s="794"/>
      <c r="Q1045" s="794"/>
    </row>
    <row r="1046" spans="1:17" x14ac:dyDescent="0.2">
      <c r="A1046" s="794"/>
      <c r="B1046" s="794"/>
      <c r="C1046" s="794"/>
      <c r="D1046" s="794"/>
      <c r="G1046" s="794"/>
      <c r="H1046" s="794"/>
      <c r="I1046" s="794"/>
      <c r="J1046" s="794"/>
      <c r="K1046" s="794"/>
      <c r="L1046" s="794"/>
      <c r="M1046" s="794"/>
      <c r="N1046" s="794"/>
      <c r="O1046" s="794"/>
      <c r="P1046" s="794"/>
      <c r="Q1046" s="794"/>
    </row>
    <row r="1047" spans="1:17" x14ac:dyDescent="0.2">
      <c r="A1047" s="794"/>
      <c r="B1047" s="794"/>
      <c r="C1047" s="794"/>
      <c r="D1047" s="794"/>
      <c r="G1047" s="794"/>
      <c r="H1047" s="794"/>
      <c r="I1047" s="794"/>
      <c r="J1047" s="794"/>
      <c r="K1047" s="794"/>
      <c r="L1047" s="794"/>
      <c r="M1047" s="794"/>
      <c r="N1047" s="794"/>
      <c r="O1047" s="794"/>
      <c r="P1047" s="794"/>
      <c r="Q1047" s="794"/>
    </row>
    <row r="1048" spans="1:17" x14ac:dyDescent="0.2">
      <c r="A1048" s="794"/>
      <c r="B1048" s="794"/>
      <c r="C1048" s="794"/>
      <c r="D1048" s="794"/>
      <c r="G1048" s="794"/>
      <c r="H1048" s="794"/>
      <c r="I1048" s="794"/>
      <c r="J1048" s="794"/>
      <c r="K1048" s="794"/>
      <c r="L1048" s="794"/>
      <c r="M1048" s="794"/>
      <c r="N1048" s="794"/>
      <c r="O1048" s="794"/>
      <c r="P1048" s="794"/>
      <c r="Q1048" s="794"/>
    </row>
    <row r="1049" spans="1:17" x14ac:dyDescent="0.2">
      <c r="A1049" s="794"/>
      <c r="B1049" s="794"/>
      <c r="C1049" s="794"/>
      <c r="D1049" s="794"/>
      <c r="G1049" s="794"/>
      <c r="H1049" s="794"/>
      <c r="I1049" s="794"/>
      <c r="J1049" s="794"/>
      <c r="K1049" s="794"/>
      <c r="L1049" s="794"/>
      <c r="M1049" s="794"/>
      <c r="N1049" s="794"/>
      <c r="O1049" s="794"/>
      <c r="P1049" s="794"/>
      <c r="Q1049" s="794"/>
    </row>
    <row r="1050" spans="1:17" x14ac:dyDescent="0.2">
      <c r="A1050" s="794"/>
      <c r="B1050" s="794"/>
      <c r="C1050" s="794"/>
      <c r="D1050" s="794"/>
      <c r="G1050" s="794"/>
      <c r="H1050" s="794"/>
      <c r="I1050" s="794"/>
      <c r="J1050" s="794"/>
      <c r="K1050" s="794"/>
      <c r="L1050" s="794"/>
      <c r="M1050" s="794"/>
      <c r="N1050" s="794"/>
      <c r="O1050" s="794"/>
      <c r="P1050" s="794"/>
      <c r="Q1050" s="794"/>
    </row>
    <row r="1051" spans="1:17" x14ac:dyDescent="0.2">
      <c r="A1051" s="794"/>
      <c r="B1051" s="794"/>
      <c r="C1051" s="794"/>
      <c r="D1051" s="794"/>
      <c r="G1051" s="794"/>
      <c r="H1051" s="794"/>
      <c r="I1051" s="794"/>
      <c r="J1051" s="794"/>
      <c r="K1051" s="794"/>
      <c r="L1051" s="794"/>
      <c r="M1051" s="794"/>
      <c r="N1051" s="794"/>
      <c r="O1051" s="794"/>
      <c r="P1051" s="794"/>
      <c r="Q1051" s="794"/>
    </row>
    <row r="1052" spans="1:17" x14ac:dyDescent="0.2">
      <c r="A1052" s="794"/>
      <c r="B1052" s="794"/>
      <c r="C1052" s="794"/>
      <c r="D1052" s="794"/>
      <c r="G1052" s="794"/>
      <c r="H1052" s="794"/>
      <c r="I1052" s="794"/>
      <c r="J1052" s="794"/>
      <c r="K1052" s="794"/>
      <c r="L1052" s="794"/>
      <c r="M1052" s="794"/>
      <c r="N1052" s="794"/>
      <c r="O1052" s="794"/>
      <c r="P1052" s="794"/>
      <c r="Q1052" s="794"/>
    </row>
    <row r="1053" spans="1:17" x14ac:dyDescent="0.2">
      <c r="A1053" s="794"/>
      <c r="B1053" s="794"/>
      <c r="C1053" s="794"/>
      <c r="D1053" s="794"/>
      <c r="G1053" s="794"/>
      <c r="H1053" s="794"/>
      <c r="I1053" s="794"/>
      <c r="J1053" s="794"/>
      <c r="K1053" s="794"/>
      <c r="L1053" s="794"/>
      <c r="M1053" s="794"/>
      <c r="N1053" s="794"/>
      <c r="O1053" s="794"/>
      <c r="P1053" s="794"/>
      <c r="Q1053" s="794"/>
    </row>
    <row r="1054" spans="1:17" x14ac:dyDescent="0.2">
      <c r="A1054" s="794"/>
      <c r="B1054" s="794"/>
      <c r="C1054" s="794"/>
      <c r="D1054" s="794"/>
      <c r="G1054" s="794"/>
      <c r="H1054" s="794"/>
      <c r="I1054" s="794"/>
      <c r="J1054" s="794"/>
      <c r="K1054" s="794"/>
      <c r="L1054" s="794"/>
      <c r="M1054" s="794"/>
      <c r="N1054" s="794"/>
      <c r="O1054" s="794"/>
      <c r="P1054" s="794"/>
      <c r="Q1054" s="794"/>
    </row>
    <row r="1055" spans="1:17" x14ac:dyDescent="0.2">
      <c r="A1055" s="794"/>
      <c r="B1055" s="794"/>
      <c r="C1055" s="794"/>
      <c r="D1055" s="794"/>
      <c r="G1055" s="794"/>
      <c r="H1055" s="794"/>
      <c r="I1055" s="794"/>
      <c r="J1055" s="794"/>
      <c r="K1055" s="794"/>
      <c r="L1055" s="794"/>
      <c r="M1055" s="794"/>
      <c r="N1055" s="794"/>
      <c r="O1055" s="794"/>
      <c r="P1055" s="794"/>
      <c r="Q1055" s="794"/>
    </row>
    <row r="1056" spans="1:17" x14ac:dyDescent="0.2">
      <c r="A1056" s="794"/>
      <c r="B1056" s="794"/>
      <c r="C1056" s="794"/>
      <c r="D1056" s="794"/>
      <c r="G1056" s="794"/>
      <c r="H1056" s="794"/>
      <c r="I1056" s="794"/>
      <c r="J1056" s="794"/>
      <c r="K1056" s="794"/>
      <c r="L1056" s="794"/>
      <c r="M1056" s="794"/>
      <c r="N1056" s="794"/>
      <c r="O1056" s="794"/>
      <c r="P1056" s="794"/>
      <c r="Q1056" s="794"/>
    </row>
    <row r="1057" spans="1:17" x14ac:dyDescent="0.2">
      <c r="A1057" s="794"/>
      <c r="B1057" s="794"/>
      <c r="C1057" s="794"/>
      <c r="D1057" s="794"/>
      <c r="G1057" s="794"/>
      <c r="H1057" s="794"/>
      <c r="I1057" s="794"/>
      <c r="J1057" s="794"/>
      <c r="K1057" s="794"/>
      <c r="L1057" s="794"/>
      <c r="M1057" s="794"/>
      <c r="N1057" s="794"/>
      <c r="O1057" s="794"/>
      <c r="P1057" s="794"/>
      <c r="Q1057" s="794"/>
    </row>
    <row r="1058" spans="1:17" x14ac:dyDescent="0.2">
      <c r="A1058" s="794"/>
      <c r="B1058" s="794"/>
      <c r="C1058" s="794"/>
      <c r="D1058" s="794"/>
      <c r="G1058" s="794"/>
      <c r="H1058" s="794"/>
      <c r="I1058" s="794"/>
      <c r="J1058" s="794"/>
      <c r="K1058" s="794"/>
      <c r="L1058" s="794"/>
      <c r="M1058" s="794"/>
      <c r="N1058" s="794"/>
      <c r="O1058" s="794"/>
      <c r="P1058" s="794"/>
      <c r="Q1058" s="794"/>
    </row>
    <row r="1059" spans="1:17" x14ac:dyDescent="0.2">
      <c r="A1059" s="794"/>
      <c r="B1059" s="794"/>
      <c r="C1059" s="794"/>
      <c r="D1059" s="794"/>
      <c r="G1059" s="794"/>
      <c r="H1059" s="794"/>
      <c r="I1059" s="794"/>
      <c r="J1059" s="794"/>
      <c r="K1059" s="794"/>
      <c r="L1059" s="794"/>
      <c r="M1059" s="794"/>
      <c r="N1059" s="794"/>
      <c r="O1059" s="794"/>
      <c r="P1059" s="794"/>
      <c r="Q1059" s="794"/>
    </row>
    <row r="1060" spans="1:17" x14ac:dyDescent="0.2">
      <c r="A1060" s="794"/>
      <c r="B1060" s="794"/>
      <c r="C1060" s="794"/>
      <c r="D1060" s="794"/>
      <c r="G1060" s="794"/>
      <c r="H1060" s="794"/>
      <c r="I1060" s="794"/>
      <c r="J1060" s="794"/>
      <c r="K1060" s="794"/>
      <c r="L1060" s="794"/>
      <c r="M1060" s="794"/>
      <c r="N1060" s="794"/>
      <c r="O1060" s="794"/>
      <c r="P1060" s="794"/>
      <c r="Q1060" s="794"/>
    </row>
    <row r="1061" spans="1:17" x14ac:dyDescent="0.2">
      <c r="A1061" s="794"/>
      <c r="B1061" s="794"/>
      <c r="C1061" s="794"/>
      <c r="D1061" s="794"/>
      <c r="G1061" s="794"/>
      <c r="H1061" s="794"/>
      <c r="I1061" s="794"/>
      <c r="J1061" s="794"/>
      <c r="K1061" s="794"/>
      <c r="L1061" s="794"/>
      <c r="M1061" s="794"/>
      <c r="N1061" s="794"/>
      <c r="O1061" s="794"/>
      <c r="P1061" s="794"/>
      <c r="Q1061" s="794"/>
    </row>
    <row r="1062" spans="1:17" x14ac:dyDescent="0.2">
      <c r="A1062" s="794"/>
      <c r="B1062" s="794"/>
      <c r="C1062" s="794"/>
      <c r="D1062" s="794"/>
      <c r="G1062" s="794"/>
      <c r="H1062" s="794"/>
      <c r="I1062" s="794"/>
      <c r="J1062" s="794"/>
      <c r="K1062" s="794"/>
      <c r="L1062" s="794"/>
      <c r="M1062" s="794"/>
      <c r="N1062" s="794"/>
      <c r="O1062" s="794"/>
      <c r="P1062" s="794"/>
      <c r="Q1062" s="794"/>
    </row>
    <row r="1063" spans="1:17" x14ac:dyDescent="0.2">
      <c r="A1063" s="794"/>
      <c r="B1063" s="794"/>
      <c r="C1063" s="794"/>
      <c r="D1063" s="794"/>
      <c r="G1063" s="794"/>
      <c r="H1063" s="794"/>
      <c r="I1063" s="794"/>
      <c r="J1063" s="794"/>
      <c r="K1063" s="794"/>
      <c r="L1063" s="794"/>
      <c r="M1063" s="794"/>
      <c r="N1063" s="794"/>
      <c r="O1063" s="794"/>
      <c r="P1063" s="794"/>
      <c r="Q1063" s="794"/>
    </row>
    <row r="1064" spans="1:17" x14ac:dyDescent="0.2">
      <c r="A1064" s="794"/>
      <c r="B1064" s="794"/>
      <c r="C1064" s="794"/>
      <c r="D1064" s="794"/>
      <c r="G1064" s="794"/>
      <c r="H1064" s="794"/>
      <c r="I1064" s="794"/>
      <c r="J1064" s="794"/>
      <c r="K1064" s="794"/>
      <c r="L1064" s="794"/>
      <c r="M1064" s="794"/>
      <c r="N1064" s="794"/>
      <c r="O1064" s="794"/>
      <c r="P1064" s="794"/>
      <c r="Q1064" s="794"/>
    </row>
    <row r="1065" spans="1:17" x14ac:dyDescent="0.2">
      <c r="A1065" s="794"/>
      <c r="B1065" s="794"/>
      <c r="C1065" s="794"/>
      <c r="D1065" s="794"/>
      <c r="G1065" s="794"/>
      <c r="H1065" s="794"/>
      <c r="I1065" s="794"/>
      <c r="J1065" s="794"/>
      <c r="K1065" s="794"/>
      <c r="L1065" s="794"/>
      <c r="M1065" s="794"/>
      <c r="N1065" s="794"/>
      <c r="O1065" s="794"/>
      <c r="P1065" s="794"/>
      <c r="Q1065" s="794"/>
    </row>
    <row r="1066" spans="1:17" x14ac:dyDescent="0.2">
      <c r="A1066" s="794"/>
      <c r="B1066" s="794"/>
      <c r="C1066" s="794"/>
      <c r="D1066" s="794"/>
      <c r="G1066" s="794"/>
      <c r="H1066" s="794"/>
      <c r="I1066" s="794"/>
      <c r="J1066" s="794"/>
      <c r="K1066" s="794"/>
      <c r="L1066" s="794"/>
      <c r="M1066" s="794"/>
      <c r="N1066" s="794"/>
      <c r="O1066" s="794"/>
      <c r="P1066" s="794"/>
      <c r="Q1066" s="794"/>
    </row>
    <row r="1067" spans="1:17" x14ac:dyDescent="0.2">
      <c r="A1067" s="794"/>
      <c r="B1067" s="794"/>
      <c r="C1067" s="794"/>
      <c r="D1067" s="794"/>
      <c r="G1067" s="794"/>
      <c r="H1067" s="794"/>
      <c r="I1067" s="794"/>
      <c r="J1067" s="794"/>
      <c r="K1067" s="794"/>
      <c r="L1067" s="794"/>
      <c r="M1067" s="794"/>
      <c r="N1067" s="794"/>
      <c r="O1067" s="794"/>
      <c r="P1067" s="794"/>
      <c r="Q1067" s="794"/>
    </row>
    <row r="1068" spans="1:17" x14ac:dyDescent="0.2">
      <c r="A1068" s="794"/>
      <c r="B1068" s="794"/>
      <c r="C1068" s="794"/>
      <c r="D1068" s="794"/>
      <c r="G1068" s="794"/>
      <c r="H1068" s="794"/>
      <c r="I1068" s="794"/>
      <c r="J1068" s="794"/>
      <c r="K1068" s="794"/>
      <c r="L1068" s="794"/>
      <c r="M1068" s="794"/>
      <c r="N1068" s="794"/>
      <c r="O1068" s="794"/>
      <c r="P1068" s="794"/>
      <c r="Q1068" s="794"/>
    </row>
    <row r="1069" spans="1:17" x14ac:dyDescent="0.2">
      <c r="A1069" s="794"/>
      <c r="B1069" s="794"/>
      <c r="C1069" s="794"/>
      <c r="D1069" s="794"/>
      <c r="G1069" s="794"/>
      <c r="H1069" s="794"/>
      <c r="I1069" s="794"/>
      <c r="J1069" s="794"/>
      <c r="K1069" s="794"/>
      <c r="L1069" s="794"/>
      <c r="M1069" s="794"/>
      <c r="N1069" s="794"/>
      <c r="O1069" s="794"/>
      <c r="P1069" s="794"/>
      <c r="Q1069" s="794"/>
    </row>
    <row r="1070" spans="1:17" x14ac:dyDescent="0.2">
      <c r="A1070" s="794"/>
      <c r="B1070" s="794"/>
      <c r="C1070" s="794"/>
      <c r="D1070" s="794"/>
      <c r="G1070" s="794"/>
      <c r="H1070" s="794"/>
      <c r="I1070" s="794"/>
      <c r="J1070" s="794"/>
      <c r="K1070" s="794"/>
      <c r="L1070" s="794"/>
      <c r="M1070" s="794"/>
      <c r="N1070" s="794"/>
      <c r="O1070" s="794"/>
      <c r="P1070" s="794"/>
      <c r="Q1070" s="794"/>
    </row>
    <row r="1071" spans="1:17" x14ac:dyDescent="0.2">
      <c r="A1071" s="794"/>
      <c r="B1071" s="794"/>
      <c r="C1071" s="794"/>
      <c r="D1071" s="794"/>
      <c r="G1071" s="794"/>
      <c r="H1071" s="794"/>
      <c r="I1071" s="794"/>
      <c r="J1071" s="794"/>
      <c r="K1071" s="794"/>
      <c r="L1071" s="794"/>
      <c r="M1071" s="794"/>
      <c r="N1071" s="794"/>
      <c r="O1071" s="794"/>
      <c r="P1071" s="794"/>
      <c r="Q1071" s="794"/>
    </row>
    <row r="1072" spans="1:17" x14ac:dyDescent="0.2">
      <c r="A1072" s="794"/>
      <c r="B1072" s="794"/>
      <c r="C1072" s="794"/>
      <c r="D1072" s="794"/>
      <c r="G1072" s="794"/>
      <c r="H1072" s="794"/>
      <c r="I1072" s="794"/>
      <c r="J1072" s="794"/>
      <c r="K1072" s="794"/>
      <c r="L1072" s="794"/>
      <c r="M1072" s="794"/>
      <c r="N1072" s="794"/>
      <c r="O1072" s="794"/>
      <c r="P1072" s="794"/>
      <c r="Q1072" s="794"/>
    </row>
    <row r="1073" spans="1:17" x14ac:dyDescent="0.2">
      <c r="A1073" s="794"/>
      <c r="B1073" s="794"/>
      <c r="C1073" s="794"/>
      <c r="D1073" s="794"/>
      <c r="G1073" s="794"/>
      <c r="H1073" s="794"/>
      <c r="I1073" s="794"/>
      <c r="J1073" s="794"/>
      <c r="K1073" s="794"/>
      <c r="L1073" s="794"/>
      <c r="M1073" s="794"/>
      <c r="N1073" s="794"/>
      <c r="O1073" s="794"/>
      <c r="P1073" s="794"/>
      <c r="Q1073" s="794"/>
    </row>
    <row r="1074" spans="1:17" x14ac:dyDescent="0.2">
      <c r="A1074" s="794"/>
      <c r="B1074" s="794"/>
      <c r="C1074" s="794"/>
      <c r="D1074" s="794"/>
      <c r="G1074" s="794"/>
      <c r="H1074" s="794"/>
      <c r="I1074" s="794"/>
      <c r="J1074" s="794"/>
      <c r="K1074" s="794"/>
      <c r="L1074" s="794"/>
      <c r="M1074" s="794"/>
      <c r="N1074" s="794"/>
      <c r="O1074" s="794"/>
      <c r="P1074" s="794"/>
      <c r="Q1074" s="794"/>
    </row>
    <row r="1075" spans="1:17" x14ac:dyDescent="0.2">
      <c r="A1075" s="794"/>
      <c r="B1075" s="794"/>
      <c r="C1075" s="794"/>
      <c r="D1075" s="794"/>
      <c r="G1075" s="794"/>
      <c r="H1075" s="794"/>
      <c r="I1075" s="794"/>
      <c r="J1075" s="794"/>
      <c r="K1075" s="794"/>
      <c r="L1075" s="794"/>
      <c r="M1075" s="794"/>
      <c r="N1075" s="794"/>
      <c r="O1075" s="794"/>
      <c r="P1075" s="794"/>
      <c r="Q1075" s="794"/>
    </row>
    <row r="1076" spans="1:17" x14ac:dyDescent="0.2">
      <c r="A1076" s="794"/>
      <c r="B1076" s="794"/>
      <c r="C1076" s="794"/>
      <c r="D1076" s="794"/>
      <c r="G1076" s="794"/>
      <c r="H1076" s="794"/>
      <c r="I1076" s="794"/>
      <c r="J1076" s="794"/>
      <c r="K1076" s="794"/>
      <c r="L1076" s="794"/>
      <c r="M1076" s="794"/>
      <c r="N1076" s="794"/>
      <c r="O1076" s="794"/>
      <c r="P1076" s="794"/>
      <c r="Q1076" s="794"/>
    </row>
    <row r="1077" spans="1:17" x14ac:dyDescent="0.2">
      <c r="A1077" s="794"/>
      <c r="B1077" s="794"/>
      <c r="C1077" s="794"/>
      <c r="D1077" s="794"/>
      <c r="G1077" s="794"/>
      <c r="H1077" s="794"/>
      <c r="I1077" s="794"/>
      <c r="J1077" s="794"/>
      <c r="K1077" s="794"/>
      <c r="L1077" s="794"/>
      <c r="M1077" s="794"/>
      <c r="N1077" s="794"/>
      <c r="O1077" s="794"/>
      <c r="P1077" s="794"/>
      <c r="Q1077" s="794"/>
    </row>
    <row r="1078" spans="1:17" x14ac:dyDescent="0.2">
      <c r="A1078" s="794"/>
      <c r="B1078" s="794"/>
      <c r="C1078" s="794"/>
      <c r="D1078" s="794"/>
      <c r="G1078" s="794"/>
      <c r="H1078" s="794"/>
      <c r="I1078" s="794"/>
      <c r="J1078" s="794"/>
      <c r="K1078" s="794"/>
      <c r="L1078" s="794"/>
      <c r="M1078" s="794"/>
      <c r="N1078" s="794"/>
      <c r="O1078" s="794"/>
      <c r="P1078" s="794"/>
      <c r="Q1078" s="794"/>
    </row>
    <row r="1079" spans="1:17" x14ac:dyDescent="0.2">
      <c r="A1079" s="794"/>
      <c r="B1079" s="794"/>
      <c r="C1079" s="794"/>
      <c r="D1079" s="794"/>
      <c r="G1079" s="794"/>
      <c r="H1079" s="794"/>
      <c r="I1079" s="794"/>
      <c r="J1079" s="794"/>
      <c r="K1079" s="794"/>
      <c r="L1079" s="794"/>
      <c r="M1079" s="794"/>
      <c r="N1079" s="794"/>
      <c r="O1079" s="794"/>
      <c r="P1079" s="794"/>
      <c r="Q1079" s="794"/>
    </row>
    <row r="1080" spans="1:17" x14ac:dyDescent="0.2">
      <c r="A1080" s="794"/>
      <c r="B1080" s="794"/>
      <c r="C1080" s="794"/>
      <c r="D1080" s="794"/>
      <c r="G1080" s="794"/>
      <c r="H1080" s="794"/>
      <c r="I1080" s="794"/>
      <c r="J1080" s="794"/>
      <c r="K1080" s="794"/>
      <c r="L1080" s="794"/>
      <c r="M1080" s="794"/>
      <c r="N1080" s="794"/>
      <c r="O1080" s="794"/>
      <c r="P1080" s="794"/>
      <c r="Q1080" s="794"/>
    </row>
    <row r="1081" spans="1:17" x14ac:dyDescent="0.2">
      <c r="A1081" s="794"/>
      <c r="B1081" s="794"/>
      <c r="C1081" s="794"/>
      <c r="D1081" s="794"/>
      <c r="G1081" s="794"/>
      <c r="H1081" s="794"/>
      <c r="I1081" s="794"/>
      <c r="J1081" s="794"/>
      <c r="K1081" s="794"/>
      <c r="L1081" s="794"/>
      <c r="M1081" s="794"/>
      <c r="N1081" s="794"/>
      <c r="O1081" s="794"/>
      <c r="P1081" s="794"/>
      <c r="Q1081" s="794"/>
    </row>
    <row r="1082" spans="1:17" x14ac:dyDescent="0.2">
      <c r="A1082" s="794"/>
      <c r="B1082" s="794"/>
      <c r="C1082" s="794"/>
      <c r="D1082" s="794"/>
      <c r="G1082" s="794"/>
      <c r="H1082" s="794"/>
      <c r="I1082" s="794"/>
      <c r="J1082" s="794"/>
      <c r="K1082" s="794"/>
      <c r="L1082" s="794"/>
      <c r="M1082" s="794"/>
      <c r="N1082" s="794"/>
      <c r="O1082" s="794"/>
      <c r="P1082" s="794"/>
      <c r="Q1082" s="794"/>
    </row>
    <row r="1083" spans="1:17" x14ac:dyDescent="0.2">
      <c r="A1083" s="794"/>
      <c r="B1083" s="794"/>
      <c r="C1083" s="794"/>
      <c r="D1083" s="794"/>
      <c r="G1083" s="794"/>
      <c r="H1083" s="794"/>
      <c r="I1083" s="794"/>
      <c r="J1083" s="794"/>
      <c r="K1083" s="794"/>
      <c r="L1083" s="794"/>
      <c r="M1083" s="794"/>
      <c r="N1083" s="794"/>
      <c r="O1083" s="794"/>
      <c r="P1083" s="794"/>
      <c r="Q1083" s="794"/>
    </row>
    <row r="1084" spans="1:17" x14ac:dyDescent="0.2">
      <c r="A1084" s="794"/>
      <c r="B1084" s="794"/>
      <c r="C1084" s="794"/>
      <c r="D1084" s="794"/>
      <c r="G1084" s="794"/>
      <c r="H1084" s="794"/>
      <c r="I1084" s="794"/>
      <c r="J1084" s="794"/>
      <c r="K1084" s="794"/>
      <c r="L1084" s="794"/>
      <c r="M1084" s="794"/>
      <c r="N1084" s="794"/>
      <c r="O1084" s="794"/>
      <c r="P1084" s="794"/>
      <c r="Q1084" s="794"/>
    </row>
    <row r="1085" spans="1:17" x14ac:dyDescent="0.2">
      <c r="A1085" s="794"/>
      <c r="B1085" s="794"/>
      <c r="C1085" s="794"/>
      <c r="D1085" s="794"/>
      <c r="G1085" s="794"/>
      <c r="H1085" s="794"/>
      <c r="I1085" s="794"/>
      <c r="J1085" s="794"/>
      <c r="K1085" s="794"/>
      <c r="L1085" s="794"/>
      <c r="M1085" s="794"/>
      <c r="N1085" s="794"/>
      <c r="O1085" s="794"/>
      <c r="P1085" s="794"/>
      <c r="Q1085" s="794"/>
    </row>
    <row r="1086" spans="1:17" x14ac:dyDescent="0.2">
      <c r="A1086" s="794"/>
      <c r="B1086" s="794"/>
      <c r="C1086" s="794"/>
      <c r="D1086" s="794"/>
      <c r="G1086" s="794"/>
      <c r="H1086" s="794"/>
      <c r="I1086" s="794"/>
      <c r="J1086" s="794"/>
      <c r="K1086" s="794"/>
      <c r="L1086" s="794"/>
      <c r="M1086" s="794"/>
      <c r="N1086" s="794"/>
      <c r="O1086" s="794"/>
      <c r="P1086" s="794"/>
      <c r="Q1086" s="794"/>
    </row>
    <row r="1087" spans="1:17" x14ac:dyDescent="0.2">
      <c r="A1087" s="794"/>
      <c r="B1087" s="794"/>
      <c r="C1087" s="794"/>
      <c r="D1087" s="794"/>
      <c r="G1087" s="794"/>
      <c r="H1087" s="794"/>
      <c r="I1087" s="794"/>
      <c r="J1087" s="794"/>
      <c r="K1087" s="794"/>
      <c r="L1087" s="794"/>
      <c r="M1087" s="794"/>
      <c r="N1087" s="794"/>
      <c r="O1087" s="794"/>
      <c r="P1087" s="794"/>
      <c r="Q1087" s="794"/>
    </row>
    <row r="1088" spans="1:17" x14ac:dyDescent="0.2">
      <c r="A1088" s="794"/>
      <c r="B1088" s="794"/>
      <c r="C1088" s="794"/>
      <c r="D1088" s="794"/>
      <c r="G1088" s="794"/>
      <c r="H1088" s="794"/>
      <c r="I1088" s="794"/>
      <c r="J1088" s="794"/>
      <c r="K1088" s="794"/>
      <c r="L1088" s="794"/>
      <c r="M1088" s="794"/>
      <c r="N1088" s="794"/>
      <c r="O1088" s="794"/>
      <c r="P1088" s="794"/>
      <c r="Q1088" s="794"/>
    </row>
    <row r="1089" spans="1:17" x14ac:dyDescent="0.2">
      <c r="A1089" s="794"/>
      <c r="B1089" s="794"/>
      <c r="C1089" s="794"/>
      <c r="D1089" s="794"/>
      <c r="G1089" s="794"/>
      <c r="H1089" s="794"/>
      <c r="I1089" s="794"/>
      <c r="J1089" s="794"/>
      <c r="K1089" s="794"/>
      <c r="L1089" s="794"/>
      <c r="M1089" s="794"/>
      <c r="N1089" s="794"/>
      <c r="O1089" s="794"/>
      <c r="P1089" s="794"/>
      <c r="Q1089" s="794"/>
    </row>
    <row r="1090" spans="1:17" x14ac:dyDescent="0.2">
      <c r="A1090" s="794"/>
      <c r="B1090" s="794"/>
      <c r="C1090" s="794"/>
      <c r="D1090" s="794"/>
      <c r="G1090" s="794"/>
      <c r="H1090" s="794"/>
      <c r="I1090" s="794"/>
      <c r="J1090" s="794"/>
      <c r="K1090" s="794"/>
      <c r="L1090" s="794"/>
      <c r="M1090" s="794"/>
      <c r="N1090" s="794"/>
      <c r="O1090" s="794"/>
      <c r="P1090" s="794"/>
      <c r="Q1090" s="794"/>
    </row>
    <row r="1091" spans="1:17" x14ac:dyDescent="0.2">
      <c r="A1091" s="794"/>
      <c r="B1091" s="794"/>
      <c r="C1091" s="794"/>
      <c r="D1091" s="794"/>
      <c r="G1091" s="794"/>
      <c r="H1091" s="794"/>
      <c r="I1091" s="794"/>
      <c r="J1091" s="794"/>
      <c r="K1091" s="794"/>
      <c r="L1091" s="794"/>
      <c r="M1091" s="794"/>
      <c r="N1091" s="794"/>
      <c r="O1091" s="794"/>
      <c r="P1091" s="794"/>
      <c r="Q1091" s="794"/>
    </row>
    <row r="1092" spans="1:17" x14ac:dyDescent="0.2">
      <c r="A1092" s="794"/>
      <c r="B1092" s="794"/>
      <c r="C1092" s="794"/>
      <c r="D1092" s="794"/>
      <c r="G1092" s="794"/>
      <c r="H1092" s="794"/>
      <c r="I1092" s="794"/>
      <c r="J1092" s="794"/>
      <c r="K1092" s="794"/>
      <c r="L1092" s="794"/>
      <c r="M1092" s="794"/>
      <c r="N1092" s="794"/>
      <c r="O1092" s="794"/>
      <c r="P1092" s="794"/>
      <c r="Q1092" s="794"/>
    </row>
    <row r="1093" spans="1:17" x14ac:dyDescent="0.2">
      <c r="A1093" s="794"/>
      <c r="B1093" s="794"/>
      <c r="C1093" s="794"/>
      <c r="D1093" s="794"/>
      <c r="G1093" s="794"/>
      <c r="H1093" s="794"/>
      <c r="I1093" s="794"/>
      <c r="J1093" s="794"/>
      <c r="K1093" s="794"/>
      <c r="L1093" s="794"/>
      <c r="M1093" s="794"/>
      <c r="N1093" s="794"/>
      <c r="O1093" s="794"/>
      <c r="P1093" s="794"/>
      <c r="Q1093" s="794"/>
    </row>
    <row r="1094" spans="1:17" x14ac:dyDescent="0.2">
      <c r="A1094" s="794"/>
      <c r="B1094" s="794"/>
      <c r="C1094" s="794"/>
      <c r="D1094" s="794"/>
      <c r="G1094" s="794"/>
      <c r="H1094" s="794"/>
      <c r="I1094" s="794"/>
      <c r="J1094" s="794"/>
      <c r="K1094" s="794"/>
      <c r="L1094" s="794"/>
      <c r="M1094" s="794"/>
      <c r="N1094" s="794"/>
      <c r="O1094" s="794"/>
      <c r="P1094" s="794"/>
      <c r="Q1094" s="794"/>
    </row>
    <row r="1095" spans="1:17" x14ac:dyDescent="0.2">
      <c r="A1095" s="794"/>
      <c r="B1095" s="794"/>
      <c r="C1095" s="794"/>
      <c r="D1095" s="794"/>
      <c r="G1095" s="794"/>
      <c r="H1095" s="794"/>
      <c r="I1095" s="794"/>
      <c r="J1095" s="794"/>
      <c r="K1095" s="794"/>
      <c r="L1095" s="794"/>
      <c r="M1095" s="794"/>
      <c r="N1095" s="794"/>
      <c r="O1095" s="794"/>
      <c r="P1095" s="794"/>
      <c r="Q1095" s="794"/>
    </row>
    <row r="1096" spans="1:17" x14ac:dyDescent="0.2">
      <c r="A1096" s="794"/>
      <c r="B1096" s="794"/>
      <c r="C1096" s="794"/>
      <c r="D1096" s="794"/>
      <c r="G1096" s="794"/>
      <c r="H1096" s="794"/>
      <c r="I1096" s="794"/>
      <c r="J1096" s="794"/>
      <c r="K1096" s="794"/>
      <c r="L1096" s="794"/>
      <c r="M1096" s="794"/>
      <c r="N1096" s="794"/>
      <c r="O1096" s="794"/>
      <c r="P1096" s="794"/>
      <c r="Q1096" s="794"/>
    </row>
    <row r="1097" spans="1:17" x14ac:dyDescent="0.2">
      <c r="A1097" s="794"/>
      <c r="B1097" s="794"/>
      <c r="C1097" s="794"/>
      <c r="D1097" s="794"/>
      <c r="G1097" s="794"/>
      <c r="H1097" s="794"/>
      <c r="I1097" s="794"/>
      <c r="J1097" s="794"/>
      <c r="K1097" s="794"/>
      <c r="L1097" s="794"/>
      <c r="M1097" s="794"/>
      <c r="N1097" s="794"/>
      <c r="O1097" s="794"/>
      <c r="P1097" s="794"/>
      <c r="Q1097" s="794"/>
    </row>
    <row r="1098" spans="1:17" x14ac:dyDescent="0.2">
      <c r="A1098" s="794"/>
      <c r="B1098" s="794"/>
      <c r="C1098" s="794"/>
      <c r="D1098" s="794"/>
      <c r="G1098" s="794"/>
      <c r="H1098" s="794"/>
      <c r="I1098" s="794"/>
      <c r="J1098" s="794"/>
      <c r="K1098" s="794"/>
      <c r="L1098" s="794"/>
      <c r="M1098" s="794"/>
      <c r="N1098" s="794"/>
      <c r="O1098" s="794"/>
      <c r="P1098" s="794"/>
      <c r="Q1098" s="794"/>
    </row>
    <row r="1099" spans="1:17" x14ac:dyDescent="0.2">
      <c r="A1099" s="794"/>
      <c r="B1099" s="794"/>
      <c r="C1099" s="794"/>
      <c r="D1099" s="794"/>
      <c r="G1099" s="794"/>
      <c r="H1099" s="794"/>
      <c r="I1099" s="794"/>
      <c r="J1099" s="794"/>
      <c r="K1099" s="794"/>
      <c r="L1099" s="794"/>
      <c r="M1099" s="794"/>
      <c r="N1099" s="794"/>
      <c r="O1099" s="794"/>
      <c r="P1099" s="794"/>
      <c r="Q1099" s="794"/>
    </row>
    <row r="1100" spans="1:17" x14ac:dyDescent="0.2">
      <c r="A1100" s="794"/>
      <c r="B1100" s="794"/>
      <c r="C1100" s="794"/>
      <c r="D1100" s="794"/>
      <c r="G1100" s="794"/>
      <c r="H1100" s="794"/>
      <c r="I1100" s="794"/>
      <c r="J1100" s="794"/>
      <c r="K1100" s="794"/>
      <c r="L1100" s="794"/>
      <c r="M1100" s="794"/>
      <c r="N1100" s="794"/>
      <c r="O1100" s="794"/>
      <c r="P1100" s="794"/>
      <c r="Q1100" s="794"/>
    </row>
    <row r="1101" spans="1:17" x14ac:dyDescent="0.2">
      <c r="A1101" s="794"/>
      <c r="B1101" s="794"/>
      <c r="C1101" s="794"/>
      <c r="D1101" s="794"/>
      <c r="G1101" s="794"/>
      <c r="H1101" s="794"/>
      <c r="I1101" s="794"/>
      <c r="J1101" s="794"/>
      <c r="K1101" s="794"/>
      <c r="L1101" s="794"/>
      <c r="M1101" s="794"/>
      <c r="N1101" s="794"/>
      <c r="O1101" s="794"/>
      <c r="P1101" s="794"/>
      <c r="Q1101" s="794"/>
    </row>
    <row r="1102" spans="1:17" x14ac:dyDescent="0.2">
      <c r="A1102" s="794"/>
      <c r="B1102" s="794"/>
      <c r="C1102" s="794"/>
      <c r="D1102" s="794"/>
      <c r="G1102" s="794"/>
      <c r="H1102" s="794"/>
      <c r="I1102" s="794"/>
      <c r="J1102" s="794"/>
      <c r="K1102" s="794"/>
      <c r="L1102" s="794"/>
      <c r="M1102" s="794"/>
      <c r="N1102" s="794"/>
      <c r="O1102" s="794"/>
      <c r="P1102" s="794"/>
      <c r="Q1102" s="794"/>
    </row>
    <row r="1103" spans="1:17" x14ac:dyDescent="0.2">
      <c r="A1103" s="794"/>
      <c r="B1103" s="794"/>
      <c r="C1103" s="794"/>
      <c r="D1103" s="794"/>
      <c r="G1103" s="794"/>
      <c r="H1103" s="794"/>
      <c r="I1103" s="794"/>
      <c r="J1103" s="794"/>
      <c r="K1103" s="794"/>
      <c r="L1103" s="794"/>
      <c r="M1103" s="794"/>
      <c r="N1103" s="794"/>
      <c r="O1103" s="794"/>
      <c r="P1103" s="794"/>
      <c r="Q1103" s="794"/>
    </row>
    <row r="1104" spans="1:17" x14ac:dyDescent="0.2">
      <c r="A1104" s="794"/>
      <c r="B1104" s="794"/>
      <c r="C1104" s="794"/>
      <c r="D1104" s="794"/>
      <c r="G1104" s="794"/>
      <c r="H1104" s="794"/>
      <c r="I1104" s="794"/>
      <c r="J1104" s="794"/>
      <c r="K1104" s="794"/>
      <c r="L1104" s="794"/>
      <c r="M1104" s="794"/>
      <c r="N1104" s="794"/>
      <c r="O1104" s="794"/>
      <c r="P1104" s="794"/>
      <c r="Q1104" s="794"/>
    </row>
    <row r="1105" spans="1:17" x14ac:dyDescent="0.2">
      <c r="A1105" s="794"/>
      <c r="B1105" s="794"/>
      <c r="C1105" s="794"/>
      <c r="D1105" s="794"/>
      <c r="G1105" s="794"/>
      <c r="H1105" s="794"/>
      <c r="I1105" s="794"/>
      <c r="J1105" s="794"/>
      <c r="K1105" s="794"/>
      <c r="L1105" s="794"/>
      <c r="M1105" s="794"/>
      <c r="N1105" s="794"/>
      <c r="O1105" s="794"/>
      <c r="P1105" s="794"/>
      <c r="Q1105" s="794"/>
    </row>
    <row r="1106" spans="1:17" x14ac:dyDescent="0.2">
      <c r="A1106" s="794"/>
      <c r="B1106" s="794"/>
      <c r="C1106" s="794"/>
      <c r="D1106" s="794"/>
      <c r="G1106" s="794"/>
      <c r="H1106" s="794"/>
      <c r="I1106" s="794"/>
      <c r="J1106" s="794"/>
      <c r="K1106" s="794"/>
      <c r="L1106" s="794"/>
      <c r="M1106" s="794"/>
      <c r="N1106" s="794"/>
      <c r="O1106" s="794"/>
      <c r="P1106" s="794"/>
      <c r="Q1106" s="794"/>
    </row>
    <row r="1107" spans="1:17" x14ac:dyDescent="0.2">
      <c r="A1107" s="794"/>
      <c r="B1107" s="794"/>
      <c r="C1107" s="794"/>
      <c r="D1107" s="794"/>
      <c r="G1107" s="794"/>
      <c r="H1107" s="794"/>
      <c r="I1107" s="794"/>
      <c r="J1107" s="794"/>
      <c r="K1107" s="794"/>
      <c r="L1107" s="794"/>
      <c r="M1107" s="794"/>
      <c r="N1107" s="794"/>
      <c r="O1107" s="794"/>
      <c r="P1107" s="794"/>
      <c r="Q1107" s="794"/>
    </row>
    <row r="1108" spans="1:17" x14ac:dyDescent="0.2">
      <c r="A1108" s="794"/>
      <c r="B1108" s="794"/>
      <c r="C1108" s="794"/>
      <c r="D1108" s="794"/>
      <c r="G1108" s="794"/>
      <c r="H1108" s="794"/>
      <c r="I1108" s="794"/>
      <c r="J1108" s="794"/>
      <c r="K1108" s="794"/>
      <c r="L1108" s="794"/>
      <c r="M1108" s="794"/>
      <c r="N1108" s="794"/>
      <c r="O1108" s="794"/>
      <c r="P1108" s="794"/>
      <c r="Q1108" s="794"/>
    </row>
    <row r="1109" spans="1:17" x14ac:dyDescent="0.2">
      <c r="A1109" s="794"/>
      <c r="B1109" s="794"/>
      <c r="C1109" s="794"/>
      <c r="D1109" s="794"/>
      <c r="G1109" s="794"/>
      <c r="H1109" s="794"/>
      <c r="I1109" s="794"/>
      <c r="J1109" s="794"/>
      <c r="K1109" s="794"/>
      <c r="L1109" s="794"/>
      <c r="M1109" s="794"/>
      <c r="N1109" s="794"/>
      <c r="O1109" s="794"/>
      <c r="P1109" s="794"/>
      <c r="Q1109" s="794"/>
    </row>
    <row r="1110" spans="1:17" x14ac:dyDescent="0.2">
      <c r="A1110" s="794"/>
      <c r="B1110" s="794"/>
      <c r="C1110" s="794"/>
      <c r="D1110" s="794"/>
      <c r="G1110" s="794"/>
      <c r="H1110" s="794"/>
      <c r="I1110" s="794"/>
      <c r="J1110" s="794"/>
      <c r="K1110" s="794"/>
      <c r="L1110" s="794"/>
      <c r="M1110" s="794"/>
      <c r="N1110" s="794"/>
      <c r="O1110" s="794"/>
      <c r="P1110" s="794"/>
      <c r="Q1110" s="794"/>
    </row>
    <row r="1111" spans="1:17" x14ac:dyDescent="0.2">
      <c r="A1111" s="794"/>
      <c r="B1111" s="794"/>
      <c r="C1111" s="794"/>
      <c r="D1111" s="794"/>
      <c r="G1111" s="794"/>
      <c r="H1111" s="794"/>
      <c r="I1111" s="794"/>
      <c r="J1111" s="794"/>
      <c r="K1111" s="794"/>
      <c r="L1111" s="794"/>
      <c r="M1111" s="794"/>
      <c r="N1111" s="794"/>
      <c r="O1111" s="794"/>
      <c r="P1111" s="794"/>
      <c r="Q1111" s="794"/>
    </row>
    <row r="1112" spans="1:17" x14ac:dyDescent="0.2">
      <c r="A1112" s="794"/>
      <c r="B1112" s="794"/>
      <c r="C1112" s="794"/>
      <c r="D1112" s="794"/>
      <c r="G1112" s="794"/>
      <c r="H1112" s="794"/>
      <c r="I1112" s="794"/>
      <c r="J1112" s="794"/>
      <c r="K1112" s="794"/>
      <c r="L1112" s="794"/>
      <c r="M1112" s="794"/>
      <c r="N1112" s="794"/>
      <c r="O1112" s="794"/>
      <c r="P1112" s="794"/>
      <c r="Q1112" s="794"/>
    </row>
    <row r="1113" spans="1:17" x14ac:dyDescent="0.2">
      <c r="A1113" s="794"/>
      <c r="B1113" s="794"/>
      <c r="C1113" s="794"/>
      <c r="D1113" s="794"/>
      <c r="G1113" s="794"/>
      <c r="H1113" s="794"/>
      <c r="I1113" s="794"/>
      <c r="J1113" s="794"/>
      <c r="K1113" s="794"/>
      <c r="L1113" s="794"/>
      <c r="M1113" s="794"/>
      <c r="N1113" s="794"/>
      <c r="O1113" s="794"/>
      <c r="P1113" s="794"/>
      <c r="Q1113" s="794"/>
    </row>
    <row r="1114" spans="1:17" x14ac:dyDescent="0.2">
      <c r="A1114" s="794"/>
      <c r="B1114" s="794"/>
      <c r="C1114" s="794"/>
      <c r="D1114" s="794"/>
      <c r="G1114" s="794"/>
      <c r="H1114" s="794"/>
      <c r="I1114" s="794"/>
      <c r="J1114" s="794"/>
      <c r="K1114" s="794"/>
      <c r="L1114" s="794"/>
      <c r="M1114" s="794"/>
      <c r="N1114" s="794"/>
      <c r="O1114" s="794"/>
      <c r="P1114" s="794"/>
      <c r="Q1114" s="794"/>
    </row>
    <row r="1115" spans="1:17" x14ac:dyDescent="0.2">
      <c r="A1115" s="794"/>
      <c r="B1115" s="794"/>
      <c r="C1115" s="794"/>
      <c r="D1115" s="794"/>
      <c r="G1115" s="794"/>
      <c r="H1115" s="794"/>
      <c r="I1115" s="794"/>
      <c r="J1115" s="794"/>
      <c r="K1115" s="794"/>
      <c r="L1115" s="794"/>
      <c r="M1115" s="794"/>
      <c r="N1115" s="794"/>
      <c r="O1115" s="794"/>
      <c r="P1115" s="794"/>
      <c r="Q1115" s="794"/>
    </row>
    <row r="1116" spans="1:17" x14ac:dyDescent="0.2">
      <c r="A1116" s="794"/>
      <c r="B1116" s="794"/>
      <c r="C1116" s="794"/>
      <c r="D1116" s="794"/>
      <c r="G1116" s="794"/>
      <c r="H1116" s="794"/>
      <c r="I1116" s="794"/>
      <c r="J1116" s="794"/>
      <c r="K1116" s="794"/>
      <c r="L1116" s="794"/>
      <c r="M1116" s="794"/>
      <c r="N1116" s="794"/>
      <c r="O1116" s="794"/>
      <c r="P1116" s="794"/>
      <c r="Q1116" s="794"/>
    </row>
    <row r="1117" spans="1:17" x14ac:dyDescent="0.2">
      <c r="A1117" s="794"/>
      <c r="B1117" s="794"/>
      <c r="C1117" s="794"/>
      <c r="D1117" s="794"/>
      <c r="G1117" s="794"/>
      <c r="H1117" s="794"/>
      <c r="I1117" s="794"/>
      <c r="J1117" s="794"/>
      <c r="K1117" s="794"/>
      <c r="L1117" s="794"/>
      <c r="M1117" s="794"/>
      <c r="N1117" s="794"/>
      <c r="O1117" s="794"/>
      <c r="P1117" s="794"/>
      <c r="Q1117" s="794"/>
    </row>
    <row r="1118" spans="1:17" x14ac:dyDescent="0.2">
      <c r="A1118" s="794"/>
      <c r="B1118" s="794"/>
      <c r="C1118" s="794"/>
      <c r="D1118" s="794"/>
      <c r="G1118" s="794"/>
      <c r="H1118" s="794"/>
      <c r="I1118" s="794"/>
      <c r="J1118" s="794"/>
      <c r="K1118" s="794"/>
      <c r="L1118" s="794"/>
      <c r="M1118" s="794"/>
      <c r="N1118" s="794"/>
      <c r="O1118" s="794"/>
      <c r="P1118" s="794"/>
      <c r="Q1118" s="794"/>
    </row>
    <row r="1119" spans="1:17" x14ac:dyDescent="0.2">
      <c r="A1119" s="794"/>
      <c r="B1119" s="794"/>
      <c r="C1119" s="794"/>
      <c r="D1119" s="794"/>
      <c r="G1119" s="794"/>
      <c r="H1119" s="794"/>
      <c r="I1119" s="794"/>
      <c r="J1119" s="794"/>
      <c r="K1119" s="794"/>
      <c r="L1119" s="794"/>
      <c r="M1119" s="794"/>
      <c r="N1119" s="794"/>
      <c r="O1119" s="794"/>
      <c r="P1119" s="794"/>
      <c r="Q1119" s="794"/>
    </row>
    <row r="1120" spans="1:17" x14ac:dyDescent="0.2">
      <c r="A1120" s="794"/>
      <c r="B1120" s="794"/>
      <c r="C1120" s="794"/>
      <c r="D1120" s="794"/>
      <c r="G1120" s="794"/>
      <c r="H1120" s="794"/>
      <c r="I1120" s="794"/>
      <c r="J1120" s="794"/>
      <c r="K1120" s="794"/>
      <c r="L1120" s="794"/>
      <c r="M1120" s="794"/>
      <c r="N1120" s="794"/>
      <c r="O1120" s="794"/>
      <c r="P1120" s="794"/>
      <c r="Q1120" s="794"/>
    </row>
    <row r="1121" spans="1:17" x14ac:dyDescent="0.2">
      <c r="A1121" s="794"/>
      <c r="B1121" s="794"/>
      <c r="C1121" s="794"/>
      <c r="D1121" s="794"/>
      <c r="G1121" s="794"/>
      <c r="H1121" s="794"/>
      <c r="I1121" s="794"/>
      <c r="J1121" s="794"/>
      <c r="K1121" s="794"/>
      <c r="L1121" s="794"/>
      <c r="M1121" s="794"/>
      <c r="N1121" s="794"/>
      <c r="O1121" s="794"/>
      <c r="P1121" s="794"/>
      <c r="Q1121" s="794"/>
    </row>
    <row r="1122" spans="1:17" x14ac:dyDescent="0.2">
      <c r="A1122" s="794"/>
      <c r="B1122" s="794"/>
      <c r="C1122" s="794"/>
      <c r="D1122" s="794"/>
      <c r="G1122" s="794"/>
      <c r="H1122" s="794"/>
      <c r="I1122" s="794"/>
      <c r="J1122" s="794"/>
      <c r="K1122" s="794"/>
      <c r="L1122" s="794"/>
      <c r="M1122" s="794"/>
      <c r="N1122" s="794"/>
      <c r="O1122" s="794"/>
      <c r="P1122" s="794"/>
      <c r="Q1122" s="794"/>
    </row>
    <row r="1123" spans="1:17" x14ac:dyDescent="0.2">
      <c r="A1123" s="794"/>
      <c r="B1123" s="794"/>
      <c r="C1123" s="794"/>
      <c r="D1123" s="794"/>
      <c r="G1123" s="794"/>
      <c r="H1123" s="794"/>
      <c r="I1123" s="794"/>
      <c r="J1123" s="794"/>
      <c r="K1123" s="794"/>
      <c r="L1123" s="794"/>
      <c r="M1123" s="794"/>
      <c r="N1123" s="794"/>
      <c r="O1123" s="794"/>
      <c r="P1123" s="794"/>
      <c r="Q1123" s="794"/>
    </row>
    <row r="1124" spans="1:17" x14ac:dyDescent="0.2">
      <c r="A1124" s="794"/>
      <c r="B1124" s="794"/>
      <c r="C1124" s="794"/>
      <c r="D1124" s="794"/>
      <c r="G1124" s="794"/>
      <c r="H1124" s="794"/>
      <c r="I1124" s="794"/>
      <c r="J1124" s="794"/>
      <c r="K1124" s="794"/>
      <c r="L1124" s="794"/>
      <c r="M1124" s="794"/>
      <c r="N1124" s="794"/>
      <c r="O1124" s="794"/>
      <c r="P1124" s="794"/>
      <c r="Q1124" s="794"/>
    </row>
    <row r="1125" spans="1:17" x14ac:dyDescent="0.2">
      <c r="A1125" s="794"/>
      <c r="B1125" s="794"/>
      <c r="C1125" s="794"/>
      <c r="D1125" s="794"/>
      <c r="G1125" s="794"/>
      <c r="H1125" s="794"/>
      <c r="I1125" s="794"/>
      <c r="J1125" s="794"/>
      <c r="K1125" s="794"/>
      <c r="L1125" s="794"/>
      <c r="M1125" s="794"/>
      <c r="N1125" s="794"/>
      <c r="O1125" s="794"/>
      <c r="P1125" s="794"/>
      <c r="Q1125" s="794"/>
    </row>
    <row r="1126" spans="1:17" x14ac:dyDescent="0.2">
      <c r="A1126" s="794"/>
      <c r="B1126" s="794"/>
      <c r="C1126" s="794"/>
      <c r="D1126" s="794"/>
      <c r="G1126" s="794"/>
      <c r="H1126" s="794"/>
      <c r="I1126" s="794"/>
      <c r="J1126" s="794"/>
      <c r="K1126" s="794"/>
      <c r="L1126" s="794"/>
      <c r="M1126" s="794"/>
      <c r="N1126" s="794"/>
      <c r="O1126" s="794"/>
      <c r="P1126" s="794"/>
      <c r="Q1126" s="794"/>
    </row>
    <row r="1127" spans="1:17" x14ac:dyDescent="0.2">
      <c r="A1127" s="794"/>
      <c r="B1127" s="794"/>
      <c r="C1127" s="794"/>
      <c r="D1127" s="794"/>
      <c r="G1127" s="794"/>
      <c r="H1127" s="794"/>
      <c r="I1127" s="794"/>
      <c r="J1127" s="794"/>
      <c r="K1127" s="794"/>
      <c r="L1127" s="794"/>
      <c r="M1127" s="794"/>
      <c r="N1127" s="794"/>
      <c r="O1127" s="794"/>
      <c r="P1127" s="794"/>
      <c r="Q1127" s="794"/>
    </row>
    <row r="1128" spans="1:17" x14ac:dyDescent="0.2">
      <c r="A1128" s="794"/>
      <c r="B1128" s="794"/>
      <c r="C1128" s="794"/>
      <c r="D1128" s="794"/>
      <c r="G1128" s="794"/>
      <c r="H1128" s="794"/>
      <c r="I1128" s="794"/>
      <c r="J1128" s="794"/>
      <c r="K1128" s="794"/>
      <c r="L1128" s="794"/>
      <c r="M1128" s="794"/>
      <c r="N1128" s="794"/>
      <c r="O1128" s="794"/>
      <c r="P1128" s="794"/>
      <c r="Q1128" s="794"/>
    </row>
    <row r="1129" spans="1:17" x14ac:dyDescent="0.2">
      <c r="A1129" s="794"/>
      <c r="B1129" s="794"/>
      <c r="C1129" s="794"/>
      <c r="D1129" s="794"/>
      <c r="G1129" s="794"/>
      <c r="H1129" s="794"/>
      <c r="I1129" s="794"/>
      <c r="J1129" s="794"/>
      <c r="K1129" s="794"/>
      <c r="L1129" s="794"/>
      <c r="M1129" s="794"/>
      <c r="N1129" s="794"/>
      <c r="O1129" s="794"/>
      <c r="P1129" s="794"/>
      <c r="Q1129" s="794"/>
    </row>
    <row r="1130" spans="1:17" x14ac:dyDescent="0.2">
      <c r="A1130" s="794"/>
      <c r="B1130" s="794"/>
      <c r="C1130" s="794"/>
      <c r="D1130" s="794"/>
      <c r="G1130" s="794"/>
      <c r="H1130" s="794"/>
      <c r="I1130" s="794"/>
      <c r="J1130" s="794"/>
      <c r="K1130" s="794"/>
      <c r="L1130" s="794"/>
      <c r="M1130" s="794"/>
      <c r="N1130" s="794"/>
      <c r="O1130" s="794"/>
      <c r="P1130" s="794"/>
      <c r="Q1130" s="794"/>
    </row>
    <row r="1131" spans="1:17" x14ac:dyDescent="0.2">
      <c r="A1131" s="794"/>
      <c r="B1131" s="794"/>
      <c r="C1131" s="794"/>
      <c r="D1131" s="794"/>
      <c r="G1131" s="794"/>
      <c r="H1131" s="794"/>
      <c r="I1131" s="794"/>
      <c r="J1131" s="794"/>
      <c r="K1131" s="794"/>
      <c r="L1131" s="794"/>
      <c r="M1131" s="794"/>
      <c r="N1131" s="794"/>
      <c r="O1131" s="794"/>
      <c r="P1131" s="794"/>
      <c r="Q1131" s="794"/>
    </row>
    <row r="1132" spans="1:17" x14ac:dyDescent="0.2">
      <c r="A1132" s="794"/>
      <c r="B1132" s="794"/>
      <c r="C1132" s="794"/>
      <c r="D1132" s="794"/>
      <c r="G1132" s="794"/>
      <c r="H1132" s="794"/>
      <c r="I1132" s="794"/>
      <c r="J1132" s="794"/>
      <c r="K1132" s="794"/>
      <c r="L1132" s="794"/>
      <c r="M1132" s="794"/>
      <c r="N1132" s="794"/>
      <c r="O1132" s="794"/>
      <c r="P1132" s="794"/>
      <c r="Q1132" s="794"/>
    </row>
    <row r="1133" spans="1:17" x14ac:dyDescent="0.2">
      <c r="A1133" s="794"/>
      <c r="B1133" s="794"/>
      <c r="C1133" s="794"/>
      <c r="D1133" s="794"/>
      <c r="G1133" s="794"/>
      <c r="H1133" s="794"/>
      <c r="I1133" s="794"/>
      <c r="J1133" s="794"/>
      <c r="K1133" s="794"/>
      <c r="L1133" s="794"/>
      <c r="M1133" s="794"/>
      <c r="N1133" s="794"/>
      <c r="O1133" s="794"/>
      <c r="P1133" s="794"/>
      <c r="Q1133" s="794"/>
    </row>
    <row r="1134" spans="1:17" x14ac:dyDescent="0.2">
      <c r="A1134" s="794"/>
      <c r="B1134" s="794"/>
      <c r="C1134" s="794"/>
      <c r="D1134" s="794"/>
      <c r="G1134" s="794"/>
      <c r="H1134" s="794"/>
      <c r="I1134" s="794"/>
      <c r="J1134" s="794"/>
      <c r="K1134" s="794"/>
      <c r="L1134" s="794"/>
      <c r="M1134" s="794"/>
      <c r="N1134" s="794"/>
      <c r="O1134" s="794"/>
      <c r="P1134" s="794"/>
      <c r="Q1134" s="794"/>
    </row>
    <row r="1135" spans="1:17" x14ac:dyDescent="0.2">
      <c r="A1135" s="794"/>
      <c r="B1135" s="794"/>
      <c r="C1135" s="794"/>
      <c r="D1135" s="794"/>
      <c r="G1135" s="794"/>
      <c r="H1135" s="794"/>
      <c r="I1135" s="794"/>
      <c r="J1135" s="794"/>
      <c r="K1135" s="794"/>
      <c r="L1135" s="794"/>
      <c r="M1135" s="794"/>
      <c r="N1135" s="794"/>
      <c r="O1135" s="794"/>
      <c r="P1135" s="794"/>
      <c r="Q1135" s="794"/>
    </row>
    <row r="1136" spans="1:17" x14ac:dyDescent="0.2">
      <c r="A1136" s="794"/>
      <c r="B1136" s="794"/>
      <c r="C1136" s="794"/>
      <c r="D1136" s="794"/>
      <c r="G1136" s="794"/>
      <c r="H1136" s="794"/>
      <c r="I1136" s="794"/>
      <c r="J1136" s="794"/>
      <c r="K1136" s="794"/>
      <c r="L1136" s="794"/>
      <c r="M1136" s="794"/>
      <c r="N1136" s="794"/>
      <c r="O1136" s="794"/>
      <c r="P1136" s="794"/>
      <c r="Q1136" s="794"/>
    </row>
    <row r="1137" spans="1:17" x14ac:dyDescent="0.2">
      <c r="A1137" s="794"/>
      <c r="B1137" s="794"/>
      <c r="C1137" s="794"/>
      <c r="D1137" s="794"/>
      <c r="G1137" s="794"/>
      <c r="H1137" s="794"/>
      <c r="I1137" s="794"/>
      <c r="J1137" s="794"/>
      <c r="K1137" s="794"/>
      <c r="L1137" s="794"/>
      <c r="M1137" s="794"/>
      <c r="N1137" s="794"/>
      <c r="O1137" s="794"/>
      <c r="P1137" s="794"/>
      <c r="Q1137" s="794"/>
    </row>
    <row r="1138" spans="1:17" x14ac:dyDescent="0.2">
      <c r="A1138" s="794"/>
      <c r="B1138" s="794"/>
      <c r="C1138" s="794"/>
      <c r="D1138" s="794"/>
      <c r="G1138" s="794"/>
      <c r="H1138" s="794"/>
      <c r="I1138" s="794"/>
      <c r="J1138" s="794"/>
      <c r="K1138" s="794"/>
      <c r="L1138" s="794"/>
      <c r="M1138" s="794"/>
      <c r="N1138" s="794"/>
      <c r="O1138" s="794"/>
      <c r="P1138" s="794"/>
      <c r="Q1138" s="794"/>
    </row>
    <row r="1139" spans="1:17" x14ac:dyDescent="0.2">
      <c r="A1139" s="794"/>
      <c r="B1139" s="794"/>
      <c r="C1139" s="794"/>
      <c r="D1139" s="794"/>
      <c r="G1139" s="794"/>
      <c r="H1139" s="794"/>
      <c r="I1139" s="794"/>
      <c r="J1139" s="794"/>
      <c r="K1139" s="794"/>
      <c r="L1139" s="794"/>
      <c r="M1139" s="794"/>
      <c r="N1139" s="794"/>
      <c r="O1139" s="794"/>
      <c r="P1139" s="794"/>
      <c r="Q1139" s="794"/>
    </row>
    <row r="1140" spans="1:17" x14ac:dyDescent="0.2">
      <c r="A1140" s="794"/>
      <c r="B1140" s="794"/>
      <c r="C1140" s="794"/>
      <c r="D1140" s="794"/>
      <c r="G1140" s="794"/>
      <c r="H1140" s="794"/>
      <c r="I1140" s="794"/>
      <c r="J1140" s="794"/>
      <c r="K1140" s="794"/>
      <c r="L1140" s="794"/>
      <c r="M1140" s="794"/>
      <c r="N1140" s="794"/>
      <c r="O1140" s="794"/>
      <c r="P1140" s="794"/>
      <c r="Q1140" s="794"/>
    </row>
    <row r="1141" spans="1:17" x14ac:dyDescent="0.2">
      <c r="A1141" s="794"/>
      <c r="B1141" s="794"/>
      <c r="C1141" s="794"/>
      <c r="D1141" s="794"/>
      <c r="G1141" s="794"/>
      <c r="H1141" s="794"/>
      <c r="I1141" s="794"/>
      <c r="J1141" s="794"/>
      <c r="K1141" s="794"/>
      <c r="L1141" s="794"/>
      <c r="M1141" s="794"/>
      <c r="N1141" s="794"/>
      <c r="O1141" s="794"/>
      <c r="P1141" s="794"/>
      <c r="Q1141" s="794"/>
    </row>
    <row r="1142" spans="1:17" x14ac:dyDescent="0.2">
      <c r="A1142" s="794"/>
      <c r="B1142" s="794"/>
      <c r="C1142" s="794"/>
      <c r="D1142" s="794"/>
      <c r="G1142" s="794"/>
      <c r="H1142" s="794"/>
      <c r="I1142" s="794"/>
      <c r="J1142" s="794"/>
      <c r="K1142" s="794"/>
      <c r="L1142" s="794"/>
      <c r="M1142" s="794"/>
      <c r="N1142" s="794"/>
      <c r="O1142" s="794"/>
      <c r="P1142" s="794"/>
      <c r="Q1142" s="794"/>
    </row>
    <row r="1143" spans="1:17" x14ac:dyDescent="0.2">
      <c r="A1143" s="794"/>
      <c r="B1143" s="794"/>
      <c r="C1143" s="794"/>
      <c r="D1143" s="794"/>
      <c r="G1143" s="794"/>
      <c r="H1143" s="794"/>
      <c r="I1143" s="794"/>
      <c r="J1143" s="794"/>
      <c r="K1143" s="794"/>
      <c r="L1143" s="794"/>
      <c r="M1143" s="794"/>
      <c r="N1143" s="794"/>
      <c r="O1143" s="794"/>
      <c r="P1143" s="794"/>
      <c r="Q1143" s="794"/>
    </row>
    <row r="1144" spans="1:17" x14ac:dyDescent="0.2">
      <c r="A1144" s="794"/>
      <c r="B1144" s="794"/>
      <c r="C1144" s="794"/>
      <c r="D1144" s="794"/>
      <c r="G1144" s="794"/>
      <c r="H1144" s="794"/>
      <c r="I1144" s="794"/>
      <c r="J1144" s="794"/>
      <c r="K1144" s="794"/>
      <c r="L1144" s="794"/>
      <c r="M1144" s="794"/>
      <c r="N1144" s="794"/>
      <c r="O1144" s="794"/>
      <c r="P1144" s="794"/>
      <c r="Q1144" s="794"/>
    </row>
    <row r="1145" spans="1:17" x14ac:dyDescent="0.2">
      <c r="A1145" s="794"/>
      <c r="B1145" s="794"/>
      <c r="C1145" s="794"/>
      <c r="D1145" s="794"/>
      <c r="G1145" s="794"/>
      <c r="H1145" s="794"/>
      <c r="I1145" s="794"/>
      <c r="J1145" s="794"/>
      <c r="K1145" s="794"/>
      <c r="L1145" s="794"/>
      <c r="M1145" s="794"/>
      <c r="N1145" s="794"/>
      <c r="O1145" s="794"/>
      <c r="P1145" s="794"/>
      <c r="Q1145" s="794"/>
    </row>
    <row r="1146" spans="1:17" x14ac:dyDescent="0.2">
      <c r="A1146" s="794"/>
      <c r="B1146" s="794"/>
      <c r="C1146" s="794"/>
      <c r="D1146" s="794"/>
      <c r="G1146" s="794"/>
      <c r="H1146" s="794"/>
      <c r="I1146" s="794"/>
      <c r="J1146" s="794"/>
      <c r="K1146" s="794"/>
      <c r="L1146" s="794"/>
      <c r="M1146" s="794"/>
      <c r="N1146" s="794"/>
      <c r="O1146" s="794"/>
      <c r="P1146" s="794"/>
      <c r="Q1146" s="794"/>
    </row>
    <row r="1147" spans="1:17" x14ac:dyDescent="0.2">
      <c r="A1147" s="794"/>
      <c r="B1147" s="794"/>
      <c r="C1147" s="794"/>
      <c r="D1147" s="794"/>
      <c r="G1147" s="794"/>
      <c r="H1147" s="794"/>
      <c r="I1147" s="794"/>
      <c r="J1147" s="794"/>
      <c r="K1147" s="794"/>
      <c r="L1147" s="794"/>
      <c r="M1147" s="794"/>
      <c r="N1147" s="794"/>
      <c r="O1147" s="794"/>
      <c r="P1147" s="794"/>
      <c r="Q1147" s="794"/>
    </row>
    <row r="1148" spans="1:17" x14ac:dyDescent="0.2">
      <c r="A1148" s="794"/>
      <c r="B1148" s="794"/>
      <c r="C1148" s="794"/>
      <c r="D1148" s="794"/>
      <c r="G1148" s="794"/>
      <c r="H1148" s="794"/>
      <c r="I1148" s="794"/>
      <c r="J1148" s="794"/>
      <c r="K1148" s="794"/>
      <c r="L1148" s="794"/>
      <c r="M1148" s="794"/>
      <c r="N1148" s="794"/>
      <c r="O1148" s="794"/>
      <c r="P1148" s="794"/>
      <c r="Q1148" s="794"/>
    </row>
    <row r="1149" spans="1:17" x14ac:dyDescent="0.2">
      <c r="A1149" s="794"/>
      <c r="B1149" s="794"/>
      <c r="C1149" s="794"/>
      <c r="D1149" s="794"/>
      <c r="G1149" s="794"/>
      <c r="H1149" s="794"/>
      <c r="I1149" s="794"/>
      <c r="J1149" s="794"/>
      <c r="K1149" s="794"/>
      <c r="L1149" s="794"/>
      <c r="M1149" s="794"/>
      <c r="N1149" s="794"/>
      <c r="O1149" s="794"/>
      <c r="P1149" s="794"/>
      <c r="Q1149" s="794"/>
    </row>
    <row r="1150" spans="1:17" x14ac:dyDescent="0.2">
      <c r="A1150" s="794"/>
      <c r="B1150" s="794"/>
      <c r="C1150" s="794"/>
      <c r="D1150" s="794"/>
      <c r="G1150" s="794"/>
      <c r="H1150" s="794"/>
      <c r="I1150" s="794"/>
      <c r="J1150" s="794"/>
      <c r="K1150" s="794"/>
      <c r="L1150" s="794"/>
      <c r="M1150" s="794"/>
      <c r="N1150" s="794"/>
      <c r="O1150" s="794"/>
      <c r="P1150" s="794"/>
      <c r="Q1150" s="794"/>
    </row>
    <row r="1151" spans="1:17" x14ac:dyDescent="0.2">
      <c r="A1151" s="794"/>
      <c r="B1151" s="794"/>
      <c r="C1151" s="794"/>
      <c r="D1151" s="794"/>
      <c r="G1151" s="794"/>
      <c r="H1151" s="794"/>
      <c r="I1151" s="794"/>
      <c r="J1151" s="794"/>
      <c r="K1151" s="794"/>
      <c r="L1151" s="794"/>
      <c r="M1151" s="794"/>
      <c r="N1151" s="794"/>
      <c r="O1151" s="794"/>
      <c r="P1151" s="794"/>
      <c r="Q1151" s="794"/>
    </row>
    <row r="1152" spans="1:17" x14ac:dyDescent="0.2">
      <c r="A1152" s="794"/>
      <c r="B1152" s="794"/>
      <c r="C1152" s="794"/>
      <c r="D1152" s="794"/>
      <c r="G1152" s="794"/>
      <c r="H1152" s="794"/>
      <c r="I1152" s="794"/>
      <c r="J1152" s="794"/>
      <c r="K1152" s="794"/>
      <c r="L1152" s="794"/>
      <c r="M1152" s="794"/>
      <c r="N1152" s="794"/>
      <c r="O1152" s="794"/>
      <c r="P1152" s="794"/>
      <c r="Q1152" s="794"/>
    </row>
    <row r="1153" spans="1:17" x14ac:dyDescent="0.2">
      <c r="A1153" s="794"/>
      <c r="B1153" s="794"/>
      <c r="C1153" s="794"/>
      <c r="D1153" s="794"/>
      <c r="G1153" s="794"/>
      <c r="H1153" s="794"/>
      <c r="I1153" s="794"/>
      <c r="J1153" s="794"/>
      <c r="K1153" s="794"/>
      <c r="L1153" s="794"/>
      <c r="M1153" s="794"/>
      <c r="N1153" s="794"/>
      <c r="O1153" s="794"/>
      <c r="P1153" s="794"/>
      <c r="Q1153" s="794"/>
    </row>
    <row r="1154" spans="1:17" x14ac:dyDescent="0.2">
      <c r="A1154" s="794"/>
      <c r="B1154" s="794"/>
      <c r="C1154" s="794"/>
      <c r="D1154" s="794"/>
      <c r="G1154" s="794"/>
      <c r="H1154" s="794"/>
      <c r="I1154" s="794"/>
      <c r="J1154" s="794"/>
      <c r="K1154" s="794"/>
      <c r="L1154" s="794"/>
      <c r="M1154" s="794"/>
      <c r="N1154" s="794"/>
      <c r="O1154" s="794"/>
      <c r="P1154" s="794"/>
      <c r="Q1154" s="794"/>
    </row>
    <row r="1155" spans="1:17" x14ac:dyDescent="0.2">
      <c r="A1155" s="794"/>
      <c r="B1155" s="794"/>
      <c r="C1155" s="794"/>
      <c r="D1155" s="794"/>
      <c r="G1155" s="794"/>
      <c r="H1155" s="794"/>
      <c r="I1155" s="794"/>
      <c r="J1155" s="794"/>
      <c r="K1155" s="794"/>
      <c r="L1155" s="794"/>
      <c r="M1155" s="794"/>
      <c r="N1155" s="794"/>
      <c r="O1155" s="794"/>
      <c r="P1155" s="794"/>
      <c r="Q1155" s="794"/>
    </row>
    <row r="1156" spans="1:17" x14ac:dyDescent="0.2">
      <c r="A1156" s="794"/>
      <c r="B1156" s="794"/>
      <c r="C1156" s="794"/>
      <c r="D1156" s="794"/>
      <c r="G1156" s="794"/>
      <c r="H1156" s="794"/>
      <c r="I1156" s="794"/>
      <c r="J1156" s="794"/>
      <c r="K1156" s="794"/>
      <c r="L1156" s="794"/>
      <c r="M1156" s="794"/>
      <c r="N1156" s="794"/>
      <c r="O1156" s="794"/>
      <c r="P1156" s="794"/>
      <c r="Q1156" s="794"/>
    </row>
    <row r="1157" spans="1:17" x14ac:dyDescent="0.2">
      <c r="A1157" s="794"/>
      <c r="B1157" s="794"/>
      <c r="C1157" s="794"/>
      <c r="D1157" s="794"/>
      <c r="G1157" s="794"/>
      <c r="H1157" s="794"/>
      <c r="I1157" s="794"/>
      <c r="J1157" s="794"/>
      <c r="K1157" s="794"/>
      <c r="L1157" s="794"/>
      <c r="M1157" s="794"/>
      <c r="N1157" s="794"/>
      <c r="O1157" s="794"/>
      <c r="P1157" s="794"/>
      <c r="Q1157" s="794"/>
    </row>
    <row r="1158" spans="1:17" x14ac:dyDescent="0.2">
      <c r="A1158" s="794"/>
      <c r="B1158" s="794"/>
      <c r="C1158" s="794"/>
      <c r="D1158" s="794"/>
      <c r="G1158" s="794"/>
      <c r="H1158" s="794"/>
      <c r="I1158" s="794"/>
      <c r="J1158" s="794"/>
      <c r="K1158" s="794"/>
      <c r="L1158" s="794"/>
      <c r="M1158" s="794"/>
      <c r="N1158" s="794"/>
      <c r="O1158" s="794"/>
      <c r="P1158" s="794"/>
      <c r="Q1158" s="794"/>
    </row>
    <row r="1159" spans="1:17" x14ac:dyDescent="0.2">
      <c r="A1159" s="794"/>
      <c r="B1159" s="794"/>
      <c r="C1159" s="794"/>
      <c r="D1159" s="794"/>
      <c r="G1159" s="794"/>
      <c r="H1159" s="794"/>
      <c r="I1159" s="794"/>
      <c r="J1159" s="794"/>
      <c r="K1159" s="794"/>
      <c r="L1159" s="794"/>
      <c r="M1159" s="794"/>
      <c r="N1159" s="794"/>
      <c r="O1159" s="794"/>
      <c r="P1159" s="794"/>
      <c r="Q1159" s="794"/>
    </row>
    <row r="1160" spans="1:17" x14ac:dyDescent="0.2">
      <c r="A1160" s="794"/>
      <c r="B1160" s="794"/>
      <c r="C1160" s="794"/>
      <c r="D1160" s="794"/>
      <c r="G1160" s="794"/>
      <c r="H1160" s="794"/>
      <c r="I1160" s="794"/>
      <c r="J1160" s="794"/>
      <c r="K1160" s="794"/>
      <c r="L1160" s="794"/>
      <c r="M1160" s="794"/>
      <c r="N1160" s="794"/>
      <c r="O1160" s="794"/>
      <c r="P1160" s="794"/>
      <c r="Q1160" s="794"/>
    </row>
    <row r="1161" spans="1:17" x14ac:dyDescent="0.2">
      <c r="A1161" s="794"/>
      <c r="B1161" s="794"/>
      <c r="C1161" s="794"/>
      <c r="D1161" s="794"/>
      <c r="G1161" s="794"/>
      <c r="H1161" s="794"/>
      <c r="I1161" s="794"/>
      <c r="J1161" s="794"/>
      <c r="K1161" s="794"/>
      <c r="L1161" s="794"/>
      <c r="M1161" s="794"/>
      <c r="N1161" s="794"/>
      <c r="O1161" s="794"/>
      <c r="P1161" s="794"/>
      <c r="Q1161" s="794"/>
    </row>
    <row r="1162" spans="1:17" x14ac:dyDescent="0.2">
      <c r="A1162" s="794"/>
      <c r="B1162" s="794"/>
      <c r="C1162" s="794"/>
      <c r="D1162" s="794"/>
      <c r="G1162" s="794"/>
      <c r="H1162" s="794"/>
      <c r="I1162" s="794"/>
      <c r="J1162" s="794"/>
      <c r="K1162" s="794"/>
      <c r="L1162" s="794"/>
      <c r="M1162" s="794"/>
      <c r="N1162" s="794"/>
      <c r="O1162" s="794"/>
      <c r="P1162" s="794"/>
      <c r="Q1162" s="794"/>
    </row>
    <row r="1163" spans="1:17" x14ac:dyDescent="0.2">
      <c r="A1163" s="794"/>
      <c r="B1163" s="794"/>
      <c r="C1163" s="794"/>
      <c r="D1163" s="794"/>
      <c r="G1163" s="794"/>
      <c r="H1163" s="794"/>
      <c r="I1163" s="794"/>
      <c r="J1163" s="794"/>
      <c r="K1163" s="794"/>
      <c r="L1163" s="794"/>
      <c r="M1163" s="794"/>
      <c r="N1163" s="794"/>
      <c r="O1163" s="794"/>
      <c r="P1163" s="794"/>
      <c r="Q1163" s="794"/>
    </row>
    <row r="1164" spans="1:17" x14ac:dyDescent="0.2">
      <c r="A1164" s="794"/>
      <c r="B1164" s="794"/>
      <c r="C1164" s="794"/>
      <c r="D1164" s="794"/>
      <c r="G1164" s="794"/>
      <c r="H1164" s="794"/>
      <c r="I1164" s="794"/>
      <c r="J1164" s="794"/>
      <c r="K1164" s="794"/>
      <c r="L1164" s="794"/>
      <c r="M1164" s="794"/>
      <c r="N1164" s="794"/>
      <c r="O1164" s="794"/>
      <c r="P1164" s="794"/>
      <c r="Q1164" s="794"/>
    </row>
    <row r="1165" spans="1:17" x14ac:dyDescent="0.2">
      <c r="A1165" s="794"/>
      <c r="B1165" s="794"/>
      <c r="C1165" s="794"/>
      <c r="D1165" s="794"/>
      <c r="G1165" s="794"/>
      <c r="H1165" s="794"/>
      <c r="I1165" s="794"/>
      <c r="J1165" s="794"/>
      <c r="K1165" s="794"/>
      <c r="L1165" s="794"/>
      <c r="M1165" s="794"/>
      <c r="N1165" s="794"/>
      <c r="O1165" s="794"/>
      <c r="P1165" s="794"/>
      <c r="Q1165" s="794"/>
    </row>
    <row r="1166" spans="1:17" x14ac:dyDescent="0.2">
      <c r="A1166" s="794"/>
      <c r="B1166" s="794"/>
      <c r="C1166" s="794"/>
      <c r="D1166" s="794"/>
      <c r="G1166" s="794"/>
      <c r="H1166" s="794"/>
      <c r="I1166" s="794"/>
      <c r="J1166" s="794"/>
      <c r="K1166" s="794"/>
      <c r="L1166" s="794"/>
      <c r="M1166" s="794"/>
      <c r="N1166" s="794"/>
      <c r="O1166" s="794"/>
      <c r="P1166" s="794"/>
      <c r="Q1166" s="794"/>
    </row>
    <row r="1167" spans="1:17" x14ac:dyDescent="0.2">
      <c r="A1167" s="794"/>
      <c r="B1167" s="794"/>
      <c r="C1167" s="794"/>
      <c r="D1167" s="794"/>
      <c r="G1167" s="794"/>
      <c r="H1167" s="794"/>
      <c r="I1167" s="794"/>
      <c r="J1167" s="794"/>
      <c r="K1167" s="794"/>
      <c r="L1167" s="794"/>
      <c r="M1167" s="794"/>
      <c r="N1167" s="794"/>
      <c r="O1167" s="794"/>
      <c r="P1167" s="794"/>
      <c r="Q1167" s="794"/>
    </row>
    <row r="1168" spans="1:17" x14ac:dyDescent="0.2">
      <c r="A1168" s="794"/>
      <c r="B1168" s="794"/>
      <c r="C1168" s="794"/>
      <c r="D1168" s="794"/>
      <c r="G1168" s="794"/>
      <c r="H1168" s="794"/>
      <c r="I1168" s="794"/>
      <c r="J1168" s="794"/>
      <c r="K1168" s="794"/>
      <c r="L1168" s="794"/>
      <c r="M1168" s="794"/>
      <c r="N1168" s="794"/>
      <c r="O1168" s="794"/>
      <c r="P1168" s="794"/>
      <c r="Q1168" s="794"/>
    </row>
    <row r="1169" spans="1:17" x14ac:dyDescent="0.2">
      <c r="A1169" s="794"/>
      <c r="B1169" s="794"/>
      <c r="C1169" s="794"/>
      <c r="D1169" s="794"/>
      <c r="G1169" s="794"/>
      <c r="H1169" s="794"/>
      <c r="I1169" s="794"/>
      <c r="J1169" s="794"/>
      <c r="K1169" s="794"/>
      <c r="L1169" s="794"/>
      <c r="M1169" s="794"/>
      <c r="N1169" s="794"/>
      <c r="O1169" s="794"/>
      <c r="P1169" s="794"/>
      <c r="Q1169" s="794"/>
    </row>
    <row r="1170" spans="1:17" x14ac:dyDescent="0.2">
      <c r="A1170" s="794"/>
      <c r="B1170" s="794"/>
      <c r="C1170" s="794"/>
      <c r="D1170" s="794"/>
      <c r="G1170" s="794"/>
      <c r="H1170" s="794"/>
      <c r="I1170" s="794"/>
      <c r="J1170" s="794"/>
      <c r="K1170" s="794"/>
      <c r="L1170" s="794"/>
      <c r="M1170" s="794"/>
      <c r="N1170" s="794"/>
      <c r="O1170" s="794"/>
      <c r="P1170" s="794"/>
      <c r="Q1170" s="794"/>
    </row>
    <row r="1171" spans="1:17" x14ac:dyDescent="0.2">
      <c r="A1171" s="794"/>
      <c r="B1171" s="794"/>
      <c r="C1171" s="794"/>
      <c r="D1171" s="794"/>
      <c r="G1171" s="794"/>
      <c r="H1171" s="794"/>
      <c r="I1171" s="794"/>
      <c r="J1171" s="794"/>
      <c r="K1171" s="794"/>
      <c r="L1171" s="794"/>
      <c r="M1171" s="794"/>
      <c r="N1171" s="794"/>
      <c r="O1171" s="794"/>
      <c r="P1171" s="794"/>
      <c r="Q1171" s="794"/>
    </row>
    <row r="1172" spans="1:17" x14ac:dyDescent="0.2">
      <c r="A1172" s="794"/>
      <c r="B1172" s="794"/>
      <c r="C1172" s="794"/>
      <c r="D1172" s="794"/>
      <c r="G1172" s="794"/>
      <c r="H1172" s="794"/>
      <c r="I1172" s="794"/>
      <c r="J1172" s="794"/>
      <c r="K1172" s="794"/>
      <c r="L1172" s="794"/>
      <c r="M1172" s="794"/>
      <c r="N1172" s="794"/>
      <c r="O1172" s="794"/>
      <c r="P1172" s="794"/>
      <c r="Q1172" s="794"/>
    </row>
    <row r="1173" spans="1:17" x14ac:dyDescent="0.2">
      <c r="A1173" s="794"/>
      <c r="B1173" s="794"/>
      <c r="C1173" s="794"/>
      <c r="D1173" s="794"/>
      <c r="G1173" s="794"/>
      <c r="H1173" s="794"/>
      <c r="I1173" s="794"/>
      <c r="J1173" s="794"/>
      <c r="K1173" s="794"/>
      <c r="L1173" s="794"/>
      <c r="M1173" s="794"/>
      <c r="N1173" s="794"/>
      <c r="O1173" s="794"/>
      <c r="P1173" s="794"/>
      <c r="Q1173" s="794"/>
    </row>
    <row r="1174" spans="1:17" x14ac:dyDescent="0.2">
      <c r="A1174" s="794"/>
      <c r="B1174" s="794"/>
      <c r="C1174" s="794"/>
      <c r="D1174" s="794"/>
      <c r="G1174" s="794"/>
      <c r="H1174" s="794"/>
      <c r="I1174" s="794"/>
      <c r="J1174" s="794"/>
      <c r="K1174" s="794"/>
      <c r="L1174" s="794"/>
      <c r="M1174" s="794"/>
      <c r="N1174" s="794"/>
      <c r="O1174" s="794"/>
      <c r="P1174" s="794"/>
      <c r="Q1174" s="794"/>
    </row>
    <row r="1175" spans="1:17" x14ac:dyDescent="0.2">
      <c r="A1175" s="794"/>
      <c r="B1175" s="794"/>
      <c r="C1175" s="794"/>
      <c r="D1175" s="794"/>
      <c r="G1175" s="794"/>
      <c r="H1175" s="794"/>
      <c r="I1175" s="794"/>
      <c r="J1175" s="794"/>
      <c r="K1175" s="794"/>
      <c r="L1175" s="794"/>
      <c r="M1175" s="794"/>
      <c r="N1175" s="794"/>
      <c r="O1175" s="794"/>
      <c r="P1175" s="794"/>
      <c r="Q1175" s="794"/>
    </row>
    <row r="1176" spans="1:17" x14ac:dyDescent="0.2">
      <c r="A1176" s="794"/>
      <c r="B1176" s="794"/>
      <c r="C1176" s="794"/>
      <c r="D1176" s="794"/>
      <c r="G1176" s="794"/>
      <c r="H1176" s="794"/>
      <c r="I1176" s="794"/>
      <c r="J1176" s="794"/>
      <c r="K1176" s="794"/>
      <c r="L1176" s="794"/>
      <c r="M1176" s="794"/>
      <c r="N1176" s="794"/>
      <c r="O1176" s="794"/>
      <c r="P1176" s="794"/>
      <c r="Q1176" s="794"/>
    </row>
    <row r="1177" spans="1:17" x14ac:dyDescent="0.2">
      <c r="A1177" s="794"/>
      <c r="B1177" s="794"/>
      <c r="C1177" s="794"/>
      <c r="D1177" s="794"/>
      <c r="G1177" s="794"/>
      <c r="H1177" s="794"/>
      <c r="I1177" s="794"/>
      <c r="J1177" s="794"/>
      <c r="K1177" s="794"/>
      <c r="L1177" s="794"/>
      <c r="M1177" s="794"/>
      <c r="N1177" s="794"/>
      <c r="O1177" s="794"/>
      <c r="P1177" s="794"/>
      <c r="Q1177" s="794"/>
    </row>
    <row r="1178" spans="1:17" x14ac:dyDescent="0.2">
      <c r="A1178" s="794"/>
      <c r="B1178" s="794"/>
      <c r="C1178" s="794"/>
      <c r="D1178" s="794"/>
      <c r="G1178" s="794"/>
      <c r="H1178" s="794"/>
      <c r="I1178" s="794"/>
      <c r="J1178" s="794"/>
      <c r="K1178" s="794"/>
      <c r="L1178" s="794"/>
      <c r="M1178" s="794"/>
      <c r="N1178" s="794"/>
      <c r="O1178" s="794"/>
      <c r="P1178" s="794"/>
      <c r="Q1178" s="794"/>
    </row>
    <row r="1179" spans="1:17" x14ac:dyDescent="0.2">
      <c r="A1179" s="794"/>
      <c r="B1179" s="794"/>
      <c r="C1179" s="794"/>
      <c r="D1179" s="794"/>
      <c r="G1179" s="794"/>
      <c r="H1179" s="794"/>
      <c r="I1179" s="794"/>
      <c r="J1179" s="794"/>
      <c r="K1179" s="794"/>
      <c r="L1179" s="794"/>
      <c r="M1179" s="794"/>
      <c r="N1179" s="794"/>
      <c r="O1179" s="794"/>
      <c r="P1179" s="794"/>
      <c r="Q1179" s="794"/>
    </row>
    <row r="1180" spans="1:17" x14ac:dyDescent="0.2">
      <c r="A1180" s="794"/>
      <c r="B1180" s="794"/>
      <c r="C1180" s="794"/>
      <c r="D1180" s="794"/>
      <c r="G1180" s="794"/>
      <c r="H1180" s="794"/>
      <c r="I1180" s="794"/>
      <c r="J1180" s="794"/>
      <c r="K1180" s="794"/>
      <c r="L1180" s="794"/>
      <c r="M1180" s="794"/>
      <c r="N1180" s="794"/>
      <c r="O1180" s="794"/>
      <c r="P1180" s="794"/>
      <c r="Q1180" s="794"/>
    </row>
    <row r="1181" spans="1:17" x14ac:dyDescent="0.2">
      <c r="A1181" s="794"/>
      <c r="B1181" s="794"/>
      <c r="C1181" s="794"/>
      <c r="D1181" s="794"/>
      <c r="G1181" s="794"/>
      <c r="H1181" s="794"/>
      <c r="I1181" s="794"/>
      <c r="J1181" s="794"/>
      <c r="K1181" s="794"/>
      <c r="L1181" s="794"/>
      <c r="M1181" s="794"/>
      <c r="N1181" s="794"/>
      <c r="O1181" s="794"/>
      <c r="P1181" s="794"/>
      <c r="Q1181" s="794"/>
    </row>
    <row r="1182" spans="1:17" x14ac:dyDescent="0.2">
      <c r="A1182" s="794"/>
      <c r="B1182" s="794"/>
      <c r="C1182" s="794"/>
      <c r="D1182" s="794"/>
      <c r="G1182" s="794"/>
      <c r="H1182" s="794"/>
      <c r="I1182" s="794"/>
      <c r="J1182" s="794"/>
      <c r="K1182" s="794"/>
      <c r="L1182" s="794"/>
      <c r="M1182" s="794"/>
      <c r="N1182" s="794"/>
      <c r="O1182" s="794"/>
      <c r="P1182" s="794"/>
      <c r="Q1182" s="794"/>
    </row>
    <row r="1183" spans="1:17" x14ac:dyDescent="0.2">
      <c r="A1183" s="794"/>
      <c r="B1183" s="794"/>
      <c r="C1183" s="794"/>
      <c r="D1183" s="794"/>
      <c r="G1183" s="794"/>
      <c r="H1183" s="794"/>
      <c r="I1183" s="794"/>
      <c r="J1183" s="794"/>
      <c r="K1183" s="794"/>
      <c r="L1183" s="794"/>
      <c r="M1183" s="794"/>
      <c r="N1183" s="794"/>
      <c r="O1183" s="794"/>
      <c r="P1183" s="794"/>
      <c r="Q1183" s="794"/>
    </row>
    <row r="1184" spans="1:17" x14ac:dyDescent="0.2">
      <c r="A1184" s="794"/>
      <c r="B1184" s="794"/>
      <c r="C1184" s="794"/>
      <c r="D1184" s="794"/>
      <c r="G1184" s="794"/>
      <c r="H1184" s="794"/>
      <c r="I1184" s="794"/>
      <c r="J1184" s="794"/>
      <c r="K1184" s="794"/>
      <c r="L1184" s="794"/>
      <c r="M1184" s="794"/>
      <c r="N1184" s="794"/>
      <c r="O1184" s="794"/>
      <c r="P1184" s="794"/>
      <c r="Q1184" s="794"/>
    </row>
    <row r="1185" spans="1:17" x14ac:dyDescent="0.2">
      <c r="A1185" s="794"/>
      <c r="B1185" s="794"/>
      <c r="C1185" s="794"/>
      <c r="D1185" s="794"/>
      <c r="G1185" s="794"/>
      <c r="H1185" s="794"/>
      <c r="I1185" s="794"/>
      <c r="J1185" s="794"/>
      <c r="K1185" s="794"/>
      <c r="L1185" s="794"/>
      <c r="M1185" s="794"/>
      <c r="N1185" s="794"/>
      <c r="O1185" s="794"/>
      <c r="P1185" s="794"/>
      <c r="Q1185" s="794"/>
    </row>
    <row r="1186" spans="1:17" x14ac:dyDescent="0.2">
      <c r="A1186" s="794"/>
      <c r="B1186" s="794"/>
      <c r="C1186" s="794"/>
      <c r="D1186" s="794"/>
      <c r="G1186" s="794"/>
      <c r="H1186" s="794"/>
      <c r="I1186" s="794"/>
      <c r="J1186" s="794"/>
      <c r="K1186" s="794"/>
      <c r="L1186" s="794"/>
      <c r="M1186" s="794"/>
      <c r="N1186" s="794"/>
      <c r="O1186" s="794"/>
      <c r="P1186" s="794"/>
      <c r="Q1186" s="794"/>
    </row>
    <row r="1187" spans="1:17" x14ac:dyDescent="0.2">
      <c r="A1187" s="794"/>
      <c r="B1187" s="794"/>
      <c r="C1187" s="794"/>
      <c r="D1187" s="794"/>
      <c r="G1187" s="794"/>
      <c r="H1187" s="794"/>
      <c r="I1187" s="794"/>
      <c r="J1187" s="794"/>
      <c r="K1187" s="794"/>
      <c r="L1187" s="794"/>
      <c r="M1187" s="794"/>
      <c r="N1187" s="794"/>
      <c r="O1187" s="794"/>
      <c r="P1187" s="794"/>
      <c r="Q1187" s="794"/>
    </row>
    <row r="1188" spans="1:17" x14ac:dyDescent="0.2">
      <c r="A1188" s="794"/>
      <c r="B1188" s="794"/>
      <c r="C1188" s="794"/>
      <c r="D1188" s="794"/>
      <c r="G1188" s="794"/>
      <c r="H1188" s="794"/>
      <c r="I1188" s="794"/>
      <c r="J1188" s="794"/>
      <c r="K1188" s="794"/>
      <c r="L1188" s="794"/>
      <c r="M1188" s="794"/>
      <c r="N1188" s="794"/>
      <c r="O1188" s="794"/>
      <c r="P1188" s="794"/>
      <c r="Q1188" s="794"/>
    </row>
    <row r="1189" spans="1:17" x14ac:dyDescent="0.2">
      <c r="A1189" s="794"/>
      <c r="B1189" s="794"/>
      <c r="C1189" s="794"/>
      <c r="D1189" s="794"/>
      <c r="G1189" s="794"/>
      <c r="H1189" s="794"/>
      <c r="I1189" s="794"/>
      <c r="J1189" s="794"/>
      <c r="K1189" s="794"/>
      <c r="L1189" s="794"/>
      <c r="M1189" s="794"/>
      <c r="N1189" s="794"/>
      <c r="O1189" s="794"/>
      <c r="P1189" s="794"/>
      <c r="Q1189" s="794"/>
    </row>
    <row r="1190" spans="1:17" x14ac:dyDescent="0.2">
      <c r="A1190" s="794"/>
      <c r="B1190" s="794"/>
      <c r="C1190" s="794"/>
      <c r="D1190" s="794"/>
      <c r="G1190" s="794"/>
      <c r="H1190" s="794"/>
      <c r="I1190" s="794"/>
      <c r="J1190" s="794"/>
      <c r="K1190" s="794"/>
      <c r="L1190" s="794"/>
      <c r="M1190" s="794"/>
      <c r="N1190" s="794"/>
      <c r="O1190" s="794"/>
      <c r="P1190" s="794"/>
      <c r="Q1190" s="794"/>
    </row>
    <row r="1191" spans="1:17" x14ac:dyDescent="0.2">
      <c r="A1191" s="794"/>
      <c r="B1191" s="794"/>
      <c r="C1191" s="794"/>
      <c r="D1191" s="794"/>
      <c r="G1191" s="794"/>
      <c r="H1191" s="794"/>
      <c r="I1191" s="794"/>
      <c r="J1191" s="794"/>
      <c r="K1191" s="794"/>
      <c r="L1191" s="794"/>
      <c r="M1191" s="794"/>
      <c r="N1191" s="794"/>
      <c r="O1191" s="794"/>
      <c r="P1191" s="794"/>
      <c r="Q1191" s="794"/>
    </row>
    <row r="1192" spans="1:17" x14ac:dyDescent="0.2">
      <c r="A1192" s="794"/>
      <c r="B1192" s="794"/>
      <c r="C1192" s="794"/>
      <c r="D1192" s="794"/>
      <c r="G1192" s="794"/>
      <c r="H1192" s="794"/>
      <c r="I1192" s="794"/>
      <c r="J1192" s="794"/>
      <c r="K1192" s="794"/>
      <c r="L1192" s="794"/>
      <c r="M1192" s="794"/>
      <c r="N1192" s="794"/>
      <c r="O1192" s="794"/>
      <c r="P1192" s="794"/>
      <c r="Q1192" s="794"/>
    </row>
    <row r="1193" spans="1:17" x14ac:dyDescent="0.2">
      <c r="A1193" s="794"/>
      <c r="B1193" s="794"/>
      <c r="C1193" s="794"/>
      <c r="D1193" s="794"/>
      <c r="G1193" s="794"/>
      <c r="H1193" s="794"/>
      <c r="I1193" s="794"/>
      <c r="J1193" s="794"/>
      <c r="K1193" s="794"/>
      <c r="L1193" s="794"/>
      <c r="M1193" s="794"/>
      <c r="N1193" s="794"/>
      <c r="O1193" s="794"/>
      <c r="P1193" s="794"/>
      <c r="Q1193" s="794"/>
    </row>
    <row r="1194" spans="1:17" x14ac:dyDescent="0.2">
      <c r="A1194" s="794"/>
      <c r="B1194" s="794"/>
      <c r="C1194" s="794"/>
      <c r="D1194" s="794"/>
      <c r="G1194" s="794"/>
      <c r="H1194" s="794"/>
      <c r="I1194" s="794"/>
      <c r="J1194" s="794"/>
      <c r="K1194" s="794"/>
      <c r="L1194" s="794"/>
      <c r="M1194" s="794"/>
      <c r="N1194" s="794"/>
      <c r="O1194" s="794"/>
      <c r="P1194" s="794"/>
      <c r="Q1194" s="794"/>
    </row>
    <row r="1195" spans="1:17" x14ac:dyDescent="0.2">
      <c r="A1195" s="794"/>
      <c r="B1195" s="794"/>
      <c r="C1195" s="794"/>
      <c r="D1195" s="794"/>
      <c r="G1195" s="794"/>
      <c r="H1195" s="794"/>
      <c r="I1195" s="794"/>
      <c r="J1195" s="794"/>
      <c r="K1195" s="794"/>
      <c r="L1195" s="794"/>
      <c r="M1195" s="794"/>
      <c r="N1195" s="794"/>
      <c r="O1195" s="794"/>
      <c r="P1195" s="794"/>
      <c r="Q1195" s="794"/>
    </row>
    <row r="1196" spans="1:17" x14ac:dyDescent="0.2">
      <c r="A1196" s="794"/>
      <c r="B1196" s="794"/>
      <c r="C1196" s="794"/>
      <c r="D1196" s="794"/>
      <c r="G1196" s="794"/>
      <c r="H1196" s="794"/>
      <c r="I1196" s="794"/>
      <c r="J1196" s="794"/>
      <c r="K1196" s="794"/>
      <c r="L1196" s="794"/>
      <c r="M1196" s="794"/>
      <c r="N1196" s="794"/>
      <c r="O1196" s="794"/>
      <c r="P1196" s="794"/>
      <c r="Q1196" s="794"/>
    </row>
    <row r="1197" spans="1:17" x14ac:dyDescent="0.2">
      <c r="A1197" s="794"/>
      <c r="B1197" s="794"/>
      <c r="C1197" s="794"/>
      <c r="D1197" s="794"/>
      <c r="G1197" s="794"/>
      <c r="H1197" s="794"/>
      <c r="I1197" s="794"/>
      <c r="J1197" s="794"/>
      <c r="K1197" s="794"/>
      <c r="L1197" s="794"/>
      <c r="M1197" s="794"/>
      <c r="N1197" s="794"/>
      <c r="O1197" s="794"/>
      <c r="P1197" s="794"/>
      <c r="Q1197" s="794"/>
    </row>
    <row r="1198" spans="1:17" x14ac:dyDescent="0.2">
      <c r="A1198" s="794"/>
      <c r="B1198" s="794"/>
      <c r="C1198" s="794"/>
      <c r="D1198" s="794"/>
      <c r="G1198" s="794"/>
      <c r="H1198" s="794"/>
      <c r="I1198" s="794"/>
      <c r="J1198" s="794"/>
      <c r="K1198" s="794"/>
      <c r="L1198" s="794"/>
      <c r="M1198" s="794"/>
      <c r="N1198" s="794"/>
      <c r="O1198" s="794"/>
      <c r="P1198" s="794"/>
      <c r="Q1198" s="794"/>
    </row>
    <row r="1199" spans="1:17" x14ac:dyDescent="0.2">
      <c r="A1199" s="794"/>
      <c r="B1199" s="794"/>
      <c r="C1199" s="794"/>
      <c r="D1199" s="794"/>
      <c r="G1199" s="794"/>
      <c r="H1199" s="794"/>
      <c r="I1199" s="794"/>
      <c r="J1199" s="794"/>
      <c r="K1199" s="794"/>
      <c r="L1199" s="794"/>
      <c r="M1199" s="794"/>
      <c r="N1199" s="794"/>
      <c r="O1199" s="794"/>
      <c r="P1199" s="794"/>
      <c r="Q1199" s="794"/>
    </row>
    <row r="1200" spans="1:17" x14ac:dyDescent="0.2">
      <c r="A1200" s="794"/>
      <c r="B1200" s="794"/>
      <c r="C1200" s="794"/>
      <c r="D1200" s="794"/>
      <c r="G1200" s="794"/>
      <c r="H1200" s="794"/>
      <c r="I1200" s="794"/>
      <c r="J1200" s="794"/>
      <c r="K1200" s="794"/>
      <c r="L1200" s="794"/>
      <c r="M1200" s="794"/>
      <c r="N1200" s="794"/>
      <c r="O1200" s="794"/>
      <c r="P1200" s="794"/>
      <c r="Q1200" s="794"/>
    </row>
    <row r="1201" spans="1:17" x14ac:dyDescent="0.2">
      <c r="A1201" s="794"/>
      <c r="B1201" s="794"/>
      <c r="C1201" s="794"/>
      <c r="D1201" s="794"/>
      <c r="G1201" s="794"/>
      <c r="H1201" s="794"/>
      <c r="I1201" s="794"/>
      <c r="J1201" s="794"/>
      <c r="K1201" s="794"/>
      <c r="L1201" s="794"/>
      <c r="M1201" s="794"/>
      <c r="N1201" s="794"/>
      <c r="O1201" s="794"/>
      <c r="P1201" s="794"/>
      <c r="Q1201" s="794"/>
    </row>
    <row r="1202" spans="1:17" x14ac:dyDescent="0.2">
      <c r="A1202" s="794"/>
      <c r="B1202" s="794"/>
      <c r="C1202" s="794"/>
      <c r="D1202" s="794"/>
      <c r="G1202" s="794"/>
      <c r="H1202" s="794"/>
      <c r="I1202" s="794"/>
      <c r="J1202" s="794"/>
      <c r="K1202" s="794"/>
      <c r="L1202" s="794"/>
      <c r="M1202" s="794"/>
      <c r="N1202" s="794"/>
      <c r="O1202" s="794"/>
      <c r="P1202" s="794"/>
      <c r="Q1202" s="794"/>
    </row>
    <row r="1203" spans="1:17" x14ac:dyDescent="0.2">
      <c r="A1203" s="794"/>
      <c r="B1203" s="794"/>
      <c r="C1203" s="794"/>
      <c r="D1203" s="794"/>
      <c r="G1203" s="794"/>
      <c r="H1203" s="794"/>
      <c r="I1203" s="794"/>
      <c r="J1203" s="794"/>
      <c r="K1203" s="794"/>
      <c r="L1203" s="794"/>
      <c r="M1203" s="794"/>
      <c r="N1203" s="794"/>
      <c r="O1203" s="794"/>
      <c r="P1203" s="794"/>
      <c r="Q1203" s="794"/>
    </row>
    <row r="1204" spans="1:17" x14ac:dyDescent="0.2">
      <c r="A1204" s="794"/>
      <c r="B1204" s="794"/>
      <c r="C1204" s="794"/>
      <c r="D1204" s="794"/>
      <c r="G1204" s="794"/>
      <c r="H1204" s="794"/>
      <c r="I1204" s="794"/>
      <c r="J1204" s="794"/>
      <c r="K1204" s="794"/>
      <c r="L1204" s="794"/>
      <c r="M1204" s="794"/>
      <c r="N1204" s="794"/>
      <c r="O1204" s="794"/>
      <c r="P1204" s="794"/>
      <c r="Q1204" s="794"/>
    </row>
    <row r="1205" spans="1:17" x14ac:dyDescent="0.2">
      <c r="A1205" s="794"/>
      <c r="B1205" s="794"/>
      <c r="C1205" s="794"/>
      <c r="D1205" s="794"/>
      <c r="G1205" s="794"/>
      <c r="H1205" s="794"/>
      <c r="I1205" s="794"/>
      <c r="J1205" s="794"/>
      <c r="K1205" s="794"/>
      <c r="L1205" s="794"/>
      <c r="M1205" s="794"/>
      <c r="N1205" s="794"/>
      <c r="O1205" s="794"/>
      <c r="P1205" s="794"/>
      <c r="Q1205" s="794"/>
    </row>
    <row r="1206" spans="1:17" x14ac:dyDescent="0.2">
      <c r="A1206" s="794"/>
      <c r="B1206" s="794"/>
      <c r="C1206" s="794"/>
      <c r="D1206" s="794"/>
      <c r="G1206" s="794"/>
      <c r="H1206" s="794"/>
      <c r="I1206" s="794"/>
      <c r="J1206" s="794"/>
      <c r="K1206" s="794"/>
      <c r="L1206" s="794"/>
      <c r="M1206" s="794"/>
      <c r="N1206" s="794"/>
      <c r="O1206" s="794"/>
      <c r="P1206" s="794"/>
      <c r="Q1206" s="794"/>
    </row>
    <row r="1207" spans="1:17" x14ac:dyDescent="0.2">
      <c r="A1207" s="794"/>
      <c r="B1207" s="794"/>
      <c r="C1207" s="794"/>
      <c r="D1207" s="794"/>
      <c r="G1207" s="794"/>
      <c r="H1207" s="794"/>
      <c r="I1207" s="794"/>
      <c r="J1207" s="794"/>
      <c r="K1207" s="794"/>
      <c r="L1207" s="794"/>
      <c r="M1207" s="794"/>
      <c r="N1207" s="794"/>
      <c r="O1207" s="794"/>
      <c r="P1207" s="794"/>
      <c r="Q1207" s="794"/>
    </row>
    <row r="1208" spans="1:17" x14ac:dyDescent="0.2">
      <c r="A1208" s="794"/>
      <c r="B1208" s="794"/>
      <c r="C1208" s="794"/>
      <c r="D1208" s="794"/>
      <c r="G1208" s="794"/>
      <c r="H1208" s="794"/>
      <c r="I1208" s="794"/>
      <c r="J1208" s="794"/>
      <c r="K1208" s="794"/>
      <c r="L1208" s="794"/>
      <c r="M1208" s="794"/>
      <c r="N1208" s="794"/>
      <c r="O1208" s="794"/>
      <c r="P1208" s="794"/>
      <c r="Q1208" s="794"/>
    </row>
    <row r="1209" spans="1:17" x14ac:dyDescent="0.2">
      <c r="A1209" s="794"/>
      <c r="B1209" s="794"/>
      <c r="C1209" s="794"/>
      <c r="D1209" s="794"/>
      <c r="G1209" s="794"/>
      <c r="H1209" s="794"/>
      <c r="I1209" s="794"/>
      <c r="J1209" s="794"/>
      <c r="K1209" s="794"/>
      <c r="L1209" s="794"/>
      <c r="M1209" s="794"/>
      <c r="N1209" s="794"/>
      <c r="O1209" s="794"/>
      <c r="P1209" s="794"/>
      <c r="Q1209" s="794"/>
    </row>
    <row r="1210" spans="1:17" x14ac:dyDescent="0.2">
      <c r="A1210" s="794"/>
      <c r="B1210" s="794"/>
      <c r="C1210" s="794"/>
      <c r="D1210" s="794"/>
      <c r="G1210" s="794"/>
      <c r="H1210" s="794"/>
      <c r="I1210" s="794"/>
      <c r="J1210" s="794"/>
      <c r="K1210" s="794"/>
      <c r="L1210" s="794"/>
      <c r="M1210" s="794"/>
      <c r="N1210" s="794"/>
      <c r="O1210" s="794"/>
      <c r="P1210" s="794"/>
      <c r="Q1210" s="794"/>
    </row>
    <row r="1211" spans="1:17" x14ac:dyDescent="0.2">
      <c r="A1211" s="794"/>
      <c r="B1211" s="794"/>
      <c r="C1211" s="794"/>
      <c r="D1211" s="794"/>
      <c r="G1211" s="794"/>
      <c r="H1211" s="794"/>
      <c r="I1211" s="794"/>
      <c r="J1211" s="794"/>
      <c r="K1211" s="794"/>
      <c r="L1211" s="794"/>
      <c r="M1211" s="794"/>
      <c r="N1211" s="794"/>
      <c r="O1211" s="794"/>
      <c r="P1211" s="794"/>
      <c r="Q1211" s="794"/>
    </row>
    <row r="1212" spans="1:17" x14ac:dyDescent="0.2">
      <c r="A1212" s="794"/>
      <c r="B1212" s="794"/>
      <c r="C1212" s="794"/>
      <c r="D1212" s="794"/>
      <c r="G1212" s="794"/>
      <c r="H1212" s="794"/>
      <c r="I1212" s="794"/>
      <c r="J1212" s="794"/>
      <c r="K1212" s="794"/>
      <c r="L1212" s="794"/>
      <c r="M1212" s="794"/>
      <c r="N1212" s="794"/>
      <c r="O1212" s="794"/>
      <c r="P1212" s="794"/>
      <c r="Q1212" s="794"/>
    </row>
    <row r="1213" spans="1:17" x14ac:dyDescent="0.2">
      <c r="A1213" s="794"/>
      <c r="B1213" s="794"/>
      <c r="C1213" s="794"/>
      <c r="D1213" s="794"/>
      <c r="G1213" s="794"/>
      <c r="H1213" s="794"/>
      <c r="I1213" s="794"/>
      <c r="J1213" s="794"/>
      <c r="K1213" s="794"/>
      <c r="L1213" s="794"/>
      <c r="M1213" s="794"/>
      <c r="N1213" s="794"/>
      <c r="O1213" s="794"/>
      <c r="P1213" s="794"/>
      <c r="Q1213" s="794"/>
    </row>
    <row r="1214" spans="1:17" x14ac:dyDescent="0.2">
      <c r="A1214" s="794"/>
      <c r="B1214" s="794"/>
      <c r="C1214" s="794"/>
      <c r="D1214" s="794"/>
      <c r="G1214" s="794"/>
      <c r="H1214" s="794"/>
      <c r="I1214" s="794"/>
      <c r="J1214" s="794"/>
      <c r="K1214" s="794"/>
      <c r="L1214" s="794"/>
      <c r="M1214" s="794"/>
      <c r="N1214" s="794"/>
      <c r="O1214" s="794"/>
      <c r="P1214" s="794"/>
      <c r="Q1214" s="794"/>
    </row>
    <row r="1215" spans="1:17" x14ac:dyDescent="0.2">
      <c r="A1215" s="794"/>
      <c r="B1215" s="794"/>
      <c r="C1215" s="794"/>
      <c r="D1215" s="794"/>
      <c r="G1215" s="794"/>
      <c r="H1215" s="794"/>
      <c r="I1215" s="794"/>
      <c r="J1215" s="794"/>
      <c r="K1215" s="794"/>
      <c r="L1215" s="794"/>
      <c r="M1215" s="794"/>
      <c r="N1215" s="794"/>
      <c r="O1215" s="794"/>
      <c r="P1215" s="794"/>
      <c r="Q1215" s="794"/>
    </row>
    <row r="1216" spans="1:17" x14ac:dyDescent="0.2">
      <c r="A1216" s="794"/>
      <c r="B1216" s="794"/>
      <c r="C1216" s="794"/>
      <c r="D1216" s="794"/>
      <c r="G1216" s="794"/>
      <c r="H1216" s="794"/>
      <c r="I1216" s="794"/>
      <c r="J1216" s="794"/>
      <c r="K1216" s="794"/>
      <c r="L1216" s="794"/>
      <c r="M1216" s="794"/>
      <c r="N1216" s="794"/>
      <c r="O1216" s="794"/>
      <c r="P1216" s="794"/>
      <c r="Q1216" s="794"/>
    </row>
    <row r="1217" spans="1:17" x14ac:dyDescent="0.2">
      <c r="A1217" s="794"/>
      <c r="B1217" s="794"/>
      <c r="C1217" s="794"/>
      <c r="D1217" s="794"/>
      <c r="G1217" s="794"/>
      <c r="H1217" s="794"/>
      <c r="I1217" s="794"/>
      <c r="J1217" s="794"/>
      <c r="K1217" s="794"/>
      <c r="L1217" s="794"/>
      <c r="M1217" s="794"/>
      <c r="N1217" s="794"/>
      <c r="O1217" s="794"/>
      <c r="P1217" s="794"/>
      <c r="Q1217" s="794"/>
    </row>
    <row r="1218" spans="1:17" x14ac:dyDescent="0.2">
      <c r="A1218" s="794"/>
      <c r="B1218" s="794"/>
      <c r="C1218" s="794"/>
      <c r="D1218" s="794"/>
      <c r="G1218" s="794"/>
      <c r="H1218" s="794"/>
      <c r="I1218" s="794"/>
      <c r="J1218" s="794"/>
      <c r="K1218" s="794"/>
      <c r="L1218" s="794"/>
      <c r="M1218" s="794"/>
      <c r="N1218" s="794"/>
      <c r="O1218" s="794"/>
      <c r="P1218" s="794"/>
      <c r="Q1218" s="794"/>
    </row>
    <row r="1219" spans="1:17" x14ac:dyDescent="0.2">
      <c r="A1219" s="794"/>
      <c r="B1219" s="794"/>
      <c r="C1219" s="794"/>
      <c r="D1219" s="794"/>
      <c r="G1219" s="794"/>
      <c r="H1219" s="794"/>
      <c r="I1219" s="794"/>
      <c r="J1219" s="794"/>
      <c r="K1219" s="794"/>
      <c r="L1219" s="794"/>
      <c r="M1219" s="794"/>
      <c r="N1219" s="794"/>
      <c r="O1219" s="794"/>
      <c r="P1219" s="794"/>
      <c r="Q1219" s="794"/>
    </row>
    <row r="1220" spans="1:17" x14ac:dyDescent="0.2">
      <c r="A1220" s="794"/>
      <c r="B1220" s="794"/>
      <c r="C1220" s="794"/>
      <c r="D1220" s="794"/>
      <c r="G1220" s="794"/>
      <c r="H1220" s="794"/>
      <c r="I1220" s="794"/>
      <c r="J1220" s="794"/>
      <c r="K1220" s="794"/>
      <c r="L1220" s="794"/>
      <c r="M1220" s="794"/>
      <c r="N1220" s="794"/>
      <c r="O1220" s="794"/>
      <c r="P1220" s="794"/>
      <c r="Q1220" s="794"/>
    </row>
    <row r="1221" spans="1:17" x14ac:dyDescent="0.2">
      <c r="A1221" s="794"/>
      <c r="B1221" s="794"/>
      <c r="C1221" s="794"/>
      <c r="D1221" s="794"/>
      <c r="G1221" s="794"/>
      <c r="H1221" s="794"/>
      <c r="I1221" s="794"/>
      <c r="J1221" s="794"/>
      <c r="K1221" s="794"/>
      <c r="L1221" s="794"/>
      <c r="M1221" s="794"/>
      <c r="N1221" s="794"/>
      <c r="O1221" s="794"/>
      <c r="P1221" s="794"/>
      <c r="Q1221" s="794"/>
    </row>
    <row r="1222" spans="1:17" x14ac:dyDescent="0.2">
      <c r="A1222" s="794"/>
      <c r="B1222" s="794"/>
      <c r="C1222" s="794"/>
      <c r="D1222" s="794"/>
      <c r="G1222" s="794"/>
      <c r="H1222" s="794"/>
      <c r="I1222" s="794"/>
      <c r="J1222" s="794"/>
      <c r="K1222" s="794"/>
      <c r="L1222" s="794"/>
      <c r="M1222" s="794"/>
      <c r="N1222" s="794"/>
      <c r="O1222" s="794"/>
      <c r="P1222" s="794"/>
      <c r="Q1222" s="794"/>
    </row>
    <row r="1223" spans="1:17" x14ac:dyDescent="0.2">
      <c r="A1223" s="794"/>
      <c r="B1223" s="794"/>
      <c r="C1223" s="794"/>
      <c r="D1223" s="794"/>
      <c r="G1223" s="794"/>
      <c r="H1223" s="794"/>
      <c r="I1223" s="794"/>
      <c r="J1223" s="794"/>
      <c r="K1223" s="794"/>
      <c r="L1223" s="794"/>
      <c r="M1223" s="794"/>
      <c r="N1223" s="794"/>
      <c r="O1223" s="794"/>
      <c r="P1223" s="794"/>
      <c r="Q1223" s="794"/>
    </row>
    <row r="1224" spans="1:17" x14ac:dyDescent="0.2">
      <c r="A1224" s="794"/>
      <c r="B1224" s="794"/>
      <c r="C1224" s="794"/>
      <c r="D1224" s="794"/>
      <c r="G1224" s="794"/>
      <c r="H1224" s="794"/>
      <c r="I1224" s="794"/>
      <c r="J1224" s="794"/>
      <c r="K1224" s="794"/>
      <c r="L1224" s="794"/>
      <c r="M1224" s="794"/>
      <c r="N1224" s="794"/>
      <c r="O1224" s="794"/>
      <c r="P1224" s="794"/>
      <c r="Q1224" s="794"/>
    </row>
    <row r="1225" spans="1:17" x14ac:dyDescent="0.2">
      <c r="A1225" s="794"/>
      <c r="B1225" s="794"/>
      <c r="C1225" s="794"/>
      <c r="D1225" s="794"/>
      <c r="G1225" s="794"/>
      <c r="H1225" s="794"/>
      <c r="I1225" s="794"/>
      <c r="J1225" s="794"/>
      <c r="K1225" s="794"/>
      <c r="L1225" s="794"/>
      <c r="M1225" s="794"/>
      <c r="N1225" s="794"/>
      <c r="O1225" s="794"/>
      <c r="P1225" s="794"/>
      <c r="Q1225" s="794"/>
    </row>
    <row r="1226" spans="1:17" x14ac:dyDescent="0.2">
      <c r="A1226" s="794"/>
      <c r="B1226" s="794"/>
      <c r="C1226" s="794"/>
      <c r="D1226" s="794"/>
      <c r="G1226" s="794"/>
      <c r="H1226" s="794"/>
      <c r="I1226" s="794"/>
      <c r="J1226" s="794"/>
      <c r="K1226" s="794"/>
      <c r="L1226" s="794"/>
      <c r="M1226" s="794"/>
      <c r="N1226" s="794"/>
      <c r="O1226" s="794"/>
      <c r="P1226" s="794"/>
      <c r="Q1226" s="794"/>
    </row>
    <row r="1227" spans="1:17" x14ac:dyDescent="0.2">
      <c r="A1227" s="794"/>
      <c r="B1227" s="794"/>
      <c r="C1227" s="794"/>
      <c r="D1227" s="794"/>
      <c r="G1227" s="794"/>
      <c r="H1227" s="794"/>
      <c r="I1227" s="794"/>
      <c r="J1227" s="794"/>
      <c r="K1227" s="794"/>
      <c r="L1227" s="794"/>
      <c r="M1227" s="794"/>
      <c r="N1227" s="794"/>
      <c r="O1227" s="794"/>
      <c r="P1227" s="794"/>
      <c r="Q1227" s="794"/>
    </row>
    <row r="1228" spans="1:17" x14ac:dyDescent="0.2">
      <c r="A1228" s="794"/>
      <c r="B1228" s="794"/>
      <c r="C1228" s="794"/>
      <c r="D1228" s="794"/>
      <c r="G1228" s="794"/>
      <c r="H1228" s="794"/>
      <c r="I1228" s="794"/>
      <c r="J1228" s="794"/>
      <c r="K1228" s="794"/>
      <c r="L1228" s="794"/>
      <c r="M1228" s="794"/>
      <c r="N1228" s="794"/>
      <c r="O1228" s="794"/>
      <c r="P1228" s="794"/>
      <c r="Q1228" s="794"/>
    </row>
    <row r="1229" spans="1:17" x14ac:dyDescent="0.2">
      <c r="A1229" s="794"/>
      <c r="B1229" s="794"/>
      <c r="C1229" s="794"/>
      <c r="D1229" s="794"/>
      <c r="G1229" s="794"/>
      <c r="H1229" s="794"/>
      <c r="I1229" s="794"/>
      <c r="J1229" s="794"/>
      <c r="K1229" s="794"/>
      <c r="L1229" s="794"/>
      <c r="M1229" s="794"/>
      <c r="N1229" s="794"/>
      <c r="O1229" s="794"/>
      <c r="P1229" s="794"/>
      <c r="Q1229" s="794"/>
    </row>
    <row r="1230" spans="1:17" x14ac:dyDescent="0.2">
      <c r="A1230" s="794"/>
      <c r="B1230" s="794"/>
      <c r="C1230" s="794"/>
      <c r="D1230" s="794"/>
      <c r="G1230" s="794"/>
      <c r="H1230" s="794"/>
      <c r="I1230" s="794"/>
      <c r="J1230" s="794"/>
      <c r="K1230" s="794"/>
      <c r="L1230" s="794"/>
      <c r="M1230" s="794"/>
      <c r="N1230" s="794"/>
      <c r="O1230" s="794"/>
      <c r="P1230" s="794"/>
      <c r="Q1230" s="794"/>
    </row>
    <row r="1231" spans="1:17" x14ac:dyDescent="0.2">
      <c r="A1231" s="794"/>
      <c r="B1231" s="794"/>
      <c r="C1231" s="794"/>
      <c r="D1231" s="794"/>
      <c r="G1231" s="794"/>
      <c r="H1231" s="794"/>
      <c r="I1231" s="794"/>
      <c r="J1231" s="794"/>
      <c r="K1231" s="794"/>
      <c r="L1231" s="794"/>
      <c r="M1231" s="794"/>
      <c r="N1231" s="794"/>
      <c r="O1231" s="794"/>
      <c r="P1231" s="794"/>
      <c r="Q1231" s="794"/>
    </row>
    <row r="1232" spans="1:17" x14ac:dyDescent="0.2">
      <c r="A1232" s="794"/>
      <c r="B1232" s="794"/>
      <c r="C1232" s="794"/>
      <c r="D1232" s="794"/>
      <c r="G1232" s="794"/>
      <c r="H1232" s="794"/>
      <c r="I1232" s="794"/>
      <c r="J1232" s="794"/>
      <c r="K1232" s="794"/>
      <c r="L1232" s="794"/>
      <c r="M1232" s="794"/>
      <c r="N1232" s="794"/>
      <c r="O1232" s="794"/>
      <c r="P1232" s="794"/>
      <c r="Q1232" s="794"/>
    </row>
    <row r="1233" spans="1:17" x14ac:dyDescent="0.2">
      <c r="A1233" s="794"/>
      <c r="B1233" s="794"/>
      <c r="C1233" s="794"/>
      <c r="D1233" s="794"/>
      <c r="G1233" s="794"/>
      <c r="H1233" s="794"/>
      <c r="I1233" s="794"/>
      <c r="J1233" s="794"/>
      <c r="K1233" s="794"/>
      <c r="L1233" s="794"/>
      <c r="M1233" s="794"/>
      <c r="N1233" s="794"/>
      <c r="O1233" s="794"/>
      <c r="P1233" s="794"/>
      <c r="Q1233" s="794"/>
    </row>
    <row r="1234" spans="1:17" x14ac:dyDescent="0.2">
      <c r="A1234" s="794"/>
      <c r="B1234" s="794"/>
      <c r="C1234" s="794"/>
      <c r="D1234" s="794"/>
      <c r="G1234" s="794"/>
      <c r="H1234" s="794"/>
      <c r="I1234" s="794"/>
      <c r="J1234" s="794"/>
      <c r="K1234" s="794"/>
      <c r="L1234" s="794"/>
      <c r="M1234" s="794"/>
      <c r="N1234" s="794"/>
      <c r="O1234" s="794"/>
      <c r="P1234" s="794"/>
      <c r="Q1234" s="794"/>
    </row>
    <row r="1235" spans="1:17" x14ac:dyDescent="0.2">
      <c r="A1235" s="794"/>
      <c r="B1235" s="794"/>
      <c r="C1235" s="794"/>
      <c r="D1235" s="794"/>
      <c r="G1235" s="794"/>
      <c r="H1235" s="794"/>
      <c r="I1235" s="794"/>
      <c r="J1235" s="794"/>
      <c r="K1235" s="794"/>
      <c r="L1235" s="794"/>
      <c r="M1235" s="794"/>
      <c r="N1235" s="794"/>
      <c r="O1235" s="794"/>
      <c r="P1235" s="794"/>
      <c r="Q1235" s="794"/>
    </row>
    <row r="1236" spans="1:17" x14ac:dyDescent="0.2">
      <c r="A1236" s="794"/>
      <c r="B1236" s="794"/>
      <c r="C1236" s="794"/>
      <c r="D1236" s="794"/>
      <c r="G1236" s="794"/>
      <c r="H1236" s="794"/>
      <c r="I1236" s="794"/>
      <c r="J1236" s="794"/>
      <c r="K1236" s="794"/>
      <c r="L1236" s="794"/>
      <c r="M1236" s="794"/>
      <c r="N1236" s="794"/>
      <c r="O1236" s="794"/>
      <c r="P1236" s="794"/>
      <c r="Q1236" s="794"/>
    </row>
    <row r="1237" spans="1:17" x14ac:dyDescent="0.2">
      <c r="A1237" s="794"/>
      <c r="B1237" s="794"/>
      <c r="C1237" s="794"/>
      <c r="D1237" s="794"/>
      <c r="G1237" s="794"/>
      <c r="H1237" s="794"/>
      <c r="I1237" s="794"/>
      <c r="J1237" s="794"/>
      <c r="K1237" s="794"/>
      <c r="L1237" s="794"/>
      <c r="M1237" s="794"/>
      <c r="N1237" s="794"/>
      <c r="O1237" s="794"/>
      <c r="P1237" s="794"/>
      <c r="Q1237" s="794"/>
    </row>
    <row r="1238" spans="1:17" x14ac:dyDescent="0.2">
      <c r="A1238" s="794"/>
      <c r="B1238" s="794"/>
      <c r="C1238" s="794"/>
      <c r="D1238" s="794"/>
      <c r="G1238" s="794"/>
      <c r="H1238" s="794"/>
      <c r="I1238" s="794"/>
      <c r="J1238" s="794"/>
      <c r="K1238" s="794"/>
      <c r="L1238" s="794"/>
      <c r="M1238" s="794"/>
      <c r="N1238" s="794"/>
      <c r="O1238" s="794"/>
      <c r="P1238" s="794"/>
      <c r="Q1238" s="794"/>
    </row>
    <row r="1239" spans="1:17" x14ac:dyDescent="0.2">
      <c r="A1239" s="794"/>
      <c r="B1239" s="794"/>
      <c r="C1239" s="794"/>
      <c r="D1239" s="794"/>
      <c r="G1239" s="794"/>
      <c r="H1239" s="794"/>
      <c r="I1239" s="794"/>
      <c r="J1239" s="794"/>
      <c r="K1239" s="794"/>
      <c r="L1239" s="794"/>
      <c r="M1239" s="794"/>
      <c r="N1239" s="794"/>
      <c r="O1239" s="794"/>
      <c r="P1239" s="794"/>
      <c r="Q1239" s="794"/>
    </row>
    <row r="1240" spans="1:17" x14ac:dyDescent="0.2">
      <c r="A1240" s="794"/>
      <c r="B1240" s="794"/>
      <c r="C1240" s="794"/>
      <c r="D1240" s="794"/>
      <c r="G1240" s="794"/>
      <c r="H1240" s="794"/>
      <c r="I1240" s="794"/>
      <c r="J1240" s="794"/>
      <c r="K1240" s="794"/>
      <c r="L1240" s="794"/>
      <c r="M1240" s="794"/>
      <c r="N1240" s="794"/>
      <c r="O1240" s="794"/>
      <c r="P1240" s="794"/>
      <c r="Q1240" s="794"/>
    </row>
    <row r="1241" spans="1:17" x14ac:dyDescent="0.2">
      <c r="A1241" s="794"/>
      <c r="B1241" s="794"/>
      <c r="C1241" s="794"/>
      <c r="D1241" s="794"/>
      <c r="G1241" s="794"/>
      <c r="H1241" s="794"/>
      <c r="I1241" s="794"/>
      <c r="J1241" s="794"/>
      <c r="K1241" s="794"/>
      <c r="L1241" s="794"/>
      <c r="M1241" s="794"/>
      <c r="N1241" s="794"/>
      <c r="O1241" s="794"/>
      <c r="P1241" s="794"/>
      <c r="Q1241" s="794"/>
    </row>
    <row r="1242" spans="1:17" x14ac:dyDescent="0.2">
      <c r="A1242" s="794"/>
      <c r="B1242" s="794"/>
      <c r="C1242" s="794"/>
      <c r="D1242" s="794"/>
      <c r="G1242" s="794"/>
      <c r="H1242" s="794"/>
      <c r="I1242" s="794"/>
      <c r="J1242" s="794"/>
      <c r="K1242" s="794"/>
      <c r="L1242" s="794"/>
      <c r="M1242" s="794"/>
      <c r="N1242" s="794"/>
      <c r="O1242" s="794"/>
      <c r="P1242" s="794"/>
      <c r="Q1242" s="794"/>
    </row>
    <row r="1243" spans="1:17" x14ac:dyDescent="0.2">
      <c r="A1243" s="794"/>
      <c r="B1243" s="794"/>
      <c r="C1243" s="794"/>
      <c r="D1243" s="794"/>
      <c r="G1243" s="794"/>
      <c r="H1243" s="794"/>
      <c r="I1243" s="794"/>
      <c r="J1243" s="794"/>
      <c r="K1243" s="794"/>
      <c r="L1243" s="794"/>
      <c r="M1243" s="794"/>
      <c r="N1243" s="794"/>
      <c r="O1243" s="794"/>
      <c r="P1243" s="794"/>
      <c r="Q1243" s="794"/>
    </row>
    <row r="1244" spans="1:17" x14ac:dyDescent="0.2">
      <c r="A1244" s="794"/>
      <c r="B1244" s="794"/>
      <c r="C1244" s="794"/>
      <c r="D1244" s="794"/>
      <c r="G1244" s="794"/>
      <c r="H1244" s="794"/>
      <c r="I1244" s="794"/>
      <c r="J1244" s="794"/>
      <c r="K1244" s="794"/>
      <c r="L1244" s="794"/>
      <c r="M1244" s="794"/>
      <c r="N1244" s="794"/>
      <c r="O1244" s="794"/>
      <c r="P1244" s="794"/>
      <c r="Q1244" s="794"/>
    </row>
    <row r="1245" spans="1:17" x14ac:dyDescent="0.2">
      <c r="A1245" s="794"/>
      <c r="B1245" s="794"/>
      <c r="C1245" s="794"/>
      <c r="D1245" s="794"/>
      <c r="G1245" s="794"/>
      <c r="H1245" s="794"/>
      <c r="I1245" s="794"/>
      <c r="J1245" s="794"/>
      <c r="K1245" s="794"/>
      <c r="L1245" s="794"/>
      <c r="M1245" s="794"/>
      <c r="N1245" s="794"/>
      <c r="O1245" s="794"/>
      <c r="P1245" s="794"/>
      <c r="Q1245" s="794"/>
    </row>
    <row r="1246" spans="1:17" x14ac:dyDescent="0.2">
      <c r="A1246" s="794"/>
      <c r="B1246" s="794"/>
      <c r="C1246" s="794"/>
      <c r="D1246" s="794"/>
      <c r="G1246" s="794"/>
      <c r="H1246" s="794"/>
      <c r="I1246" s="794"/>
      <c r="J1246" s="794"/>
      <c r="K1246" s="794"/>
      <c r="L1246" s="794"/>
      <c r="M1246" s="794"/>
      <c r="N1246" s="794"/>
      <c r="O1246" s="794"/>
      <c r="P1246" s="794"/>
      <c r="Q1246" s="794"/>
    </row>
    <row r="1247" spans="1:17" x14ac:dyDescent="0.2">
      <c r="A1247" s="794"/>
      <c r="B1247" s="794"/>
      <c r="C1247" s="794"/>
      <c r="D1247" s="794"/>
      <c r="G1247" s="794"/>
      <c r="H1247" s="794"/>
      <c r="I1247" s="794"/>
      <c r="J1247" s="794"/>
      <c r="K1247" s="794"/>
      <c r="L1247" s="794"/>
      <c r="M1247" s="794"/>
      <c r="N1247" s="794"/>
      <c r="O1247" s="794"/>
      <c r="P1247" s="794"/>
      <c r="Q1247" s="794"/>
    </row>
    <row r="1248" spans="1:17" x14ac:dyDescent="0.2">
      <c r="A1248" s="794"/>
      <c r="B1248" s="794"/>
      <c r="C1248" s="794"/>
      <c r="D1248" s="794"/>
      <c r="G1248" s="794"/>
      <c r="H1248" s="794"/>
      <c r="I1248" s="794"/>
      <c r="J1248" s="794"/>
      <c r="K1248" s="794"/>
      <c r="L1248" s="794"/>
      <c r="M1248" s="794"/>
      <c r="N1248" s="794"/>
      <c r="O1248" s="794"/>
      <c r="P1248" s="794"/>
      <c r="Q1248" s="794"/>
    </row>
    <row r="1249" spans="1:17" x14ac:dyDescent="0.2">
      <c r="A1249" s="794"/>
      <c r="B1249" s="794"/>
      <c r="C1249" s="794"/>
      <c r="D1249" s="794"/>
      <c r="G1249" s="794"/>
      <c r="H1249" s="794"/>
      <c r="I1249" s="794"/>
      <c r="J1249" s="794"/>
      <c r="K1249" s="794"/>
      <c r="L1249" s="794"/>
      <c r="M1249" s="794"/>
      <c r="N1249" s="794"/>
      <c r="O1249" s="794"/>
      <c r="P1249" s="794"/>
      <c r="Q1249" s="794"/>
    </row>
    <row r="1250" spans="1:17" x14ac:dyDescent="0.2">
      <c r="A1250" s="794"/>
      <c r="B1250" s="794"/>
      <c r="C1250" s="794"/>
      <c r="D1250" s="794"/>
      <c r="G1250" s="794"/>
      <c r="H1250" s="794"/>
      <c r="I1250" s="794"/>
      <c r="J1250" s="794"/>
      <c r="K1250" s="794"/>
      <c r="L1250" s="794"/>
      <c r="M1250" s="794"/>
      <c r="N1250" s="794"/>
      <c r="O1250" s="794"/>
      <c r="P1250" s="794"/>
      <c r="Q1250" s="794"/>
    </row>
    <row r="1251" spans="1:17" x14ac:dyDescent="0.2">
      <c r="A1251" s="794"/>
      <c r="B1251" s="794"/>
      <c r="C1251" s="794"/>
      <c r="D1251" s="794"/>
      <c r="G1251" s="794"/>
      <c r="H1251" s="794"/>
      <c r="I1251" s="794"/>
      <c r="J1251" s="794"/>
      <c r="K1251" s="794"/>
      <c r="L1251" s="794"/>
      <c r="M1251" s="794"/>
      <c r="N1251" s="794"/>
      <c r="O1251" s="794"/>
      <c r="P1251" s="794"/>
      <c r="Q1251" s="794"/>
    </row>
    <row r="1252" spans="1:17" x14ac:dyDescent="0.2">
      <c r="A1252" s="794"/>
      <c r="B1252" s="794"/>
      <c r="C1252" s="794"/>
      <c r="D1252" s="794"/>
      <c r="G1252" s="794"/>
      <c r="H1252" s="794"/>
      <c r="I1252" s="794"/>
      <c r="J1252" s="794"/>
      <c r="K1252" s="794"/>
      <c r="L1252" s="794"/>
      <c r="M1252" s="794"/>
      <c r="N1252" s="794"/>
      <c r="O1252" s="794"/>
      <c r="P1252" s="794"/>
      <c r="Q1252" s="794"/>
    </row>
    <row r="1253" spans="1:17" x14ac:dyDescent="0.2">
      <c r="A1253" s="794"/>
      <c r="B1253" s="794"/>
      <c r="C1253" s="794"/>
      <c r="D1253" s="794"/>
      <c r="G1253" s="794"/>
      <c r="H1253" s="794"/>
      <c r="I1253" s="794"/>
      <c r="J1253" s="794"/>
      <c r="K1253" s="794"/>
      <c r="L1253" s="794"/>
      <c r="M1253" s="794"/>
      <c r="N1253" s="794"/>
      <c r="O1253" s="794"/>
      <c r="P1253" s="794"/>
      <c r="Q1253" s="794"/>
    </row>
    <row r="1254" spans="1:17" x14ac:dyDescent="0.2">
      <c r="A1254" s="794"/>
      <c r="B1254" s="794"/>
      <c r="C1254" s="794"/>
      <c r="D1254" s="794"/>
      <c r="G1254" s="794"/>
      <c r="H1254" s="794"/>
      <c r="I1254" s="794"/>
      <c r="J1254" s="794"/>
      <c r="K1254" s="794"/>
      <c r="L1254" s="794"/>
      <c r="M1254" s="794"/>
      <c r="N1254" s="794"/>
      <c r="O1254" s="794"/>
      <c r="P1254" s="794"/>
      <c r="Q1254" s="794"/>
    </row>
    <row r="1255" spans="1:17" x14ac:dyDescent="0.2">
      <c r="A1255" s="794"/>
      <c r="B1255" s="794"/>
      <c r="C1255" s="794"/>
      <c r="D1255" s="794"/>
      <c r="G1255" s="794"/>
      <c r="H1255" s="794"/>
      <c r="I1255" s="794"/>
      <c r="J1255" s="794"/>
      <c r="K1255" s="794"/>
      <c r="L1255" s="794"/>
      <c r="M1255" s="794"/>
      <c r="N1255" s="794"/>
      <c r="O1255" s="794"/>
      <c r="P1255" s="794"/>
      <c r="Q1255" s="794"/>
    </row>
    <row r="1256" spans="1:17" x14ac:dyDescent="0.2">
      <c r="A1256" s="794"/>
      <c r="B1256" s="794"/>
      <c r="C1256" s="794"/>
      <c r="D1256" s="794"/>
      <c r="G1256" s="794"/>
      <c r="H1256" s="794"/>
      <c r="I1256" s="794"/>
      <c r="J1256" s="794"/>
      <c r="K1256" s="794"/>
      <c r="L1256" s="794"/>
      <c r="M1256" s="794"/>
      <c r="N1256" s="794"/>
      <c r="O1256" s="794"/>
      <c r="P1256" s="794"/>
      <c r="Q1256" s="794"/>
    </row>
    <row r="1257" spans="1:17" x14ac:dyDescent="0.2">
      <c r="A1257" s="794"/>
      <c r="B1257" s="794"/>
      <c r="C1257" s="794"/>
      <c r="D1257" s="794"/>
      <c r="G1257" s="794"/>
      <c r="H1257" s="794"/>
      <c r="I1257" s="794"/>
      <c r="J1257" s="794"/>
      <c r="K1257" s="794"/>
      <c r="L1257" s="794"/>
      <c r="M1257" s="794"/>
      <c r="N1257" s="794"/>
      <c r="O1257" s="794"/>
      <c r="P1257" s="794"/>
      <c r="Q1257" s="794"/>
    </row>
    <row r="1258" spans="1:17" x14ac:dyDescent="0.2">
      <c r="A1258" s="794"/>
      <c r="B1258" s="794"/>
      <c r="C1258" s="794"/>
      <c r="D1258" s="794"/>
      <c r="G1258" s="794"/>
      <c r="H1258" s="794"/>
      <c r="I1258" s="794"/>
      <c r="J1258" s="794"/>
      <c r="K1258" s="794"/>
      <c r="L1258" s="794"/>
      <c r="M1258" s="794"/>
      <c r="N1258" s="794"/>
      <c r="O1258" s="794"/>
      <c r="P1258" s="794"/>
      <c r="Q1258" s="794"/>
    </row>
    <row r="1259" spans="1:17" x14ac:dyDescent="0.2">
      <c r="A1259" s="794"/>
      <c r="B1259" s="794"/>
      <c r="C1259" s="794"/>
      <c r="D1259" s="794"/>
      <c r="G1259" s="794"/>
      <c r="H1259" s="794"/>
      <c r="I1259" s="794"/>
      <c r="J1259" s="794"/>
      <c r="K1259" s="794"/>
      <c r="L1259" s="794"/>
      <c r="M1259" s="794"/>
      <c r="N1259" s="794"/>
      <c r="O1259" s="794"/>
      <c r="P1259" s="794"/>
      <c r="Q1259" s="794"/>
    </row>
    <row r="1260" spans="1:17" x14ac:dyDescent="0.2">
      <c r="A1260" s="794"/>
      <c r="B1260" s="794"/>
      <c r="C1260" s="794"/>
      <c r="D1260" s="794"/>
      <c r="G1260" s="794"/>
      <c r="H1260" s="794"/>
      <c r="I1260" s="794"/>
      <c r="J1260" s="794"/>
      <c r="K1260" s="794"/>
      <c r="L1260" s="794"/>
      <c r="M1260" s="794"/>
      <c r="N1260" s="794"/>
      <c r="O1260" s="794"/>
      <c r="P1260" s="794"/>
      <c r="Q1260" s="794"/>
    </row>
    <row r="1261" spans="1:17" x14ac:dyDescent="0.2">
      <c r="A1261" s="794"/>
      <c r="B1261" s="794"/>
      <c r="C1261" s="794"/>
      <c r="D1261" s="794"/>
      <c r="G1261" s="794"/>
      <c r="H1261" s="794"/>
      <c r="I1261" s="794"/>
      <c r="J1261" s="794"/>
      <c r="K1261" s="794"/>
      <c r="L1261" s="794"/>
      <c r="M1261" s="794"/>
      <c r="N1261" s="794"/>
      <c r="O1261" s="794"/>
      <c r="P1261" s="794"/>
      <c r="Q1261" s="794"/>
    </row>
    <row r="1262" spans="1:17" x14ac:dyDescent="0.2">
      <c r="A1262" s="794"/>
      <c r="B1262" s="794"/>
      <c r="C1262" s="794"/>
      <c r="D1262" s="794"/>
      <c r="G1262" s="794"/>
      <c r="H1262" s="794"/>
      <c r="I1262" s="794"/>
      <c r="J1262" s="794"/>
      <c r="K1262" s="794"/>
      <c r="L1262" s="794"/>
      <c r="M1262" s="794"/>
      <c r="N1262" s="794"/>
      <c r="O1262" s="794"/>
      <c r="P1262" s="794"/>
      <c r="Q1262" s="794"/>
    </row>
    <row r="1263" spans="1:17" x14ac:dyDescent="0.2">
      <c r="A1263" s="794"/>
      <c r="B1263" s="794"/>
      <c r="C1263" s="794"/>
      <c r="D1263" s="794"/>
      <c r="G1263" s="794"/>
      <c r="H1263" s="794"/>
      <c r="I1263" s="794"/>
      <c r="J1263" s="794"/>
      <c r="K1263" s="794"/>
      <c r="L1263" s="794"/>
      <c r="M1263" s="794"/>
      <c r="N1263" s="794"/>
      <c r="O1263" s="794"/>
      <c r="P1263" s="794"/>
      <c r="Q1263" s="794"/>
    </row>
    <row r="1264" spans="1:17" x14ac:dyDescent="0.2">
      <c r="A1264" s="794"/>
      <c r="B1264" s="794"/>
      <c r="C1264" s="794"/>
      <c r="D1264" s="794"/>
      <c r="G1264" s="794"/>
      <c r="H1264" s="794"/>
      <c r="I1264" s="794"/>
      <c r="J1264" s="794"/>
      <c r="K1264" s="794"/>
      <c r="L1264" s="794"/>
      <c r="M1264" s="794"/>
      <c r="N1264" s="794"/>
      <c r="O1264" s="794"/>
      <c r="P1264" s="794"/>
      <c r="Q1264" s="794"/>
    </row>
    <row r="1265" spans="1:17" x14ac:dyDescent="0.2">
      <c r="A1265" s="794"/>
      <c r="B1265" s="794"/>
      <c r="C1265" s="794"/>
      <c r="D1265" s="794"/>
      <c r="G1265" s="794"/>
      <c r="H1265" s="794"/>
      <c r="I1265" s="794"/>
      <c r="J1265" s="794"/>
      <c r="K1265" s="794"/>
      <c r="L1265" s="794"/>
      <c r="M1265" s="794"/>
      <c r="N1265" s="794"/>
      <c r="O1265" s="794"/>
      <c r="P1265" s="794"/>
      <c r="Q1265" s="794"/>
    </row>
    <row r="1266" spans="1:17" x14ac:dyDescent="0.2">
      <c r="A1266" s="794"/>
      <c r="B1266" s="794"/>
      <c r="C1266" s="794"/>
      <c r="D1266" s="794"/>
      <c r="G1266" s="794"/>
      <c r="H1266" s="794"/>
      <c r="I1266" s="794"/>
      <c r="J1266" s="794"/>
      <c r="K1266" s="794"/>
      <c r="L1266" s="794"/>
      <c r="M1266" s="794"/>
      <c r="N1266" s="794"/>
      <c r="O1266" s="794"/>
      <c r="P1266" s="794"/>
      <c r="Q1266" s="794"/>
    </row>
    <row r="1267" spans="1:17" x14ac:dyDescent="0.2">
      <c r="A1267" s="794"/>
      <c r="B1267" s="794"/>
      <c r="C1267" s="794"/>
      <c r="D1267" s="794"/>
      <c r="G1267" s="794"/>
      <c r="H1267" s="794"/>
      <c r="I1267" s="794"/>
      <c r="J1267" s="794"/>
      <c r="K1267" s="794"/>
      <c r="L1267" s="794"/>
      <c r="M1267" s="794"/>
      <c r="N1267" s="794"/>
      <c r="O1267" s="794"/>
      <c r="P1267" s="794"/>
      <c r="Q1267" s="794"/>
    </row>
    <row r="1268" spans="1:17" x14ac:dyDescent="0.2">
      <c r="A1268" s="794"/>
      <c r="B1268" s="794"/>
      <c r="C1268" s="794"/>
      <c r="D1268" s="794"/>
      <c r="G1268" s="794"/>
      <c r="H1268" s="794"/>
      <c r="I1268" s="794"/>
      <c r="J1268" s="794"/>
      <c r="K1268" s="794"/>
      <c r="L1268" s="794"/>
      <c r="M1268" s="794"/>
      <c r="N1268" s="794"/>
      <c r="O1268" s="794"/>
      <c r="P1268" s="794"/>
      <c r="Q1268" s="794"/>
    </row>
    <row r="1269" spans="1:17" x14ac:dyDescent="0.2">
      <c r="A1269" s="794"/>
      <c r="B1269" s="794"/>
      <c r="C1269" s="794"/>
      <c r="D1269" s="794"/>
      <c r="G1269" s="794"/>
      <c r="H1269" s="794"/>
      <c r="I1269" s="794"/>
      <c r="J1269" s="794"/>
      <c r="K1269" s="794"/>
      <c r="L1269" s="794"/>
      <c r="M1269" s="794"/>
      <c r="N1269" s="794"/>
      <c r="O1269" s="794"/>
      <c r="P1269" s="794"/>
      <c r="Q1269" s="794"/>
    </row>
    <row r="1270" spans="1:17" x14ac:dyDescent="0.2">
      <c r="A1270" s="794"/>
      <c r="B1270" s="794"/>
      <c r="C1270" s="794"/>
      <c r="D1270" s="794"/>
      <c r="G1270" s="794"/>
      <c r="H1270" s="794"/>
      <c r="I1270" s="794"/>
      <c r="J1270" s="794"/>
      <c r="K1270" s="794"/>
      <c r="L1270" s="794"/>
      <c r="M1270" s="794"/>
      <c r="N1270" s="794"/>
      <c r="O1270" s="794"/>
      <c r="P1270" s="794"/>
      <c r="Q1270" s="794"/>
    </row>
    <row r="1271" spans="1:17" x14ac:dyDescent="0.2">
      <c r="A1271" s="794"/>
      <c r="B1271" s="794"/>
      <c r="C1271" s="794"/>
      <c r="D1271" s="794"/>
      <c r="G1271" s="794"/>
      <c r="H1271" s="794"/>
      <c r="I1271" s="794"/>
      <c r="J1271" s="794"/>
      <c r="K1271" s="794"/>
      <c r="L1271" s="794"/>
      <c r="M1271" s="794"/>
      <c r="N1271" s="794"/>
      <c r="O1271" s="794"/>
      <c r="P1271" s="794"/>
      <c r="Q1271" s="794"/>
    </row>
    <row r="1272" spans="1:17" x14ac:dyDescent="0.2">
      <c r="A1272" s="794"/>
      <c r="B1272" s="794"/>
      <c r="C1272" s="794"/>
      <c r="D1272" s="794"/>
      <c r="G1272" s="794"/>
      <c r="H1272" s="794"/>
      <c r="I1272" s="794"/>
      <c r="J1272" s="794"/>
      <c r="K1272" s="794"/>
      <c r="L1272" s="794"/>
      <c r="M1272" s="794"/>
      <c r="N1272" s="794"/>
      <c r="O1272" s="794"/>
      <c r="P1272" s="794"/>
      <c r="Q1272" s="794"/>
    </row>
    <row r="1273" spans="1:17" x14ac:dyDescent="0.2">
      <c r="A1273" s="794"/>
      <c r="B1273" s="794"/>
      <c r="C1273" s="794"/>
      <c r="D1273" s="794"/>
      <c r="G1273" s="794"/>
      <c r="H1273" s="794"/>
      <c r="I1273" s="794"/>
      <c r="J1273" s="794"/>
      <c r="K1273" s="794"/>
      <c r="L1273" s="794"/>
      <c r="M1273" s="794"/>
      <c r="N1273" s="794"/>
      <c r="O1273" s="794"/>
      <c r="P1273" s="794"/>
      <c r="Q1273" s="794"/>
    </row>
    <row r="1274" spans="1:17" x14ac:dyDescent="0.2">
      <c r="A1274" s="794"/>
      <c r="B1274" s="794"/>
      <c r="C1274" s="794"/>
      <c r="D1274" s="794"/>
      <c r="G1274" s="794"/>
      <c r="H1274" s="794"/>
      <c r="I1274" s="794"/>
      <c r="J1274" s="794"/>
      <c r="K1274" s="794"/>
      <c r="L1274" s="794"/>
      <c r="M1274" s="794"/>
      <c r="N1274" s="794"/>
      <c r="O1274" s="794"/>
      <c r="P1274" s="794"/>
      <c r="Q1274" s="794"/>
    </row>
    <row r="1275" spans="1:17" x14ac:dyDescent="0.2">
      <c r="A1275" s="794"/>
      <c r="B1275" s="794"/>
      <c r="C1275" s="794"/>
      <c r="D1275" s="794"/>
      <c r="G1275" s="794"/>
      <c r="H1275" s="794"/>
      <c r="I1275" s="794"/>
      <c r="J1275" s="794"/>
      <c r="K1275" s="794"/>
      <c r="L1275" s="794"/>
      <c r="M1275" s="794"/>
      <c r="N1275" s="794"/>
      <c r="O1275" s="794"/>
      <c r="P1275" s="794"/>
      <c r="Q1275" s="794"/>
    </row>
    <row r="1276" spans="1:17" x14ac:dyDescent="0.2">
      <c r="A1276" s="794"/>
      <c r="B1276" s="794"/>
      <c r="C1276" s="794"/>
      <c r="D1276" s="794"/>
      <c r="G1276" s="794"/>
      <c r="H1276" s="794"/>
      <c r="I1276" s="794"/>
      <c r="J1276" s="794"/>
      <c r="K1276" s="794"/>
      <c r="L1276" s="794"/>
      <c r="M1276" s="794"/>
      <c r="N1276" s="794"/>
      <c r="O1276" s="794"/>
      <c r="P1276" s="794"/>
      <c r="Q1276" s="794"/>
    </row>
    <row r="1277" spans="1:17" x14ac:dyDescent="0.2">
      <c r="A1277" s="794"/>
      <c r="B1277" s="794"/>
      <c r="C1277" s="794"/>
      <c r="D1277" s="794"/>
      <c r="G1277" s="794"/>
      <c r="H1277" s="794"/>
      <c r="I1277" s="794"/>
      <c r="J1277" s="794"/>
      <c r="K1277" s="794"/>
      <c r="L1277" s="794"/>
      <c r="M1277" s="794"/>
      <c r="N1277" s="794"/>
      <c r="O1277" s="794"/>
      <c r="P1277" s="794"/>
      <c r="Q1277" s="794"/>
    </row>
    <row r="1278" spans="1:17" x14ac:dyDescent="0.2">
      <c r="A1278" s="794"/>
      <c r="B1278" s="794"/>
      <c r="C1278" s="794"/>
      <c r="D1278" s="794"/>
      <c r="G1278" s="794"/>
      <c r="H1278" s="794"/>
      <c r="I1278" s="794"/>
      <c r="J1278" s="794"/>
      <c r="K1278" s="794"/>
      <c r="L1278" s="794"/>
      <c r="M1278" s="794"/>
      <c r="N1278" s="794"/>
      <c r="O1278" s="794"/>
      <c r="P1278" s="794"/>
      <c r="Q1278" s="794"/>
    </row>
    <row r="1279" spans="1:17" x14ac:dyDescent="0.2">
      <c r="A1279" s="794"/>
      <c r="B1279" s="794"/>
      <c r="C1279" s="794"/>
      <c r="D1279" s="794"/>
      <c r="G1279" s="794"/>
      <c r="H1279" s="794"/>
      <c r="I1279" s="794"/>
      <c r="J1279" s="794"/>
      <c r="K1279" s="794"/>
      <c r="L1279" s="794"/>
      <c r="M1279" s="794"/>
      <c r="N1279" s="794"/>
      <c r="O1279" s="794"/>
      <c r="P1279" s="794"/>
      <c r="Q1279" s="794"/>
    </row>
    <row r="1280" spans="1:17" x14ac:dyDescent="0.2">
      <c r="A1280" s="794"/>
      <c r="B1280" s="794"/>
      <c r="C1280" s="794"/>
      <c r="D1280" s="794"/>
      <c r="G1280" s="794"/>
      <c r="H1280" s="794"/>
      <c r="I1280" s="794"/>
      <c r="J1280" s="794"/>
      <c r="K1280" s="794"/>
      <c r="L1280" s="794"/>
      <c r="M1280" s="794"/>
      <c r="N1280" s="794"/>
      <c r="O1280" s="794"/>
      <c r="P1280" s="794"/>
      <c r="Q1280" s="794"/>
    </row>
    <row r="1281" spans="1:17" x14ac:dyDescent="0.2">
      <c r="A1281" s="794"/>
      <c r="B1281" s="794"/>
      <c r="C1281" s="794"/>
      <c r="D1281" s="794"/>
      <c r="G1281" s="794"/>
      <c r="H1281" s="794"/>
      <c r="I1281" s="794"/>
      <c r="J1281" s="794"/>
      <c r="K1281" s="794"/>
      <c r="L1281" s="794"/>
      <c r="M1281" s="794"/>
      <c r="N1281" s="794"/>
      <c r="O1281" s="794"/>
      <c r="P1281" s="794"/>
      <c r="Q1281" s="794"/>
    </row>
    <row r="1282" spans="1:17" x14ac:dyDescent="0.2">
      <c r="A1282" s="794"/>
      <c r="B1282" s="794"/>
      <c r="C1282" s="794"/>
      <c r="D1282" s="794"/>
      <c r="G1282" s="794"/>
      <c r="H1282" s="794"/>
      <c r="I1282" s="794"/>
      <c r="J1282" s="794"/>
      <c r="K1282" s="794"/>
      <c r="L1282" s="794"/>
      <c r="M1282" s="794"/>
      <c r="N1282" s="794"/>
      <c r="O1282" s="794"/>
      <c r="P1282" s="794"/>
      <c r="Q1282" s="794"/>
    </row>
    <row r="1283" spans="1:17" x14ac:dyDescent="0.2">
      <c r="A1283" s="794"/>
      <c r="B1283" s="794"/>
      <c r="C1283" s="794"/>
      <c r="D1283" s="794"/>
      <c r="G1283" s="794"/>
      <c r="H1283" s="794"/>
      <c r="I1283" s="794"/>
      <c r="J1283" s="794"/>
      <c r="K1283" s="794"/>
      <c r="L1283" s="794"/>
      <c r="M1283" s="794"/>
      <c r="N1283" s="794"/>
      <c r="O1283" s="794"/>
      <c r="P1283" s="794"/>
      <c r="Q1283" s="794"/>
    </row>
    <row r="1284" spans="1:17" x14ac:dyDescent="0.2">
      <c r="A1284" s="794"/>
      <c r="B1284" s="794"/>
      <c r="C1284" s="794"/>
      <c r="D1284" s="794"/>
      <c r="G1284" s="794"/>
      <c r="H1284" s="794"/>
      <c r="I1284" s="794"/>
      <c r="J1284" s="794"/>
      <c r="K1284" s="794"/>
      <c r="L1284" s="794"/>
      <c r="M1284" s="794"/>
      <c r="N1284" s="794"/>
      <c r="O1284" s="794"/>
      <c r="P1284" s="794"/>
      <c r="Q1284" s="794"/>
    </row>
    <row r="1285" spans="1:17" x14ac:dyDescent="0.2">
      <c r="A1285" s="794"/>
      <c r="B1285" s="794"/>
      <c r="C1285" s="794"/>
      <c r="D1285" s="794"/>
      <c r="G1285" s="794"/>
      <c r="H1285" s="794"/>
      <c r="I1285" s="794"/>
      <c r="J1285" s="794"/>
      <c r="K1285" s="794"/>
      <c r="L1285" s="794"/>
      <c r="M1285" s="794"/>
      <c r="N1285" s="794"/>
      <c r="O1285" s="794"/>
      <c r="P1285" s="794"/>
      <c r="Q1285" s="794"/>
    </row>
    <row r="1286" spans="1:17" x14ac:dyDescent="0.2">
      <c r="A1286" s="794"/>
      <c r="B1286" s="794"/>
      <c r="C1286" s="794"/>
      <c r="D1286" s="794"/>
      <c r="G1286" s="794"/>
      <c r="H1286" s="794"/>
      <c r="I1286" s="794"/>
      <c r="J1286" s="794"/>
      <c r="K1286" s="794"/>
      <c r="L1286" s="794"/>
      <c r="M1286" s="794"/>
      <c r="N1286" s="794"/>
      <c r="O1286" s="794"/>
      <c r="P1286" s="794"/>
      <c r="Q1286" s="794"/>
    </row>
    <row r="1287" spans="1:17" x14ac:dyDescent="0.2">
      <c r="A1287" s="794"/>
      <c r="B1287" s="794"/>
      <c r="C1287" s="794"/>
      <c r="D1287" s="794"/>
      <c r="G1287" s="794"/>
      <c r="H1287" s="794"/>
      <c r="I1287" s="794"/>
      <c r="J1287" s="794"/>
      <c r="K1287" s="794"/>
      <c r="L1287" s="794"/>
      <c r="M1287" s="794"/>
      <c r="N1287" s="794"/>
      <c r="O1287" s="794"/>
      <c r="P1287" s="794"/>
      <c r="Q1287" s="794"/>
    </row>
    <row r="1288" spans="1:17" x14ac:dyDescent="0.2">
      <c r="A1288" s="794"/>
      <c r="B1288" s="794"/>
      <c r="C1288" s="794"/>
      <c r="D1288" s="794"/>
      <c r="G1288" s="794"/>
      <c r="H1288" s="794"/>
      <c r="I1288" s="794"/>
      <c r="J1288" s="794"/>
      <c r="K1288" s="794"/>
      <c r="L1288" s="794"/>
      <c r="M1288" s="794"/>
      <c r="N1288" s="794"/>
      <c r="O1288" s="794"/>
      <c r="P1288" s="794"/>
      <c r="Q1288" s="794"/>
    </row>
    <row r="1289" spans="1:17" x14ac:dyDescent="0.2">
      <c r="A1289" s="794"/>
      <c r="B1289" s="794"/>
      <c r="C1289" s="794"/>
      <c r="D1289" s="794"/>
      <c r="G1289" s="794"/>
      <c r="H1289" s="794"/>
      <c r="I1289" s="794"/>
      <c r="J1289" s="794"/>
      <c r="K1289" s="794"/>
      <c r="L1289" s="794"/>
      <c r="M1289" s="794"/>
      <c r="N1289" s="794"/>
      <c r="O1289" s="794"/>
      <c r="P1289" s="794"/>
      <c r="Q1289" s="794"/>
    </row>
    <row r="1290" spans="1:17" x14ac:dyDescent="0.2">
      <c r="A1290" s="794"/>
      <c r="B1290" s="794"/>
      <c r="C1290" s="794"/>
      <c r="D1290" s="794"/>
      <c r="G1290" s="794"/>
      <c r="H1290" s="794"/>
      <c r="I1290" s="794"/>
      <c r="J1290" s="794"/>
      <c r="K1290" s="794"/>
      <c r="L1290" s="794"/>
      <c r="M1290" s="794"/>
      <c r="N1290" s="794"/>
      <c r="O1290" s="794"/>
      <c r="P1290" s="794"/>
      <c r="Q1290" s="794"/>
    </row>
    <row r="1291" spans="1:17" x14ac:dyDescent="0.2">
      <c r="A1291" s="794"/>
      <c r="B1291" s="794"/>
      <c r="C1291" s="794"/>
      <c r="D1291" s="794"/>
      <c r="G1291" s="794"/>
      <c r="H1291" s="794"/>
      <c r="I1291" s="794"/>
      <c r="J1291" s="794"/>
      <c r="K1291" s="794"/>
      <c r="L1291" s="794"/>
      <c r="M1291" s="794"/>
      <c r="N1291" s="794"/>
      <c r="O1291" s="794"/>
      <c r="P1291" s="794"/>
      <c r="Q1291" s="794"/>
    </row>
    <row r="1292" spans="1:17" x14ac:dyDescent="0.2">
      <c r="A1292" s="794"/>
      <c r="B1292" s="794"/>
      <c r="C1292" s="794"/>
      <c r="D1292" s="794"/>
      <c r="G1292" s="794"/>
      <c r="H1292" s="794"/>
      <c r="I1292" s="794"/>
      <c r="J1292" s="794"/>
      <c r="K1292" s="794"/>
      <c r="L1292" s="794"/>
      <c r="M1292" s="794"/>
      <c r="N1292" s="794"/>
      <c r="O1292" s="794"/>
      <c r="P1292" s="794"/>
      <c r="Q1292" s="794"/>
    </row>
    <row r="1293" spans="1:17" x14ac:dyDescent="0.2">
      <c r="A1293" s="794"/>
      <c r="B1293" s="794"/>
      <c r="C1293" s="794"/>
      <c r="D1293" s="794"/>
      <c r="G1293" s="794"/>
      <c r="H1293" s="794"/>
      <c r="I1293" s="794"/>
      <c r="J1293" s="794"/>
      <c r="K1293" s="794"/>
      <c r="L1293" s="794"/>
      <c r="M1293" s="794"/>
      <c r="N1293" s="794"/>
      <c r="O1293" s="794"/>
      <c r="P1293" s="794"/>
      <c r="Q1293" s="794"/>
    </row>
    <row r="1294" spans="1:17" x14ac:dyDescent="0.2">
      <c r="A1294" s="794"/>
      <c r="B1294" s="794"/>
      <c r="C1294" s="794"/>
      <c r="D1294" s="794"/>
      <c r="G1294" s="794"/>
      <c r="H1294" s="794"/>
      <c r="I1294" s="794"/>
      <c r="J1294" s="794"/>
      <c r="K1294" s="794"/>
      <c r="L1294" s="794"/>
      <c r="M1294" s="794"/>
      <c r="N1294" s="794"/>
      <c r="O1294" s="794"/>
      <c r="P1294" s="794"/>
      <c r="Q1294" s="794"/>
    </row>
    <row r="1295" spans="1:17" x14ac:dyDescent="0.2">
      <c r="A1295" s="794"/>
      <c r="B1295" s="794"/>
      <c r="C1295" s="794"/>
      <c r="D1295" s="794"/>
      <c r="G1295" s="794"/>
      <c r="H1295" s="794"/>
      <c r="I1295" s="794"/>
      <c r="J1295" s="794"/>
      <c r="K1295" s="794"/>
      <c r="L1295" s="794"/>
      <c r="M1295" s="794"/>
      <c r="N1295" s="794"/>
      <c r="O1295" s="794"/>
      <c r="P1295" s="794"/>
      <c r="Q1295" s="794"/>
    </row>
    <row r="1296" spans="1:17" x14ac:dyDescent="0.2">
      <c r="A1296" s="794"/>
      <c r="B1296" s="794"/>
      <c r="C1296" s="794"/>
      <c r="D1296" s="794"/>
      <c r="G1296" s="794"/>
      <c r="H1296" s="794"/>
      <c r="I1296" s="794"/>
      <c r="J1296" s="794"/>
      <c r="K1296" s="794"/>
      <c r="L1296" s="794"/>
      <c r="M1296" s="794"/>
      <c r="N1296" s="794"/>
      <c r="O1296" s="794"/>
      <c r="P1296" s="794"/>
      <c r="Q1296" s="794"/>
    </row>
    <row r="1297" spans="1:17" x14ac:dyDescent="0.2">
      <c r="A1297" s="794"/>
      <c r="B1297" s="794"/>
      <c r="C1297" s="794"/>
      <c r="D1297" s="794"/>
      <c r="G1297" s="794"/>
      <c r="H1297" s="794"/>
      <c r="I1297" s="794"/>
      <c r="J1297" s="794"/>
      <c r="K1297" s="794"/>
      <c r="L1297" s="794"/>
      <c r="M1297" s="794"/>
      <c r="N1297" s="794"/>
      <c r="O1297" s="794"/>
      <c r="P1297" s="794"/>
      <c r="Q1297" s="794"/>
    </row>
    <row r="1298" spans="1:17" x14ac:dyDescent="0.2">
      <c r="A1298" s="794"/>
      <c r="B1298" s="794"/>
      <c r="C1298" s="794"/>
      <c r="D1298" s="794"/>
      <c r="G1298" s="794"/>
      <c r="H1298" s="794"/>
      <c r="I1298" s="794"/>
      <c r="J1298" s="794"/>
      <c r="K1298" s="794"/>
      <c r="L1298" s="794"/>
      <c r="M1298" s="794"/>
      <c r="N1298" s="794"/>
      <c r="O1298" s="794"/>
      <c r="P1298" s="794"/>
      <c r="Q1298" s="794"/>
    </row>
    <row r="1299" spans="1:17" x14ac:dyDescent="0.2">
      <c r="A1299" s="794"/>
      <c r="B1299" s="794"/>
      <c r="C1299" s="794"/>
      <c r="D1299" s="794"/>
      <c r="G1299" s="794"/>
      <c r="H1299" s="794"/>
      <c r="I1299" s="794"/>
      <c r="J1299" s="794"/>
      <c r="K1299" s="794"/>
      <c r="L1299" s="794"/>
      <c r="M1299" s="794"/>
      <c r="N1299" s="794"/>
      <c r="O1299" s="794"/>
      <c r="P1299" s="794"/>
      <c r="Q1299" s="794"/>
    </row>
    <row r="1300" spans="1:17" x14ac:dyDescent="0.2">
      <c r="A1300" s="794"/>
      <c r="B1300" s="794"/>
      <c r="C1300" s="794"/>
      <c r="D1300" s="794"/>
      <c r="G1300" s="794"/>
      <c r="H1300" s="794"/>
      <c r="I1300" s="794"/>
      <c r="J1300" s="794"/>
      <c r="K1300" s="794"/>
      <c r="L1300" s="794"/>
      <c r="M1300" s="794"/>
      <c r="N1300" s="794"/>
      <c r="O1300" s="794"/>
      <c r="P1300" s="794"/>
      <c r="Q1300" s="794"/>
    </row>
    <row r="1301" spans="1:17" x14ac:dyDescent="0.2">
      <c r="A1301" s="794"/>
      <c r="B1301" s="794"/>
      <c r="C1301" s="794"/>
      <c r="D1301" s="794"/>
      <c r="G1301" s="794"/>
      <c r="H1301" s="794"/>
      <c r="I1301" s="794"/>
      <c r="J1301" s="794"/>
      <c r="K1301" s="794"/>
      <c r="L1301" s="794"/>
      <c r="M1301" s="794"/>
      <c r="N1301" s="794"/>
      <c r="O1301" s="794"/>
      <c r="P1301" s="794"/>
      <c r="Q1301" s="794"/>
    </row>
    <row r="1302" spans="1:17" x14ac:dyDescent="0.2">
      <c r="A1302" s="794"/>
      <c r="B1302" s="794"/>
      <c r="C1302" s="794"/>
      <c r="D1302" s="794"/>
      <c r="G1302" s="794"/>
      <c r="H1302" s="794"/>
      <c r="I1302" s="794"/>
      <c r="J1302" s="794"/>
      <c r="K1302" s="794"/>
      <c r="L1302" s="794"/>
      <c r="M1302" s="794"/>
      <c r="N1302" s="794"/>
      <c r="O1302" s="794"/>
      <c r="P1302" s="794"/>
      <c r="Q1302" s="794"/>
    </row>
    <row r="1303" spans="1:17" x14ac:dyDescent="0.2">
      <c r="A1303" s="794"/>
      <c r="B1303" s="794"/>
      <c r="C1303" s="794"/>
      <c r="D1303" s="794"/>
      <c r="G1303" s="794"/>
      <c r="H1303" s="794"/>
      <c r="I1303" s="794"/>
      <c r="J1303" s="794"/>
      <c r="K1303" s="794"/>
      <c r="L1303" s="794"/>
      <c r="M1303" s="794"/>
      <c r="N1303" s="794"/>
      <c r="O1303" s="794"/>
      <c r="P1303" s="794"/>
      <c r="Q1303" s="794"/>
    </row>
    <row r="1304" spans="1:17" x14ac:dyDescent="0.2">
      <c r="A1304" s="794"/>
      <c r="B1304" s="794"/>
      <c r="C1304" s="794"/>
      <c r="D1304" s="794"/>
      <c r="G1304" s="794"/>
      <c r="H1304" s="794"/>
      <c r="I1304" s="794"/>
      <c r="J1304" s="794"/>
      <c r="K1304" s="794"/>
      <c r="L1304" s="794"/>
      <c r="M1304" s="794"/>
      <c r="N1304" s="794"/>
      <c r="O1304" s="794"/>
      <c r="P1304" s="794"/>
      <c r="Q1304" s="794"/>
    </row>
    <row r="1305" spans="1:17" x14ac:dyDescent="0.2">
      <c r="A1305" s="794"/>
      <c r="B1305" s="794"/>
      <c r="C1305" s="794"/>
      <c r="D1305" s="794"/>
      <c r="G1305" s="794"/>
      <c r="H1305" s="794"/>
      <c r="I1305" s="794"/>
      <c r="J1305" s="794"/>
      <c r="K1305" s="794"/>
      <c r="L1305" s="794"/>
      <c r="M1305" s="794"/>
      <c r="N1305" s="794"/>
      <c r="O1305" s="794"/>
      <c r="P1305" s="794"/>
      <c r="Q1305" s="794"/>
    </row>
    <row r="1306" spans="1:17" x14ac:dyDescent="0.2">
      <c r="A1306" s="794"/>
      <c r="B1306" s="794"/>
      <c r="C1306" s="794"/>
      <c r="D1306" s="794"/>
      <c r="G1306" s="794"/>
      <c r="H1306" s="794"/>
      <c r="I1306" s="794"/>
      <c r="J1306" s="794"/>
      <c r="K1306" s="794"/>
      <c r="L1306" s="794"/>
      <c r="M1306" s="794"/>
      <c r="N1306" s="794"/>
      <c r="O1306" s="794"/>
      <c r="P1306" s="794"/>
      <c r="Q1306" s="794"/>
    </row>
    <row r="1307" spans="1:17" x14ac:dyDescent="0.2">
      <c r="A1307" s="794"/>
      <c r="B1307" s="794"/>
      <c r="C1307" s="794"/>
      <c r="D1307" s="794"/>
      <c r="G1307" s="794"/>
      <c r="H1307" s="794"/>
      <c r="I1307" s="794"/>
      <c r="J1307" s="794"/>
      <c r="K1307" s="794"/>
      <c r="L1307" s="794"/>
      <c r="M1307" s="794"/>
      <c r="N1307" s="794"/>
      <c r="O1307" s="794"/>
      <c r="P1307" s="794"/>
      <c r="Q1307" s="794"/>
    </row>
    <row r="1308" spans="1:17" x14ac:dyDescent="0.2">
      <c r="A1308" s="794"/>
      <c r="B1308" s="794"/>
      <c r="C1308" s="794"/>
      <c r="D1308" s="794"/>
      <c r="G1308" s="794"/>
      <c r="H1308" s="794"/>
      <c r="I1308" s="794"/>
      <c r="J1308" s="794"/>
      <c r="K1308" s="794"/>
      <c r="L1308" s="794"/>
      <c r="M1308" s="794"/>
      <c r="N1308" s="794"/>
      <c r="O1308" s="794"/>
      <c r="P1308" s="794"/>
      <c r="Q1308" s="794"/>
    </row>
    <row r="1309" spans="1:17" x14ac:dyDescent="0.2">
      <c r="A1309" s="794"/>
      <c r="B1309" s="794"/>
      <c r="C1309" s="794"/>
      <c r="D1309" s="794"/>
      <c r="G1309" s="794"/>
      <c r="H1309" s="794"/>
      <c r="I1309" s="794"/>
      <c r="J1309" s="794"/>
      <c r="K1309" s="794"/>
      <c r="L1309" s="794"/>
      <c r="M1309" s="794"/>
      <c r="N1309" s="794"/>
      <c r="O1309" s="794"/>
      <c r="P1309" s="794"/>
      <c r="Q1309" s="794"/>
    </row>
    <row r="1310" spans="1:17" x14ac:dyDescent="0.2">
      <c r="A1310" s="794"/>
      <c r="B1310" s="794"/>
      <c r="C1310" s="794"/>
      <c r="D1310" s="794"/>
      <c r="G1310" s="794"/>
      <c r="H1310" s="794"/>
      <c r="I1310" s="794"/>
      <c r="J1310" s="794"/>
      <c r="K1310" s="794"/>
      <c r="L1310" s="794"/>
      <c r="M1310" s="794"/>
      <c r="N1310" s="794"/>
      <c r="O1310" s="794"/>
      <c r="P1310" s="794"/>
      <c r="Q1310" s="794"/>
    </row>
    <row r="1311" spans="1:17" x14ac:dyDescent="0.2">
      <c r="A1311" s="794"/>
      <c r="B1311" s="794"/>
      <c r="C1311" s="794"/>
      <c r="D1311" s="794"/>
      <c r="G1311" s="794"/>
      <c r="H1311" s="794"/>
      <c r="I1311" s="794"/>
      <c r="J1311" s="794"/>
      <c r="K1311" s="794"/>
      <c r="L1311" s="794"/>
      <c r="M1311" s="794"/>
      <c r="N1311" s="794"/>
      <c r="O1311" s="794"/>
      <c r="P1311" s="794"/>
      <c r="Q1311" s="794"/>
    </row>
    <row r="1312" spans="1:17" x14ac:dyDescent="0.2">
      <c r="A1312" s="794"/>
      <c r="B1312" s="794"/>
      <c r="C1312" s="794"/>
      <c r="D1312" s="794"/>
      <c r="G1312" s="794"/>
      <c r="H1312" s="794"/>
      <c r="I1312" s="794"/>
      <c r="J1312" s="794"/>
      <c r="K1312" s="794"/>
      <c r="L1312" s="794"/>
      <c r="M1312" s="794"/>
      <c r="N1312" s="794"/>
      <c r="O1312" s="794"/>
      <c r="P1312" s="794"/>
      <c r="Q1312" s="794"/>
    </row>
    <row r="1313" spans="1:17" x14ac:dyDescent="0.2">
      <c r="A1313" s="794"/>
      <c r="B1313" s="794"/>
      <c r="C1313" s="794"/>
      <c r="D1313" s="794"/>
      <c r="G1313" s="794"/>
      <c r="H1313" s="794"/>
      <c r="I1313" s="794"/>
      <c r="J1313" s="794"/>
      <c r="K1313" s="794"/>
      <c r="L1313" s="794"/>
      <c r="M1313" s="794"/>
      <c r="N1313" s="794"/>
      <c r="O1313" s="794"/>
      <c r="P1313" s="794"/>
      <c r="Q1313" s="794"/>
    </row>
    <row r="1314" spans="1:17" x14ac:dyDescent="0.2">
      <c r="A1314" s="794"/>
      <c r="B1314" s="794"/>
      <c r="C1314" s="794"/>
      <c r="D1314" s="794"/>
      <c r="G1314" s="794"/>
      <c r="H1314" s="794"/>
      <c r="I1314" s="794"/>
      <c r="J1314" s="794"/>
      <c r="K1314" s="794"/>
      <c r="L1314" s="794"/>
      <c r="M1314" s="794"/>
      <c r="N1314" s="794"/>
      <c r="O1314" s="794"/>
      <c r="P1314" s="794"/>
      <c r="Q1314" s="794"/>
    </row>
    <row r="1315" spans="1:17" x14ac:dyDescent="0.2">
      <c r="A1315" s="794"/>
      <c r="B1315" s="794"/>
      <c r="C1315" s="794"/>
      <c r="D1315" s="794"/>
      <c r="G1315" s="794"/>
      <c r="H1315" s="794"/>
      <c r="I1315" s="794"/>
      <c r="J1315" s="794"/>
      <c r="K1315" s="794"/>
      <c r="L1315" s="794"/>
      <c r="M1315" s="794"/>
      <c r="N1315" s="794"/>
      <c r="O1315" s="794"/>
      <c r="P1315" s="794"/>
      <c r="Q1315" s="794"/>
    </row>
    <row r="1316" spans="1:17" x14ac:dyDescent="0.2">
      <c r="A1316" s="794"/>
      <c r="B1316" s="794"/>
      <c r="C1316" s="794"/>
      <c r="D1316" s="794"/>
      <c r="G1316" s="794"/>
      <c r="H1316" s="794"/>
      <c r="I1316" s="794"/>
      <c r="J1316" s="794"/>
      <c r="K1316" s="794"/>
      <c r="L1316" s="794"/>
      <c r="M1316" s="794"/>
      <c r="N1316" s="794"/>
      <c r="O1316" s="794"/>
      <c r="P1316" s="794"/>
      <c r="Q1316" s="794"/>
    </row>
    <row r="1317" spans="1:17" x14ac:dyDescent="0.2">
      <c r="A1317" s="794"/>
      <c r="B1317" s="794"/>
      <c r="C1317" s="794"/>
      <c r="D1317" s="794"/>
      <c r="G1317" s="794"/>
      <c r="H1317" s="794"/>
      <c r="I1317" s="794"/>
      <c r="J1317" s="794"/>
      <c r="K1317" s="794"/>
      <c r="L1317" s="794"/>
      <c r="M1317" s="794"/>
      <c r="N1317" s="794"/>
      <c r="O1317" s="794"/>
      <c r="P1317" s="794"/>
      <c r="Q1317" s="794"/>
    </row>
    <row r="1318" spans="1:17" x14ac:dyDescent="0.2">
      <c r="A1318" s="794"/>
      <c r="B1318" s="794"/>
      <c r="C1318" s="794"/>
      <c r="D1318" s="794"/>
      <c r="G1318" s="794"/>
      <c r="H1318" s="794"/>
      <c r="I1318" s="794"/>
      <c r="J1318" s="794"/>
      <c r="K1318" s="794"/>
      <c r="L1318" s="794"/>
      <c r="M1318" s="794"/>
      <c r="N1318" s="794"/>
      <c r="O1318" s="794"/>
      <c r="P1318" s="794"/>
      <c r="Q1318" s="794"/>
    </row>
    <row r="1319" spans="1:17" x14ac:dyDescent="0.2">
      <c r="A1319" s="794"/>
      <c r="B1319" s="794"/>
      <c r="C1319" s="794"/>
      <c r="D1319" s="794"/>
      <c r="G1319" s="794"/>
      <c r="H1319" s="794"/>
      <c r="I1319" s="794"/>
      <c r="J1319" s="794"/>
      <c r="K1319" s="794"/>
      <c r="L1319" s="794"/>
      <c r="M1319" s="794"/>
      <c r="N1319" s="794"/>
      <c r="O1319" s="794"/>
      <c r="P1319" s="794"/>
      <c r="Q1319" s="794"/>
    </row>
    <row r="1320" spans="1:17" x14ac:dyDescent="0.2">
      <c r="A1320" s="794"/>
      <c r="B1320" s="794"/>
      <c r="C1320" s="794"/>
      <c r="D1320" s="794"/>
      <c r="G1320" s="794"/>
      <c r="H1320" s="794"/>
      <c r="I1320" s="794"/>
      <c r="J1320" s="794"/>
      <c r="K1320" s="794"/>
      <c r="L1320" s="794"/>
      <c r="M1320" s="794"/>
      <c r="N1320" s="794"/>
      <c r="O1320" s="794"/>
      <c r="P1320" s="794"/>
      <c r="Q1320" s="794"/>
    </row>
    <row r="1321" spans="1:17" x14ac:dyDescent="0.2">
      <c r="A1321" s="794"/>
      <c r="B1321" s="794"/>
      <c r="C1321" s="794"/>
      <c r="D1321" s="794"/>
      <c r="G1321" s="794"/>
      <c r="H1321" s="794"/>
      <c r="I1321" s="794"/>
      <c r="J1321" s="794"/>
      <c r="K1321" s="794"/>
      <c r="L1321" s="794"/>
      <c r="M1321" s="794"/>
      <c r="N1321" s="794"/>
      <c r="O1321" s="794"/>
      <c r="P1321" s="794"/>
      <c r="Q1321" s="794"/>
    </row>
    <row r="1322" spans="1:17" x14ac:dyDescent="0.2">
      <c r="A1322" s="794"/>
      <c r="B1322" s="794"/>
      <c r="C1322" s="794"/>
      <c r="D1322" s="794"/>
      <c r="G1322" s="794"/>
      <c r="H1322" s="794"/>
      <c r="I1322" s="794"/>
      <c r="J1322" s="794"/>
      <c r="K1322" s="794"/>
      <c r="L1322" s="794"/>
      <c r="M1322" s="794"/>
      <c r="N1322" s="794"/>
      <c r="O1322" s="794"/>
      <c r="P1322" s="794"/>
      <c r="Q1322" s="794"/>
    </row>
    <row r="1323" spans="1:17" x14ac:dyDescent="0.2">
      <c r="A1323" s="794"/>
      <c r="B1323" s="794"/>
      <c r="C1323" s="794"/>
      <c r="D1323" s="794"/>
      <c r="G1323" s="794"/>
      <c r="H1323" s="794"/>
      <c r="I1323" s="794"/>
      <c r="J1323" s="794"/>
      <c r="K1323" s="794"/>
      <c r="L1323" s="794"/>
      <c r="M1323" s="794"/>
      <c r="N1323" s="794"/>
      <c r="O1323" s="794"/>
      <c r="P1323" s="794"/>
      <c r="Q1323" s="794"/>
    </row>
    <row r="1324" spans="1:17" x14ac:dyDescent="0.2">
      <c r="A1324" s="794"/>
      <c r="B1324" s="794"/>
      <c r="C1324" s="794"/>
      <c r="D1324" s="794"/>
      <c r="G1324" s="794"/>
      <c r="H1324" s="794"/>
      <c r="I1324" s="794"/>
      <c r="J1324" s="794"/>
      <c r="K1324" s="794"/>
      <c r="L1324" s="794"/>
      <c r="M1324" s="794"/>
      <c r="N1324" s="794"/>
      <c r="O1324" s="794"/>
      <c r="P1324" s="794"/>
      <c r="Q1324" s="794"/>
    </row>
    <row r="1325" spans="1:17" x14ac:dyDescent="0.2">
      <c r="A1325" s="794"/>
      <c r="B1325" s="794"/>
      <c r="C1325" s="794"/>
      <c r="D1325" s="794"/>
      <c r="G1325" s="794"/>
      <c r="H1325" s="794"/>
      <c r="I1325" s="794"/>
      <c r="J1325" s="794"/>
      <c r="K1325" s="794"/>
      <c r="L1325" s="794"/>
      <c r="M1325" s="794"/>
      <c r="N1325" s="794"/>
      <c r="O1325" s="794"/>
      <c r="P1325" s="794"/>
      <c r="Q1325" s="794"/>
    </row>
    <row r="1326" spans="1:17" x14ac:dyDescent="0.2">
      <c r="A1326" s="794"/>
      <c r="B1326" s="794"/>
      <c r="C1326" s="794"/>
      <c r="D1326" s="794"/>
      <c r="G1326" s="794"/>
      <c r="H1326" s="794"/>
      <c r="I1326" s="794"/>
      <c r="J1326" s="794"/>
      <c r="K1326" s="794"/>
      <c r="L1326" s="794"/>
      <c r="M1326" s="794"/>
      <c r="N1326" s="794"/>
      <c r="O1326" s="794"/>
      <c r="P1326" s="794"/>
      <c r="Q1326" s="794"/>
    </row>
    <row r="1327" spans="1:17" x14ac:dyDescent="0.2">
      <c r="A1327" s="794"/>
      <c r="B1327" s="794"/>
      <c r="C1327" s="794"/>
      <c r="D1327" s="794"/>
      <c r="G1327" s="794"/>
      <c r="H1327" s="794"/>
      <c r="I1327" s="794"/>
      <c r="J1327" s="794"/>
      <c r="K1327" s="794"/>
      <c r="L1327" s="794"/>
      <c r="M1327" s="794"/>
      <c r="N1327" s="794"/>
      <c r="O1327" s="794"/>
      <c r="P1327" s="794"/>
      <c r="Q1327" s="794"/>
    </row>
    <row r="1328" spans="1:17" x14ac:dyDescent="0.2">
      <c r="A1328" s="794"/>
      <c r="B1328" s="794"/>
      <c r="C1328" s="794"/>
      <c r="D1328" s="794"/>
      <c r="G1328" s="794"/>
      <c r="H1328" s="794"/>
      <c r="I1328" s="794"/>
      <c r="J1328" s="794"/>
      <c r="K1328" s="794"/>
      <c r="L1328" s="794"/>
      <c r="M1328" s="794"/>
      <c r="N1328" s="794"/>
      <c r="O1328" s="794"/>
      <c r="P1328" s="794"/>
      <c r="Q1328" s="794"/>
    </row>
    <row r="1329" spans="1:17" x14ac:dyDescent="0.2">
      <c r="A1329" s="794"/>
      <c r="B1329" s="794"/>
      <c r="C1329" s="794"/>
      <c r="D1329" s="794"/>
      <c r="G1329" s="794"/>
      <c r="H1329" s="794"/>
      <c r="I1329" s="794"/>
      <c r="J1329" s="794"/>
      <c r="K1329" s="794"/>
      <c r="L1329" s="794"/>
      <c r="M1329" s="794"/>
      <c r="N1329" s="794"/>
      <c r="O1329" s="794"/>
      <c r="P1329" s="794"/>
      <c r="Q1329" s="794"/>
    </row>
    <row r="1330" spans="1:17" x14ac:dyDescent="0.2">
      <c r="A1330" s="794"/>
      <c r="B1330" s="794"/>
      <c r="C1330" s="794"/>
      <c r="D1330" s="794"/>
      <c r="G1330" s="794"/>
      <c r="H1330" s="794"/>
      <c r="I1330" s="794"/>
      <c r="J1330" s="794"/>
      <c r="K1330" s="794"/>
      <c r="L1330" s="794"/>
      <c r="M1330" s="794"/>
      <c r="N1330" s="794"/>
      <c r="O1330" s="794"/>
      <c r="P1330" s="794"/>
      <c r="Q1330" s="794"/>
    </row>
    <row r="1331" spans="1:17" x14ac:dyDescent="0.2">
      <c r="A1331" s="794"/>
      <c r="B1331" s="794"/>
      <c r="C1331" s="794"/>
      <c r="D1331" s="794"/>
      <c r="G1331" s="794"/>
      <c r="H1331" s="794"/>
      <c r="I1331" s="794"/>
      <c r="J1331" s="794"/>
      <c r="K1331" s="794"/>
      <c r="L1331" s="794"/>
      <c r="M1331" s="794"/>
      <c r="N1331" s="794"/>
      <c r="O1331" s="794"/>
      <c r="P1331" s="794"/>
      <c r="Q1331" s="794"/>
    </row>
    <row r="1332" spans="1:17" x14ac:dyDescent="0.2">
      <c r="A1332" s="794"/>
      <c r="B1332" s="794"/>
      <c r="C1332" s="794"/>
      <c r="D1332" s="794"/>
      <c r="G1332" s="794"/>
      <c r="H1332" s="794"/>
      <c r="I1332" s="794"/>
      <c r="J1332" s="794"/>
      <c r="K1332" s="794"/>
      <c r="L1332" s="794"/>
      <c r="M1332" s="794"/>
      <c r="N1332" s="794"/>
      <c r="O1332" s="794"/>
      <c r="P1332" s="794"/>
      <c r="Q1332" s="794"/>
    </row>
    <row r="1333" spans="1:17" x14ac:dyDescent="0.2">
      <c r="A1333" s="794"/>
      <c r="B1333" s="794"/>
      <c r="C1333" s="794"/>
      <c r="D1333" s="794"/>
      <c r="G1333" s="794"/>
      <c r="H1333" s="794"/>
      <c r="I1333" s="794"/>
      <c r="J1333" s="794"/>
      <c r="K1333" s="794"/>
      <c r="L1333" s="794"/>
      <c r="M1333" s="794"/>
      <c r="N1333" s="794"/>
      <c r="O1333" s="794"/>
      <c r="P1333" s="794"/>
      <c r="Q1333" s="794"/>
    </row>
    <row r="1334" spans="1:17" x14ac:dyDescent="0.2">
      <c r="A1334" s="794"/>
      <c r="B1334" s="794"/>
      <c r="C1334" s="794"/>
      <c r="D1334" s="794"/>
      <c r="G1334" s="794"/>
      <c r="H1334" s="794"/>
      <c r="I1334" s="794"/>
      <c r="J1334" s="794"/>
      <c r="K1334" s="794"/>
      <c r="L1334" s="794"/>
      <c r="M1334" s="794"/>
      <c r="N1334" s="794"/>
      <c r="O1334" s="794"/>
      <c r="P1334" s="794"/>
      <c r="Q1334" s="794"/>
    </row>
    <row r="1335" spans="1:17" x14ac:dyDescent="0.2">
      <c r="A1335" s="794"/>
      <c r="B1335" s="794"/>
      <c r="C1335" s="794"/>
      <c r="D1335" s="794"/>
      <c r="G1335" s="794"/>
      <c r="H1335" s="794"/>
      <c r="I1335" s="794"/>
      <c r="J1335" s="794"/>
      <c r="K1335" s="794"/>
      <c r="L1335" s="794"/>
      <c r="M1335" s="794"/>
      <c r="N1335" s="794"/>
      <c r="O1335" s="794"/>
      <c r="P1335" s="794"/>
      <c r="Q1335" s="794"/>
    </row>
    <row r="1336" spans="1:17" x14ac:dyDescent="0.2">
      <c r="A1336" s="794"/>
      <c r="B1336" s="794"/>
      <c r="C1336" s="794"/>
      <c r="D1336" s="794"/>
      <c r="G1336" s="794"/>
      <c r="H1336" s="794"/>
      <c r="I1336" s="794"/>
      <c r="J1336" s="794"/>
      <c r="K1336" s="794"/>
      <c r="L1336" s="794"/>
      <c r="M1336" s="794"/>
      <c r="N1336" s="794"/>
      <c r="O1336" s="794"/>
      <c r="P1336" s="794"/>
      <c r="Q1336" s="794"/>
    </row>
    <row r="1337" spans="1:17" x14ac:dyDescent="0.2">
      <c r="A1337" s="794"/>
      <c r="B1337" s="794"/>
      <c r="C1337" s="794"/>
      <c r="D1337" s="794"/>
      <c r="G1337" s="794"/>
      <c r="H1337" s="794"/>
      <c r="I1337" s="794"/>
      <c r="J1337" s="794"/>
      <c r="K1337" s="794"/>
      <c r="L1337" s="794"/>
      <c r="M1337" s="794"/>
      <c r="N1337" s="794"/>
      <c r="O1337" s="794"/>
      <c r="P1337" s="794"/>
      <c r="Q1337" s="794"/>
    </row>
    <row r="1338" spans="1:17" x14ac:dyDescent="0.2">
      <c r="A1338" s="794"/>
      <c r="B1338" s="794"/>
      <c r="C1338" s="794"/>
      <c r="D1338" s="794"/>
      <c r="G1338" s="794"/>
      <c r="H1338" s="794"/>
      <c r="I1338" s="794"/>
      <c r="J1338" s="794"/>
      <c r="K1338" s="794"/>
      <c r="L1338" s="794"/>
      <c r="M1338" s="794"/>
      <c r="N1338" s="794"/>
      <c r="O1338" s="794"/>
      <c r="P1338" s="794"/>
      <c r="Q1338" s="794"/>
    </row>
    <row r="1339" spans="1:17" x14ac:dyDescent="0.2">
      <c r="A1339" s="794"/>
      <c r="B1339" s="794"/>
      <c r="C1339" s="794"/>
      <c r="D1339" s="794"/>
      <c r="G1339" s="794"/>
      <c r="H1339" s="794"/>
      <c r="I1339" s="794"/>
      <c r="J1339" s="794"/>
      <c r="K1339" s="794"/>
      <c r="L1339" s="794"/>
      <c r="M1339" s="794"/>
      <c r="N1339" s="794"/>
      <c r="O1339" s="794"/>
      <c r="P1339" s="794"/>
      <c r="Q1339" s="794"/>
    </row>
    <row r="1340" spans="1:17" x14ac:dyDescent="0.2">
      <c r="A1340" s="794"/>
      <c r="B1340" s="794"/>
      <c r="C1340" s="794"/>
      <c r="D1340" s="794"/>
      <c r="G1340" s="794"/>
      <c r="H1340" s="794"/>
      <c r="I1340" s="794"/>
      <c r="J1340" s="794"/>
      <c r="K1340" s="794"/>
      <c r="L1340" s="794"/>
      <c r="M1340" s="794"/>
      <c r="N1340" s="794"/>
      <c r="O1340" s="794"/>
      <c r="P1340" s="794"/>
      <c r="Q1340" s="794"/>
    </row>
    <row r="1341" spans="1:17" x14ac:dyDescent="0.2">
      <c r="A1341" s="794"/>
      <c r="B1341" s="794"/>
      <c r="C1341" s="794"/>
      <c r="D1341" s="794"/>
      <c r="G1341" s="794"/>
      <c r="H1341" s="794"/>
      <c r="I1341" s="794"/>
      <c r="J1341" s="794"/>
      <c r="K1341" s="794"/>
      <c r="L1341" s="794"/>
      <c r="M1341" s="794"/>
      <c r="N1341" s="794"/>
      <c r="O1341" s="794"/>
      <c r="P1341" s="794"/>
      <c r="Q1341" s="794"/>
    </row>
    <row r="1342" spans="1:17" x14ac:dyDescent="0.2">
      <c r="A1342" s="794"/>
      <c r="B1342" s="794"/>
      <c r="C1342" s="794"/>
      <c r="D1342" s="794"/>
      <c r="G1342" s="794"/>
      <c r="H1342" s="794"/>
      <c r="I1342" s="794"/>
      <c r="J1342" s="794"/>
      <c r="K1342" s="794"/>
      <c r="L1342" s="794"/>
      <c r="M1342" s="794"/>
      <c r="N1342" s="794"/>
      <c r="O1342" s="794"/>
      <c r="P1342" s="794"/>
      <c r="Q1342" s="794"/>
    </row>
    <row r="1343" spans="1:17" x14ac:dyDescent="0.2">
      <c r="A1343" s="794"/>
      <c r="B1343" s="794"/>
      <c r="C1343" s="794"/>
      <c r="D1343" s="794"/>
      <c r="G1343" s="794"/>
      <c r="H1343" s="794"/>
      <c r="I1343" s="794"/>
      <c r="J1343" s="794"/>
      <c r="K1343" s="794"/>
      <c r="L1343" s="794"/>
      <c r="M1343" s="794"/>
      <c r="N1343" s="794"/>
      <c r="O1343" s="794"/>
      <c r="P1343" s="794"/>
      <c r="Q1343" s="794"/>
    </row>
    <row r="1344" spans="1:17" x14ac:dyDescent="0.2">
      <c r="A1344" s="794"/>
      <c r="B1344" s="794"/>
      <c r="C1344" s="794"/>
      <c r="D1344" s="794"/>
      <c r="G1344" s="794"/>
      <c r="H1344" s="794"/>
      <c r="I1344" s="794"/>
      <c r="J1344" s="794"/>
      <c r="K1344" s="794"/>
      <c r="L1344" s="794"/>
      <c r="M1344" s="794"/>
      <c r="N1344" s="794"/>
      <c r="O1344" s="794"/>
      <c r="P1344" s="794"/>
      <c r="Q1344" s="794"/>
    </row>
    <row r="1345" spans="1:17" x14ac:dyDescent="0.2">
      <c r="A1345" s="794"/>
      <c r="B1345" s="794"/>
      <c r="C1345" s="794"/>
      <c r="D1345" s="794"/>
      <c r="G1345" s="794"/>
      <c r="H1345" s="794"/>
      <c r="I1345" s="794"/>
      <c r="J1345" s="794"/>
      <c r="K1345" s="794"/>
      <c r="L1345" s="794"/>
      <c r="M1345" s="794"/>
      <c r="N1345" s="794"/>
      <c r="O1345" s="794"/>
      <c r="P1345" s="794"/>
      <c r="Q1345" s="794"/>
    </row>
    <row r="1346" spans="1:17" x14ac:dyDescent="0.2">
      <c r="A1346" s="794"/>
      <c r="B1346" s="794"/>
      <c r="C1346" s="794"/>
      <c r="D1346" s="794"/>
      <c r="G1346" s="794"/>
      <c r="H1346" s="794"/>
      <c r="I1346" s="794"/>
      <c r="J1346" s="794"/>
      <c r="K1346" s="794"/>
      <c r="L1346" s="794"/>
      <c r="M1346" s="794"/>
      <c r="N1346" s="794"/>
      <c r="O1346" s="794"/>
      <c r="P1346" s="794"/>
      <c r="Q1346" s="794"/>
    </row>
    <row r="1347" spans="1:17" x14ac:dyDescent="0.2">
      <c r="A1347" s="794"/>
      <c r="B1347" s="794"/>
      <c r="C1347" s="794"/>
      <c r="D1347" s="794"/>
      <c r="G1347" s="794"/>
      <c r="H1347" s="794"/>
      <c r="I1347" s="794"/>
      <c r="J1347" s="794"/>
      <c r="K1347" s="794"/>
      <c r="L1347" s="794"/>
      <c r="M1347" s="794"/>
      <c r="N1347" s="794"/>
      <c r="O1347" s="794"/>
      <c r="P1347" s="794"/>
      <c r="Q1347" s="794"/>
    </row>
    <row r="1348" spans="1:17" x14ac:dyDescent="0.2">
      <c r="A1348" s="794"/>
      <c r="B1348" s="794"/>
      <c r="C1348" s="794"/>
      <c r="D1348" s="794"/>
      <c r="G1348" s="794"/>
      <c r="H1348" s="794"/>
      <c r="I1348" s="794"/>
      <c r="J1348" s="794"/>
      <c r="K1348" s="794"/>
      <c r="L1348" s="794"/>
      <c r="M1348" s="794"/>
      <c r="N1348" s="794"/>
      <c r="O1348" s="794"/>
      <c r="P1348" s="794"/>
      <c r="Q1348" s="794"/>
    </row>
    <row r="1349" spans="1:17" x14ac:dyDescent="0.2">
      <c r="A1349" s="794"/>
      <c r="B1349" s="794"/>
      <c r="C1349" s="794"/>
      <c r="D1349" s="794"/>
      <c r="G1349" s="794"/>
      <c r="H1349" s="794"/>
      <c r="I1349" s="794"/>
      <c r="J1349" s="794"/>
      <c r="K1349" s="794"/>
      <c r="L1349" s="794"/>
      <c r="M1349" s="794"/>
      <c r="N1349" s="794"/>
      <c r="O1349" s="794"/>
      <c r="P1349" s="794"/>
      <c r="Q1349" s="794"/>
    </row>
    <row r="1350" spans="1:17" x14ac:dyDescent="0.2">
      <c r="A1350" s="794"/>
      <c r="B1350" s="794"/>
      <c r="C1350" s="794"/>
      <c r="D1350" s="794"/>
      <c r="G1350" s="794"/>
      <c r="H1350" s="794"/>
      <c r="I1350" s="794"/>
      <c r="J1350" s="794"/>
      <c r="K1350" s="794"/>
      <c r="L1350" s="794"/>
      <c r="M1350" s="794"/>
      <c r="N1350" s="794"/>
      <c r="O1350" s="794"/>
      <c r="P1350" s="794"/>
      <c r="Q1350" s="794"/>
    </row>
    <row r="1351" spans="1:17" x14ac:dyDescent="0.2">
      <c r="A1351" s="794"/>
      <c r="B1351" s="794"/>
      <c r="C1351" s="794"/>
      <c r="D1351" s="794"/>
      <c r="G1351" s="794"/>
      <c r="H1351" s="794"/>
      <c r="I1351" s="794"/>
      <c r="J1351" s="794"/>
      <c r="K1351" s="794"/>
      <c r="L1351" s="794"/>
      <c r="M1351" s="794"/>
      <c r="N1351" s="794"/>
      <c r="O1351" s="794"/>
      <c r="P1351" s="794"/>
      <c r="Q1351" s="794"/>
    </row>
    <row r="1352" spans="1:17" x14ac:dyDescent="0.2">
      <c r="A1352" s="794"/>
      <c r="B1352" s="794"/>
      <c r="C1352" s="794"/>
      <c r="D1352" s="794"/>
      <c r="G1352" s="794"/>
      <c r="H1352" s="794"/>
      <c r="I1352" s="794"/>
      <c r="J1352" s="794"/>
      <c r="K1352" s="794"/>
      <c r="L1352" s="794"/>
      <c r="M1352" s="794"/>
      <c r="N1352" s="794"/>
      <c r="O1352" s="794"/>
      <c r="P1352" s="794"/>
      <c r="Q1352" s="794"/>
    </row>
    <row r="1353" spans="1:17" x14ac:dyDescent="0.2">
      <c r="A1353" s="794"/>
      <c r="B1353" s="794"/>
      <c r="C1353" s="794"/>
      <c r="D1353" s="794"/>
      <c r="G1353" s="794"/>
      <c r="H1353" s="794"/>
      <c r="I1353" s="794"/>
      <c r="J1353" s="794"/>
      <c r="K1353" s="794"/>
      <c r="L1353" s="794"/>
      <c r="M1353" s="794"/>
      <c r="N1353" s="794"/>
      <c r="O1353" s="794"/>
      <c r="P1353" s="794"/>
      <c r="Q1353" s="794"/>
    </row>
    <row r="1354" spans="1:17" x14ac:dyDescent="0.2">
      <c r="A1354" s="794"/>
      <c r="B1354" s="794"/>
      <c r="C1354" s="794"/>
      <c r="D1354" s="794"/>
      <c r="G1354" s="794"/>
      <c r="H1354" s="794"/>
      <c r="I1354" s="794"/>
      <c r="J1354" s="794"/>
      <c r="K1354" s="794"/>
      <c r="L1354" s="794"/>
      <c r="M1354" s="794"/>
      <c r="N1354" s="794"/>
      <c r="O1354" s="794"/>
      <c r="P1354" s="794"/>
      <c r="Q1354" s="794"/>
    </row>
    <row r="1355" spans="1:17" x14ac:dyDescent="0.2">
      <c r="A1355" s="794"/>
      <c r="B1355" s="794"/>
      <c r="C1355" s="794"/>
      <c r="D1355" s="794"/>
      <c r="G1355" s="794"/>
      <c r="H1355" s="794"/>
      <c r="I1355" s="794"/>
      <c r="J1355" s="794"/>
      <c r="K1355" s="794"/>
      <c r="L1355" s="794"/>
      <c r="M1355" s="794"/>
      <c r="N1355" s="794"/>
      <c r="O1355" s="794"/>
      <c r="P1355" s="794"/>
      <c r="Q1355" s="794"/>
    </row>
    <row r="1356" spans="1:17" x14ac:dyDescent="0.2">
      <c r="A1356" s="794"/>
      <c r="B1356" s="794"/>
      <c r="C1356" s="794"/>
      <c r="D1356" s="794"/>
      <c r="G1356" s="794"/>
      <c r="H1356" s="794"/>
      <c r="I1356" s="794"/>
      <c r="J1356" s="794"/>
      <c r="K1356" s="794"/>
      <c r="L1356" s="794"/>
      <c r="M1356" s="794"/>
      <c r="N1356" s="794"/>
      <c r="O1356" s="794"/>
      <c r="P1356" s="794"/>
      <c r="Q1356" s="794"/>
    </row>
    <row r="1357" spans="1:17" x14ac:dyDescent="0.2">
      <c r="A1357" s="794"/>
      <c r="B1357" s="794"/>
      <c r="C1357" s="794"/>
      <c r="D1357" s="794"/>
      <c r="G1357" s="794"/>
      <c r="H1357" s="794"/>
      <c r="I1357" s="794"/>
      <c r="J1357" s="794"/>
      <c r="K1357" s="794"/>
      <c r="L1357" s="794"/>
      <c r="M1357" s="794"/>
      <c r="N1357" s="794"/>
      <c r="O1357" s="794"/>
      <c r="P1357" s="794"/>
      <c r="Q1357" s="794"/>
    </row>
    <row r="1358" spans="1:17" x14ac:dyDescent="0.2">
      <c r="A1358" s="794"/>
      <c r="B1358" s="794"/>
      <c r="C1358" s="794"/>
      <c r="D1358" s="794"/>
      <c r="G1358" s="794"/>
      <c r="H1358" s="794"/>
      <c r="I1358" s="794"/>
      <c r="J1358" s="794"/>
      <c r="K1358" s="794"/>
      <c r="L1358" s="794"/>
      <c r="M1358" s="794"/>
      <c r="N1358" s="794"/>
      <c r="O1358" s="794"/>
      <c r="P1358" s="794"/>
      <c r="Q1358" s="794"/>
    </row>
    <row r="1359" spans="1:17" x14ac:dyDescent="0.2">
      <c r="A1359" s="794"/>
      <c r="B1359" s="794"/>
      <c r="C1359" s="794"/>
      <c r="D1359" s="794"/>
      <c r="G1359" s="794"/>
      <c r="H1359" s="794"/>
      <c r="I1359" s="794"/>
      <c r="J1359" s="794"/>
      <c r="K1359" s="794"/>
      <c r="L1359" s="794"/>
      <c r="M1359" s="794"/>
      <c r="N1359" s="794"/>
      <c r="O1359" s="794"/>
      <c r="P1359" s="794"/>
      <c r="Q1359" s="794"/>
    </row>
    <row r="1360" spans="1:17" x14ac:dyDescent="0.2">
      <c r="A1360" s="794"/>
      <c r="B1360" s="794"/>
      <c r="C1360" s="794"/>
      <c r="D1360" s="794"/>
      <c r="G1360" s="794"/>
      <c r="H1360" s="794"/>
      <c r="I1360" s="794"/>
      <c r="J1360" s="794"/>
      <c r="K1360" s="794"/>
      <c r="L1360" s="794"/>
      <c r="M1360" s="794"/>
      <c r="N1360" s="794"/>
      <c r="O1360" s="794"/>
      <c r="P1360" s="794"/>
      <c r="Q1360" s="794"/>
    </row>
    <row r="1361" spans="1:17" x14ac:dyDescent="0.2">
      <c r="A1361" s="794"/>
      <c r="B1361" s="794"/>
      <c r="C1361" s="794"/>
      <c r="D1361" s="794"/>
      <c r="G1361" s="794"/>
      <c r="H1361" s="794"/>
      <c r="I1361" s="794"/>
      <c r="J1361" s="794"/>
      <c r="K1361" s="794"/>
      <c r="L1361" s="794"/>
      <c r="M1361" s="794"/>
      <c r="N1361" s="794"/>
      <c r="O1361" s="794"/>
      <c r="P1361" s="794"/>
      <c r="Q1361" s="794"/>
    </row>
    <row r="1362" spans="1:17" x14ac:dyDescent="0.2">
      <c r="A1362" s="794"/>
      <c r="B1362" s="794"/>
      <c r="C1362" s="794"/>
      <c r="D1362" s="794"/>
      <c r="G1362" s="794"/>
      <c r="H1362" s="794"/>
      <c r="I1362" s="794"/>
      <c r="J1362" s="794"/>
      <c r="K1362" s="794"/>
      <c r="L1362" s="794"/>
      <c r="M1362" s="794"/>
      <c r="N1362" s="794"/>
      <c r="O1362" s="794"/>
      <c r="P1362" s="794"/>
      <c r="Q1362" s="794"/>
    </row>
    <row r="1363" spans="1:17" x14ac:dyDescent="0.2">
      <c r="A1363" s="794"/>
      <c r="B1363" s="794"/>
      <c r="C1363" s="794"/>
      <c r="D1363" s="794"/>
      <c r="G1363" s="794"/>
      <c r="H1363" s="794"/>
      <c r="I1363" s="794"/>
      <c r="J1363" s="794"/>
      <c r="K1363" s="794"/>
      <c r="L1363" s="794"/>
      <c r="M1363" s="794"/>
      <c r="N1363" s="794"/>
      <c r="O1363" s="794"/>
      <c r="P1363" s="794"/>
      <c r="Q1363" s="794"/>
    </row>
    <row r="1364" spans="1:17" x14ac:dyDescent="0.2">
      <c r="A1364" s="794"/>
      <c r="B1364" s="794"/>
      <c r="C1364" s="794"/>
      <c r="D1364" s="794"/>
      <c r="G1364" s="794"/>
      <c r="H1364" s="794"/>
      <c r="I1364" s="794"/>
      <c r="J1364" s="794"/>
      <c r="K1364" s="794"/>
      <c r="L1364" s="794"/>
      <c r="M1364" s="794"/>
      <c r="N1364" s="794"/>
      <c r="O1364" s="794"/>
      <c r="P1364" s="794"/>
      <c r="Q1364" s="794"/>
    </row>
    <row r="1365" spans="1:17" x14ac:dyDescent="0.2">
      <c r="A1365" s="794"/>
      <c r="B1365" s="794"/>
      <c r="C1365" s="794"/>
      <c r="D1365" s="794"/>
      <c r="G1365" s="794"/>
      <c r="H1365" s="794"/>
      <c r="I1365" s="794"/>
      <c r="J1365" s="794"/>
      <c r="K1365" s="794"/>
      <c r="L1365" s="794"/>
      <c r="M1365" s="794"/>
      <c r="N1365" s="794"/>
      <c r="O1365" s="794"/>
      <c r="P1365" s="794"/>
      <c r="Q1365" s="794"/>
    </row>
    <row r="1366" spans="1:17" x14ac:dyDescent="0.2">
      <c r="A1366" s="794"/>
      <c r="B1366" s="794"/>
      <c r="C1366" s="794"/>
      <c r="D1366" s="794"/>
      <c r="G1366" s="794"/>
      <c r="H1366" s="794"/>
      <c r="I1366" s="794"/>
      <c r="J1366" s="794"/>
      <c r="K1366" s="794"/>
      <c r="L1366" s="794"/>
      <c r="M1366" s="794"/>
      <c r="N1366" s="794"/>
      <c r="O1366" s="794"/>
      <c r="P1366" s="794"/>
      <c r="Q1366" s="794"/>
    </row>
    <row r="1367" spans="1:17" x14ac:dyDescent="0.2">
      <c r="A1367" s="794"/>
      <c r="B1367" s="794"/>
      <c r="C1367" s="794"/>
      <c r="D1367" s="794"/>
      <c r="G1367" s="794"/>
      <c r="H1367" s="794"/>
      <c r="I1367" s="794"/>
      <c r="J1367" s="794"/>
      <c r="K1367" s="794"/>
      <c r="L1367" s="794"/>
      <c r="M1367" s="794"/>
      <c r="N1367" s="794"/>
      <c r="O1367" s="794"/>
      <c r="P1367" s="794"/>
      <c r="Q1367" s="794"/>
    </row>
    <row r="1368" spans="1:17" x14ac:dyDescent="0.2">
      <c r="A1368" s="794"/>
      <c r="B1368" s="794"/>
      <c r="C1368" s="794"/>
      <c r="D1368" s="794"/>
      <c r="G1368" s="794"/>
      <c r="H1368" s="794"/>
      <c r="I1368" s="794"/>
      <c r="J1368" s="794"/>
      <c r="K1368" s="794"/>
      <c r="L1368" s="794"/>
      <c r="M1368" s="794"/>
      <c r="N1368" s="794"/>
      <c r="O1368" s="794"/>
      <c r="P1368" s="794"/>
      <c r="Q1368" s="794"/>
    </row>
    <row r="1369" spans="1:17" x14ac:dyDescent="0.2">
      <c r="A1369" s="794"/>
      <c r="B1369" s="794"/>
      <c r="C1369" s="794"/>
      <c r="D1369" s="794"/>
      <c r="G1369" s="794"/>
      <c r="H1369" s="794"/>
      <c r="I1369" s="794"/>
      <c r="J1369" s="794"/>
      <c r="K1369" s="794"/>
      <c r="L1369" s="794"/>
      <c r="M1369" s="794"/>
      <c r="N1369" s="794"/>
      <c r="O1369" s="794"/>
      <c r="P1369" s="794"/>
      <c r="Q1369" s="794"/>
    </row>
    <row r="1370" spans="1:17" x14ac:dyDescent="0.2">
      <c r="A1370" s="794"/>
      <c r="B1370" s="794"/>
      <c r="C1370" s="794"/>
      <c r="D1370" s="794"/>
      <c r="G1370" s="794"/>
      <c r="H1370" s="794"/>
      <c r="I1370" s="794"/>
      <c r="J1370" s="794"/>
      <c r="K1370" s="794"/>
      <c r="L1370" s="794"/>
      <c r="M1370" s="794"/>
      <c r="N1370" s="794"/>
      <c r="O1370" s="794"/>
      <c r="P1370" s="794"/>
      <c r="Q1370" s="794"/>
    </row>
    <row r="1371" spans="1:17" x14ac:dyDescent="0.2">
      <c r="A1371" s="794"/>
      <c r="B1371" s="794"/>
      <c r="C1371" s="794"/>
      <c r="D1371" s="794"/>
      <c r="G1371" s="794"/>
      <c r="H1371" s="794"/>
      <c r="I1371" s="794"/>
      <c r="J1371" s="794"/>
      <c r="K1371" s="794"/>
      <c r="L1371" s="794"/>
      <c r="M1371" s="794"/>
      <c r="N1371" s="794"/>
      <c r="O1371" s="794"/>
      <c r="P1371" s="794"/>
      <c r="Q1371" s="794"/>
    </row>
    <row r="1372" spans="1:17" x14ac:dyDescent="0.2">
      <c r="A1372" s="794"/>
      <c r="B1372" s="794"/>
      <c r="C1372" s="794"/>
      <c r="D1372" s="794"/>
      <c r="G1372" s="794"/>
      <c r="H1372" s="794"/>
      <c r="I1372" s="794"/>
      <c r="J1372" s="794"/>
      <c r="K1372" s="794"/>
      <c r="L1372" s="794"/>
      <c r="M1372" s="794"/>
      <c r="N1372" s="794"/>
      <c r="O1372" s="794"/>
      <c r="P1372" s="794"/>
      <c r="Q1372" s="794"/>
    </row>
    <row r="1373" spans="1:17" x14ac:dyDescent="0.2">
      <c r="A1373" s="794"/>
      <c r="B1373" s="794"/>
      <c r="C1373" s="794"/>
      <c r="D1373" s="794"/>
      <c r="G1373" s="794"/>
      <c r="H1373" s="794"/>
      <c r="I1373" s="794"/>
      <c r="J1373" s="794"/>
      <c r="K1373" s="794"/>
      <c r="L1373" s="794"/>
      <c r="M1373" s="794"/>
      <c r="N1373" s="794"/>
      <c r="O1373" s="794"/>
      <c r="P1373" s="794"/>
      <c r="Q1373" s="794"/>
    </row>
    <row r="1374" spans="1:17" x14ac:dyDescent="0.2">
      <c r="A1374" s="794"/>
      <c r="B1374" s="794"/>
      <c r="C1374" s="794"/>
      <c r="D1374" s="794"/>
      <c r="G1374" s="794"/>
      <c r="H1374" s="794"/>
      <c r="I1374" s="794"/>
      <c r="J1374" s="794"/>
      <c r="K1374" s="794"/>
      <c r="L1374" s="794"/>
      <c r="M1374" s="794"/>
      <c r="N1374" s="794"/>
      <c r="O1374" s="794"/>
      <c r="P1374" s="794"/>
      <c r="Q1374" s="794"/>
    </row>
    <row r="1375" spans="1:17" x14ac:dyDescent="0.2">
      <c r="A1375" s="794"/>
      <c r="B1375" s="794"/>
      <c r="C1375" s="794"/>
      <c r="D1375" s="794"/>
      <c r="G1375" s="794"/>
      <c r="H1375" s="794"/>
      <c r="I1375" s="794"/>
      <c r="J1375" s="794"/>
      <c r="K1375" s="794"/>
      <c r="L1375" s="794"/>
      <c r="M1375" s="794"/>
      <c r="N1375" s="794"/>
      <c r="O1375" s="794"/>
      <c r="P1375" s="794"/>
      <c r="Q1375" s="794"/>
    </row>
    <row r="1376" spans="1:17" x14ac:dyDescent="0.2">
      <c r="A1376" s="794"/>
      <c r="B1376" s="794"/>
      <c r="C1376" s="794"/>
      <c r="D1376" s="794"/>
      <c r="G1376" s="794"/>
      <c r="H1376" s="794"/>
      <c r="I1376" s="794"/>
      <c r="J1376" s="794"/>
      <c r="K1376" s="794"/>
      <c r="L1376" s="794"/>
      <c r="M1376" s="794"/>
      <c r="N1376" s="794"/>
      <c r="O1376" s="794"/>
      <c r="P1376" s="794"/>
      <c r="Q1376" s="794"/>
    </row>
    <row r="1377" spans="1:17" x14ac:dyDescent="0.2">
      <c r="A1377" s="794"/>
      <c r="B1377" s="794"/>
      <c r="C1377" s="794"/>
      <c r="D1377" s="794"/>
      <c r="G1377" s="794"/>
      <c r="H1377" s="794"/>
      <c r="I1377" s="794"/>
      <c r="J1377" s="794"/>
      <c r="K1377" s="794"/>
      <c r="L1377" s="794"/>
      <c r="M1377" s="794"/>
      <c r="N1377" s="794"/>
      <c r="O1377" s="794"/>
      <c r="P1377" s="794"/>
      <c r="Q1377" s="794"/>
    </row>
    <row r="1378" spans="1:17" x14ac:dyDescent="0.2">
      <c r="A1378" s="794"/>
      <c r="B1378" s="794"/>
      <c r="C1378" s="794"/>
      <c r="D1378" s="794"/>
      <c r="G1378" s="794"/>
      <c r="H1378" s="794"/>
      <c r="I1378" s="794"/>
      <c r="J1378" s="794"/>
      <c r="K1378" s="794"/>
      <c r="L1378" s="794"/>
      <c r="M1378" s="794"/>
      <c r="N1378" s="794"/>
      <c r="O1378" s="794"/>
      <c r="P1378" s="794"/>
      <c r="Q1378" s="794"/>
    </row>
    <row r="1379" spans="1:17" x14ac:dyDescent="0.2">
      <c r="A1379" s="794"/>
      <c r="B1379" s="794"/>
      <c r="C1379" s="794"/>
      <c r="D1379" s="794"/>
      <c r="G1379" s="794"/>
      <c r="H1379" s="794"/>
      <c r="I1379" s="794"/>
      <c r="J1379" s="794"/>
      <c r="K1379" s="794"/>
      <c r="L1379" s="794"/>
      <c r="M1379" s="794"/>
      <c r="N1379" s="794"/>
      <c r="O1379" s="794"/>
      <c r="P1379" s="794"/>
      <c r="Q1379" s="794"/>
    </row>
    <row r="1380" spans="1:17" x14ac:dyDescent="0.2">
      <c r="A1380" s="794"/>
      <c r="B1380" s="794"/>
      <c r="C1380" s="794"/>
      <c r="D1380" s="794"/>
      <c r="G1380" s="794"/>
      <c r="H1380" s="794"/>
      <c r="I1380" s="794"/>
      <c r="J1380" s="794"/>
      <c r="K1380" s="794"/>
      <c r="L1380" s="794"/>
      <c r="M1380" s="794"/>
      <c r="N1380" s="794"/>
      <c r="O1380" s="794"/>
      <c r="P1380" s="794"/>
      <c r="Q1380" s="794"/>
    </row>
    <row r="1381" spans="1:17" x14ac:dyDescent="0.2">
      <c r="A1381" s="794"/>
      <c r="B1381" s="794"/>
      <c r="C1381" s="794"/>
      <c r="D1381" s="794"/>
      <c r="G1381" s="794"/>
      <c r="H1381" s="794"/>
      <c r="I1381" s="794"/>
      <c r="J1381" s="794"/>
      <c r="K1381" s="794"/>
      <c r="L1381" s="794"/>
      <c r="M1381" s="794"/>
      <c r="N1381" s="794"/>
      <c r="O1381" s="794"/>
      <c r="P1381" s="794"/>
      <c r="Q1381" s="794"/>
    </row>
    <row r="1382" spans="1:17" x14ac:dyDescent="0.2">
      <c r="A1382" s="794"/>
      <c r="B1382" s="794"/>
      <c r="C1382" s="794"/>
      <c r="D1382" s="794"/>
      <c r="G1382" s="794"/>
      <c r="H1382" s="794"/>
      <c r="I1382" s="794"/>
      <c r="J1382" s="794"/>
      <c r="K1382" s="794"/>
      <c r="L1382" s="794"/>
      <c r="M1382" s="794"/>
      <c r="N1382" s="794"/>
      <c r="O1382" s="794"/>
      <c r="P1382" s="794"/>
      <c r="Q1382" s="794"/>
    </row>
    <row r="1383" spans="1:17" x14ac:dyDescent="0.2">
      <c r="A1383" s="794"/>
      <c r="B1383" s="794"/>
      <c r="C1383" s="794"/>
      <c r="D1383" s="794"/>
      <c r="G1383" s="794"/>
      <c r="H1383" s="794"/>
      <c r="I1383" s="794"/>
      <c r="J1383" s="794"/>
      <c r="K1383" s="794"/>
      <c r="L1383" s="794"/>
      <c r="M1383" s="794"/>
      <c r="N1383" s="794"/>
      <c r="O1383" s="794"/>
      <c r="P1383" s="794"/>
      <c r="Q1383" s="794"/>
    </row>
    <row r="1384" spans="1:17" x14ac:dyDescent="0.2">
      <c r="A1384" s="794"/>
      <c r="B1384" s="794"/>
      <c r="C1384" s="794"/>
      <c r="D1384" s="794"/>
      <c r="G1384" s="794"/>
      <c r="H1384" s="794"/>
      <c r="I1384" s="794"/>
      <c r="J1384" s="794"/>
      <c r="K1384" s="794"/>
      <c r="L1384" s="794"/>
      <c r="M1384" s="794"/>
      <c r="N1384" s="794"/>
      <c r="O1384" s="794"/>
      <c r="P1384" s="794"/>
      <c r="Q1384" s="794"/>
    </row>
    <row r="1385" spans="1:17" x14ac:dyDescent="0.2">
      <c r="A1385" s="794"/>
      <c r="B1385" s="794"/>
      <c r="C1385" s="794"/>
      <c r="D1385" s="794"/>
      <c r="G1385" s="794"/>
      <c r="H1385" s="794"/>
      <c r="I1385" s="794"/>
      <c r="J1385" s="794"/>
      <c r="K1385" s="794"/>
      <c r="L1385" s="794"/>
      <c r="M1385" s="794"/>
      <c r="N1385" s="794"/>
      <c r="O1385" s="794"/>
      <c r="P1385" s="794"/>
      <c r="Q1385" s="794"/>
    </row>
    <row r="1386" spans="1:17" x14ac:dyDescent="0.2">
      <c r="A1386" s="794"/>
      <c r="B1386" s="794"/>
      <c r="C1386" s="794"/>
      <c r="D1386" s="794"/>
      <c r="G1386" s="794"/>
      <c r="H1386" s="794"/>
      <c r="I1386" s="794"/>
      <c r="J1386" s="794"/>
      <c r="K1386" s="794"/>
      <c r="L1386" s="794"/>
      <c r="M1386" s="794"/>
      <c r="N1386" s="794"/>
      <c r="O1386" s="794"/>
      <c r="P1386" s="794"/>
      <c r="Q1386" s="794"/>
    </row>
    <row r="1387" spans="1:17" x14ac:dyDescent="0.2">
      <c r="A1387" s="794"/>
      <c r="B1387" s="794"/>
      <c r="C1387" s="794"/>
      <c r="D1387" s="794"/>
      <c r="G1387" s="794"/>
      <c r="H1387" s="794"/>
      <c r="I1387" s="794"/>
      <c r="J1387" s="794"/>
      <c r="K1387" s="794"/>
      <c r="L1387" s="794"/>
      <c r="M1387" s="794"/>
      <c r="N1387" s="794"/>
      <c r="O1387" s="794"/>
      <c r="P1387" s="794"/>
      <c r="Q1387" s="794"/>
    </row>
    <row r="1388" spans="1:17" x14ac:dyDescent="0.2">
      <c r="A1388" s="794"/>
      <c r="B1388" s="794"/>
      <c r="C1388" s="794"/>
      <c r="D1388" s="794"/>
      <c r="G1388" s="794"/>
      <c r="H1388" s="794"/>
      <c r="I1388" s="794"/>
      <c r="J1388" s="794"/>
      <c r="K1388" s="794"/>
      <c r="L1388" s="794"/>
      <c r="M1388" s="794"/>
      <c r="N1388" s="794"/>
      <c r="O1388" s="794"/>
      <c r="P1388" s="794"/>
      <c r="Q1388" s="794"/>
    </row>
    <row r="1389" spans="1:17" x14ac:dyDescent="0.2">
      <c r="A1389" s="794"/>
      <c r="B1389" s="794"/>
      <c r="C1389" s="794"/>
      <c r="D1389" s="794"/>
      <c r="G1389" s="794"/>
      <c r="H1389" s="794"/>
      <c r="I1389" s="794"/>
      <c r="J1389" s="794"/>
      <c r="K1389" s="794"/>
      <c r="L1389" s="794"/>
      <c r="M1389" s="794"/>
      <c r="N1389" s="794"/>
      <c r="O1389" s="794"/>
      <c r="P1389" s="794"/>
      <c r="Q1389" s="794"/>
    </row>
    <row r="1390" spans="1:17" x14ac:dyDescent="0.2">
      <c r="A1390" s="794"/>
      <c r="B1390" s="794"/>
      <c r="C1390" s="794"/>
      <c r="D1390" s="794"/>
      <c r="G1390" s="794"/>
      <c r="H1390" s="794"/>
      <c r="I1390" s="794"/>
      <c r="J1390" s="794"/>
      <c r="K1390" s="794"/>
      <c r="L1390" s="794"/>
      <c r="M1390" s="794"/>
      <c r="N1390" s="794"/>
      <c r="O1390" s="794"/>
      <c r="P1390" s="794"/>
      <c r="Q1390" s="794"/>
    </row>
    <row r="1391" spans="1:17" x14ac:dyDescent="0.2">
      <c r="A1391" s="794"/>
      <c r="B1391" s="794"/>
      <c r="C1391" s="794"/>
      <c r="D1391" s="794"/>
      <c r="G1391" s="794"/>
      <c r="H1391" s="794"/>
      <c r="I1391" s="794"/>
      <c r="J1391" s="794"/>
      <c r="K1391" s="794"/>
      <c r="L1391" s="794"/>
      <c r="M1391" s="794"/>
      <c r="N1391" s="794"/>
      <c r="O1391" s="794"/>
      <c r="P1391" s="794"/>
      <c r="Q1391" s="794"/>
    </row>
    <row r="1392" spans="1:17" x14ac:dyDescent="0.2">
      <c r="A1392" s="794"/>
      <c r="B1392" s="794"/>
      <c r="C1392" s="794"/>
      <c r="D1392" s="794"/>
      <c r="G1392" s="794"/>
      <c r="H1392" s="794"/>
      <c r="I1392" s="794"/>
      <c r="J1392" s="794"/>
      <c r="K1392" s="794"/>
      <c r="L1392" s="794"/>
      <c r="M1392" s="794"/>
      <c r="N1392" s="794"/>
      <c r="O1392" s="794"/>
      <c r="P1392" s="794"/>
      <c r="Q1392" s="794"/>
    </row>
    <row r="1393" spans="1:17" x14ac:dyDescent="0.2">
      <c r="A1393" s="794"/>
      <c r="B1393" s="794"/>
      <c r="C1393" s="794"/>
      <c r="D1393" s="794"/>
      <c r="G1393" s="794"/>
      <c r="H1393" s="794"/>
      <c r="I1393" s="794"/>
      <c r="J1393" s="794"/>
      <c r="K1393" s="794"/>
      <c r="L1393" s="794"/>
      <c r="M1393" s="794"/>
      <c r="N1393" s="794"/>
      <c r="O1393" s="794"/>
      <c r="P1393" s="794"/>
      <c r="Q1393" s="794"/>
    </row>
    <row r="1394" spans="1:17" x14ac:dyDescent="0.2">
      <c r="A1394" s="794"/>
      <c r="B1394" s="794"/>
      <c r="C1394" s="794"/>
      <c r="D1394" s="794"/>
      <c r="G1394" s="794"/>
      <c r="H1394" s="794"/>
      <c r="I1394" s="794"/>
      <c r="J1394" s="794"/>
      <c r="K1394" s="794"/>
      <c r="L1394" s="794"/>
      <c r="M1394" s="794"/>
      <c r="N1394" s="794"/>
      <c r="O1394" s="794"/>
      <c r="P1394" s="794"/>
      <c r="Q1394" s="794"/>
    </row>
    <row r="1395" spans="1:17" x14ac:dyDescent="0.2">
      <c r="A1395" s="794"/>
      <c r="B1395" s="794"/>
      <c r="C1395" s="794"/>
      <c r="D1395" s="794"/>
      <c r="G1395" s="794"/>
      <c r="H1395" s="794"/>
      <c r="I1395" s="794"/>
      <c r="J1395" s="794"/>
      <c r="K1395" s="794"/>
      <c r="L1395" s="794"/>
      <c r="M1395" s="794"/>
      <c r="N1395" s="794"/>
      <c r="O1395" s="794"/>
      <c r="P1395" s="794"/>
      <c r="Q1395" s="794"/>
    </row>
    <row r="1396" spans="1:17" x14ac:dyDescent="0.2">
      <c r="A1396" s="794"/>
      <c r="B1396" s="794"/>
      <c r="C1396" s="794"/>
      <c r="D1396" s="794"/>
      <c r="G1396" s="794"/>
      <c r="H1396" s="794"/>
      <c r="I1396" s="794"/>
      <c r="J1396" s="794"/>
      <c r="K1396" s="794"/>
      <c r="L1396" s="794"/>
      <c r="M1396" s="794"/>
      <c r="N1396" s="794"/>
      <c r="O1396" s="794"/>
      <c r="P1396" s="794"/>
      <c r="Q1396" s="794"/>
    </row>
    <row r="1397" spans="1:17" x14ac:dyDescent="0.2">
      <c r="A1397" s="794"/>
      <c r="B1397" s="794"/>
      <c r="C1397" s="794"/>
      <c r="D1397" s="794"/>
      <c r="G1397" s="794"/>
      <c r="H1397" s="794"/>
      <c r="I1397" s="794"/>
      <c r="J1397" s="794"/>
      <c r="K1397" s="794"/>
      <c r="L1397" s="794"/>
      <c r="M1397" s="794"/>
      <c r="N1397" s="794"/>
      <c r="O1397" s="794"/>
      <c r="P1397" s="794"/>
      <c r="Q1397" s="794"/>
    </row>
    <row r="1398" spans="1:17" x14ac:dyDescent="0.2">
      <c r="A1398" s="794"/>
      <c r="B1398" s="794"/>
      <c r="C1398" s="794"/>
      <c r="D1398" s="794"/>
      <c r="G1398" s="794"/>
      <c r="H1398" s="794"/>
      <c r="I1398" s="794"/>
      <c r="J1398" s="794"/>
      <c r="K1398" s="794"/>
      <c r="L1398" s="794"/>
      <c r="M1398" s="794"/>
      <c r="N1398" s="794"/>
      <c r="O1398" s="794"/>
      <c r="P1398" s="794"/>
      <c r="Q1398" s="794"/>
    </row>
    <row r="1399" spans="1:17" x14ac:dyDescent="0.2">
      <c r="A1399" s="794"/>
      <c r="B1399" s="794"/>
      <c r="C1399" s="794"/>
      <c r="D1399" s="794"/>
      <c r="G1399" s="794"/>
      <c r="H1399" s="794"/>
      <c r="I1399" s="794"/>
      <c r="J1399" s="794"/>
      <c r="K1399" s="794"/>
      <c r="L1399" s="794"/>
      <c r="M1399" s="794"/>
      <c r="N1399" s="794"/>
      <c r="O1399" s="794"/>
      <c r="P1399" s="794"/>
      <c r="Q1399" s="794"/>
    </row>
    <row r="1400" spans="1:17" x14ac:dyDescent="0.2">
      <c r="A1400" s="794"/>
      <c r="B1400" s="794"/>
      <c r="C1400" s="794"/>
      <c r="D1400" s="794"/>
      <c r="G1400" s="794"/>
      <c r="H1400" s="794"/>
      <c r="I1400" s="794"/>
      <c r="J1400" s="794"/>
      <c r="K1400" s="794"/>
      <c r="L1400" s="794"/>
      <c r="M1400" s="794"/>
      <c r="N1400" s="794"/>
      <c r="O1400" s="794"/>
      <c r="P1400" s="794"/>
      <c r="Q1400" s="794"/>
    </row>
    <row r="1401" spans="1:17" x14ac:dyDescent="0.2">
      <c r="A1401" s="794"/>
      <c r="B1401" s="794"/>
      <c r="C1401" s="794"/>
      <c r="D1401" s="794"/>
      <c r="G1401" s="794"/>
      <c r="H1401" s="794"/>
      <c r="I1401" s="794"/>
      <c r="J1401" s="794"/>
      <c r="K1401" s="794"/>
      <c r="L1401" s="794"/>
      <c r="M1401" s="794"/>
      <c r="N1401" s="794"/>
      <c r="O1401" s="794"/>
      <c r="P1401" s="794"/>
      <c r="Q1401" s="794"/>
    </row>
    <row r="1402" spans="1:17" x14ac:dyDescent="0.2">
      <c r="A1402" s="794"/>
      <c r="B1402" s="794"/>
      <c r="C1402" s="794"/>
      <c r="D1402" s="794"/>
      <c r="G1402" s="794"/>
      <c r="H1402" s="794"/>
      <c r="I1402" s="794"/>
      <c r="J1402" s="794"/>
      <c r="K1402" s="794"/>
      <c r="L1402" s="794"/>
      <c r="M1402" s="794"/>
      <c r="N1402" s="794"/>
      <c r="O1402" s="794"/>
      <c r="P1402" s="794"/>
      <c r="Q1402" s="794"/>
    </row>
    <row r="1403" spans="1:17" x14ac:dyDescent="0.2">
      <c r="A1403" s="794"/>
      <c r="B1403" s="794"/>
      <c r="C1403" s="794"/>
      <c r="D1403" s="794"/>
      <c r="G1403" s="794"/>
      <c r="H1403" s="794"/>
      <c r="I1403" s="794"/>
      <c r="J1403" s="794"/>
      <c r="K1403" s="794"/>
      <c r="L1403" s="794"/>
      <c r="M1403" s="794"/>
      <c r="N1403" s="794"/>
      <c r="O1403" s="794"/>
      <c r="P1403" s="794"/>
      <c r="Q1403" s="794"/>
    </row>
    <row r="1404" spans="1:17" x14ac:dyDescent="0.2">
      <c r="A1404" s="794"/>
      <c r="B1404" s="794"/>
      <c r="C1404" s="794"/>
      <c r="D1404" s="794"/>
      <c r="G1404" s="794"/>
      <c r="H1404" s="794"/>
      <c r="I1404" s="794"/>
      <c r="J1404" s="794"/>
      <c r="K1404" s="794"/>
      <c r="L1404" s="794"/>
      <c r="M1404" s="794"/>
      <c r="N1404" s="794"/>
      <c r="O1404" s="794"/>
      <c r="P1404" s="794"/>
      <c r="Q1404" s="794"/>
    </row>
    <row r="1405" spans="1:17" x14ac:dyDescent="0.2">
      <c r="A1405" s="794"/>
      <c r="B1405" s="794"/>
      <c r="C1405" s="794"/>
      <c r="D1405" s="794"/>
      <c r="G1405" s="794"/>
      <c r="H1405" s="794"/>
      <c r="I1405" s="794"/>
      <c r="J1405" s="794"/>
      <c r="K1405" s="794"/>
      <c r="L1405" s="794"/>
      <c r="M1405" s="794"/>
      <c r="N1405" s="794"/>
      <c r="O1405" s="794"/>
      <c r="P1405" s="794"/>
      <c r="Q1405" s="794"/>
    </row>
    <row r="1406" spans="1:17" x14ac:dyDescent="0.2">
      <c r="A1406" s="794"/>
      <c r="B1406" s="794"/>
      <c r="C1406" s="794"/>
      <c r="D1406" s="794"/>
      <c r="G1406" s="794"/>
      <c r="H1406" s="794"/>
      <c r="I1406" s="794"/>
      <c r="J1406" s="794"/>
      <c r="K1406" s="794"/>
      <c r="L1406" s="794"/>
      <c r="M1406" s="794"/>
      <c r="N1406" s="794"/>
      <c r="O1406" s="794"/>
      <c r="P1406" s="794"/>
      <c r="Q1406" s="794"/>
    </row>
    <row r="1407" spans="1:17" x14ac:dyDescent="0.2">
      <c r="A1407" s="794"/>
      <c r="B1407" s="794"/>
      <c r="C1407" s="794"/>
      <c r="D1407" s="794"/>
      <c r="G1407" s="794"/>
      <c r="H1407" s="794"/>
      <c r="I1407" s="794"/>
      <c r="J1407" s="794"/>
      <c r="K1407" s="794"/>
      <c r="L1407" s="794"/>
      <c r="M1407" s="794"/>
      <c r="N1407" s="794"/>
      <c r="O1407" s="794"/>
      <c r="P1407" s="794"/>
      <c r="Q1407" s="794"/>
    </row>
    <row r="1408" spans="1:17" x14ac:dyDescent="0.2">
      <c r="A1408" s="794"/>
      <c r="B1408" s="794"/>
      <c r="C1408" s="794"/>
      <c r="D1408" s="794"/>
      <c r="G1408" s="794"/>
      <c r="H1408" s="794"/>
      <c r="I1408" s="794"/>
      <c r="J1408" s="794"/>
      <c r="K1408" s="794"/>
      <c r="L1408" s="794"/>
      <c r="M1408" s="794"/>
      <c r="N1408" s="794"/>
      <c r="O1408" s="794"/>
      <c r="P1408" s="794"/>
      <c r="Q1408" s="794"/>
    </row>
    <row r="1409" spans="1:17" x14ac:dyDescent="0.2">
      <c r="A1409" s="794"/>
      <c r="B1409" s="794"/>
      <c r="C1409" s="794"/>
      <c r="D1409" s="794"/>
      <c r="G1409" s="794"/>
      <c r="H1409" s="794"/>
      <c r="I1409" s="794"/>
      <c r="J1409" s="794"/>
      <c r="K1409" s="794"/>
      <c r="L1409" s="794"/>
      <c r="M1409" s="794"/>
      <c r="N1409" s="794"/>
      <c r="O1409" s="794"/>
      <c r="P1409" s="794"/>
      <c r="Q1409" s="794"/>
    </row>
    <row r="1410" spans="1:17" x14ac:dyDescent="0.2">
      <c r="A1410" s="794"/>
      <c r="B1410" s="794"/>
      <c r="C1410" s="794"/>
      <c r="D1410" s="794"/>
      <c r="G1410" s="794"/>
      <c r="H1410" s="794"/>
      <c r="I1410" s="794"/>
      <c r="J1410" s="794"/>
      <c r="K1410" s="794"/>
      <c r="L1410" s="794"/>
      <c r="M1410" s="794"/>
      <c r="N1410" s="794"/>
      <c r="O1410" s="794"/>
      <c r="P1410" s="794"/>
      <c r="Q1410" s="794"/>
    </row>
    <row r="1411" spans="1:17" x14ac:dyDescent="0.2">
      <c r="A1411" s="794"/>
      <c r="B1411" s="794"/>
      <c r="C1411" s="794"/>
      <c r="D1411" s="794"/>
      <c r="G1411" s="794"/>
      <c r="H1411" s="794"/>
      <c r="I1411" s="794"/>
      <c r="J1411" s="794"/>
      <c r="K1411" s="794"/>
      <c r="L1411" s="794"/>
      <c r="M1411" s="794"/>
      <c r="N1411" s="794"/>
      <c r="O1411" s="794"/>
      <c r="P1411" s="794"/>
      <c r="Q1411" s="794"/>
    </row>
    <row r="1412" spans="1:17" x14ac:dyDescent="0.2">
      <c r="A1412" s="794"/>
      <c r="B1412" s="794"/>
      <c r="C1412" s="794"/>
      <c r="D1412" s="794"/>
      <c r="G1412" s="794"/>
      <c r="H1412" s="794"/>
      <c r="I1412" s="794"/>
      <c r="J1412" s="794"/>
      <c r="K1412" s="794"/>
      <c r="L1412" s="794"/>
      <c r="M1412" s="794"/>
      <c r="N1412" s="794"/>
      <c r="O1412" s="794"/>
      <c r="P1412" s="794"/>
      <c r="Q1412" s="794"/>
    </row>
    <row r="1413" spans="1:17" x14ac:dyDescent="0.2">
      <c r="A1413" s="794"/>
      <c r="B1413" s="794"/>
      <c r="C1413" s="794"/>
      <c r="D1413" s="794"/>
      <c r="G1413" s="794"/>
      <c r="H1413" s="794"/>
      <c r="I1413" s="794"/>
      <c r="J1413" s="794"/>
      <c r="K1413" s="794"/>
      <c r="L1413" s="794"/>
      <c r="M1413" s="794"/>
      <c r="N1413" s="794"/>
      <c r="O1413" s="794"/>
      <c r="P1413" s="794"/>
      <c r="Q1413" s="794"/>
    </row>
    <row r="1414" spans="1:17" x14ac:dyDescent="0.2">
      <c r="A1414" s="794"/>
      <c r="B1414" s="794"/>
      <c r="C1414" s="794"/>
      <c r="D1414" s="794"/>
      <c r="G1414" s="794"/>
      <c r="H1414" s="794"/>
      <c r="I1414" s="794"/>
      <c r="J1414" s="794"/>
      <c r="K1414" s="794"/>
      <c r="L1414" s="794"/>
      <c r="M1414" s="794"/>
      <c r="N1414" s="794"/>
      <c r="O1414" s="794"/>
      <c r="P1414" s="794"/>
      <c r="Q1414" s="794"/>
    </row>
    <row r="1415" spans="1:17" x14ac:dyDescent="0.2">
      <c r="A1415" s="794"/>
      <c r="B1415" s="794"/>
      <c r="C1415" s="794"/>
      <c r="D1415" s="794"/>
      <c r="G1415" s="794"/>
      <c r="H1415" s="794"/>
      <c r="I1415" s="794"/>
      <c r="J1415" s="794"/>
      <c r="K1415" s="794"/>
      <c r="L1415" s="794"/>
      <c r="M1415" s="794"/>
      <c r="N1415" s="794"/>
      <c r="O1415" s="794"/>
      <c r="P1415" s="794"/>
      <c r="Q1415" s="794"/>
    </row>
    <row r="1416" spans="1:17" x14ac:dyDescent="0.2">
      <c r="A1416" s="794"/>
      <c r="B1416" s="794"/>
      <c r="C1416" s="794"/>
      <c r="D1416" s="794"/>
      <c r="G1416" s="794"/>
      <c r="H1416" s="794"/>
      <c r="I1416" s="794"/>
      <c r="J1416" s="794"/>
      <c r="K1416" s="794"/>
      <c r="L1416" s="794"/>
      <c r="M1416" s="794"/>
      <c r="N1416" s="794"/>
      <c r="O1416" s="794"/>
      <c r="P1416" s="794"/>
      <c r="Q1416" s="794"/>
    </row>
    <row r="1417" spans="1:17" x14ac:dyDescent="0.2">
      <c r="A1417" s="794"/>
      <c r="B1417" s="794"/>
      <c r="C1417" s="794"/>
      <c r="D1417" s="794"/>
      <c r="G1417" s="794"/>
      <c r="H1417" s="794"/>
      <c r="I1417" s="794"/>
      <c r="J1417" s="794"/>
      <c r="K1417" s="794"/>
      <c r="L1417" s="794"/>
      <c r="M1417" s="794"/>
      <c r="N1417" s="794"/>
      <c r="O1417" s="794"/>
      <c r="P1417" s="794"/>
      <c r="Q1417" s="794"/>
    </row>
    <row r="1418" spans="1:17" x14ac:dyDescent="0.2">
      <c r="A1418" s="794"/>
      <c r="B1418" s="794"/>
      <c r="C1418" s="794"/>
      <c r="D1418" s="794"/>
      <c r="G1418" s="794"/>
      <c r="H1418" s="794"/>
      <c r="I1418" s="794"/>
      <c r="J1418" s="794"/>
      <c r="K1418" s="794"/>
      <c r="L1418" s="794"/>
      <c r="M1418" s="794"/>
      <c r="N1418" s="794"/>
      <c r="O1418" s="794"/>
      <c r="P1418" s="794"/>
      <c r="Q1418" s="794"/>
    </row>
    <row r="1419" spans="1:17" x14ac:dyDescent="0.2">
      <c r="A1419" s="794"/>
      <c r="B1419" s="794"/>
      <c r="C1419" s="794"/>
      <c r="D1419" s="794"/>
      <c r="G1419" s="794"/>
      <c r="H1419" s="794"/>
      <c r="I1419" s="794"/>
      <c r="J1419" s="794"/>
      <c r="K1419" s="794"/>
      <c r="L1419" s="794"/>
      <c r="M1419" s="794"/>
      <c r="N1419" s="794"/>
      <c r="O1419" s="794"/>
      <c r="P1419" s="794"/>
      <c r="Q1419" s="794"/>
    </row>
    <row r="1420" spans="1:17" x14ac:dyDescent="0.2">
      <c r="A1420" s="794"/>
      <c r="B1420" s="794"/>
      <c r="C1420" s="794"/>
      <c r="D1420" s="794"/>
      <c r="G1420" s="794"/>
      <c r="H1420" s="794"/>
      <c r="I1420" s="794"/>
      <c r="J1420" s="794"/>
      <c r="K1420" s="794"/>
      <c r="L1420" s="794"/>
      <c r="M1420" s="794"/>
      <c r="N1420" s="794"/>
      <c r="O1420" s="794"/>
      <c r="P1420" s="794"/>
      <c r="Q1420" s="794"/>
    </row>
    <row r="1421" spans="1:17" x14ac:dyDescent="0.2">
      <c r="A1421" s="794"/>
      <c r="B1421" s="794"/>
      <c r="C1421" s="794"/>
      <c r="D1421" s="794"/>
      <c r="G1421" s="794"/>
      <c r="H1421" s="794"/>
      <c r="I1421" s="794"/>
      <c r="J1421" s="794"/>
      <c r="K1421" s="794"/>
      <c r="L1421" s="794"/>
      <c r="M1421" s="794"/>
      <c r="N1421" s="794"/>
      <c r="O1421" s="794"/>
      <c r="P1421" s="794"/>
      <c r="Q1421" s="794"/>
    </row>
    <row r="1422" spans="1:17" x14ac:dyDescent="0.2">
      <c r="A1422" s="794"/>
      <c r="B1422" s="794"/>
      <c r="C1422" s="794"/>
      <c r="D1422" s="794"/>
      <c r="G1422" s="794"/>
      <c r="H1422" s="794"/>
      <c r="I1422" s="794"/>
      <c r="J1422" s="794"/>
      <c r="K1422" s="794"/>
      <c r="L1422" s="794"/>
      <c r="M1422" s="794"/>
      <c r="N1422" s="794"/>
      <c r="O1422" s="794"/>
      <c r="P1422" s="794"/>
      <c r="Q1422" s="794"/>
    </row>
    <row r="1423" spans="1:17" x14ac:dyDescent="0.2">
      <c r="A1423" s="794"/>
      <c r="B1423" s="794"/>
      <c r="C1423" s="794"/>
      <c r="D1423" s="794"/>
      <c r="G1423" s="794"/>
      <c r="H1423" s="794"/>
      <c r="I1423" s="794"/>
      <c r="J1423" s="794"/>
      <c r="K1423" s="794"/>
      <c r="L1423" s="794"/>
      <c r="M1423" s="794"/>
      <c r="N1423" s="794"/>
      <c r="O1423" s="794"/>
      <c r="P1423" s="794"/>
      <c r="Q1423" s="794"/>
    </row>
    <row r="1424" spans="1:17" x14ac:dyDescent="0.2">
      <c r="A1424" s="794"/>
      <c r="B1424" s="794"/>
      <c r="C1424" s="794"/>
      <c r="D1424" s="794"/>
      <c r="G1424" s="794"/>
      <c r="H1424" s="794"/>
      <c r="I1424" s="794"/>
      <c r="J1424" s="794"/>
      <c r="K1424" s="794"/>
      <c r="L1424" s="794"/>
      <c r="M1424" s="794"/>
      <c r="N1424" s="794"/>
      <c r="O1424" s="794"/>
      <c r="P1424" s="794"/>
      <c r="Q1424" s="794"/>
    </row>
    <row r="1425" spans="1:17" x14ac:dyDescent="0.2">
      <c r="A1425" s="794"/>
      <c r="B1425" s="794"/>
      <c r="C1425" s="794"/>
      <c r="D1425" s="794"/>
      <c r="G1425" s="794"/>
      <c r="H1425" s="794"/>
      <c r="I1425" s="794"/>
      <c r="J1425" s="794"/>
      <c r="K1425" s="794"/>
      <c r="L1425" s="794"/>
      <c r="M1425" s="794"/>
      <c r="N1425" s="794"/>
      <c r="O1425" s="794"/>
      <c r="P1425" s="794"/>
      <c r="Q1425" s="794"/>
    </row>
    <row r="1426" spans="1:17" x14ac:dyDescent="0.2">
      <c r="A1426" s="794"/>
      <c r="B1426" s="794"/>
      <c r="C1426" s="794"/>
      <c r="D1426" s="794"/>
      <c r="G1426" s="794"/>
      <c r="H1426" s="794"/>
      <c r="I1426" s="794"/>
      <c r="J1426" s="794"/>
      <c r="K1426" s="794"/>
      <c r="L1426" s="794"/>
      <c r="M1426" s="794"/>
      <c r="N1426" s="794"/>
      <c r="O1426" s="794"/>
      <c r="P1426" s="794"/>
      <c r="Q1426" s="794"/>
    </row>
    <row r="1427" spans="1:17" x14ac:dyDescent="0.2">
      <c r="A1427" s="794"/>
      <c r="B1427" s="794"/>
      <c r="C1427" s="794"/>
      <c r="D1427" s="794"/>
      <c r="G1427" s="794"/>
      <c r="H1427" s="794"/>
      <c r="I1427" s="794"/>
      <c r="J1427" s="794"/>
      <c r="K1427" s="794"/>
      <c r="L1427" s="794"/>
      <c r="M1427" s="794"/>
      <c r="N1427" s="794"/>
      <c r="O1427" s="794"/>
      <c r="P1427" s="794"/>
      <c r="Q1427" s="794"/>
    </row>
    <row r="1428" spans="1:17" x14ac:dyDescent="0.2">
      <c r="A1428" s="794"/>
      <c r="B1428" s="794"/>
      <c r="C1428" s="794"/>
      <c r="D1428" s="794"/>
      <c r="G1428" s="794"/>
      <c r="H1428" s="794"/>
      <c r="I1428" s="794"/>
      <c r="J1428" s="794"/>
      <c r="K1428" s="794"/>
      <c r="L1428" s="794"/>
      <c r="M1428" s="794"/>
      <c r="N1428" s="794"/>
      <c r="O1428" s="794"/>
      <c r="P1428" s="794"/>
      <c r="Q1428" s="794"/>
    </row>
    <row r="1429" spans="1:17" x14ac:dyDescent="0.2">
      <c r="A1429" s="794"/>
      <c r="B1429" s="794"/>
      <c r="C1429" s="794"/>
      <c r="D1429" s="794"/>
      <c r="G1429" s="794"/>
      <c r="H1429" s="794"/>
      <c r="I1429" s="794"/>
      <c r="J1429" s="794"/>
      <c r="K1429" s="794"/>
      <c r="L1429" s="794"/>
      <c r="M1429" s="794"/>
      <c r="N1429" s="794"/>
      <c r="O1429" s="794"/>
      <c r="P1429" s="794"/>
      <c r="Q1429" s="794"/>
    </row>
    <row r="1430" spans="1:17" x14ac:dyDescent="0.2">
      <c r="A1430" s="794"/>
      <c r="B1430" s="794"/>
      <c r="C1430" s="794"/>
      <c r="D1430" s="794"/>
      <c r="G1430" s="794"/>
      <c r="H1430" s="794"/>
      <c r="I1430" s="794"/>
      <c r="J1430" s="794"/>
      <c r="K1430" s="794"/>
      <c r="L1430" s="794"/>
      <c r="M1430" s="794"/>
      <c r="N1430" s="794"/>
      <c r="O1430" s="794"/>
      <c r="P1430" s="794"/>
      <c r="Q1430" s="794"/>
    </row>
    <row r="1431" spans="1:17" x14ac:dyDescent="0.2">
      <c r="A1431" s="794"/>
      <c r="B1431" s="794"/>
      <c r="C1431" s="794"/>
      <c r="D1431" s="794"/>
      <c r="G1431" s="794"/>
      <c r="H1431" s="794"/>
      <c r="I1431" s="794"/>
      <c r="J1431" s="794"/>
      <c r="K1431" s="794"/>
      <c r="L1431" s="794"/>
      <c r="M1431" s="794"/>
      <c r="N1431" s="794"/>
      <c r="O1431" s="794"/>
      <c r="P1431" s="794"/>
      <c r="Q1431" s="794"/>
    </row>
    <row r="1432" spans="1:17" x14ac:dyDescent="0.2">
      <c r="A1432" s="794"/>
      <c r="B1432" s="794"/>
      <c r="C1432" s="794"/>
      <c r="D1432" s="794"/>
      <c r="G1432" s="794"/>
      <c r="H1432" s="794"/>
      <c r="I1432" s="794"/>
      <c r="J1432" s="794"/>
      <c r="K1432" s="794"/>
      <c r="L1432" s="794"/>
      <c r="M1432" s="794"/>
      <c r="N1432" s="794"/>
      <c r="O1432" s="794"/>
      <c r="P1432" s="794"/>
      <c r="Q1432" s="794"/>
    </row>
    <row r="1433" spans="1:17" x14ac:dyDescent="0.2">
      <c r="A1433" s="794"/>
      <c r="B1433" s="794"/>
      <c r="C1433" s="794"/>
      <c r="D1433" s="794"/>
      <c r="G1433" s="794"/>
      <c r="H1433" s="794"/>
      <c r="I1433" s="794"/>
      <c r="J1433" s="794"/>
      <c r="K1433" s="794"/>
      <c r="L1433" s="794"/>
      <c r="M1433" s="794"/>
      <c r="N1433" s="794"/>
      <c r="O1433" s="794"/>
      <c r="P1433" s="794"/>
      <c r="Q1433" s="794"/>
    </row>
    <row r="1434" spans="1:17" x14ac:dyDescent="0.2">
      <c r="A1434" s="794"/>
      <c r="B1434" s="794"/>
      <c r="C1434" s="794"/>
      <c r="D1434" s="794"/>
      <c r="G1434" s="794"/>
      <c r="H1434" s="794"/>
      <c r="I1434" s="794"/>
      <c r="J1434" s="794"/>
      <c r="K1434" s="794"/>
      <c r="L1434" s="794"/>
      <c r="M1434" s="794"/>
      <c r="N1434" s="794"/>
      <c r="O1434" s="794"/>
      <c r="P1434" s="794"/>
      <c r="Q1434" s="794"/>
    </row>
    <row r="1435" spans="1:17" x14ac:dyDescent="0.2">
      <c r="A1435" s="794"/>
      <c r="B1435" s="794"/>
      <c r="C1435" s="794"/>
      <c r="D1435" s="794"/>
      <c r="G1435" s="794"/>
      <c r="H1435" s="794"/>
      <c r="I1435" s="794"/>
      <c r="J1435" s="794"/>
      <c r="K1435" s="794"/>
      <c r="L1435" s="794"/>
      <c r="M1435" s="794"/>
      <c r="N1435" s="794"/>
      <c r="O1435" s="794"/>
      <c r="P1435" s="794"/>
      <c r="Q1435" s="794"/>
    </row>
    <row r="1436" spans="1:17" x14ac:dyDescent="0.2">
      <c r="A1436" s="794"/>
      <c r="B1436" s="794"/>
      <c r="C1436" s="794"/>
      <c r="D1436" s="794"/>
      <c r="G1436" s="794"/>
      <c r="H1436" s="794"/>
      <c r="I1436" s="794"/>
      <c r="J1436" s="794"/>
      <c r="K1436" s="794"/>
      <c r="L1436" s="794"/>
      <c r="M1436" s="794"/>
      <c r="N1436" s="794"/>
      <c r="O1436" s="794"/>
      <c r="P1436" s="794"/>
      <c r="Q1436" s="794"/>
    </row>
    <row r="1437" spans="1:17" x14ac:dyDescent="0.2">
      <c r="A1437" s="794"/>
      <c r="B1437" s="794"/>
      <c r="C1437" s="794"/>
      <c r="D1437" s="794"/>
      <c r="G1437" s="794"/>
      <c r="H1437" s="794"/>
      <c r="I1437" s="794"/>
      <c r="J1437" s="794"/>
      <c r="K1437" s="794"/>
      <c r="L1437" s="794"/>
      <c r="M1437" s="794"/>
      <c r="N1437" s="794"/>
      <c r="O1437" s="794"/>
      <c r="P1437" s="794"/>
      <c r="Q1437" s="794"/>
    </row>
    <row r="1438" spans="1:17" x14ac:dyDescent="0.2">
      <c r="A1438" s="794"/>
      <c r="B1438" s="794"/>
      <c r="C1438" s="794"/>
      <c r="D1438" s="794"/>
      <c r="G1438" s="794"/>
      <c r="H1438" s="794"/>
      <c r="I1438" s="794"/>
      <c r="J1438" s="794"/>
      <c r="K1438" s="794"/>
      <c r="L1438" s="794"/>
      <c r="M1438" s="794"/>
      <c r="N1438" s="794"/>
      <c r="O1438" s="794"/>
      <c r="P1438" s="794"/>
      <c r="Q1438" s="794"/>
    </row>
    <row r="1439" spans="1:17" x14ac:dyDescent="0.2">
      <c r="A1439" s="794"/>
      <c r="B1439" s="794"/>
      <c r="C1439" s="794"/>
      <c r="D1439" s="794"/>
      <c r="G1439" s="794"/>
      <c r="H1439" s="794"/>
      <c r="I1439" s="794"/>
      <c r="J1439" s="794"/>
      <c r="K1439" s="794"/>
      <c r="L1439" s="794"/>
      <c r="M1439" s="794"/>
      <c r="N1439" s="794"/>
      <c r="O1439" s="794"/>
      <c r="P1439" s="794"/>
      <c r="Q1439" s="794"/>
    </row>
    <row r="1440" spans="1:17" x14ac:dyDescent="0.2">
      <c r="A1440" s="794"/>
      <c r="B1440" s="794"/>
      <c r="C1440" s="794"/>
      <c r="D1440" s="794"/>
      <c r="G1440" s="794"/>
      <c r="H1440" s="794"/>
      <c r="I1440" s="794"/>
      <c r="J1440" s="794"/>
      <c r="K1440" s="794"/>
      <c r="L1440" s="794"/>
      <c r="M1440" s="794"/>
      <c r="N1440" s="794"/>
      <c r="O1440" s="794"/>
      <c r="P1440" s="794"/>
      <c r="Q1440" s="794"/>
    </row>
    <row r="1441" spans="1:17" x14ac:dyDescent="0.2">
      <c r="A1441" s="794"/>
      <c r="B1441" s="794"/>
      <c r="C1441" s="794"/>
      <c r="D1441" s="794"/>
      <c r="G1441" s="794"/>
      <c r="H1441" s="794"/>
      <c r="I1441" s="794"/>
      <c r="J1441" s="794"/>
      <c r="K1441" s="794"/>
      <c r="L1441" s="794"/>
      <c r="M1441" s="794"/>
      <c r="N1441" s="794"/>
      <c r="O1441" s="794"/>
      <c r="P1441" s="794"/>
      <c r="Q1441" s="794"/>
    </row>
    <row r="1442" spans="1:17" x14ac:dyDescent="0.2">
      <c r="A1442" s="794"/>
      <c r="B1442" s="794"/>
      <c r="C1442" s="794"/>
      <c r="D1442" s="794"/>
      <c r="G1442" s="794"/>
      <c r="H1442" s="794"/>
      <c r="I1442" s="794"/>
      <c r="J1442" s="794"/>
      <c r="K1442" s="794"/>
      <c r="L1442" s="794"/>
      <c r="M1442" s="794"/>
      <c r="N1442" s="794"/>
      <c r="O1442" s="794"/>
      <c r="P1442" s="794"/>
      <c r="Q1442" s="794"/>
    </row>
    <row r="1443" spans="1:17" x14ac:dyDescent="0.2">
      <c r="A1443" s="794"/>
      <c r="B1443" s="794"/>
      <c r="C1443" s="794"/>
      <c r="D1443" s="794"/>
      <c r="G1443" s="794"/>
      <c r="H1443" s="794"/>
      <c r="I1443" s="794"/>
      <c r="J1443" s="794"/>
      <c r="K1443" s="794"/>
      <c r="L1443" s="794"/>
      <c r="M1443" s="794"/>
      <c r="N1443" s="794"/>
      <c r="O1443" s="794"/>
      <c r="P1443" s="794"/>
      <c r="Q1443" s="794"/>
    </row>
    <row r="1444" spans="1:17" x14ac:dyDescent="0.2">
      <c r="A1444" s="794"/>
      <c r="B1444" s="794"/>
      <c r="C1444" s="794"/>
      <c r="D1444" s="794"/>
      <c r="G1444" s="794"/>
      <c r="H1444" s="794"/>
      <c r="I1444" s="794"/>
      <c r="J1444" s="794"/>
      <c r="K1444" s="794"/>
      <c r="L1444" s="794"/>
      <c r="M1444" s="794"/>
      <c r="N1444" s="794"/>
      <c r="O1444" s="794"/>
      <c r="P1444" s="794"/>
      <c r="Q1444" s="794"/>
    </row>
    <row r="1445" spans="1:17" x14ac:dyDescent="0.2">
      <c r="A1445" s="794"/>
      <c r="B1445" s="794"/>
      <c r="C1445" s="794"/>
      <c r="D1445" s="794"/>
      <c r="G1445" s="794"/>
      <c r="H1445" s="794"/>
      <c r="I1445" s="794"/>
      <c r="J1445" s="794"/>
      <c r="K1445" s="794"/>
      <c r="L1445" s="794"/>
      <c r="M1445" s="794"/>
      <c r="N1445" s="794"/>
      <c r="O1445" s="794"/>
      <c r="P1445" s="794"/>
      <c r="Q1445" s="794"/>
    </row>
    <row r="1446" spans="1:17" x14ac:dyDescent="0.2">
      <c r="A1446" s="794"/>
      <c r="B1446" s="794"/>
      <c r="C1446" s="794"/>
      <c r="D1446" s="794"/>
      <c r="G1446" s="794"/>
      <c r="H1446" s="794"/>
      <c r="I1446" s="794"/>
      <c r="J1446" s="794"/>
      <c r="K1446" s="794"/>
      <c r="L1446" s="794"/>
      <c r="M1446" s="794"/>
      <c r="N1446" s="794"/>
      <c r="O1446" s="794"/>
      <c r="P1446" s="794"/>
      <c r="Q1446" s="794"/>
    </row>
    <row r="1447" spans="1:17" x14ac:dyDescent="0.2">
      <c r="A1447" s="794"/>
      <c r="B1447" s="794"/>
      <c r="C1447" s="794"/>
      <c r="D1447" s="794"/>
      <c r="G1447" s="794"/>
      <c r="H1447" s="794"/>
      <c r="I1447" s="794"/>
      <c r="J1447" s="794"/>
      <c r="K1447" s="794"/>
      <c r="L1447" s="794"/>
      <c r="M1447" s="794"/>
      <c r="N1447" s="794"/>
      <c r="O1447" s="794"/>
      <c r="P1447" s="794"/>
      <c r="Q1447" s="794"/>
    </row>
    <row r="1448" spans="1:17" x14ac:dyDescent="0.2">
      <c r="A1448" s="794"/>
      <c r="B1448" s="794"/>
      <c r="C1448" s="794"/>
      <c r="D1448" s="794"/>
      <c r="G1448" s="794"/>
      <c r="H1448" s="794"/>
      <c r="I1448" s="794"/>
      <c r="J1448" s="794"/>
      <c r="K1448" s="794"/>
      <c r="L1448" s="794"/>
      <c r="M1448" s="794"/>
      <c r="N1448" s="794"/>
      <c r="O1448" s="794"/>
      <c r="P1448" s="794"/>
      <c r="Q1448" s="794"/>
    </row>
    <row r="1449" spans="1:17" x14ac:dyDescent="0.2">
      <c r="A1449" s="794"/>
      <c r="B1449" s="794"/>
      <c r="C1449" s="794"/>
      <c r="D1449" s="794"/>
      <c r="G1449" s="794"/>
      <c r="H1449" s="794"/>
      <c r="I1449" s="794"/>
      <c r="J1449" s="794"/>
      <c r="K1449" s="794"/>
      <c r="L1449" s="794"/>
      <c r="M1449" s="794"/>
      <c r="N1449" s="794"/>
      <c r="O1449" s="794"/>
      <c r="P1449" s="794"/>
      <c r="Q1449" s="794"/>
    </row>
    <row r="1450" spans="1:17" x14ac:dyDescent="0.2">
      <c r="A1450" s="794"/>
      <c r="B1450" s="794"/>
      <c r="C1450" s="794"/>
      <c r="D1450" s="794"/>
      <c r="G1450" s="794"/>
      <c r="H1450" s="794"/>
      <c r="I1450" s="794"/>
      <c r="J1450" s="794"/>
      <c r="K1450" s="794"/>
      <c r="L1450" s="794"/>
      <c r="M1450" s="794"/>
      <c r="N1450" s="794"/>
      <c r="O1450" s="794"/>
      <c r="P1450" s="794"/>
      <c r="Q1450" s="794"/>
    </row>
    <row r="1451" spans="1:17" x14ac:dyDescent="0.2">
      <c r="A1451" s="794"/>
      <c r="B1451" s="794"/>
      <c r="C1451" s="794"/>
      <c r="D1451" s="794"/>
      <c r="G1451" s="794"/>
      <c r="H1451" s="794"/>
      <c r="I1451" s="794"/>
      <c r="J1451" s="794"/>
      <c r="K1451" s="794"/>
      <c r="L1451" s="794"/>
      <c r="M1451" s="794"/>
      <c r="N1451" s="794"/>
      <c r="O1451" s="794"/>
      <c r="P1451" s="794"/>
      <c r="Q1451" s="794"/>
    </row>
    <row r="1452" spans="1:17" x14ac:dyDescent="0.2">
      <c r="A1452" s="794"/>
      <c r="B1452" s="794"/>
      <c r="C1452" s="794"/>
      <c r="D1452" s="794"/>
      <c r="G1452" s="794"/>
      <c r="H1452" s="794"/>
      <c r="I1452" s="794"/>
      <c r="J1452" s="794"/>
      <c r="K1452" s="794"/>
      <c r="L1452" s="794"/>
      <c r="M1452" s="794"/>
      <c r="N1452" s="794"/>
      <c r="O1452" s="794"/>
      <c r="P1452" s="794"/>
      <c r="Q1452" s="794"/>
    </row>
    <row r="1453" spans="1:17" x14ac:dyDescent="0.2">
      <c r="A1453" s="794"/>
      <c r="B1453" s="794"/>
      <c r="C1453" s="794"/>
      <c r="D1453" s="794"/>
      <c r="G1453" s="794"/>
      <c r="H1453" s="794"/>
      <c r="I1453" s="794"/>
      <c r="J1453" s="794"/>
      <c r="K1453" s="794"/>
      <c r="L1453" s="794"/>
      <c r="M1453" s="794"/>
      <c r="N1453" s="794"/>
      <c r="O1453" s="794"/>
      <c r="P1453" s="794"/>
      <c r="Q1453" s="794"/>
    </row>
    <row r="1454" spans="1:17" x14ac:dyDescent="0.2">
      <c r="A1454" s="794"/>
      <c r="B1454" s="794"/>
      <c r="C1454" s="794"/>
      <c r="D1454" s="794"/>
      <c r="G1454" s="794"/>
      <c r="H1454" s="794"/>
      <c r="I1454" s="794"/>
      <c r="J1454" s="794"/>
      <c r="K1454" s="794"/>
      <c r="L1454" s="794"/>
      <c r="M1454" s="794"/>
      <c r="N1454" s="794"/>
      <c r="O1454" s="794"/>
      <c r="P1454" s="794"/>
      <c r="Q1454" s="794"/>
    </row>
    <row r="1455" spans="1:17" x14ac:dyDescent="0.2">
      <c r="A1455" s="794"/>
      <c r="B1455" s="794"/>
      <c r="C1455" s="794"/>
      <c r="D1455" s="794"/>
      <c r="G1455" s="794"/>
      <c r="H1455" s="794"/>
      <c r="I1455" s="794"/>
      <c r="J1455" s="794"/>
      <c r="K1455" s="794"/>
      <c r="L1455" s="794"/>
      <c r="M1455" s="794"/>
      <c r="N1455" s="794"/>
      <c r="O1455" s="794"/>
      <c r="P1455" s="794"/>
      <c r="Q1455" s="794"/>
    </row>
    <row r="1456" spans="1:17" x14ac:dyDescent="0.2">
      <c r="A1456" s="794"/>
      <c r="B1456" s="794"/>
      <c r="C1456" s="794"/>
      <c r="D1456" s="794"/>
      <c r="G1456" s="794"/>
      <c r="H1456" s="794"/>
      <c r="I1456" s="794"/>
      <c r="J1456" s="794"/>
      <c r="K1456" s="794"/>
      <c r="L1456" s="794"/>
      <c r="M1456" s="794"/>
      <c r="N1456" s="794"/>
      <c r="O1456" s="794"/>
      <c r="P1456" s="794"/>
      <c r="Q1456" s="794"/>
    </row>
    <row r="1457" spans="1:17" x14ac:dyDescent="0.2">
      <c r="A1457" s="794"/>
      <c r="B1457" s="794"/>
      <c r="C1457" s="794"/>
      <c r="D1457" s="794"/>
      <c r="G1457" s="794"/>
      <c r="H1457" s="794"/>
      <c r="I1457" s="794"/>
      <c r="J1457" s="794"/>
      <c r="K1457" s="794"/>
      <c r="L1457" s="794"/>
      <c r="M1457" s="794"/>
      <c r="N1457" s="794"/>
      <c r="O1457" s="794"/>
      <c r="P1457" s="794"/>
      <c r="Q1457" s="794"/>
    </row>
    <row r="1458" spans="1:17" x14ac:dyDescent="0.2">
      <c r="A1458" s="794"/>
      <c r="B1458" s="794"/>
      <c r="C1458" s="794"/>
      <c r="D1458" s="794"/>
      <c r="G1458" s="794"/>
      <c r="H1458" s="794"/>
      <c r="I1458" s="794"/>
      <c r="J1458" s="794"/>
      <c r="K1458" s="794"/>
      <c r="L1458" s="794"/>
      <c r="M1458" s="794"/>
      <c r="N1458" s="794"/>
      <c r="O1458" s="794"/>
      <c r="P1458" s="794"/>
      <c r="Q1458" s="794"/>
    </row>
    <row r="1459" spans="1:17" x14ac:dyDescent="0.2">
      <c r="A1459" s="794"/>
      <c r="B1459" s="794"/>
      <c r="C1459" s="794"/>
      <c r="D1459" s="794"/>
      <c r="G1459" s="794"/>
      <c r="H1459" s="794"/>
      <c r="I1459" s="794"/>
      <c r="J1459" s="794"/>
      <c r="K1459" s="794"/>
      <c r="L1459" s="794"/>
      <c r="M1459" s="794"/>
      <c r="N1459" s="794"/>
      <c r="O1459" s="794"/>
      <c r="P1459" s="794"/>
      <c r="Q1459" s="794"/>
    </row>
    <row r="1460" spans="1:17" x14ac:dyDescent="0.2">
      <c r="A1460" s="794"/>
      <c r="B1460" s="794"/>
      <c r="C1460" s="794"/>
      <c r="D1460" s="794"/>
      <c r="G1460" s="794"/>
      <c r="H1460" s="794"/>
      <c r="I1460" s="794"/>
      <c r="J1460" s="794"/>
      <c r="K1460" s="794"/>
      <c r="L1460" s="794"/>
      <c r="M1460" s="794"/>
      <c r="N1460" s="794"/>
      <c r="O1460" s="794"/>
      <c r="P1460" s="794"/>
      <c r="Q1460" s="794"/>
    </row>
    <row r="1461" spans="1:17" x14ac:dyDescent="0.2">
      <c r="A1461" s="794"/>
      <c r="B1461" s="794"/>
      <c r="C1461" s="794"/>
      <c r="D1461" s="794"/>
      <c r="G1461" s="794"/>
      <c r="H1461" s="794"/>
      <c r="I1461" s="794"/>
      <c r="J1461" s="794"/>
      <c r="K1461" s="794"/>
      <c r="L1461" s="794"/>
      <c r="M1461" s="794"/>
      <c r="N1461" s="794"/>
      <c r="O1461" s="794"/>
      <c r="P1461" s="794"/>
      <c r="Q1461" s="794"/>
    </row>
    <row r="1462" spans="1:17" x14ac:dyDescent="0.2">
      <c r="A1462" s="794"/>
      <c r="B1462" s="794"/>
      <c r="C1462" s="794"/>
      <c r="D1462" s="794"/>
      <c r="G1462" s="794"/>
      <c r="H1462" s="794"/>
      <c r="I1462" s="794"/>
      <c r="J1462" s="794"/>
      <c r="K1462" s="794"/>
      <c r="L1462" s="794"/>
      <c r="M1462" s="794"/>
      <c r="N1462" s="794"/>
      <c r="O1462" s="794"/>
      <c r="P1462" s="794"/>
      <c r="Q1462" s="794"/>
    </row>
    <row r="1463" spans="1:17" x14ac:dyDescent="0.2">
      <c r="A1463" s="794"/>
      <c r="B1463" s="794"/>
      <c r="C1463" s="794"/>
      <c r="D1463" s="794"/>
      <c r="G1463" s="794"/>
      <c r="H1463" s="794"/>
      <c r="I1463" s="794"/>
      <c r="J1463" s="794"/>
      <c r="K1463" s="794"/>
      <c r="L1463" s="794"/>
      <c r="M1463" s="794"/>
      <c r="N1463" s="794"/>
      <c r="O1463" s="794"/>
      <c r="P1463" s="794"/>
      <c r="Q1463" s="794"/>
    </row>
    <row r="1464" spans="1:17" x14ac:dyDescent="0.2">
      <c r="A1464" s="794"/>
      <c r="B1464" s="794"/>
      <c r="C1464" s="794"/>
      <c r="D1464" s="794"/>
      <c r="G1464" s="794"/>
      <c r="H1464" s="794"/>
      <c r="I1464" s="794"/>
      <c r="J1464" s="794"/>
      <c r="K1464" s="794"/>
      <c r="L1464" s="794"/>
      <c r="M1464" s="794"/>
      <c r="N1464" s="794"/>
      <c r="O1464" s="794"/>
      <c r="P1464" s="794"/>
      <c r="Q1464" s="794"/>
    </row>
    <row r="1465" spans="1:17" x14ac:dyDescent="0.2">
      <c r="A1465" s="794"/>
      <c r="B1465" s="794"/>
      <c r="C1465" s="794"/>
      <c r="D1465" s="794"/>
      <c r="G1465" s="794"/>
      <c r="H1465" s="794"/>
      <c r="I1465" s="794"/>
      <c r="J1465" s="794"/>
      <c r="K1465" s="794"/>
      <c r="L1465" s="794"/>
      <c r="M1465" s="794"/>
      <c r="N1465" s="794"/>
      <c r="O1465" s="794"/>
      <c r="P1465" s="794"/>
      <c r="Q1465" s="794"/>
    </row>
    <row r="1466" spans="1:17" x14ac:dyDescent="0.2">
      <c r="A1466" s="794"/>
      <c r="B1466" s="794"/>
      <c r="C1466" s="794"/>
      <c r="D1466" s="794"/>
      <c r="G1466" s="794"/>
      <c r="H1466" s="794"/>
      <c r="I1466" s="794"/>
      <c r="J1466" s="794"/>
      <c r="K1466" s="794"/>
      <c r="L1466" s="794"/>
      <c r="M1466" s="794"/>
      <c r="N1466" s="794"/>
      <c r="O1466" s="794"/>
      <c r="P1466" s="794"/>
      <c r="Q1466" s="794"/>
    </row>
    <row r="1467" spans="1:17" x14ac:dyDescent="0.2">
      <c r="A1467" s="794"/>
      <c r="B1467" s="794"/>
      <c r="C1467" s="794"/>
      <c r="D1467" s="794"/>
      <c r="G1467" s="794"/>
      <c r="H1467" s="794"/>
      <c r="I1467" s="794"/>
      <c r="J1467" s="794"/>
      <c r="K1467" s="794"/>
      <c r="L1467" s="794"/>
      <c r="M1467" s="794"/>
      <c r="N1467" s="794"/>
      <c r="O1467" s="794"/>
      <c r="P1467" s="794"/>
      <c r="Q1467" s="794"/>
    </row>
    <row r="1468" spans="1:17" x14ac:dyDescent="0.2">
      <c r="A1468" s="794"/>
      <c r="B1468" s="794"/>
      <c r="C1468" s="794"/>
      <c r="D1468" s="794"/>
      <c r="G1468" s="794"/>
      <c r="H1468" s="794"/>
      <c r="I1468" s="794"/>
      <c r="J1468" s="794"/>
      <c r="K1468" s="794"/>
      <c r="L1468" s="794"/>
      <c r="M1468" s="794"/>
      <c r="N1468" s="794"/>
      <c r="O1468" s="794"/>
      <c r="P1468" s="794"/>
      <c r="Q1468" s="794"/>
    </row>
    <row r="1469" spans="1:17" x14ac:dyDescent="0.2">
      <c r="A1469" s="794"/>
      <c r="B1469" s="794"/>
      <c r="C1469" s="794"/>
      <c r="D1469" s="794"/>
      <c r="G1469" s="794"/>
      <c r="H1469" s="794"/>
      <c r="I1469" s="794"/>
      <c r="J1469" s="794"/>
      <c r="K1469" s="794"/>
      <c r="L1469" s="794"/>
      <c r="M1469" s="794"/>
      <c r="N1469" s="794"/>
      <c r="O1469" s="794"/>
      <c r="P1469" s="794"/>
      <c r="Q1469" s="794"/>
    </row>
    <row r="1470" spans="1:17" x14ac:dyDescent="0.2">
      <c r="A1470" s="794"/>
      <c r="B1470" s="794"/>
      <c r="C1470" s="794"/>
      <c r="D1470" s="794"/>
      <c r="G1470" s="794"/>
      <c r="H1470" s="794"/>
      <c r="I1470" s="794"/>
      <c r="J1470" s="794"/>
      <c r="K1470" s="794"/>
      <c r="L1470" s="794"/>
      <c r="M1470" s="794"/>
      <c r="N1470" s="794"/>
      <c r="O1470" s="794"/>
      <c r="P1470" s="794"/>
      <c r="Q1470" s="794"/>
    </row>
    <row r="1471" spans="1:17" x14ac:dyDescent="0.2">
      <c r="A1471" s="794"/>
      <c r="B1471" s="794"/>
      <c r="C1471" s="794"/>
      <c r="D1471" s="794"/>
      <c r="G1471" s="794"/>
      <c r="H1471" s="794"/>
      <c r="I1471" s="794"/>
      <c r="J1471" s="794"/>
      <c r="K1471" s="794"/>
      <c r="L1471" s="794"/>
      <c r="M1471" s="794"/>
      <c r="N1471" s="794"/>
      <c r="O1471" s="794"/>
      <c r="P1471" s="794"/>
      <c r="Q1471" s="794"/>
    </row>
    <row r="1472" spans="1:17" x14ac:dyDescent="0.2">
      <c r="A1472" s="794"/>
      <c r="B1472" s="794"/>
      <c r="C1472" s="794"/>
      <c r="D1472" s="794"/>
      <c r="G1472" s="794"/>
      <c r="H1472" s="794"/>
      <c r="I1472" s="794"/>
      <c r="J1472" s="794"/>
      <c r="K1472" s="794"/>
      <c r="L1472" s="794"/>
      <c r="M1472" s="794"/>
      <c r="N1472" s="794"/>
      <c r="O1472" s="794"/>
      <c r="P1472" s="794"/>
      <c r="Q1472" s="794"/>
    </row>
    <row r="1473" spans="1:17" x14ac:dyDescent="0.2">
      <c r="A1473" s="794"/>
      <c r="B1473" s="794"/>
      <c r="C1473" s="794"/>
      <c r="D1473" s="794"/>
      <c r="G1473" s="794"/>
      <c r="H1473" s="794"/>
      <c r="I1473" s="794"/>
      <c r="J1473" s="794"/>
      <c r="K1473" s="794"/>
      <c r="L1473" s="794"/>
      <c r="M1473" s="794"/>
      <c r="N1473" s="794"/>
      <c r="O1473" s="794"/>
      <c r="P1473" s="794"/>
      <c r="Q1473" s="794"/>
    </row>
    <row r="1474" spans="1:17" x14ac:dyDescent="0.2">
      <c r="A1474" s="794"/>
      <c r="B1474" s="794"/>
      <c r="C1474" s="794"/>
      <c r="D1474" s="794"/>
      <c r="G1474" s="794"/>
      <c r="H1474" s="794"/>
      <c r="I1474" s="794"/>
      <c r="J1474" s="794"/>
      <c r="K1474" s="794"/>
      <c r="L1474" s="794"/>
      <c r="M1474" s="794"/>
      <c r="N1474" s="794"/>
      <c r="O1474" s="794"/>
      <c r="P1474" s="794"/>
      <c r="Q1474" s="794"/>
    </row>
    <row r="1475" spans="1:17" x14ac:dyDescent="0.2">
      <c r="A1475" s="794"/>
      <c r="B1475" s="794"/>
      <c r="C1475" s="794"/>
      <c r="D1475" s="794"/>
      <c r="G1475" s="794"/>
      <c r="H1475" s="794"/>
      <c r="I1475" s="794"/>
      <c r="J1475" s="794"/>
      <c r="K1475" s="794"/>
      <c r="L1475" s="794"/>
      <c r="M1475" s="794"/>
      <c r="N1475" s="794"/>
      <c r="O1475" s="794"/>
      <c r="P1475" s="794"/>
      <c r="Q1475" s="794"/>
    </row>
    <row r="1476" spans="1:17" x14ac:dyDescent="0.2">
      <c r="A1476" s="794"/>
      <c r="B1476" s="794"/>
      <c r="C1476" s="794"/>
      <c r="D1476" s="794"/>
      <c r="G1476" s="794"/>
      <c r="H1476" s="794"/>
      <c r="I1476" s="794"/>
      <c r="J1476" s="794"/>
      <c r="K1476" s="794"/>
      <c r="L1476" s="794"/>
      <c r="M1476" s="794"/>
      <c r="N1476" s="794"/>
      <c r="O1476" s="794"/>
      <c r="P1476" s="794"/>
      <c r="Q1476" s="794"/>
    </row>
    <row r="1477" spans="1:17" x14ac:dyDescent="0.2">
      <c r="A1477" s="794"/>
      <c r="B1477" s="794"/>
      <c r="C1477" s="794"/>
      <c r="D1477" s="794"/>
      <c r="G1477" s="794"/>
      <c r="H1477" s="794"/>
      <c r="I1477" s="794"/>
      <c r="J1477" s="794"/>
      <c r="K1477" s="794"/>
      <c r="L1477" s="794"/>
      <c r="M1477" s="794"/>
      <c r="N1477" s="794"/>
      <c r="O1477" s="794"/>
      <c r="P1477" s="794"/>
      <c r="Q1477" s="794"/>
    </row>
    <row r="1478" spans="1:17" x14ac:dyDescent="0.2">
      <c r="A1478" s="794"/>
      <c r="B1478" s="794"/>
      <c r="C1478" s="794"/>
      <c r="D1478" s="794"/>
      <c r="G1478" s="794"/>
      <c r="H1478" s="794"/>
      <c r="I1478" s="794"/>
      <c r="J1478" s="794"/>
      <c r="K1478" s="794"/>
      <c r="L1478" s="794"/>
      <c r="M1478" s="794"/>
      <c r="N1478" s="794"/>
      <c r="O1478" s="794"/>
      <c r="P1478" s="794"/>
      <c r="Q1478" s="794"/>
    </row>
    <row r="1479" spans="1:17" x14ac:dyDescent="0.2">
      <c r="A1479" s="794"/>
      <c r="B1479" s="794"/>
      <c r="C1479" s="794"/>
      <c r="D1479" s="794"/>
      <c r="G1479" s="794"/>
      <c r="H1479" s="794"/>
      <c r="I1479" s="794"/>
      <c r="J1479" s="794"/>
      <c r="K1479" s="794"/>
      <c r="L1479" s="794"/>
      <c r="M1479" s="794"/>
      <c r="N1479" s="794"/>
      <c r="O1479" s="794"/>
      <c r="P1479" s="794"/>
      <c r="Q1479" s="794"/>
    </row>
    <row r="1480" spans="1:17" x14ac:dyDescent="0.2">
      <c r="A1480" s="794"/>
      <c r="B1480" s="794"/>
      <c r="C1480" s="794"/>
      <c r="D1480" s="794"/>
      <c r="G1480" s="794"/>
      <c r="H1480" s="794"/>
      <c r="I1480" s="794"/>
      <c r="J1480" s="794"/>
      <c r="K1480" s="794"/>
      <c r="L1480" s="794"/>
      <c r="M1480" s="794"/>
      <c r="N1480" s="794"/>
      <c r="O1480" s="794"/>
      <c r="P1480" s="794"/>
      <c r="Q1480" s="794"/>
    </row>
    <row r="1481" spans="1:17" x14ac:dyDescent="0.2">
      <c r="A1481" s="794"/>
      <c r="B1481" s="794"/>
      <c r="C1481" s="794"/>
      <c r="D1481" s="794"/>
      <c r="G1481" s="794"/>
      <c r="H1481" s="794"/>
      <c r="I1481" s="794"/>
      <c r="J1481" s="794"/>
      <c r="K1481" s="794"/>
      <c r="L1481" s="794"/>
      <c r="M1481" s="794"/>
      <c r="N1481" s="794"/>
      <c r="O1481" s="794"/>
      <c r="P1481" s="794"/>
      <c r="Q1481" s="794"/>
    </row>
    <row r="1482" spans="1:17" x14ac:dyDescent="0.2">
      <c r="A1482" s="794"/>
      <c r="B1482" s="794"/>
      <c r="C1482" s="794"/>
      <c r="D1482" s="794"/>
      <c r="G1482" s="794"/>
      <c r="H1482" s="794"/>
      <c r="I1482" s="794"/>
      <c r="J1482" s="794"/>
      <c r="K1482" s="794"/>
      <c r="L1482" s="794"/>
      <c r="M1482" s="794"/>
      <c r="N1482" s="794"/>
      <c r="O1482" s="794"/>
      <c r="P1482" s="794"/>
      <c r="Q1482" s="794"/>
    </row>
    <row r="1483" spans="1:17" x14ac:dyDescent="0.2">
      <c r="A1483" s="794"/>
      <c r="B1483" s="794"/>
      <c r="C1483" s="794"/>
      <c r="D1483" s="794"/>
      <c r="G1483" s="794"/>
      <c r="H1483" s="794"/>
      <c r="I1483" s="794"/>
      <c r="J1483" s="794"/>
      <c r="K1483" s="794"/>
      <c r="L1483" s="794"/>
      <c r="M1483" s="794"/>
      <c r="N1483" s="794"/>
      <c r="O1483" s="794"/>
      <c r="P1483" s="794"/>
      <c r="Q1483" s="794"/>
    </row>
    <row r="1484" spans="1:17" x14ac:dyDescent="0.2">
      <c r="A1484" s="794"/>
      <c r="B1484" s="794"/>
      <c r="C1484" s="794"/>
      <c r="D1484" s="794"/>
      <c r="G1484" s="794"/>
      <c r="H1484" s="794"/>
      <c r="I1484" s="794"/>
      <c r="J1484" s="794"/>
      <c r="K1484" s="794"/>
      <c r="L1484" s="794"/>
      <c r="M1484" s="794"/>
      <c r="N1484" s="794"/>
      <c r="O1484" s="794"/>
      <c r="P1484" s="794"/>
      <c r="Q1484" s="794"/>
    </row>
    <row r="1485" spans="1:17" x14ac:dyDescent="0.2">
      <c r="A1485" s="794"/>
      <c r="B1485" s="794"/>
      <c r="C1485" s="794"/>
      <c r="D1485" s="794"/>
      <c r="G1485" s="794"/>
      <c r="H1485" s="794"/>
      <c r="I1485" s="794"/>
      <c r="J1485" s="794"/>
      <c r="K1485" s="794"/>
      <c r="L1485" s="794"/>
      <c r="M1485" s="794"/>
      <c r="N1485" s="794"/>
      <c r="O1485" s="794"/>
      <c r="P1485" s="794"/>
      <c r="Q1485" s="794"/>
    </row>
    <row r="1486" spans="1:17" x14ac:dyDescent="0.2">
      <c r="A1486" s="794"/>
      <c r="B1486" s="794"/>
      <c r="C1486" s="794"/>
      <c r="D1486" s="794"/>
      <c r="G1486" s="794"/>
      <c r="H1486" s="794"/>
      <c r="I1486" s="794"/>
      <c r="J1486" s="794"/>
      <c r="K1486" s="794"/>
      <c r="L1486" s="794"/>
      <c r="M1486" s="794"/>
      <c r="N1486" s="794"/>
      <c r="O1486" s="794"/>
      <c r="P1486" s="794"/>
      <c r="Q1486" s="794"/>
    </row>
    <row r="1487" spans="1:17" x14ac:dyDescent="0.2">
      <c r="A1487" s="794"/>
      <c r="B1487" s="794"/>
      <c r="C1487" s="794"/>
      <c r="D1487" s="794"/>
      <c r="G1487" s="794"/>
      <c r="H1487" s="794"/>
      <c r="I1487" s="794"/>
      <c r="J1487" s="794"/>
      <c r="K1487" s="794"/>
      <c r="L1487" s="794"/>
      <c r="M1487" s="794"/>
      <c r="N1487" s="794"/>
      <c r="O1487" s="794"/>
      <c r="P1487" s="794"/>
      <c r="Q1487" s="794"/>
    </row>
    <row r="1488" spans="1:17" x14ac:dyDescent="0.2">
      <c r="A1488" s="794"/>
      <c r="B1488" s="794"/>
      <c r="C1488" s="794"/>
      <c r="D1488" s="794"/>
      <c r="G1488" s="794"/>
      <c r="H1488" s="794"/>
      <c r="I1488" s="794"/>
      <c r="J1488" s="794"/>
      <c r="K1488" s="794"/>
      <c r="L1488" s="794"/>
      <c r="M1488" s="794"/>
      <c r="N1488" s="794"/>
      <c r="O1488" s="794"/>
      <c r="P1488" s="794"/>
      <c r="Q1488" s="794"/>
    </row>
    <row r="1489" spans="1:17" x14ac:dyDescent="0.2">
      <c r="A1489" s="794"/>
      <c r="B1489" s="794"/>
      <c r="C1489" s="794"/>
      <c r="D1489" s="794"/>
      <c r="G1489" s="794"/>
      <c r="H1489" s="794"/>
      <c r="I1489" s="794"/>
      <c r="J1489" s="794"/>
      <c r="K1489" s="794"/>
      <c r="L1489" s="794"/>
      <c r="M1489" s="794"/>
      <c r="N1489" s="794"/>
      <c r="O1489" s="794"/>
      <c r="P1489" s="794"/>
      <c r="Q1489" s="794"/>
    </row>
    <row r="1490" spans="1:17" x14ac:dyDescent="0.2">
      <c r="A1490" s="794"/>
      <c r="B1490" s="794"/>
      <c r="C1490" s="794"/>
      <c r="D1490" s="794"/>
      <c r="G1490" s="794"/>
      <c r="H1490" s="794"/>
      <c r="I1490" s="794"/>
      <c r="J1490" s="794"/>
      <c r="K1490" s="794"/>
      <c r="L1490" s="794"/>
      <c r="M1490" s="794"/>
      <c r="N1490" s="794"/>
      <c r="O1490" s="794"/>
      <c r="P1490" s="794"/>
      <c r="Q1490" s="794"/>
    </row>
    <row r="1491" spans="1:17" x14ac:dyDescent="0.2">
      <c r="A1491" s="794"/>
      <c r="B1491" s="794"/>
      <c r="C1491" s="794"/>
      <c r="D1491" s="794"/>
      <c r="G1491" s="794"/>
      <c r="H1491" s="794"/>
      <c r="I1491" s="794"/>
      <c r="J1491" s="794"/>
      <c r="K1491" s="794"/>
      <c r="L1491" s="794"/>
      <c r="M1491" s="794"/>
      <c r="N1491" s="794"/>
      <c r="O1491" s="794"/>
      <c r="P1491" s="794"/>
      <c r="Q1491" s="794"/>
    </row>
    <row r="1492" spans="1:17" x14ac:dyDescent="0.2">
      <c r="A1492" s="794"/>
      <c r="B1492" s="794"/>
      <c r="C1492" s="794"/>
      <c r="D1492" s="794"/>
      <c r="G1492" s="794"/>
      <c r="H1492" s="794"/>
      <c r="I1492" s="794"/>
      <c r="J1492" s="794"/>
      <c r="K1492" s="794"/>
      <c r="L1492" s="794"/>
      <c r="M1492" s="794"/>
      <c r="N1492" s="794"/>
      <c r="O1492" s="794"/>
      <c r="P1492" s="794"/>
      <c r="Q1492" s="794"/>
    </row>
    <row r="1493" spans="1:17" x14ac:dyDescent="0.2">
      <c r="A1493" s="794"/>
      <c r="B1493" s="794"/>
      <c r="C1493" s="794"/>
      <c r="D1493" s="794"/>
      <c r="G1493" s="794"/>
      <c r="H1493" s="794"/>
      <c r="I1493" s="794"/>
      <c r="J1493" s="794"/>
      <c r="K1493" s="794"/>
      <c r="L1493" s="794"/>
      <c r="M1493" s="794"/>
      <c r="N1493" s="794"/>
      <c r="O1493" s="794"/>
      <c r="P1493" s="794"/>
      <c r="Q1493" s="794"/>
    </row>
    <row r="1494" spans="1:17" x14ac:dyDescent="0.2">
      <c r="A1494" s="794"/>
      <c r="B1494" s="794"/>
      <c r="C1494" s="794"/>
      <c r="D1494" s="794"/>
      <c r="G1494" s="794"/>
      <c r="H1494" s="794"/>
      <c r="I1494" s="794"/>
      <c r="J1494" s="794"/>
      <c r="K1494" s="794"/>
      <c r="L1494" s="794"/>
      <c r="M1494" s="794"/>
      <c r="N1494" s="794"/>
      <c r="O1494" s="794"/>
      <c r="P1494" s="794"/>
      <c r="Q1494" s="794"/>
    </row>
    <row r="1495" spans="1:17" x14ac:dyDescent="0.2">
      <c r="A1495" s="794"/>
      <c r="B1495" s="794"/>
      <c r="C1495" s="794"/>
      <c r="D1495" s="794"/>
      <c r="G1495" s="794"/>
      <c r="H1495" s="794"/>
      <c r="I1495" s="794"/>
      <c r="J1495" s="794"/>
      <c r="K1495" s="794"/>
      <c r="L1495" s="794"/>
      <c r="M1495" s="794"/>
      <c r="N1495" s="794"/>
      <c r="O1495" s="794"/>
      <c r="P1495" s="794"/>
      <c r="Q1495" s="794"/>
    </row>
    <row r="1496" spans="1:17" x14ac:dyDescent="0.2">
      <c r="A1496" s="794"/>
      <c r="B1496" s="794"/>
      <c r="C1496" s="794"/>
      <c r="D1496" s="794"/>
      <c r="G1496" s="794"/>
      <c r="H1496" s="794"/>
      <c r="I1496" s="794"/>
      <c r="J1496" s="794"/>
      <c r="K1496" s="794"/>
      <c r="L1496" s="794"/>
      <c r="M1496" s="794"/>
      <c r="N1496" s="794"/>
      <c r="O1496" s="794"/>
      <c r="P1496" s="794"/>
      <c r="Q1496" s="794"/>
    </row>
    <row r="1497" spans="1:17" x14ac:dyDescent="0.2">
      <c r="A1497" s="794"/>
      <c r="B1497" s="794"/>
      <c r="C1497" s="794"/>
      <c r="D1497" s="794"/>
      <c r="G1497" s="794"/>
      <c r="H1497" s="794"/>
      <c r="I1497" s="794"/>
      <c r="J1497" s="794"/>
      <c r="K1497" s="794"/>
      <c r="L1497" s="794"/>
      <c r="M1497" s="794"/>
      <c r="N1497" s="794"/>
      <c r="O1497" s="794"/>
      <c r="P1497" s="794"/>
      <c r="Q1497" s="794"/>
    </row>
    <row r="1498" spans="1:17" x14ac:dyDescent="0.2">
      <c r="A1498" s="794"/>
      <c r="B1498" s="794"/>
      <c r="C1498" s="794"/>
      <c r="D1498" s="794"/>
      <c r="G1498" s="794"/>
      <c r="H1498" s="794"/>
      <c r="I1498" s="794"/>
      <c r="J1498" s="794"/>
      <c r="K1498" s="794"/>
      <c r="L1498" s="794"/>
      <c r="M1498" s="794"/>
      <c r="N1498" s="794"/>
      <c r="O1498" s="794"/>
      <c r="P1498" s="794"/>
      <c r="Q1498" s="794"/>
    </row>
    <row r="1499" spans="1:17" x14ac:dyDescent="0.2">
      <c r="A1499" s="794"/>
      <c r="B1499" s="794"/>
      <c r="C1499" s="794"/>
      <c r="D1499" s="794"/>
      <c r="G1499" s="794"/>
      <c r="H1499" s="794"/>
      <c r="I1499" s="794"/>
      <c r="J1499" s="794"/>
      <c r="K1499" s="794"/>
      <c r="L1499" s="794"/>
      <c r="M1499" s="794"/>
      <c r="N1499" s="794"/>
      <c r="O1499" s="794"/>
      <c r="P1499" s="794"/>
      <c r="Q1499" s="794"/>
    </row>
    <row r="1500" spans="1:17" x14ac:dyDescent="0.2">
      <c r="A1500" s="794"/>
      <c r="B1500" s="794"/>
      <c r="C1500" s="794"/>
      <c r="D1500" s="794"/>
      <c r="G1500" s="794"/>
      <c r="H1500" s="794"/>
      <c r="I1500" s="794"/>
      <c r="J1500" s="794"/>
      <c r="K1500" s="794"/>
      <c r="L1500" s="794"/>
      <c r="M1500" s="794"/>
      <c r="N1500" s="794"/>
      <c r="O1500" s="794"/>
      <c r="P1500" s="794"/>
      <c r="Q1500" s="794"/>
    </row>
    <row r="1501" spans="1:17" x14ac:dyDescent="0.2">
      <c r="A1501" s="794"/>
      <c r="B1501" s="794"/>
      <c r="C1501" s="794"/>
      <c r="D1501" s="794"/>
      <c r="G1501" s="794"/>
      <c r="H1501" s="794"/>
      <c r="I1501" s="794"/>
      <c r="J1501" s="794"/>
      <c r="K1501" s="794"/>
      <c r="L1501" s="794"/>
      <c r="M1501" s="794"/>
      <c r="N1501" s="794"/>
      <c r="O1501" s="794"/>
      <c r="P1501" s="794"/>
      <c r="Q1501" s="794"/>
    </row>
    <row r="1502" spans="1:17" x14ac:dyDescent="0.2">
      <c r="A1502" s="794"/>
      <c r="B1502" s="794"/>
      <c r="C1502" s="794"/>
      <c r="D1502" s="794"/>
      <c r="G1502" s="794"/>
      <c r="H1502" s="794"/>
      <c r="I1502" s="794"/>
      <c r="J1502" s="794"/>
      <c r="K1502" s="794"/>
      <c r="L1502" s="794"/>
      <c r="M1502" s="794"/>
      <c r="N1502" s="794"/>
      <c r="O1502" s="794"/>
      <c r="P1502" s="794"/>
      <c r="Q1502" s="794"/>
    </row>
    <row r="1503" spans="1:17" x14ac:dyDescent="0.2">
      <c r="A1503" s="794"/>
      <c r="B1503" s="794"/>
      <c r="C1503" s="794"/>
      <c r="D1503" s="794"/>
      <c r="G1503" s="794"/>
      <c r="H1503" s="794"/>
      <c r="I1503" s="794"/>
      <c r="J1503" s="794"/>
      <c r="K1503" s="794"/>
      <c r="L1503" s="794"/>
      <c r="M1503" s="794"/>
      <c r="N1503" s="794"/>
      <c r="O1503" s="794"/>
      <c r="P1503" s="794"/>
      <c r="Q1503" s="794"/>
    </row>
    <row r="1504" spans="1:17" x14ac:dyDescent="0.2">
      <c r="A1504" s="794"/>
      <c r="B1504" s="794"/>
      <c r="C1504" s="794"/>
      <c r="D1504" s="794"/>
      <c r="G1504" s="794"/>
      <c r="H1504" s="794"/>
      <c r="I1504" s="794"/>
      <c r="J1504" s="794"/>
      <c r="K1504" s="794"/>
      <c r="L1504" s="794"/>
      <c r="M1504" s="794"/>
      <c r="N1504" s="794"/>
      <c r="O1504" s="794"/>
      <c r="P1504" s="794"/>
      <c r="Q1504" s="794"/>
    </row>
    <row r="1505" spans="1:17" x14ac:dyDescent="0.2">
      <c r="A1505" s="794"/>
      <c r="B1505" s="794"/>
      <c r="C1505" s="794"/>
      <c r="D1505" s="794"/>
      <c r="G1505" s="794"/>
      <c r="H1505" s="794"/>
      <c r="I1505" s="794"/>
      <c r="J1505" s="794"/>
      <c r="K1505" s="794"/>
      <c r="L1505" s="794"/>
      <c r="M1505" s="794"/>
      <c r="N1505" s="794"/>
      <c r="O1505" s="794"/>
      <c r="P1505" s="794"/>
      <c r="Q1505" s="794"/>
    </row>
    <row r="1506" spans="1:17" x14ac:dyDescent="0.2">
      <c r="A1506" s="794"/>
      <c r="B1506" s="794"/>
      <c r="C1506" s="794"/>
      <c r="D1506" s="794"/>
      <c r="G1506" s="794"/>
      <c r="H1506" s="794"/>
      <c r="I1506" s="794"/>
      <c r="J1506" s="794"/>
      <c r="K1506" s="794"/>
      <c r="L1506" s="794"/>
      <c r="M1506" s="794"/>
      <c r="N1506" s="794"/>
      <c r="O1506" s="794"/>
      <c r="P1506" s="794"/>
      <c r="Q1506" s="794"/>
    </row>
    <row r="1507" spans="1:17" x14ac:dyDescent="0.2">
      <c r="A1507" s="794"/>
      <c r="B1507" s="794"/>
      <c r="C1507" s="794"/>
      <c r="D1507" s="794"/>
      <c r="G1507" s="794"/>
      <c r="H1507" s="794"/>
      <c r="I1507" s="794"/>
      <c r="J1507" s="794"/>
      <c r="K1507" s="794"/>
      <c r="L1507" s="794"/>
      <c r="M1507" s="794"/>
      <c r="N1507" s="794"/>
      <c r="O1507" s="794"/>
      <c r="P1507" s="794"/>
      <c r="Q1507" s="794"/>
    </row>
    <row r="1508" spans="1:17" x14ac:dyDescent="0.2">
      <c r="A1508" s="794"/>
      <c r="B1508" s="794"/>
      <c r="C1508" s="794"/>
      <c r="D1508" s="794"/>
      <c r="G1508" s="794"/>
      <c r="H1508" s="794"/>
      <c r="I1508" s="794"/>
      <c r="J1508" s="794"/>
      <c r="K1508" s="794"/>
      <c r="L1508" s="794"/>
      <c r="M1508" s="794"/>
      <c r="N1508" s="794"/>
      <c r="O1508" s="794"/>
      <c r="P1508" s="794"/>
      <c r="Q1508" s="794"/>
    </row>
    <row r="1509" spans="1:17" x14ac:dyDescent="0.2">
      <c r="A1509" s="794"/>
      <c r="B1509" s="794"/>
      <c r="C1509" s="794"/>
      <c r="D1509" s="794"/>
      <c r="G1509" s="794"/>
      <c r="H1509" s="794"/>
      <c r="I1509" s="794"/>
      <c r="J1509" s="794"/>
      <c r="K1509" s="794"/>
      <c r="L1509" s="794"/>
      <c r="M1509" s="794"/>
      <c r="N1509" s="794"/>
      <c r="O1509" s="794"/>
      <c r="P1509" s="794"/>
      <c r="Q1509" s="794"/>
    </row>
    <row r="1510" spans="1:17" x14ac:dyDescent="0.2">
      <c r="A1510" s="794"/>
      <c r="B1510" s="794"/>
      <c r="C1510" s="794"/>
      <c r="D1510" s="794"/>
      <c r="G1510" s="794"/>
      <c r="H1510" s="794"/>
      <c r="I1510" s="794"/>
      <c r="J1510" s="794"/>
      <c r="K1510" s="794"/>
      <c r="L1510" s="794"/>
      <c r="M1510" s="794"/>
      <c r="N1510" s="794"/>
      <c r="O1510" s="794"/>
      <c r="P1510" s="794"/>
      <c r="Q1510" s="794"/>
    </row>
    <row r="1511" spans="1:17" x14ac:dyDescent="0.2">
      <c r="A1511" s="794"/>
      <c r="B1511" s="794"/>
      <c r="C1511" s="794"/>
      <c r="D1511" s="794"/>
      <c r="G1511" s="794"/>
      <c r="H1511" s="794"/>
      <c r="I1511" s="794"/>
      <c r="J1511" s="794"/>
      <c r="K1511" s="794"/>
      <c r="L1511" s="794"/>
      <c r="M1511" s="794"/>
      <c r="N1511" s="794"/>
      <c r="O1511" s="794"/>
      <c r="P1511" s="794"/>
      <c r="Q1511" s="794"/>
    </row>
    <row r="1512" spans="1:17" x14ac:dyDescent="0.2">
      <c r="A1512" s="794"/>
      <c r="B1512" s="794"/>
      <c r="C1512" s="794"/>
      <c r="D1512" s="794"/>
      <c r="G1512" s="794"/>
      <c r="H1512" s="794"/>
      <c r="I1512" s="794"/>
      <c r="J1512" s="794"/>
      <c r="K1512" s="794"/>
      <c r="L1512" s="794"/>
      <c r="M1512" s="794"/>
      <c r="N1512" s="794"/>
      <c r="O1512" s="794"/>
      <c r="P1512" s="794"/>
      <c r="Q1512" s="794"/>
    </row>
    <row r="1513" spans="1:17" x14ac:dyDescent="0.2">
      <c r="A1513" s="794"/>
      <c r="B1513" s="794"/>
      <c r="C1513" s="794"/>
      <c r="D1513" s="794"/>
      <c r="G1513" s="794"/>
      <c r="H1513" s="794"/>
      <c r="I1513" s="794"/>
      <c r="J1513" s="794"/>
      <c r="K1513" s="794"/>
      <c r="L1513" s="794"/>
      <c r="M1513" s="794"/>
      <c r="N1513" s="794"/>
      <c r="O1513" s="794"/>
      <c r="P1513" s="794"/>
      <c r="Q1513" s="794"/>
    </row>
    <row r="1514" spans="1:17" x14ac:dyDescent="0.2">
      <c r="A1514" s="794"/>
      <c r="B1514" s="794"/>
      <c r="C1514" s="794"/>
      <c r="D1514" s="794"/>
      <c r="G1514" s="794"/>
      <c r="H1514" s="794"/>
      <c r="I1514" s="794"/>
      <c r="J1514" s="794"/>
      <c r="K1514" s="794"/>
      <c r="L1514" s="794"/>
      <c r="M1514" s="794"/>
      <c r="N1514" s="794"/>
      <c r="O1514" s="794"/>
      <c r="P1514" s="794"/>
      <c r="Q1514" s="794"/>
    </row>
    <row r="1515" spans="1:17" x14ac:dyDescent="0.2">
      <c r="A1515" s="794"/>
      <c r="B1515" s="794"/>
      <c r="C1515" s="794"/>
      <c r="D1515" s="794"/>
      <c r="G1515" s="794"/>
      <c r="H1515" s="794"/>
      <c r="I1515" s="794"/>
      <c r="J1515" s="794"/>
      <c r="K1515" s="794"/>
      <c r="L1515" s="794"/>
      <c r="M1515" s="794"/>
      <c r="N1515" s="794"/>
      <c r="O1515" s="794"/>
      <c r="P1515" s="794"/>
      <c r="Q1515" s="794"/>
    </row>
    <row r="1516" spans="1:17" x14ac:dyDescent="0.2">
      <c r="A1516" s="794"/>
      <c r="B1516" s="794"/>
      <c r="C1516" s="794"/>
      <c r="D1516" s="794"/>
      <c r="G1516" s="794"/>
      <c r="H1516" s="794"/>
      <c r="I1516" s="794"/>
      <c r="J1516" s="794"/>
      <c r="K1516" s="794"/>
      <c r="L1516" s="794"/>
      <c r="M1516" s="794"/>
      <c r="N1516" s="794"/>
      <c r="O1516" s="794"/>
      <c r="P1516" s="794"/>
      <c r="Q1516" s="794"/>
    </row>
    <row r="1517" spans="1:17" x14ac:dyDescent="0.2">
      <c r="A1517" s="794"/>
      <c r="B1517" s="794"/>
      <c r="C1517" s="794"/>
      <c r="D1517" s="794"/>
      <c r="G1517" s="794"/>
      <c r="H1517" s="794"/>
      <c r="I1517" s="794"/>
      <c r="J1517" s="794"/>
      <c r="K1517" s="794"/>
      <c r="L1517" s="794"/>
      <c r="M1517" s="794"/>
      <c r="N1517" s="794"/>
      <c r="O1517" s="794"/>
      <c r="P1517" s="794"/>
      <c r="Q1517" s="794"/>
    </row>
    <row r="1518" spans="1:17" x14ac:dyDescent="0.2">
      <c r="A1518" s="794"/>
      <c r="B1518" s="794"/>
      <c r="C1518" s="794"/>
      <c r="D1518" s="794"/>
      <c r="G1518" s="794"/>
      <c r="H1518" s="794"/>
      <c r="I1518" s="794"/>
      <c r="J1518" s="794"/>
      <c r="K1518" s="794"/>
      <c r="L1518" s="794"/>
      <c r="M1518" s="794"/>
      <c r="N1518" s="794"/>
      <c r="O1518" s="794"/>
      <c r="P1518" s="794"/>
      <c r="Q1518" s="794"/>
    </row>
    <row r="1519" spans="1:17" x14ac:dyDescent="0.2">
      <c r="A1519" s="794"/>
      <c r="B1519" s="794"/>
      <c r="C1519" s="794"/>
      <c r="D1519" s="794"/>
      <c r="G1519" s="794"/>
      <c r="H1519" s="794"/>
      <c r="I1519" s="794"/>
      <c r="J1519" s="794"/>
      <c r="K1519" s="794"/>
      <c r="L1519" s="794"/>
      <c r="M1519" s="794"/>
      <c r="N1519" s="794"/>
      <c r="O1519" s="794"/>
      <c r="P1519" s="794"/>
      <c r="Q1519" s="794"/>
    </row>
    <row r="1520" spans="1:17" x14ac:dyDescent="0.2">
      <c r="A1520" s="794"/>
      <c r="B1520" s="794"/>
      <c r="C1520" s="794"/>
      <c r="D1520" s="794"/>
      <c r="G1520" s="794"/>
      <c r="H1520" s="794"/>
      <c r="I1520" s="794"/>
      <c r="J1520" s="794"/>
      <c r="K1520" s="794"/>
      <c r="L1520" s="794"/>
      <c r="M1520" s="794"/>
      <c r="N1520" s="794"/>
      <c r="O1520" s="794"/>
      <c r="P1520" s="794"/>
      <c r="Q1520" s="794"/>
    </row>
    <row r="1521" spans="1:17" x14ac:dyDescent="0.2">
      <c r="A1521" s="794"/>
      <c r="B1521" s="794"/>
      <c r="C1521" s="794"/>
      <c r="D1521" s="794"/>
      <c r="G1521" s="794"/>
      <c r="H1521" s="794"/>
      <c r="I1521" s="794"/>
      <c r="J1521" s="794"/>
      <c r="K1521" s="794"/>
      <c r="L1521" s="794"/>
      <c r="M1521" s="794"/>
      <c r="N1521" s="794"/>
      <c r="O1521" s="794"/>
      <c r="P1521" s="794"/>
      <c r="Q1521" s="794"/>
    </row>
    <row r="1522" spans="1:17" x14ac:dyDescent="0.2">
      <c r="A1522" s="794"/>
      <c r="B1522" s="794"/>
      <c r="C1522" s="794"/>
      <c r="D1522" s="794"/>
      <c r="G1522" s="794"/>
      <c r="H1522" s="794"/>
      <c r="I1522" s="794"/>
      <c r="J1522" s="794"/>
      <c r="K1522" s="794"/>
      <c r="L1522" s="794"/>
      <c r="M1522" s="794"/>
      <c r="N1522" s="794"/>
      <c r="O1522" s="794"/>
      <c r="P1522" s="794"/>
      <c r="Q1522" s="794"/>
    </row>
    <row r="1523" spans="1:17" x14ac:dyDescent="0.2">
      <c r="A1523" s="794"/>
      <c r="B1523" s="794"/>
      <c r="C1523" s="794"/>
      <c r="D1523" s="794"/>
      <c r="G1523" s="794"/>
      <c r="H1523" s="794"/>
      <c r="I1523" s="794"/>
      <c r="J1523" s="794"/>
      <c r="K1523" s="794"/>
      <c r="L1523" s="794"/>
      <c r="M1523" s="794"/>
      <c r="N1523" s="794"/>
      <c r="O1523" s="794"/>
      <c r="P1523" s="794"/>
      <c r="Q1523" s="794"/>
    </row>
    <row r="1524" spans="1:17" x14ac:dyDescent="0.2">
      <c r="A1524" s="794"/>
      <c r="B1524" s="794"/>
      <c r="C1524" s="794"/>
      <c r="D1524" s="794"/>
      <c r="G1524" s="794"/>
      <c r="H1524" s="794"/>
      <c r="I1524" s="794"/>
      <c r="J1524" s="794"/>
      <c r="K1524" s="794"/>
      <c r="L1524" s="794"/>
      <c r="M1524" s="794"/>
      <c r="N1524" s="794"/>
      <c r="O1524" s="794"/>
      <c r="P1524" s="794"/>
      <c r="Q1524" s="794"/>
    </row>
    <row r="1525" spans="1:17" x14ac:dyDescent="0.2">
      <c r="A1525" s="794"/>
      <c r="B1525" s="794"/>
      <c r="C1525" s="794"/>
      <c r="D1525" s="794"/>
      <c r="G1525" s="794"/>
      <c r="H1525" s="794"/>
      <c r="I1525" s="794"/>
      <c r="J1525" s="794"/>
      <c r="K1525" s="794"/>
      <c r="L1525" s="794"/>
      <c r="M1525" s="794"/>
      <c r="N1525" s="794"/>
      <c r="O1525" s="794"/>
      <c r="P1525" s="794"/>
      <c r="Q1525" s="794"/>
    </row>
    <row r="1526" spans="1:17" x14ac:dyDescent="0.2">
      <c r="A1526" s="794"/>
      <c r="B1526" s="794"/>
      <c r="C1526" s="794"/>
      <c r="D1526" s="794"/>
      <c r="G1526" s="794"/>
      <c r="H1526" s="794"/>
      <c r="I1526" s="794"/>
      <c r="J1526" s="794"/>
      <c r="K1526" s="794"/>
      <c r="L1526" s="794"/>
      <c r="M1526" s="794"/>
      <c r="N1526" s="794"/>
      <c r="O1526" s="794"/>
      <c r="P1526" s="794"/>
      <c r="Q1526" s="794"/>
    </row>
    <row r="1527" spans="1:17" x14ac:dyDescent="0.2">
      <c r="A1527" s="794"/>
      <c r="B1527" s="794"/>
      <c r="C1527" s="794"/>
      <c r="D1527" s="794"/>
      <c r="G1527" s="794"/>
      <c r="H1527" s="794"/>
      <c r="I1527" s="794"/>
      <c r="J1527" s="794"/>
      <c r="K1527" s="794"/>
      <c r="L1527" s="794"/>
      <c r="M1527" s="794"/>
      <c r="N1527" s="794"/>
      <c r="O1527" s="794"/>
      <c r="P1527" s="794"/>
      <c r="Q1527" s="794"/>
    </row>
    <row r="1528" spans="1:17" x14ac:dyDescent="0.2">
      <c r="A1528" s="794"/>
      <c r="B1528" s="794"/>
      <c r="C1528" s="794"/>
      <c r="D1528" s="794"/>
      <c r="G1528" s="794"/>
      <c r="H1528" s="794"/>
      <c r="I1528" s="794"/>
      <c r="J1528" s="794"/>
      <c r="K1528" s="794"/>
      <c r="L1528" s="794"/>
      <c r="M1528" s="794"/>
      <c r="N1528" s="794"/>
      <c r="O1528" s="794"/>
      <c r="P1528" s="794"/>
      <c r="Q1528" s="794"/>
    </row>
    <row r="1529" spans="1:17" x14ac:dyDescent="0.2">
      <c r="A1529" s="794"/>
      <c r="B1529" s="794"/>
      <c r="C1529" s="794"/>
      <c r="D1529" s="794"/>
      <c r="G1529" s="794"/>
      <c r="H1529" s="794"/>
      <c r="I1529" s="794"/>
      <c r="J1529" s="794"/>
      <c r="K1529" s="794"/>
      <c r="L1529" s="794"/>
      <c r="M1529" s="794"/>
      <c r="N1529" s="794"/>
      <c r="O1529" s="794"/>
      <c r="P1529" s="794"/>
      <c r="Q1529" s="794"/>
    </row>
    <row r="1530" spans="1:17" x14ac:dyDescent="0.2">
      <c r="A1530" s="794"/>
      <c r="B1530" s="794"/>
      <c r="C1530" s="794"/>
      <c r="D1530" s="794"/>
      <c r="G1530" s="794"/>
      <c r="H1530" s="794"/>
      <c r="I1530" s="794"/>
      <c r="J1530" s="794"/>
      <c r="K1530" s="794"/>
      <c r="L1530" s="794"/>
      <c r="M1530" s="794"/>
      <c r="N1530" s="794"/>
      <c r="O1530" s="794"/>
      <c r="P1530" s="794"/>
      <c r="Q1530" s="794"/>
    </row>
    <row r="1531" spans="1:17" x14ac:dyDescent="0.2">
      <c r="A1531" s="794"/>
      <c r="B1531" s="794"/>
      <c r="C1531" s="794"/>
      <c r="D1531" s="794"/>
      <c r="G1531" s="794"/>
      <c r="H1531" s="794"/>
      <c r="I1531" s="794"/>
      <c r="J1531" s="794"/>
      <c r="K1531" s="794"/>
      <c r="L1531" s="794"/>
      <c r="M1531" s="794"/>
      <c r="N1531" s="794"/>
      <c r="O1531" s="794"/>
      <c r="P1531" s="794"/>
      <c r="Q1531" s="794"/>
    </row>
    <row r="1532" spans="1:17" x14ac:dyDescent="0.2">
      <c r="A1532" s="794"/>
      <c r="B1532" s="794"/>
      <c r="C1532" s="794"/>
      <c r="D1532" s="794"/>
      <c r="G1532" s="794"/>
      <c r="H1532" s="794"/>
      <c r="I1532" s="794"/>
      <c r="J1532" s="794"/>
      <c r="K1532" s="794"/>
      <c r="L1532" s="794"/>
      <c r="M1532" s="794"/>
      <c r="N1532" s="794"/>
      <c r="O1532" s="794"/>
      <c r="P1532" s="794"/>
      <c r="Q1532" s="794"/>
    </row>
    <row r="1533" spans="1:17" x14ac:dyDescent="0.2">
      <c r="A1533" s="794"/>
      <c r="B1533" s="794"/>
      <c r="C1533" s="794"/>
      <c r="D1533" s="794"/>
      <c r="G1533" s="794"/>
      <c r="H1533" s="794"/>
      <c r="I1533" s="794"/>
      <c r="J1533" s="794"/>
      <c r="K1533" s="794"/>
      <c r="L1533" s="794"/>
      <c r="M1533" s="794"/>
      <c r="N1533" s="794"/>
      <c r="O1533" s="794"/>
      <c r="P1533" s="794"/>
      <c r="Q1533" s="794"/>
    </row>
    <row r="1534" spans="1:17" x14ac:dyDescent="0.2">
      <c r="A1534" s="794"/>
      <c r="B1534" s="794"/>
      <c r="C1534" s="794"/>
      <c r="D1534" s="794"/>
      <c r="G1534" s="794"/>
      <c r="H1534" s="794"/>
      <c r="I1534" s="794"/>
      <c r="J1534" s="794"/>
      <c r="K1534" s="794"/>
      <c r="L1534" s="794"/>
      <c r="M1534" s="794"/>
      <c r="N1534" s="794"/>
      <c r="O1534" s="794"/>
      <c r="P1534" s="794"/>
      <c r="Q1534" s="794"/>
    </row>
    <row r="1535" spans="1:17" x14ac:dyDescent="0.2">
      <c r="A1535" s="794"/>
      <c r="B1535" s="794"/>
      <c r="C1535" s="794"/>
      <c r="D1535" s="794"/>
      <c r="G1535" s="794"/>
      <c r="H1535" s="794"/>
      <c r="I1535" s="794"/>
      <c r="J1535" s="794"/>
      <c r="K1535" s="794"/>
      <c r="L1535" s="794"/>
      <c r="M1535" s="794"/>
      <c r="N1535" s="794"/>
      <c r="O1535" s="794"/>
      <c r="P1535" s="794"/>
      <c r="Q1535" s="794"/>
    </row>
    <row r="1536" spans="1:17" x14ac:dyDescent="0.2">
      <c r="A1536" s="794"/>
      <c r="B1536" s="794"/>
      <c r="C1536" s="794"/>
      <c r="D1536" s="794"/>
      <c r="G1536" s="794"/>
      <c r="H1536" s="794"/>
      <c r="I1536" s="794"/>
      <c r="J1536" s="794"/>
      <c r="K1536" s="794"/>
      <c r="L1536" s="794"/>
      <c r="M1536" s="794"/>
      <c r="N1536" s="794"/>
      <c r="O1536" s="794"/>
      <c r="P1536" s="794"/>
      <c r="Q1536" s="794"/>
    </row>
    <row r="1537" spans="1:17" x14ac:dyDescent="0.2">
      <c r="A1537" s="794"/>
      <c r="B1537" s="794"/>
      <c r="C1537" s="794"/>
      <c r="D1537" s="794"/>
      <c r="G1537" s="794"/>
      <c r="H1537" s="794"/>
      <c r="I1537" s="794"/>
      <c r="J1537" s="794"/>
      <c r="K1537" s="794"/>
      <c r="L1537" s="794"/>
      <c r="M1537" s="794"/>
      <c r="N1537" s="794"/>
      <c r="O1537" s="794"/>
      <c r="P1537" s="794"/>
      <c r="Q1537" s="794"/>
    </row>
    <row r="1538" spans="1:17" x14ac:dyDescent="0.2">
      <c r="A1538" s="794"/>
      <c r="B1538" s="794"/>
      <c r="C1538" s="794"/>
      <c r="D1538" s="794"/>
      <c r="G1538" s="794"/>
      <c r="H1538" s="794"/>
      <c r="I1538" s="794"/>
      <c r="J1538" s="794"/>
      <c r="K1538" s="794"/>
      <c r="L1538" s="794"/>
      <c r="M1538" s="794"/>
      <c r="N1538" s="794"/>
      <c r="O1538" s="794"/>
      <c r="P1538" s="794"/>
      <c r="Q1538" s="794"/>
    </row>
    <row r="1539" spans="1:17" x14ac:dyDescent="0.2">
      <c r="A1539" s="794"/>
      <c r="B1539" s="794"/>
      <c r="C1539" s="794"/>
      <c r="D1539" s="794"/>
      <c r="G1539" s="794"/>
      <c r="H1539" s="794"/>
      <c r="I1539" s="794"/>
      <c r="J1539" s="794"/>
      <c r="K1539" s="794"/>
      <c r="L1539" s="794"/>
      <c r="M1539" s="794"/>
      <c r="N1539" s="794"/>
      <c r="O1539" s="794"/>
      <c r="P1539" s="794"/>
      <c r="Q1539" s="794"/>
    </row>
    <row r="1540" spans="1:17" x14ac:dyDescent="0.2">
      <c r="A1540" s="794"/>
      <c r="B1540" s="794"/>
      <c r="C1540" s="794"/>
      <c r="D1540" s="794"/>
      <c r="G1540" s="794"/>
      <c r="H1540" s="794"/>
      <c r="I1540" s="794"/>
      <c r="J1540" s="794"/>
      <c r="K1540" s="794"/>
      <c r="L1540" s="794"/>
      <c r="M1540" s="794"/>
      <c r="N1540" s="794"/>
      <c r="O1540" s="794"/>
      <c r="P1540" s="794"/>
      <c r="Q1540" s="794"/>
    </row>
    <row r="1541" spans="1:17" x14ac:dyDescent="0.2">
      <c r="A1541" s="794"/>
      <c r="B1541" s="794"/>
      <c r="C1541" s="794"/>
      <c r="D1541" s="794"/>
      <c r="G1541" s="794"/>
      <c r="H1541" s="794"/>
      <c r="I1541" s="794"/>
      <c r="J1541" s="794"/>
      <c r="K1541" s="794"/>
      <c r="L1541" s="794"/>
      <c r="M1541" s="794"/>
      <c r="N1541" s="794"/>
      <c r="O1541" s="794"/>
      <c r="P1541" s="794"/>
      <c r="Q1541" s="794"/>
    </row>
    <row r="1542" spans="1:17" x14ac:dyDescent="0.2">
      <c r="A1542" s="794"/>
      <c r="B1542" s="794"/>
      <c r="C1542" s="794"/>
      <c r="D1542" s="794"/>
      <c r="G1542" s="794"/>
      <c r="H1542" s="794"/>
      <c r="I1542" s="794"/>
      <c r="J1542" s="794"/>
      <c r="K1542" s="794"/>
      <c r="L1542" s="794"/>
      <c r="M1542" s="794"/>
      <c r="N1542" s="794"/>
      <c r="O1542" s="794"/>
      <c r="P1542" s="794"/>
      <c r="Q1542" s="794"/>
    </row>
    <row r="1543" spans="1:17" x14ac:dyDescent="0.2">
      <c r="A1543" s="794"/>
      <c r="B1543" s="794"/>
      <c r="C1543" s="794"/>
      <c r="D1543" s="794"/>
      <c r="G1543" s="794"/>
      <c r="H1543" s="794"/>
      <c r="I1543" s="794"/>
      <c r="J1543" s="794"/>
      <c r="K1543" s="794"/>
      <c r="L1543" s="794"/>
      <c r="M1543" s="794"/>
      <c r="N1543" s="794"/>
      <c r="O1543" s="794"/>
      <c r="P1543" s="794"/>
      <c r="Q1543" s="794"/>
    </row>
    <row r="1544" spans="1:17" x14ac:dyDescent="0.2">
      <c r="A1544" s="794"/>
      <c r="B1544" s="794"/>
      <c r="C1544" s="794"/>
      <c r="D1544" s="794"/>
      <c r="G1544" s="794"/>
      <c r="H1544" s="794"/>
      <c r="I1544" s="794"/>
      <c r="J1544" s="794"/>
      <c r="K1544" s="794"/>
      <c r="L1544" s="794"/>
      <c r="M1544" s="794"/>
      <c r="N1544" s="794"/>
      <c r="O1544" s="794"/>
      <c r="P1544" s="794"/>
      <c r="Q1544" s="794"/>
    </row>
    <row r="1545" spans="1:17" x14ac:dyDescent="0.2">
      <c r="A1545" s="794"/>
      <c r="B1545" s="794"/>
      <c r="C1545" s="794"/>
      <c r="D1545" s="794"/>
      <c r="G1545" s="794"/>
      <c r="H1545" s="794"/>
      <c r="I1545" s="794"/>
      <c r="J1545" s="794"/>
      <c r="K1545" s="794"/>
      <c r="L1545" s="794"/>
      <c r="M1545" s="794"/>
      <c r="N1545" s="794"/>
      <c r="O1545" s="794"/>
      <c r="P1545" s="794"/>
      <c r="Q1545" s="794"/>
    </row>
    <row r="1546" spans="1:17" x14ac:dyDescent="0.2">
      <c r="A1546" s="794"/>
      <c r="B1546" s="794"/>
      <c r="C1546" s="794"/>
      <c r="D1546" s="794"/>
      <c r="G1546" s="794"/>
      <c r="H1546" s="794"/>
      <c r="I1546" s="794"/>
      <c r="J1546" s="794"/>
      <c r="K1546" s="794"/>
      <c r="L1546" s="794"/>
      <c r="M1546" s="794"/>
      <c r="N1546" s="794"/>
      <c r="O1546" s="794"/>
      <c r="P1546" s="794"/>
      <c r="Q1546" s="794"/>
    </row>
    <row r="1547" spans="1:17" x14ac:dyDescent="0.2">
      <c r="A1547" s="794"/>
      <c r="B1547" s="794"/>
      <c r="C1547" s="794"/>
      <c r="D1547" s="794"/>
      <c r="G1547" s="794"/>
      <c r="H1547" s="794"/>
      <c r="I1547" s="794"/>
      <c r="J1547" s="794"/>
      <c r="K1547" s="794"/>
      <c r="L1547" s="794"/>
      <c r="M1547" s="794"/>
      <c r="N1547" s="794"/>
      <c r="O1547" s="794"/>
      <c r="P1547" s="794"/>
      <c r="Q1547" s="794"/>
    </row>
    <row r="1548" spans="1:17" x14ac:dyDescent="0.2">
      <c r="A1548" s="794"/>
      <c r="B1548" s="794"/>
      <c r="C1548" s="794"/>
      <c r="D1548" s="794"/>
      <c r="G1548" s="794"/>
      <c r="H1548" s="794"/>
      <c r="I1548" s="794"/>
      <c r="J1548" s="794"/>
      <c r="K1548" s="794"/>
      <c r="L1548" s="794"/>
      <c r="M1548" s="794"/>
      <c r="N1548" s="794"/>
      <c r="O1548" s="794"/>
      <c r="P1548" s="794"/>
      <c r="Q1548" s="794"/>
    </row>
    <row r="1549" spans="1:17" x14ac:dyDescent="0.2">
      <c r="A1549" s="794"/>
      <c r="B1549" s="794"/>
      <c r="C1549" s="794"/>
      <c r="D1549" s="794"/>
      <c r="G1549" s="794"/>
      <c r="H1549" s="794"/>
      <c r="I1549" s="794"/>
      <c r="J1549" s="794"/>
      <c r="K1549" s="794"/>
      <c r="L1549" s="794"/>
      <c r="M1549" s="794"/>
      <c r="N1549" s="794"/>
      <c r="O1549" s="794"/>
      <c r="P1549" s="794"/>
      <c r="Q1549" s="794"/>
    </row>
    <row r="1550" spans="1:17" x14ac:dyDescent="0.2">
      <c r="A1550" s="794"/>
      <c r="B1550" s="794"/>
      <c r="C1550" s="794"/>
      <c r="D1550" s="794"/>
      <c r="G1550" s="794"/>
      <c r="H1550" s="794"/>
      <c r="I1550" s="794"/>
      <c r="J1550" s="794"/>
      <c r="K1550" s="794"/>
      <c r="L1550" s="794"/>
      <c r="M1550" s="794"/>
      <c r="N1550" s="794"/>
      <c r="O1550" s="794"/>
      <c r="P1550" s="794"/>
      <c r="Q1550" s="794"/>
    </row>
    <row r="1551" spans="1:17" x14ac:dyDescent="0.2">
      <c r="A1551" s="794"/>
      <c r="B1551" s="794"/>
      <c r="C1551" s="794"/>
      <c r="D1551" s="794"/>
      <c r="G1551" s="794"/>
      <c r="H1551" s="794"/>
      <c r="I1551" s="794"/>
      <c r="J1551" s="794"/>
      <c r="K1551" s="794"/>
      <c r="L1551" s="794"/>
      <c r="M1551" s="794"/>
      <c r="N1551" s="794"/>
      <c r="O1551" s="794"/>
      <c r="P1551" s="794"/>
      <c r="Q1551" s="794"/>
    </row>
    <row r="1552" spans="1:17" x14ac:dyDescent="0.2">
      <c r="A1552" s="794"/>
      <c r="B1552" s="794"/>
      <c r="C1552" s="794"/>
      <c r="D1552" s="794"/>
      <c r="G1552" s="794"/>
      <c r="H1552" s="794"/>
      <c r="I1552" s="794"/>
      <c r="J1552" s="794"/>
      <c r="K1552" s="794"/>
      <c r="L1552" s="794"/>
      <c r="M1552" s="794"/>
      <c r="N1552" s="794"/>
      <c r="O1552" s="794"/>
      <c r="P1552" s="794"/>
      <c r="Q1552" s="794"/>
    </row>
    <row r="1553" spans="1:17" x14ac:dyDescent="0.2">
      <c r="A1553" s="794"/>
      <c r="B1553" s="794"/>
      <c r="C1553" s="794"/>
      <c r="D1553" s="794"/>
      <c r="G1553" s="794"/>
      <c r="H1553" s="794"/>
      <c r="I1553" s="794"/>
      <c r="J1553" s="794"/>
      <c r="K1553" s="794"/>
      <c r="L1553" s="794"/>
      <c r="M1553" s="794"/>
      <c r="N1553" s="794"/>
      <c r="O1553" s="794"/>
      <c r="P1553" s="794"/>
      <c r="Q1553" s="794"/>
    </row>
    <row r="1554" spans="1:17" x14ac:dyDescent="0.2">
      <c r="A1554" s="794"/>
      <c r="B1554" s="794"/>
      <c r="C1554" s="794"/>
      <c r="D1554" s="794"/>
      <c r="G1554" s="794"/>
      <c r="H1554" s="794"/>
      <c r="I1554" s="794"/>
      <c r="J1554" s="794"/>
      <c r="K1554" s="794"/>
      <c r="L1554" s="794"/>
      <c r="M1554" s="794"/>
      <c r="N1554" s="794"/>
      <c r="O1554" s="794"/>
      <c r="P1554" s="794"/>
      <c r="Q1554" s="794"/>
    </row>
    <row r="1555" spans="1:17" x14ac:dyDescent="0.2">
      <c r="A1555" s="794"/>
      <c r="B1555" s="794"/>
      <c r="C1555" s="794"/>
      <c r="D1555" s="794"/>
      <c r="G1555" s="794"/>
      <c r="H1555" s="794"/>
      <c r="I1555" s="794"/>
      <c r="J1555" s="794"/>
      <c r="K1555" s="794"/>
      <c r="L1555" s="794"/>
      <c r="M1555" s="794"/>
      <c r="N1555" s="794"/>
      <c r="O1555" s="794"/>
      <c r="P1555" s="794"/>
      <c r="Q1555" s="794"/>
    </row>
    <row r="1556" spans="1:17" x14ac:dyDescent="0.2">
      <c r="A1556" s="794"/>
      <c r="B1556" s="794"/>
      <c r="C1556" s="794"/>
      <c r="D1556" s="794"/>
      <c r="G1556" s="794"/>
      <c r="H1556" s="794"/>
      <c r="I1556" s="794"/>
      <c r="J1556" s="794"/>
      <c r="K1556" s="794"/>
      <c r="L1556" s="794"/>
      <c r="M1556" s="794"/>
      <c r="N1556" s="794"/>
      <c r="O1556" s="794"/>
      <c r="P1556" s="794"/>
      <c r="Q1556" s="794"/>
    </row>
    <row r="1557" spans="1:17" x14ac:dyDescent="0.2">
      <c r="A1557" s="794"/>
      <c r="B1557" s="794"/>
      <c r="C1557" s="794"/>
      <c r="D1557" s="794"/>
      <c r="G1557" s="794"/>
      <c r="H1557" s="794"/>
      <c r="I1557" s="794"/>
      <c r="J1557" s="794"/>
      <c r="K1557" s="794"/>
      <c r="L1557" s="794"/>
      <c r="M1557" s="794"/>
      <c r="N1557" s="794"/>
      <c r="O1557" s="794"/>
      <c r="P1557" s="794"/>
      <c r="Q1557" s="794"/>
    </row>
    <row r="1558" spans="1:17" x14ac:dyDescent="0.2">
      <c r="A1558" s="794"/>
      <c r="B1558" s="794"/>
      <c r="C1558" s="794"/>
      <c r="D1558" s="794"/>
      <c r="G1558" s="794"/>
      <c r="H1558" s="794"/>
      <c r="I1558" s="794"/>
      <c r="J1558" s="794"/>
      <c r="K1558" s="794"/>
      <c r="L1558" s="794"/>
      <c r="M1558" s="794"/>
      <c r="N1558" s="794"/>
      <c r="O1558" s="794"/>
      <c r="P1558" s="794"/>
      <c r="Q1558" s="794"/>
    </row>
    <row r="1559" spans="1:17" x14ac:dyDescent="0.2">
      <c r="A1559" s="794"/>
      <c r="B1559" s="794"/>
      <c r="C1559" s="794"/>
      <c r="D1559" s="794"/>
      <c r="G1559" s="794"/>
      <c r="H1559" s="794"/>
      <c r="I1559" s="794"/>
      <c r="J1559" s="794"/>
      <c r="K1559" s="794"/>
      <c r="L1559" s="794"/>
      <c r="M1559" s="794"/>
      <c r="N1559" s="794"/>
      <c r="O1559" s="794"/>
      <c r="P1559" s="794"/>
      <c r="Q1559" s="794"/>
    </row>
    <row r="1560" spans="1:17" x14ac:dyDescent="0.2">
      <c r="A1560" s="794"/>
      <c r="B1560" s="794"/>
      <c r="C1560" s="794"/>
      <c r="D1560" s="794"/>
      <c r="G1560" s="794"/>
      <c r="H1560" s="794"/>
      <c r="I1560" s="794"/>
      <c r="J1560" s="794"/>
      <c r="K1560" s="794"/>
      <c r="L1560" s="794"/>
      <c r="M1560" s="794"/>
      <c r="N1560" s="794"/>
      <c r="O1560" s="794"/>
      <c r="P1560" s="794"/>
      <c r="Q1560" s="794"/>
    </row>
    <row r="1561" spans="1:17" x14ac:dyDescent="0.2">
      <c r="A1561" s="794"/>
      <c r="B1561" s="794"/>
      <c r="C1561" s="794"/>
      <c r="D1561" s="794"/>
      <c r="G1561" s="794"/>
      <c r="H1561" s="794"/>
      <c r="I1561" s="794"/>
      <c r="J1561" s="794"/>
      <c r="K1561" s="794"/>
      <c r="L1561" s="794"/>
      <c r="M1561" s="794"/>
      <c r="N1561" s="794"/>
      <c r="O1561" s="794"/>
      <c r="P1561" s="794"/>
      <c r="Q1561" s="794"/>
    </row>
    <row r="1562" spans="1:17" x14ac:dyDescent="0.2">
      <c r="A1562" s="794"/>
      <c r="B1562" s="794"/>
      <c r="C1562" s="794"/>
      <c r="D1562" s="794"/>
      <c r="G1562" s="794"/>
      <c r="H1562" s="794"/>
      <c r="I1562" s="794"/>
      <c r="J1562" s="794"/>
      <c r="K1562" s="794"/>
      <c r="L1562" s="794"/>
      <c r="M1562" s="794"/>
      <c r="N1562" s="794"/>
      <c r="O1562" s="794"/>
      <c r="P1562" s="794"/>
      <c r="Q1562" s="794"/>
    </row>
    <row r="1563" spans="1:17" x14ac:dyDescent="0.2">
      <c r="A1563" s="794"/>
      <c r="B1563" s="794"/>
      <c r="C1563" s="794"/>
      <c r="D1563" s="794"/>
      <c r="G1563" s="794"/>
      <c r="H1563" s="794"/>
      <c r="I1563" s="794"/>
      <c r="J1563" s="794"/>
      <c r="K1563" s="794"/>
      <c r="L1563" s="794"/>
      <c r="M1563" s="794"/>
      <c r="N1563" s="794"/>
      <c r="O1563" s="794"/>
      <c r="P1563" s="794"/>
      <c r="Q1563" s="794"/>
    </row>
    <row r="1564" spans="1:17" x14ac:dyDescent="0.2">
      <c r="A1564" s="794"/>
      <c r="B1564" s="794"/>
      <c r="C1564" s="794"/>
      <c r="D1564" s="794"/>
      <c r="G1564" s="794"/>
      <c r="H1564" s="794"/>
      <c r="I1564" s="794"/>
      <c r="J1564" s="794"/>
      <c r="K1564" s="794"/>
      <c r="L1564" s="794"/>
      <c r="M1564" s="794"/>
      <c r="N1564" s="794"/>
      <c r="O1564" s="794"/>
      <c r="P1564" s="794"/>
      <c r="Q1564" s="794"/>
    </row>
    <row r="1565" spans="1:17" x14ac:dyDescent="0.2">
      <c r="A1565" s="794"/>
      <c r="B1565" s="794"/>
      <c r="C1565" s="794"/>
      <c r="D1565" s="794"/>
      <c r="G1565" s="794"/>
      <c r="H1565" s="794"/>
      <c r="I1565" s="794"/>
      <c r="J1565" s="794"/>
      <c r="K1565" s="794"/>
      <c r="L1565" s="794"/>
      <c r="M1565" s="794"/>
      <c r="N1565" s="794"/>
      <c r="O1565" s="794"/>
      <c r="P1565" s="794"/>
      <c r="Q1565" s="794"/>
    </row>
    <row r="1566" spans="1:17" x14ac:dyDescent="0.2">
      <c r="A1566" s="794"/>
      <c r="B1566" s="794"/>
      <c r="C1566" s="794"/>
      <c r="D1566" s="794"/>
      <c r="G1566" s="794"/>
      <c r="H1566" s="794"/>
      <c r="I1566" s="794"/>
      <c r="J1566" s="794"/>
      <c r="K1566" s="794"/>
      <c r="L1566" s="794"/>
      <c r="M1566" s="794"/>
      <c r="N1566" s="794"/>
      <c r="O1566" s="794"/>
      <c r="P1566" s="794"/>
      <c r="Q1566" s="794"/>
    </row>
    <row r="1567" spans="1:17" x14ac:dyDescent="0.2">
      <c r="A1567" s="794"/>
      <c r="B1567" s="794"/>
      <c r="C1567" s="794"/>
      <c r="D1567" s="794"/>
      <c r="G1567" s="794"/>
      <c r="H1567" s="794"/>
      <c r="I1567" s="794"/>
      <c r="J1567" s="794"/>
      <c r="K1567" s="794"/>
      <c r="L1567" s="794"/>
      <c r="M1567" s="794"/>
      <c r="N1567" s="794"/>
      <c r="O1567" s="794"/>
      <c r="P1567" s="794"/>
      <c r="Q1567" s="794"/>
    </row>
    <row r="1568" spans="1:17" x14ac:dyDescent="0.2">
      <c r="A1568" s="794"/>
      <c r="B1568" s="794"/>
      <c r="C1568" s="794"/>
      <c r="D1568" s="794"/>
      <c r="G1568" s="794"/>
      <c r="H1568" s="794"/>
      <c r="I1568" s="794"/>
      <c r="J1568" s="794"/>
      <c r="K1568" s="794"/>
      <c r="L1568" s="794"/>
      <c r="M1568" s="794"/>
      <c r="N1568" s="794"/>
      <c r="O1568" s="794"/>
      <c r="P1568" s="794"/>
      <c r="Q1568" s="794"/>
    </row>
    <row r="1569" spans="1:17" x14ac:dyDescent="0.2">
      <c r="A1569" s="794"/>
      <c r="B1569" s="794"/>
      <c r="C1569" s="794"/>
      <c r="D1569" s="794"/>
      <c r="G1569" s="794"/>
      <c r="H1569" s="794"/>
      <c r="I1569" s="794"/>
      <c r="J1569" s="794"/>
      <c r="K1569" s="794"/>
      <c r="L1569" s="794"/>
      <c r="M1569" s="794"/>
      <c r="N1569" s="794"/>
      <c r="O1569" s="794"/>
      <c r="P1569" s="794"/>
      <c r="Q1569" s="794"/>
    </row>
    <row r="1570" spans="1:17" x14ac:dyDescent="0.2">
      <c r="A1570" s="794"/>
      <c r="B1570" s="794"/>
      <c r="C1570" s="794"/>
      <c r="D1570" s="794"/>
      <c r="G1570" s="794"/>
      <c r="H1570" s="794"/>
      <c r="I1570" s="794"/>
      <c r="J1570" s="794"/>
      <c r="K1570" s="794"/>
      <c r="L1570" s="794"/>
      <c r="M1570" s="794"/>
      <c r="N1570" s="794"/>
      <c r="O1570" s="794"/>
      <c r="P1570" s="794"/>
      <c r="Q1570" s="794"/>
    </row>
    <row r="1571" spans="1:17" x14ac:dyDescent="0.2">
      <c r="A1571" s="794"/>
      <c r="B1571" s="794"/>
      <c r="C1571" s="794"/>
      <c r="D1571" s="794"/>
      <c r="G1571" s="794"/>
      <c r="H1571" s="794"/>
      <c r="I1571" s="794"/>
      <c r="J1571" s="794"/>
      <c r="K1571" s="794"/>
      <c r="L1571" s="794"/>
      <c r="M1571" s="794"/>
      <c r="N1571" s="794"/>
      <c r="O1571" s="794"/>
      <c r="P1571" s="794"/>
      <c r="Q1571" s="794"/>
    </row>
    <row r="1572" spans="1:17" x14ac:dyDescent="0.2">
      <c r="A1572" s="794"/>
      <c r="B1572" s="794"/>
      <c r="C1572" s="794"/>
      <c r="D1572" s="794"/>
      <c r="G1572" s="794"/>
      <c r="H1572" s="794"/>
      <c r="I1572" s="794"/>
      <c r="J1572" s="794"/>
      <c r="K1572" s="794"/>
      <c r="L1572" s="794"/>
      <c r="M1572" s="794"/>
      <c r="N1572" s="794"/>
      <c r="O1572" s="794"/>
      <c r="P1572" s="794"/>
      <c r="Q1572" s="794"/>
    </row>
    <row r="1573" spans="1:17" x14ac:dyDescent="0.2">
      <c r="A1573" s="794"/>
      <c r="B1573" s="794"/>
      <c r="C1573" s="794"/>
      <c r="D1573" s="794"/>
      <c r="G1573" s="794"/>
      <c r="H1573" s="794"/>
      <c r="I1573" s="794"/>
      <c r="J1573" s="794"/>
      <c r="K1573" s="794"/>
      <c r="L1573" s="794"/>
      <c r="M1573" s="794"/>
      <c r="N1573" s="794"/>
      <c r="O1573" s="794"/>
      <c r="P1573" s="794"/>
      <c r="Q1573" s="794"/>
    </row>
    <row r="1574" spans="1:17" x14ac:dyDescent="0.2">
      <c r="A1574" s="794"/>
      <c r="B1574" s="794"/>
      <c r="C1574" s="794"/>
      <c r="D1574" s="794"/>
      <c r="G1574" s="794"/>
      <c r="H1574" s="794"/>
      <c r="I1574" s="794"/>
      <c r="J1574" s="794"/>
      <c r="K1574" s="794"/>
      <c r="L1574" s="794"/>
      <c r="M1574" s="794"/>
      <c r="N1574" s="794"/>
      <c r="O1574" s="794"/>
      <c r="P1574" s="794"/>
      <c r="Q1574" s="794"/>
    </row>
    <row r="1575" spans="1:17" x14ac:dyDescent="0.2">
      <c r="A1575" s="794"/>
      <c r="B1575" s="794"/>
      <c r="C1575" s="794"/>
      <c r="D1575" s="794"/>
      <c r="G1575" s="794"/>
      <c r="H1575" s="794"/>
      <c r="I1575" s="794"/>
      <c r="J1575" s="794"/>
      <c r="K1575" s="794"/>
      <c r="L1575" s="794"/>
      <c r="M1575" s="794"/>
      <c r="N1575" s="794"/>
      <c r="O1575" s="794"/>
      <c r="P1575" s="794"/>
      <c r="Q1575" s="794"/>
    </row>
    <row r="1576" spans="1:17" x14ac:dyDescent="0.2">
      <c r="A1576" s="794"/>
      <c r="B1576" s="794"/>
      <c r="C1576" s="794"/>
      <c r="D1576" s="794"/>
      <c r="G1576" s="794"/>
      <c r="H1576" s="794"/>
      <c r="I1576" s="794"/>
      <c r="J1576" s="794"/>
      <c r="K1576" s="794"/>
      <c r="L1576" s="794"/>
      <c r="M1576" s="794"/>
      <c r="N1576" s="794"/>
      <c r="O1576" s="794"/>
      <c r="P1576" s="794"/>
      <c r="Q1576" s="794"/>
    </row>
    <row r="1577" spans="1:17" x14ac:dyDescent="0.2">
      <c r="A1577" s="794"/>
      <c r="B1577" s="794"/>
      <c r="C1577" s="794"/>
      <c r="D1577" s="794"/>
      <c r="G1577" s="794"/>
      <c r="H1577" s="794"/>
      <c r="I1577" s="794"/>
      <c r="J1577" s="794"/>
      <c r="K1577" s="794"/>
      <c r="L1577" s="794"/>
      <c r="M1577" s="794"/>
      <c r="N1577" s="794"/>
      <c r="O1577" s="794"/>
      <c r="P1577" s="794"/>
      <c r="Q1577" s="794"/>
    </row>
    <row r="1578" spans="1:17" x14ac:dyDescent="0.2">
      <c r="A1578" s="794"/>
      <c r="B1578" s="794"/>
      <c r="C1578" s="794"/>
      <c r="D1578" s="794"/>
      <c r="G1578" s="794"/>
      <c r="H1578" s="794"/>
      <c r="I1578" s="794"/>
      <c r="J1578" s="794"/>
      <c r="K1578" s="794"/>
      <c r="L1578" s="794"/>
      <c r="M1578" s="794"/>
      <c r="N1578" s="794"/>
      <c r="O1578" s="794"/>
      <c r="P1578" s="794"/>
      <c r="Q1578" s="794"/>
    </row>
    <row r="1579" spans="1:17" x14ac:dyDescent="0.2">
      <c r="A1579" s="794"/>
      <c r="B1579" s="794"/>
      <c r="C1579" s="794"/>
      <c r="D1579" s="794"/>
      <c r="G1579" s="794"/>
      <c r="H1579" s="794"/>
      <c r="I1579" s="794"/>
      <c r="J1579" s="794"/>
      <c r="K1579" s="794"/>
      <c r="L1579" s="794"/>
      <c r="M1579" s="794"/>
      <c r="N1579" s="794"/>
      <c r="O1579" s="794"/>
      <c r="P1579" s="794"/>
      <c r="Q1579" s="794"/>
    </row>
    <row r="1580" spans="1:17" x14ac:dyDescent="0.2">
      <c r="A1580" s="794"/>
      <c r="B1580" s="794"/>
      <c r="C1580" s="794"/>
      <c r="D1580" s="794"/>
      <c r="G1580" s="794"/>
      <c r="H1580" s="794"/>
      <c r="I1580" s="794"/>
      <c r="J1580" s="794"/>
      <c r="K1580" s="794"/>
      <c r="L1580" s="794"/>
      <c r="M1580" s="794"/>
      <c r="N1580" s="794"/>
      <c r="O1580" s="794"/>
      <c r="P1580" s="794"/>
      <c r="Q1580" s="794"/>
    </row>
    <row r="1581" spans="1:17" x14ac:dyDescent="0.2">
      <c r="A1581" s="794"/>
      <c r="B1581" s="794"/>
      <c r="C1581" s="794"/>
      <c r="D1581" s="794"/>
      <c r="G1581" s="794"/>
      <c r="H1581" s="794"/>
      <c r="I1581" s="794"/>
      <c r="J1581" s="794"/>
      <c r="K1581" s="794"/>
      <c r="L1581" s="794"/>
      <c r="M1581" s="794"/>
      <c r="N1581" s="794"/>
      <c r="O1581" s="794"/>
      <c r="P1581" s="794"/>
      <c r="Q1581" s="794"/>
    </row>
    <row r="1582" spans="1:17" x14ac:dyDescent="0.2">
      <c r="A1582" s="794"/>
      <c r="B1582" s="794"/>
      <c r="C1582" s="794"/>
      <c r="D1582" s="794"/>
      <c r="G1582" s="794"/>
      <c r="H1582" s="794"/>
      <c r="I1582" s="794"/>
      <c r="J1582" s="794"/>
      <c r="K1582" s="794"/>
      <c r="L1582" s="794"/>
      <c r="M1582" s="794"/>
      <c r="N1582" s="794"/>
      <c r="O1582" s="794"/>
      <c r="P1582" s="794"/>
      <c r="Q1582" s="794"/>
    </row>
    <row r="1583" spans="1:17" x14ac:dyDescent="0.2">
      <c r="A1583" s="794"/>
      <c r="B1583" s="794"/>
      <c r="C1583" s="794"/>
      <c r="D1583" s="794"/>
      <c r="G1583" s="794"/>
      <c r="H1583" s="794"/>
      <c r="I1583" s="794"/>
      <c r="J1583" s="794"/>
      <c r="K1583" s="794"/>
      <c r="L1583" s="794"/>
      <c r="M1583" s="794"/>
      <c r="N1583" s="794"/>
      <c r="O1583" s="794"/>
      <c r="P1583" s="794"/>
      <c r="Q1583" s="794"/>
    </row>
    <row r="1584" spans="1:17" x14ac:dyDescent="0.2">
      <c r="A1584" s="794"/>
      <c r="B1584" s="794"/>
      <c r="C1584" s="794"/>
      <c r="D1584" s="794"/>
      <c r="G1584" s="794"/>
      <c r="H1584" s="794"/>
      <c r="I1584" s="794"/>
      <c r="J1584" s="794"/>
      <c r="K1584" s="794"/>
      <c r="L1584" s="794"/>
      <c r="M1584" s="794"/>
      <c r="N1584" s="794"/>
      <c r="O1584" s="794"/>
      <c r="P1584" s="794"/>
      <c r="Q1584" s="794"/>
    </row>
    <row r="1585" spans="1:17" x14ac:dyDescent="0.2">
      <c r="A1585" s="794"/>
      <c r="B1585" s="794"/>
      <c r="C1585" s="794"/>
      <c r="D1585" s="794"/>
      <c r="G1585" s="794"/>
      <c r="H1585" s="794"/>
      <c r="I1585" s="794"/>
      <c r="J1585" s="794"/>
      <c r="K1585" s="794"/>
      <c r="L1585" s="794"/>
      <c r="M1585" s="794"/>
      <c r="N1585" s="794"/>
      <c r="O1585" s="794"/>
      <c r="P1585" s="794"/>
      <c r="Q1585" s="794"/>
    </row>
    <row r="1586" spans="1:17" x14ac:dyDescent="0.2">
      <c r="A1586" s="794"/>
      <c r="B1586" s="794"/>
      <c r="C1586" s="794"/>
      <c r="D1586" s="794"/>
      <c r="G1586" s="794"/>
      <c r="H1586" s="794"/>
      <c r="I1586" s="794"/>
      <c r="J1586" s="794"/>
      <c r="K1586" s="794"/>
      <c r="L1586" s="794"/>
      <c r="M1586" s="794"/>
      <c r="N1586" s="794"/>
      <c r="O1586" s="794"/>
      <c r="P1586" s="794"/>
      <c r="Q1586" s="794"/>
    </row>
    <row r="1587" spans="1:17" x14ac:dyDescent="0.2">
      <c r="A1587" s="794"/>
      <c r="B1587" s="794"/>
      <c r="C1587" s="794"/>
      <c r="D1587" s="794"/>
      <c r="G1587" s="794"/>
      <c r="H1587" s="794"/>
      <c r="I1587" s="794"/>
      <c r="J1587" s="794"/>
      <c r="K1587" s="794"/>
      <c r="L1587" s="794"/>
      <c r="M1587" s="794"/>
      <c r="N1587" s="794"/>
      <c r="O1587" s="794"/>
      <c r="P1587" s="794"/>
      <c r="Q1587" s="794"/>
    </row>
    <row r="1588" spans="1:17" x14ac:dyDescent="0.2">
      <c r="A1588" s="794"/>
      <c r="B1588" s="794"/>
      <c r="C1588" s="794"/>
      <c r="D1588" s="794"/>
      <c r="G1588" s="794"/>
      <c r="H1588" s="794"/>
      <c r="I1588" s="794"/>
      <c r="J1588" s="794"/>
      <c r="K1588" s="794"/>
      <c r="L1588" s="794"/>
      <c r="M1588" s="794"/>
      <c r="N1588" s="794"/>
      <c r="O1588" s="794"/>
      <c r="P1588" s="794"/>
      <c r="Q1588" s="794"/>
    </row>
    <row r="1589" spans="1:17" x14ac:dyDescent="0.2">
      <c r="A1589" s="794"/>
      <c r="B1589" s="794"/>
      <c r="C1589" s="794"/>
      <c r="D1589" s="794"/>
      <c r="G1589" s="794"/>
      <c r="H1589" s="794"/>
      <c r="I1589" s="794"/>
      <c r="J1589" s="794"/>
      <c r="K1589" s="794"/>
      <c r="L1589" s="794"/>
      <c r="M1589" s="794"/>
      <c r="N1589" s="794"/>
      <c r="O1589" s="794"/>
      <c r="P1589" s="794"/>
      <c r="Q1589" s="794"/>
    </row>
    <row r="1590" spans="1:17" x14ac:dyDescent="0.2">
      <c r="A1590" s="794"/>
      <c r="B1590" s="794"/>
      <c r="C1590" s="794"/>
      <c r="D1590" s="794"/>
      <c r="G1590" s="794"/>
      <c r="H1590" s="794"/>
      <c r="I1590" s="794"/>
      <c r="J1590" s="794"/>
      <c r="K1590" s="794"/>
      <c r="L1590" s="794"/>
      <c r="M1590" s="794"/>
      <c r="N1590" s="794"/>
      <c r="O1590" s="794"/>
      <c r="P1590" s="794"/>
      <c r="Q1590" s="794"/>
    </row>
    <row r="1591" spans="1:17" x14ac:dyDescent="0.2">
      <c r="A1591" s="794"/>
      <c r="B1591" s="794"/>
      <c r="C1591" s="794"/>
      <c r="D1591" s="794"/>
      <c r="G1591" s="794"/>
      <c r="H1591" s="794"/>
      <c r="I1591" s="794"/>
      <c r="J1591" s="794"/>
      <c r="K1591" s="794"/>
      <c r="L1591" s="794"/>
      <c r="M1591" s="794"/>
      <c r="N1591" s="794"/>
      <c r="O1591" s="794"/>
      <c r="P1591" s="794"/>
      <c r="Q1591" s="794"/>
    </row>
    <row r="1592" spans="1:17" x14ac:dyDescent="0.2">
      <c r="A1592" s="794"/>
      <c r="B1592" s="794"/>
      <c r="C1592" s="794"/>
      <c r="D1592" s="794"/>
      <c r="G1592" s="794"/>
      <c r="H1592" s="794"/>
      <c r="I1592" s="794"/>
      <c r="J1592" s="794"/>
      <c r="K1592" s="794"/>
      <c r="L1592" s="794"/>
      <c r="M1592" s="794"/>
      <c r="N1592" s="794"/>
      <c r="O1592" s="794"/>
      <c r="P1592" s="794"/>
      <c r="Q1592" s="794"/>
    </row>
    <row r="1593" spans="1:17" x14ac:dyDescent="0.2">
      <c r="A1593" s="794"/>
      <c r="B1593" s="794"/>
      <c r="C1593" s="794"/>
      <c r="D1593" s="794"/>
      <c r="G1593" s="794"/>
      <c r="H1593" s="794"/>
      <c r="I1593" s="794"/>
      <c r="J1593" s="794"/>
      <c r="K1593" s="794"/>
      <c r="L1593" s="794"/>
      <c r="M1593" s="794"/>
      <c r="N1593" s="794"/>
      <c r="O1593" s="794"/>
      <c r="P1593" s="794"/>
      <c r="Q1593" s="794"/>
    </row>
    <row r="1594" spans="1:17" x14ac:dyDescent="0.2">
      <c r="A1594" s="794"/>
      <c r="B1594" s="794"/>
      <c r="C1594" s="794"/>
      <c r="D1594" s="794"/>
      <c r="G1594" s="794"/>
      <c r="H1594" s="794"/>
      <c r="I1594" s="794"/>
      <c r="J1594" s="794"/>
      <c r="K1594" s="794"/>
      <c r="L1594" s="794"/>
      <c r="M1594" s="794"/>
      <c r="N1594" s="794"/>
      <c r="O1594" s="794"/>
      <c r="P1594" s="794"/>
      <c r="Q1594" s="794"/>
    </row>
    <row r="1595" spans="1:17" x14ac:dyDescent="0.2">
      <c r="A1595" s="794"/>
      <c r="B1595" s="794"/>
      <c r="C1595" s="794"/>
      <c r="D1595" s="794"/>
      <c r="G1595" s="794"/>
      <c r="H1595" s="794"/>
      <c r="I1595" s="794"/>
      <c r="J1595" s="794"/>
      <c r="K1595" s="794"/>
      <c r="L1595" s="794"/>
      <c r="M1595" s="794"/>
      <c r="N1595" s="794"/>
      <c r="O1595" s="794"/>
      <c r="P1595" s="794"/>
      <c r="Q1595" s="794"/>
    </row>
    <row r="1596" spans="1:17" x14ac:dyDescent="0.2">
      <c r="A1596" s="794"/>
      <c r="B1596" s="794"/>
      <c r="C1596" s="794"/>
      <c r="D1596" s="794"/>
      <c r="G1596" s="794"/>
      <c r="H1596" s="794"/>
      <c r="I1596" s="794"/>
      <c r="J1596" s="794"/>
      <c r="K1596" s="794"/>
      <c r="L1596" s="794"/>
      <c r="M1596" s="794"/>
      <c r="N1596" s="794"/>
      <c r="O1596" s="794"/>
      <c r="P1596" s="794"/>
      <c r="Q1596" s="794"/>
    </row>
    <row r="1597" spans="1:17" x14ac:dyDescent="0.2">
      <c r="A1597" s="794"/>
      <c r="B1597" s="794"/>
      <c r="C1597" s="794"/>
      <c r="D1597" s="794"/>
      <c r="G1597" s="794"/>
      <c r="H1597" s="794"/>
      <c r="I1597" s="794"/>
      <c r="J1597" s="794"/>
      <c r="K1597" s="794"/>
      <c r="L1597" s="794"/>
      <c r="M1597" s="794"/>
      <c r="N1597" s="794"/>
      <c r="O1597" s="794"/>
      <c r="P1597" s="794"/>
      <c r="Q1597" s="794"/>
    </row>
    <row r="1598" spans="1:17" x14ac:dyDescent="0.2">
      <c r="A1598" s="794"/>
      <c r="B1598" s="794"/>
      <c r="C1598" s="794"/>
      <c r="D1598" s="794"/>
      <c r="G1598" s="794"/>
      <c r="H1598" s="794"/>
      <c r="I1598" s="794"/>
      <c r="J1598" s="794"/>
      <c r="K1598" s="794"/>
      <c r="L1598" s="794"/>
      <c r="M1598" s="794"/>
      <c r="N1598" s="794"/>
      <c r="O1598" s="794"/>
      <c r="P1598" s="794"/>
      <c r="Q1598" s="794"/>
    </row>
    <row r="1599" spans="1:17" x14ac:dyDescent="0.2">
      <c r="A1599" s="794"/>
      <c r="B1599" s="794"/>
      <c r="C1599" s="794"/>
      <c r="D1599" s="794"/>
      <c r="G1599" s="794"/>
      <c r="H1599" s="794"/>
      <c r="I1599" s="794"/>
      <c r="J1599" s="794"/>
      <c r="K1599" s="794"/>
      <c r="L1599" s="794"/>
      <c r="M1599" s="794"/>
      <c r="N1599" s="794"/>
      <c r="O1599" s="794"/>
      <c r="P1599" s="794"/>
      <c r="Q1599" s="794"/>
    </row>
    <row r="1600" spans="1:17" x14ac:dyDescent="0.2">
      <c r="A1600" s="794"/>
      <c r="B1600" s="794"/>
      <c r="C1600" s="794"/>
      <c r="D1600" s="794"/>
      <c r="G1600" s="794"/>
      <c r="H1600" s="794"/>
      <c r="I1600" s="794"/>
      <c r="J1600" s="794"/>
      <c r="K1600" s="794"/>
      <c r="L1600" s="794"/>
      <c r="M1600" s="794"/>
      <c r="N1600" s="794"/>
      <c r="O1600" s="794"/>
      <c r="P1600" s="794"/>
      <c r="Q1600" s="794"/>
    </row>
    <row r="1601" spans="1:17" x14ac:dyDescent="0.2">
      <c r="A1601" s="794"/>
      <c r="B1601" s="794"/>
      <c r="C1601" s="794"/>
      <c r="D1601" s="794"/>
      <c r="G1601" s="794"/>
      <c r="H1601" s="794"/>
      <c r="I1601" s="794"/>
      <c r="J1601" s="794"/>
      <c r="K1601" s="794"/>
      <c r="L1601" s="794"/>
      <c r="M1601" s="794"/>
      <c r="N1601" s="794"/>
      <c r="O1601" s="794"/>
      <c r="P1601" s="794"/>
      <c r="Q1601" s="794"/>
    </row>
    <row r="1602" spans="1:17" x14ac:dyDescent="0.2">
      <c r="A1602" s="794"/>
      <c r="B1602" s="794"/>
      <c r="C1602" s="794"/>
      <c r="D1602" s="794"/>
      <c r="G1602" s="794"/>
      <c r="H1602" s="794"/>
      <c r="I1602" s="794"/>
      <c r="J1602" s="794"/>
      <c r="K1602" s="794"/>
      <c r="L1602" s="794"/>
      <c r="M1602" s="794"/>
      <c r="N1602" s="794"/>
      <c r="O1602" s="794"/>
      <c r="P1602" s="794"/>
      <c r="Q1602" s="794"/>
    </row>
    <row r="1603" spans="1:17" x14ac:dyDescent="0.2">
      <c r="A1603" s="794"/>
      <c r="B1603" s="794"/>
      <c r="C1603" s="794"/>
      <c r="D1603" s="794"/>
      <c r="G1603" s="794"/>
      <c r="H1603" s="794"/>
      <c r="I1603" s="794"/>
      <c r="J1603" s="794"/>
      <c r="K1603" s="794"/>
      <c r="L1603" s="794"/>
      <c r="M1603" s="794"/>
      <c r="N1603" s="794"/>
      <c r="O1603" s="794"/>
      <c r="P1603" s="794"/>
      <c r="Q1603" s="794"/>
    </row>
    <row r="1604" spans="1:17" x14ac:dyDescent="0.2">
      <c r="A1604" s="794"/>
      <c r="B1604" s="794"/>
      <c r="C1604" s="794"/>
      <c r="D1604" s="794"/>
      <c r="G1604" s="794"/>
      <c r="H1604" s="794"/>
      <c r="I1604" s="794"/>
      <c r="J1604" s="794"/>
      <c r="K1604" s="794"/>
      <c r="L1604" s="794"/>
      <c r="M1604" s="794"/>
      <c r="N1604" s="794"/>
      <c r="O1604" s="794"/>
      <c r="P1604" s="794"/>
      <c r="Q1604" s="794"/>
    </row>
    <row r="1605" spans="1:17" x14ac:dyDescent="0.2">
      <c r="A1605" s="794"/>
      <c r="B1605" s="794"/>
      <c r="C1605" s="794"/>
      <c r="D1605" s="794"/>
      <c r="G1605" s="794"/>
      <c r="H1605" s="794"/>
      <c r="I1605" s="794"/>
      <c r="J1605" s="794"/>
      <c r="K1605" s="794"/>
      <c r="L1605" s="794"/>
      <c r="M1605" s="794"/>
      <c r="N1605" s="794"/>
      <c r="O1605" s="794"/>
      <c r="P1605" s="794"/>
      <c r="Q1605" s="794"/>
    </row>
    <row r="1606" spans="1:17" x14ac:dyDescent="0.2">
      <c r="A1606" s="794"/>
      <c r="B1606" s="794"/>
      <c r="C1606" s="794"/>
      <c r="D1606" s="794"/>
      <c r="G1606" s="794"/>
      <c r="H1606" s="794"/>
      <c r="I1606" s="794"/>
      <c r="J1606" s="794"/>
      <c r="K1606" s="794"/>
      <c r="L1606" s="794"/>
      <c r="M1606" s="794"/>
      <c r="N1606" s="794"/>
      <c r="O1606" s="794"/>
      <c r="P1606" s="794"/>
      <c r="Q1606" s="794"/>
    </row>
    <row r="1607" spans="1:17" x14ac:dyDescent="0.2">
      <c r="A1607" s="794"/>
      <c r="B1607" s="794"/>
      <c r="C1607" s="794"/>
      <c r="D1607" s="794"/>
      <c r="G1607" s="794"/>
      <c r="H1607" s="794"/>
      <c r="I1607" s="794"/>
      <c r="J1607" s="794"/>
      <c r="K1607" s="794"/>
      <c r="L1607" s="794"/>
      <c r="M1607" s="794"/>
      <c r="N1607" s="794"/>
      <c r="O1607" s="794"/>
      <c r="P1607" s="794"/>
      <c r="Q1607" s="794"/>
    </row>
    <row r="1608" spans="1:17" x14ac:dyDescent="0.2">
      <c r="A1608" s="794"/>
      <c r="B1608" s="794"/>
      <c r="C1608" s="794"/>
      <c r="D1608" s="794"/>
      <c r="G1608" s="794"/>
      <c r="H1608" s="794"/>
      <c r="I1608" s="794"/>
      <c r="J1608" s="794"/>
      <c r="K1608" s="794"/>
      <c r="L1608" s="794"/>
      <c r="M1608" s="794"/>
      <c r="N1608" s="794"/>
      <c r="O1608" s="794"/>
      <c r="P1608" s="794"/>
      <c r="Q1608" s="794"/>
    </row>
    <row r="1609" spans="1:17" x14ac:dyDescent="0.2">
      <c r="A1609" s="794"/>
      <c r="B1609" s="794"/>
      <c r="C1609" s="794"/>
      <c r="D1609" s="794"/>
      <c r="G1609" s="794"/>
      <c r="H1609" s="794"/>
      <c r="I1609" s="794"/>
      <c r="J1609" s="794"/>
      <c r="K1609" s="794"/>
      <c r="L1609" s="794"/>
      <c r="M1609" s="794"/>
      <c r="N1609" s="794"/>
      <c r="O1609" s="794"/>
      <c r="P1609" s="794"/>
      <c r="Q1609" s="794"/>
    </row>
    <row r="1610" spans="1:17" x14ac:dyDescent="0.2">
      <c r="A1610" s="794"/>
      <c r="B1610" s="794"/>
      <c r="C1610" s="794"/>
      <c r="D1610" s="794"/>
      <c r="G1610" s="794"/>
      <c r="H1610" s="794"/>
      <c r="I1610" s="794"/>
      <c r="J1610" s="794"/>
      <c r="K1610" s="794"/>
      <c r="L1610" s="794"/>
      <c r="M1610" s="794"/>
      <c r="N1610" s="794"/>
      <c r="O1610" s="794"/>
      <c r="P1610" s="794"/>
      <c r="Q1610" s="794"/>
    </row>
    <row r="1611" spans="1:17" x14ac:dyDescent="0.2">
      <c r="A1611" s="794"/>
      <c r="B1611" s="794"/>
      <c r="C1611" s="794"/>
      <c r="D1611" s="794"/>
      <c r="G1611" s="794"/>
      <c r="H1611" s="794"/>
      <c r="I1611" s="794"/>
      <c r="J1611" s="794"/>
      <c r="K1611" s="794"/>
      <c r="L1611" s="794"/>
      <c r="M1611" s="794"/>
      <c r="N1611" s="794"/>
      <c r="O1611" s="794"/>
      <c r="P1611" s="794"/>
      <c r="Q1611" s="794"/>
    </row>
  </sheetData>
  <mergeCells count="9">
    <mergeCell ref="A10:B10"/>
    <mergeCell ref="A1:Q1"/>
    <mergeCell ref="C2:Q2"/>
    <mergeCell ref="B3:B4"/>
    <mergeCell ref="C3:H3"/>
    <mergeCell ref="I3:I4"/>
    <mergeCell ref="J3:P3"/>
    <mergeCell ref="Q3:Q4"/>
    <mergeCell ref="A2:A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G812"/>
  <sheetViews>
    <sheetView workbookViewId="0">
      <selection activeCell="G3" sqref="G3"/>
    </sheetView>
  </sheetViews>
  <sheetFormatPr defaultRowHeight="15" x14ac:dyDescent="0.25"/>
  <cols>
    <col min="1" max="1" width="17.85546875" style="25" customWidth="1"/>
    <col min="2" max="3" width="9.140625" style="25"/>
    <col min="4" max="4" width="13.140625" style="25" customWidth="1"/>
    <col min="5" max="5" width="11.28515625" style="606" customWidth="1"/>
    <col min="6" max="6" width="12.28515625" style="606" customWidth="1"/>
    <col min="7" max="7" width="9.140625" style="592"/>
    <col min="8" max="8" width="12.5703125" style="592" customWidth="1"/>
    <col min="9" max="10" width="9.140625" style="592"/>
    <col min="11" max="11" width="12.5703125" style="592" customWidth="1"/>
    <col min="12" max="59" width="9.140625" style="606"/>
    <col min="60" max="16384" width="9.140625" style="25"/>
  </cols>
  <sheetData>
    <row r="1" spans="1:11" ht="27" customHeight="1" x14ac:dyDescent="0.25">
      <c r="A1" s="1036" t="s">
        <v>573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</row>
    <row r="2" spans="1:11" x14ac:dyDescent="0.25">
      <c r="A2" s="1044" t="s">
        <v>523</v>
      </c>
      <c r="B2" s="1045" t="s">
        <v>318</v>
      </c>
      <c r="C2" s="1046" t="s">
        <v>352</v>
      </c>
      <c r="D2" s="1046"/>
      <c r="E2" s="1046"/>
      <c r="F2" s="1046"/>
      <c r="G2" s="1046"/>
      <c r="H2" s="1046"/>
      <c r="I2" s="1046"/>
      <c r="J2" s="1046"/>
      <c r="K2" s="1046"/>
    </row>
    <row r="3" spans="1:11" ht="36" x14ac:dyDescent="0.25">
      <c r="A3" s="1044"/>
      <c r="B3" s="1045"/>
      <c r="C3" s="809" t="s">
        <v>353</v>
      </c>
      <c r="D3" s="809" t="s">
        <v>354</v>
      </c>
      <c r="E3" s="809" t="s">
        <v>355</v>
      </c>
      <c r="F3" s="809" t="s">
        <v>356</v>
      </c>
      <c r="G3" s="809" t="s">
        <v>357</v>
      </c>
      <c r="H3" s="809" t="s">
        <v>358</v>
      </c>
      <c r="I3" s="809" t="s">
        <v>359</v>
      </c>
      <c r="J3" s="809" t="s">
        <v>360</v>
      </c>
      <c r="K3" s="810" t="s">
        <v>574</v>
      </c>
    </row>
    <row r="4" spans="1:11" x14ac:dyDescent="0.25">
      <c r="A4" s="350" t="s">
        <v>230</v>
      </c>
      <c r="B4" s="351">
        <v>760147.26059758139</v>
      </c>
      <c r="C4" s="351">
        <v>62761.412686018193</v>
      </c>
      <c r="D4" s="351">
        <v>50420.14188878642</v>
      </c>
      <c r="E4" s="351">
        <v>11820.368700415436</v>
      </c>
      <c r="F4" s="351">
        <v>10394.183824698202</v>
      </c>
      <c r="G4" s="351">
        <v>10461.781806725359</v>
      </c>
      <c r="H4" s="351">
        <v>12833.012980199459</v>
      </c>
      <c r="I4" s="351">
        <v>540809.0397834644</v>
      </c>
      <c r="J4" s="351">
        <v>57592.155236850122</v>
      </c>
      <c r="K4" s="351">
        <v>3055.1636975172701</v>
      </c>
    </row>
    <row r="5" spans="1:11" x14ac:dyDescent="0.25">
      <c r="A5" s="352"/>
      <c r="B5" s="633"/>
      <c r="C5" s="633"/>
      <c r="D5" s="633"/>
      <c r="E5" s="633"/>
      <c r="F5" s="633"/>
      <c r="G5" s="633"/>
      <c r="H5" s="633"/>
      <c r="I5" s="633"/>
      <c r="J5" s="633"/>
      <c r="K5" s="633"/>
    </row>
    <row r="6" spans="1:11" x14ac:dyDescent="0.25">
      <c r="A6" s="350" t="s">
        <v>3</v>
      </c>
      <c r="B6" s="351"/>
      <c r="C6" s="351"/>
      <c r="D6" s="351"/>
      <c r="E6" s="351"/>
      <c r="F6" s="351"/>
      <c r="G6" s="351"/>
      <c r="H6" s="351"/>
      <c r="I6" s="351"/>
      <c r="J6" s="351"/>
      <c r="K6" s="351"/>
    </row>
    <row r="7" spans="1:11" x14ac:dyDescent="0.25">
      <c r="A7" s="343" t="s">
        <v>4</v>
      </c>
      <c r="B7" s="344">
        <v>297921.53765265149</v>
      </c>
      <c r="C7" s="344">
        <v>43730.592569311739</v>
      </c>
      <c r="D7" s="344">
        <v>40676.754322418601</v>
      </c>
      <c r="E7" s="344">
        <v>4513.1593883062642</v>
      </c>
      <c r="F7" s="344">
        <v>5459.5311366911201</v>
      </c>
      <c r="G7" s="344">
        <v>4957.1853486829123</v>
      </c>
      <c r="H7" s="344">
        <v>4483.9994744904843</v>
      </c>
      <c r="I7" s="344">
        <v>179443.48236886243</v>
      </c>
      <c r="J7" s="344">
        <v>13133.890272753188</v>
      </c>
      <c r="K7" s="344">
        <v>1522.9427715607467</v>
      </c>
    </row>
    <row r="8" spans="1:11" x14ac:dyDescent="0.25">
      <c r="A8" s="343" t="s">
        <v>5</v>
      </c>
      <c r="B8" s="344">
        <v>462225.72295094852</v>
      </c>
      <c r="C8" s="344">
        <v>19030.820116684303</v>
      </c>
      <c r="D8" s="344">
        <v>9743.3875663547824</v>
      </c>
      <c r="E8" s="344">
        <v>7307.2093121091721</v>
      </c>
      <c r="F8" s="344">
        <v>4934.6526880070824</v>
      </c>
      <c r="G8" s="344">
        <v>5504.5964580427799</v>
      </c>
      <c r="H8" s="344">
        <v>8349.0135057093084</v>
      </c>
      <c r="I8" s="344">
        <v>361365.55741280416</v>
      </c>
      <c r="J8" s="344">
        <v>44458.264964079244</v>
      </c>
      <c r="K8" s="344">
        <v>1532.2209259566782</v>
      </c>
    </row>
    <row r="9" spans="1:11" x14ac:dyDescent="0.25">
      <c r="A9" s="1035" t="s">
        <v>556</v>
      </c>
      <c r="B9" s="1035"/>
      <c r="C9" s="619"/>
      <c r="D9" s="619"/>
      <c r="E9" s="619"/>
      <c r="F9" s="619"/>
      <c r="G9" s="619"/>
      <c r="H9" s="619"/>
      <c r="I9" s="619"/>
      <c r="J9" s="619"/>
      <c r="K9" s="619"/>
    </row>
    <row r="10" spans="1:11" x14ac:dyDescent="0.25">
      <c r="A10" s="345" t="s">
        <v>6</v>
      </c>
      <c r="B10" s="346">
        <v>50618.959482985192</v>
      </c>
      <c r="C10" s="346">
        <v>4128.7787061891659</v>
      </c>
      <c r="D10" s="346">
        <v>1959.0160281695296</v>
      </c>
      <c r="E10" s="346">
        <v>832.38299437784133</v>
      </c>
      <c r="F10" s="346">
        <v>544.76020810396324</v>
      </c>
      <c r="G10" s="346">
        <v>656.09806085514185</v>
      </c>
      <c r="H10" s="346">
        <v>880.09921698548931</v>
      </c>
      <c r="I10" s="346">
        <v>37528.809080938045</v>
      </c>
      <c r="J10" s="346">
        <v>3768.256135375887</v>
      </c>
      <c r="K10" s="346">
        <v>320.75905197362403</v>
      </c>
    </row>
    <row r="11" spans="1:11" x14ac:dyDescent="0.25">
      <c r="A11" s="343" t="s">
        <v>6</v>
      </c>
      <c r="B11" s="344">
        <v>15804.673288153026</v>
      </c>
      <c r="C11" s="344">
        <v>1408.9540175535876</v>
      </c>
      <c r="D11" s="344">
        <v>988.78616848068748</v>
      </c>
      <c r="E11" s="344">
        <v>217.37390299039032</v>
      </c>
      <c r="F11" s="344">
        <v>214.72300173440993</v>
      </c>
      <c r="G11" s="344">
        <v>253.16106994612554</v>
      </c>
      <c r="H11" s="344">
        <v>296.90094066980106</v>
      </c>
      <c r="I11" s="344">
        <v>11344.531924966695</v>
      </c>
      <c r="J11" s="344">
        <v>1053.7332492522082</v>
      </c>
      <c r="K11" s="344">
        <v>26.509012559803583</v>
      </c>
    </row>
    <row r="12" spans="1:11" x14ac:dyDescent="0.25">
      <c r="A12" s="343" t="s">
        <v>158</v>
      </c>
      <c r="B12" s="344">
        <v>12143.778653644662</v>
      </c>
      <c r="C12" s="344">
        <v>1305.5688685703503</v>
      </c>
      <c r="D12" s="344">
        <v>499.69488675229627</v>
      </c>
      <c r="E12" s="344">
        <v>186.88853854661588</v>
      </c>
      <c r="F12" s="344">
        <v>106.03605023921433</v>
      </c>
      <c r="G12" s="344">
        <v>156.40317410284143</v>
      </c>
      <c r="H12" s="344">
        <v>125.91780965906702</v>
      </c>
      <c r="I12" s="344">
        <v>8806.2939723658565</v>
      </c>
      <c r="J12" s="344">
        <v>946.37174838500039</v>
      </c>
      <c r="K12" s="344">
        <v>10.603605023921434</v>
      </c>
    </row>
    <row r="13" spans="1:11" x14ac:dyDescent="0.25">
      <c r="A13" s="343" t="s">
        <v>159</v>
      </c>
      <c r="B13" s="344">
        <v>10203.31893426731</v>
      </c>
      <c r="C13" s="344">
        <v>564.64196752381656</v>
      </c>
      <c r="D13" s="344">
        <v>218.69935361838051</v>
      </c>
      <c r="E13" s="344">
        <v>263.76467497004694</v>
      </c>
      <c r="F13" s="344">
        <v>92.781543959312543</v>
      </c>
      <c r="G13" s="344">
        <v>111.33785275117505</v>
      </c>
      <c r="H13" s="344">
        <v>245.20836617818438</v>
      </c>
      <c r="I13" s="344">
        <v>8018.976299339799</v>
      </c>
      <c r="J13" s="344">
        <v>679.95617215896584</v>
      </c>
      <c r="K13" s="344">
        <v>7.9527037679410757</v>
      </c>
    </row>
    <row r="14" spans="1:11" x14ac:dyDescent="0.25">
      <c r="A14" s="343" t="s">
        <v>160</v>
      </c>
      <c r="B14" s="344">
        <v>12467.188606874221</v>
      </c>
      <c r="C14" s="344">
        <v>849.61385254171421</v>
      </c>
      <c r="D14" s="344">
        <v>251.83561931813534</v>
      </c>
      <c r="E14" s="344">
        <v>164.35587787078259</v>
      </c>
      <c r="F14" s="344">
        <v>131.21961217102776</v>
      </c>
      <c r="G14" s="344">
        <v>135.19596405499834</v>
      </c>
      <c r="H14" s="344">
        <v>212.07210047842955</v>
      </c>
      <c r="I14" s="344">
        <v>9359.0068842376841</v>
      </c>
      <c r="J14" s="344">
        <v>1088.194965579954</v>
      </c>
      <c r="K14" s="344">
        <v>275.69373062195842</v>
      </c>
    </row>
    <row r="15" spans="1:11" x14ac:dyDescent="0.25">
      <c r="A15" s="345" t="s">
        <v>7</v>
      </c>
      <c r="B15" s="346">
        <v>25035.111461487217</v>
      </c>
      <c r="C15" s="346">
        <v>903.9573282893133</v>
      </c>
      <c r="D15" s="346">
        <v>913.23548268524485</v>
      </c>
      <c r="E15" s="346">
        <v>182.9121866626453</v>
      </c>
      <c r="F15" s="346">
        <v>161.70497661480221</v>
      </c>
      <c r="G15" s="346">
        <v>266.41557622602727</v>
      </c>
      <c r="H15" s="346">
        <v>433.42235535278803</v>
      </c>
      <c r="I15" s="346">
        <v>18911.52956016504</v>
      </c>
      <c r="J15" s="346">
        <v>3236.7504335518993</v>
      </c>
      <c r="K15" s="346">
        <v>25.183561931813404</v>
      </c>
    </row>
    <row r="16" spans="1:11" x14ac:dyDescent="0.25">
      <c r="A16" s="343" t="s">
        <v>161</v>
      </c>
      <c r="B16" s="344">
        <v>12281.625518955621</v>
      </c>
      <c r="C16" s="344">
        <v>375.10252772122078</v>
      </c>
      <c r="D16" s="344">
        <v>645.49445583122008</v>
      </c>
      <c r="E16" s="344">
        <v>82.177938935391111</v>
      </c>
      <c r="F16" s="344">
        <v>91.456093331322364</v>
      </c>
      <c r="G16" s="344">
        <v>124.59235903107684</v>
      </c>
      <c r="H16" s="344">
        <v>168.33222975475317</v>
      </c>
      <c r="I16" s="344">
        <v>10119.815544703941</v>
      </c>
      <c r="J16" s="344">
        <v>672.00346839102451</v>
      </c>
      <c r="K16" s="344">
        <v>2.6509012559803589</v>
      </c>
    </row>
    <row r="17" spans="1:59" ht="13.5" customHeight="1" x14ac:dyDescent="0.25">
      <c r="A17" s="343" t="s">
        <v>162</v>
      </c>
      <c r="B17" s="344">
        <v>12753.485942520059</v>
      </c>
      <c r="C17" s="344">
        <v>528.85480056808058</v>
      </c>
      <c r="D17" s="344">
        <v>267.74102685401743</v>
      </c>
      <c r="E17" s="344">
        <v>100.73424772725362</v>
      </c>
      <c r="F17" s="344">
        <v>70.248883283479501</v>
      </c>
      <c r="G17" s="344">
        <v>141.82321719494931</v>
      </c>
      <c r="H17" s="344">
        <v>265.0901255980371</v>
      </c>
      <c r="I17" s="344">
        <v>8791.7140154579665</v>
      </c>
      <c r="J17" s="344">
        <v>2564.7469651609722</v>
      </c>
      <c r="K17" s="344">
        <v>22.532660675833046</v>
      </c>
    </row>
    <row r="18" spans="1:59" x14ac:dyDescent="0.25">
      <c r="A18" s="345" t="s">
        <v>8</v>
      </c>
      <c r="B18" s="346">
        <v>26519.616164838048</v>
      </c>
      <c r="C18" s="346">
        <v>1379.7941037378027</v>
      </c>
      <c r="D18" s="346">
        <v>1353.2850911779983</v>
      </c>
      <c r="E18" s="346">
        <v>284.97188501788958</v>
      </c>
      <c r="F18" s="346">
        <v>182.9121866626453</v>
      </c>
      <c r="G18" s="346">
        <v>231.95385989828245</v>
      </c>
      <c r="H18" s="346">
        <v>220.02480424637071</v>
      </c>
      <c r="I18" s="346">
        <v>21799.686478559201</v>
      </c>
      <c r="J18" s="346">
        <v>914.56093331323507</v>
      </c>
      <c r="K18" s="346">
        <v>152.42682221887085</v>
      </c>
    </row>
    <row r="19" spans="1:59" ht="15" customHeight="1" x14ac:dyDescent="0.25">
      <c r="A19" s="343" t="s">
        <v>8</v>
      </c>
      <c r="B19" s="344">
        <v>26519.616164838048</v>
      </c>
      <c r="C19" s="344">
        <v>1379.7941037378027</v>
      </c>
      <c r="D19" s="344">
        <v>1353.2850911779983</v>
      </c>
      <c r="E19" s="344">
        <v>284.97188501788958</v>
      </c>
      <c r="F19" s="344">
        <v>182.9121866626453</v>
      </c>
      <c r="G19" s="344">
        <v>231.95385989828245</v>
      </c>
      <c r="H19" s="344">
        <v>220.02480424637071</v>
      </c>
      <c r="I19" s="344">
        <v>21799.686478559201</v>
      </c>
      <c r="J19" s="344">
        <v>914.56093331323507</v>
      </c>
      <c r="K19" s="344">
        <v>152.42682221887085</v>
      </c>
    </row>
    <row r="20" spans="1:59" x14ac:dyDescent="0.25">
      <c r="A20" s="345" t="s">
        <v>9</v>
      </c>
      <c r="B20" s="346">
        <v>208883.06626686538</v>
      </c>
      <c r="C20" s="346">
        <v>32191.219402015016</v>
      </c>
      <c r="D20" s="346">
        <v>30061.220242832173</v>
      </c>
      <c r="E20" s="346">
        <v>3284.4666561595391</v>
      </c>
      <c r="F20" s="346">
        <v>4263.9746702441453</v>
      </c>
      <c r="G20" s="346">
        <v>3961.7719270624261</v>
      </c>
      <c r="H20" s="346">
        <v>3569.4385411773878</v>
      </c>
      <c r="I20" s="346">
        <v>122015.6830103922</v>
      </c>
      <c r="J20" s="346">
        <v>8335.7589994294085</v>
      </c>
      <c r="K20" s="346">
        <v>1199.5328183311326</v>
      </c>
    </row>
    <row r="21" spans="1:59" x14ac:dyDescent="0.25">
      <c r="A21" s="343" t="s">
        <v>9</v>
      </c>
      <c r="B21" s="344">
        <v>197235.00614820121</v>
      </c>
      <c r="C21" s="344">
        <v>31813.46597303735</v>
      </c>
      <c r="D21" s="344">
        <v>29617.194282454915</v>
      </c>
      <c r="E21" s="344">
        <v>3134.6907351966697</v>
      </c>
      <c r="F21" s="344">
        <v>4058.5298229056957</v>
      </c>
      <c r="G21" s="344">
        <v>3818.6232592395068</v>
      </c>
      <c r="H21" s="344">
        <v>3415.6862683305485</v>
      </c>
      <c r="I21" s="344">
        <v>112634.14346546614</v>
      </c>
      <c r="J21" s="344">
        <v>7602.7848021509408</v>
      </c>
      <c r="K21" s="344">
        <v>1139.8875400715726</v>
      </c>
    </row>
    <row r="22" spans="1:59" x14ac:dyDescent="0.25">
      <c r="A22" s="343" t="s">
        <v>163</v>
      </c>
      <c r="B22" s="344">
        <v>11648.060118776404</v>
      </c>
      <c r="C22" s="344">
        <v>377.75342897720111</v>
      </c>
      <c r="D22" s="344">
        <v>444.02596037670935</v>
      </c>
      <c r="E22" s="344">
        <v>149.77592096289047</v>
      </c>
      <c r="F22" s="344">
        <v>205.44484733847858</v>
      </c>
      <c r="G22" s="344">
        <v>143.1486678229395</v>
      </c>
      <c r="H22" s="344">
        <v>153.75227284686105</v>
      </c>
      <c r="I22" s="344">
        <v>9381.539544913514</v>
      </c>
      <c r="J22" s="344">
        <v>732.97419727857471</v>
      </c>
      <c r="K22" s="344">
        <v>59.645278259558062</v>
      </c>
    </row>
    <row r="23" spans="1:59" x14ac:dyDescent="0.25">
      <c r="A23" s="345" t="s">
        <v>10</v>
      </c>
      <c r="B23" s="346">
        <v>10097.282884028111</v>
      </c>
      <c r="C23" s="346">
        <v>930.46634084911773</v>
      </c>
      <c r="D23" s="346">
        <v>341.96626202146666</v>
      </c>
      <c r="E23" s="346">
        <v>128.56871091504738</v>
      </c>
      <c r="F23" s="346">
        <v>172.30858163872375</v>
      </c>
      <c r="G23" s="346">
        <v>202.79394608249819</v>
      </c>
      <c r="H23" s="346">
        <v>299.55184192578139</v>
      </c>
      <c r="I23" s="346">
        <v>7692.9154448542604</v>
      </c>
      <c r="J23" s="346">
        <v>311.48089757769287</v>
      </c>
      <c r="K23" s="346">
        <v>17.23085816387233</v>
      </c>
    </row>
    <row r="24" spans="1:59" x14ac:dyDescent="0.25">
      <c r="A24" s="343" t="s">
        <v>10</v>
      </c>
      <c r="B24" s="344">
        <v>10097.282884028111</v>
      </c>
      <c r="C24" s="344">
        <v>930.46634084911773</v>
      </c>
      <c r="D24" s="344">
        <v>341.96626202146666</v>
      </c>
      <c r="E24" s="344">
        <v>128.56871091504738</v>
      </c>
      <c r="F24" s="344">
        <v>172.30858163872375</v>
      </c>
      <c r="G24" s="344">
        <v>202.79394608249819</v>
      </c>
      <c r="H24" s="344">
        <v>299.55184192578139</v>
      </c>
      <c r="I24" s="344">
        <v>7692.9154448542604</v>
      </c>
      <c r="J24" s="344">
        <v>311.48089757769287</v>
      </c>
      <c r="K24" s="344">
        <v>17.23085816387233</v>
      </c>
    </row>
    <row r="25" spans="1:59" x14ac:dyDescent="0.25">
      <c r="A25" s="345" t="s">
        <v>11</v>
      </c>
      <c r="B25" s="346">
        <v>41196.330968591392</v>
      </c>
      <c r="C25" s="346">
        <v>1619.7006674040329</v>
      </c>
      <c r="D25" s="346">
        <v>1232.6690840308881</v>
      </c>
      <c r="E25" s="346">
        <v>949.02264964098083</v>
      </c>
      <c r="F25" s="346">
        <v>620.31089389940587</v>
      </c>
      <c r="G25" s="346">
        <v>593.80188133960144</v>
      </c>
      <c r="H25" s="346">
        <v>893.35372326539152</v>
      </c>
      <c r="I25" s="346">
        <v>30067.847495972132</v>
      </c>
      <c r="J25" s="346">
        <v>5170.5828997893013</v>
      </c>
      <c r="K25" s="346">
        <v>49.04167323563663</v>
      </c>
    </row>
    <row r="26" spans="1:59" s="592" customFormat="1" ht="17.25" customHeight="1" x14ac:dyDescent="0.25">
      <c r="A26" s="343" t="s">
        <v>11</v>
      </c>
      <c r="B26" s="344">
        <v>41196.330968591392</v>
      </c>
      <c r="C26" s="344">
        <v>1619.7006674040329</v>
      </c>
      <c r="D26" s="344">
        <v>1232.6690840308881</v>
      </c>
      <c r="E26" s="344">
        <v>949.02264964098083</v>
      </c>
      <c r="F26" s="344">
        <v>620.31089389940587</v>
      </c>
      <c r="G26" s="344">
        <v>593.80188133960144</v>
      </c>
      <c r="H26" s="344">
        <v>893.35372326539152</v>
      </c>
      <c r="I26" s="344">
        <v>30067.847495972132</v>
      </c>
      <c r="J26" s="344">
        <v>5170.5828997893013</v>
      </c>
      <c r="K26" s="344">
        <v>49.04167323563663</v>
      </c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</row>
    <row r="27" spans="1:59" s="592" customFormat="1" x14ac:dyDescent="0.25">
      <c r="A27" s="345" t="s">
        <v>12</v>
      </c>
      <c r="B27" s="346">
        <v>31509.937779227224</v>
      </c>
      <c r="C27" s="346">
        <v>809.85033370200756</v>
      </c>
      <c r="D27" s="346">
        <v>956.97535340892216</v>
      </c>
      <c r="E27" s="346">
        <v>261.11377371406661</v>
      </c>
      <c r="F27" s="346">
        <v>283.64643438989941</v>
      </c>
      <c r="G27" s="346">
        <v>259.78832308607645</v>
      </c>
      <c r="H27" s="346">
        <v>418.84239844489622</v>
      </c>
      <c r="I27" s="346">
        <v>25334.663303413367</v>
      </c>
      <c r="J27" s="346">
        <v>3145.2943402205897</v>
      </c>
      <c r="K27" s="346">
        <v>39.763518839705377</v>
      </c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</row>
    <row r="28" spans="1:59" x14ac:dyDescent="0.25">
      <c r="A28" s="343" t="s">
        <v>12</v>
      </c>
      <c r="B28" s="344">
        <v>23253.70581746622</v>
      </c>
      <c r="C28" s="344">
        <v>653.44715959916141</v>
      </c>
      <c r="D28" s="344">
        <v>850.93930316970443</v>
      </c>
      <c r="E28" s="344">
        <v>206.77029796646877</v>
      </c>
      <c r="F28" s="344">
        <v>217.37390299039032</v>
      </c>
      <c r="G28" s="344">
        <v>221.3502548743609</v>
      </c>
      <c r="H28" s="344">
        <v>351.24441641739782</v>
      </c>
      <c r="I28" s="344">
        <v>17847.192705887614</v>
      </c>
      <c r="J28" s="344">
        <v>2890.8078196465108</v>
      </c>
      <c r="K28" s="344">
        <v>14.579956907891971</v>
      </c>
    </row>
    <row r="29" spans="1:59" x14ac:dyDescent="0.25">
      <c r="A29" s="343" t="s">
        <v>164</v>
      </c>
      <c r="B29" s="344">
        <v>8256.2319617500088</v>
      </c>
      <c r="C29" s="344">
        <v>156.40317410284143</v>
      </c>
      <c r="D29" s="344">
        <v>106.03605023921433</v>
      </c>
      <c r="E29" s="344">
        <v>54.343475747597346</v>
      </c>
      <c r="F29" s="344">
        <v>66.272531399508964</v>
      </c>
      <c r="G29" s="344">
        <v>38.438068211715198</v>
      </c>
      <c r="H29" s="344">
        <v>67.597982027499143</v>
      </c>
      <c r="I29" s="344">
        <v>7487.4705975158113</v>
      </c>
      <c r="J29" s="344">
        <v>254.48652057411573</v>
      </c>
      <c r="K29" s="344">
        <v>25.183561931813404</v>
      </c>
    </row>
    <row r="30" spans="1:59" x14ac:dyDescent="0.25">
      <c r="A30" s="345" t="s">
        <v>13</v>
      </c>
      <c r="B30" s="346">
        <v>29185.097377729584</v>
      </c>
      <c r="C30" s="346">
        <v>1241.9472384268197</v>
      </c>
      <c r="D30" s="346">
        <v>585.84917757166011</v>
      </c>
      <c r="E30" s="346">
        <v>300.87729255377155</v>
      </c>
      <c r="F30" s="346">
        <v>242.55746492220399</v>
      </c>
      <c r="G30" s="346">
        <v>308.82999632171254</v>
      </c>
      <c r="H30" s="346">
        <v>587.17462819965033</v>
      </c>
      <c r="I30" s="346">
        <v>22241.061537680474</v>
      </c>
      <c r="J30" s="346">
        <v>3654.2673813687475</v>
      </c>
      <c r="K30" s="346">
        <v>22.532660675833046</v>
      </c>
    </row>
    <row r="31" spans="1:59" ht="16.5" customHeight="1" x14ac:dyDescent="0.25">
      <c r="A31" s="343" t="s">
        <v>13</v>
      </c>
      <c r="B31" s="344">
        <v>15945.171054719965</v>
      </c>
      <c r="C31" s="344">
        <v>1027.2242366924038</v>
      </c>
      <c r="D31" s="344">
        <v>420.16784907288638</v>
      </c>
      <c r="E31" s="344">
        <v>149.77592096289047</v>
      </c>
      <c r="F31" s="344">
        <v>120.6160071471063</v>
      </c>
      <c r="G31" s="344">
        <v>177.61038415068452</v>
      </c>
      <c r="H31" s="344">
        <v>156.40317410284143</v>
      </c>
      <c r="I31" s="344">
        <v>12196.796678764262</v>
      </c>
      <c r="J31" s="344">
        <v>1676.6950444076124</v>
      </c>
      <c r="K31" s="344">
        <v>19.881759419852688</v>
      </c>
    </row>
    <row r="32" spans="1:59" x14ac:dyDescent="0.25">
      <c r="A32" s="343" t="s">
        <v>165</v>
      </c>
      <c r="B32" s="344">
        <v>8268.1610174019188</v>
      </c>
      <c r="C32" s="344">
        <v>102.0596983552438</v>
      </c>
      <c r="D32" s="344">
        <v>72.899784539459858</v>
      </c>
      <c r="E32" s="344">
        <v>90.130642703332185</v>
      </c>
      <c r="F32" s="344">
        <v>67.597982027499143</v>
      </c>
      <c r="G32" s="344">
        <v>75.550685795440216</v>
      </c>
      <c r="H32" s="344">
        <v>352.56986704538798</v>
      </c>
      <c r="I32" s="344">
        <v>6977.1721057396635</v>
      </c>
      <c r="J32" s="344">
        <v>530.1802511960708</v>
      </c>
      <c r="K32" s="344">
        <v>0</v>
      </c>
    </row>
    <row r="33" spans="1:11" x14ac:dyDescent="0.25">
      <c r="A33" s="343" t="s">
        <v>166</v>
      </c>
      <c r="B33" s="344">
        <v>4971.7653055908022</v>
      </c>
      <c r="C33" s="344">
        <v>112.66330337916523</v>
      </c>
      <c r="D33" s="344">
        <v>92.781543959312543</v>
      </c>
      <c r="E33" s="344">
        <v>60.97072888754824</v>
      </c>
      <c r="F33" s="344">
        <v>54.343475747597346</v>
      </c>
      <c r="G33" s="344">
        <v>55.668926375587525</v>
      </c>
      <c r="H33" s="344">
        <v>78.201587051420574</v>
      </c>
      <c r="I33" s="344">
        <v>3067.09275316918</v>
      </c>
      <c r="J33" s="344">
        <v>1447.392085765304</v>
      </c>
      <c r="K33" s="344">
        <v>2.6509012559803589</v>
      </c>
    </row>
    <row r="34" spans="1:11" ht="15.75" customHeight="1" x14ac:dyDescent="0.25">
      <c r="A34" s="345" t="s">
        <v>14</v>
      </c>
      <c r="B34" s="346">
        <v>57205.123653476512</v>
      </c>
      <c r="C34" s="346">
        <v>3344.1119344190888</v>
      </c>
      <c r="D34" s="346">
        <v>1870.2108360941847</v>
      </c>
      <c r="E34" s="346">
        <v>650.79625834318097</v>
      </c>
      <c r="F34" s="346">
        <v>349.91896578940765</v>
      </c>
      <c r="G34" s="346">
        <v>482.46402858842413</v>
      </c>
      <c r="H34" s="346">
        <v>701.16338220680939</v>
      </c>
      <c r="I34" s="346">
        <v>47011.082873591477</v>
      </c>
      <c r="J34" s="346">
        <v>2619.090440908562</v>
      </c>
      <c r="K34" s="346">
        <v>176.28493352269433</v>
      </c>
    </row>
    <row r="35" spans="1:11" ht="17.25" customHeight="1" x14ac:dyDescent="0.25">
      <c r="A35" s="343" t="s">
        <v>14</v>
      </c>
      <c r="B35" s="344">
        <v>28727.816911072408</v>
      </c>
      <c r="C35" s="344">
        <v>1829.1218666264879</v>
      </c>
      <c r="D35" s="344">
        <v>1575.9607966803555</v>
      </c>
      <c r="E35" s="344">
        <v>368.47527458126996</v>
      </c>
      <c r="F35" s="344">
        <v>213.39755110641974</v>
      </c>
      <c r="G35" s="344">
        <v>242.55746492220399</v>
      </c>
      <c r="H35" s="344">
        <v>360.52257081332897</v>
      </c>
      <c r="I35" s="344">
        <v>22901.135950420397</v>
      </c>
      <c r="J35" s="344">
        <v>1212.7873246110348</v>
      </c>
      <c r="K35" s="344">
        <v>23.858111303823225</v>
      </c>
    </row>
    <row r="36" spans="1:11" x14ac:dyDescent="0.25">
      <c r="A36" s="343" t="s">
        <v>167</v>
      </c>
      <c r="B36" s="344">
        <v>9785.8019864504622</v>
      </c>
      <c r="C36" s="344">
        <v>674.65436964700496</v>
      </c>
      <c r="D36" s="344">
        <v>86.154290819361648</v>
      </c>
      <c r="E36" s="344">
        <v>83.50338956338129</v>
      </c>
      <c r="F36" s="344">
        <v>42.414420095685735</v>
      </c>
      <c r="G36" s="344">
        <v>71.574333911469679</v>
      </c>
      <c r="H36" s="344">
        <v>80.852488307400932</v>
      </c>
      <c r="I36" s="344">
        <v>8219.119344166289</v>
      </c>
      <c r="J36" s="344">
        <v>406.91334279298474</v>
      </c>
      <c r="K36" s="344">
        <v>120.6160071471063</v>
      </c>
    </row>
    <row r="37" spans="1:11" x14ac:dyDescent="0.25">
      <c r="A37" s="343" t="s">
        <v>168</v>
      </c>
      <c r="B37" s="344">
        <v>18691.504755918399</v>
      </c>
      <c r="C37" s="344">
        <v>840.33569814578266</v>
      </c>
      <c r="D37" s="344">
        <v>208.09574859445897</v>
      </c>
      <c r="E37" s="344">
        <v>198.81759419852762</v>
      </c>
      <c r="F37" s="344">
        <v>94.106994587302722</v>
      </c>
      <c r="G37" s="344">
        <v>168.33222975475317</v>
      </c>
      <c r="H37" s="344">
        <v>259.78832308607645</v>
      </c>
      <c r="I37" s="344">
        <v>15890.827578972376</v>
      </c>
      <c r="J37" s="344">
        <v>999.38977350460925</v>
      </c>
      <c r="K37" s="344">
        <v>31.810815071764299</v>
      </c>
    </row>
    <row r="38" spans="1:11" x14ac:dyDescent="0.25">
      <c r="A38" s="345" t="s">
        <v>15</v>
      </c>
      <c r="B38" s="346">
        <v>54420.351884065713</v>
      </c>
      <c r="C38" s="346">
        <v>5557.6144831623797</v>
      </c>
      <c r="D38" s="346">
        <v>4821.9893846279328</v>
      </c>
      <c r="E38" s="346">
        <v>1199.5328183311326</v>
      </c>
      <c r="F38" s="346">
        <v>998.06432287661903</v>
      </c>
      <c r="G38" s="346">
        <v>889.37737138142086</v>
      </c>
      <c r="H38" s="346">
        <v>831.05754374985111</v>
      </c>
      <c r="I38" s="346">
        <v>37583.152556685709</v>
      </c>
      <c r="J38" s="346">
        <v>2302.3077408189533</v>
      </c>
      <c r="K38" s="346">
        <v>237.25566241024322</v>
      </c>
    </row>
    <row r="39" spans="1:11" x14ac:dyDescent="0.25">
      <c r="A39" s="343" t="s">
        <v>15</v>
      </c>
      <c r="B39" s="344">
        <v>54420.351884065713</v>
      </c>
      <c r="C39" s="344">
        <v>5557.6144831623797</v>
      </c>
      <c r="D39" s="344">
        <v>4821.9893846279328</v>
      </c>
      <c r="E39" s="344">
        <v>1199.5328183311326</v>
      </c>
      <c r="F39" s="344">
        <v>998.06432287661903</v>
      </c>
      <c r="G39" s="344">
        <v>889.37737138142086</v>
      </c>
      <c r="H39" s="344">
        <v>831.05754374985111</v>
      </c>
      <c r="I39" s="344">
        <v>37583.152556685709</v>
      </c>
      <c r="J39" s="344">
        <v>2302.3077408189533</v>
      </c>
      <c r="K39" s="344">
        <v>237.25566241024322</v>
      </c>
    </row>
    <row r="40" spans="1:11" ht="16.5" customHeight="1" x14ac:dyDescent="0.25">
      <c r="A40" s="345" t="s">
        <v>169</v>
      </c>
      <c r="B40" s="346">
        <v>19008.287456008442</v>
      </c>
      <c r="C40" s="346">
        <v>922.5136370811764</v>
      </c>
      <c r="D40" s="346">
        <v>596.45278259558188</v>
      </c>
      <c r="E40" s="346">
        <v>201.468495454508</v>
      </c>
      <c r="F40" s="346">
        <v>261.11377371406661</v>
      </c>
      <c r="G40" s="346">
        <v>184.23763729063549</v>
      </c>
      <c r="H40" s="346">
        <v>221.3502548743609</v>
      </c>
      <c r="I40" s="346">
        <v>15621.761101490407</v>
      </c>
      <c r="J40" s="346">
        <v>943.72084712901994</v>
      </c>
      <c r="K40" s="346">
        <v>55.668926375587525</v>
      </c>
    </row>
    <row r="41" spans="1:11" ht="18" customHeight="1" x14ac:dyDescent="0.25">
      <c r="A41" s="343" t="s">
        <v>169</v>
      </c>
      <c r="B41" s="344">
        <v>10170.182668567561</v>
      </c>
      <c r="C41" s="344">
        <v>593.80188133960144</v>
      </c>
      <c r="D41" s="344">
        <v>422.81875032886671</v>
      </c>
      <c r="E41" s="344">
        <v>117.96510589112594</v>
      </c>
      <c r="F41" s="344">
        <v>181.5867360346551</v>
      </c>
      <c r="G41" s="344">
        <v>96.75789584328308</v>
      </c>
      <c r="H41" s="344">
        <v>123.26690840308666</v>
      </c>
      <c r="I41" s="344">
        <v>8106.4560407871386</v>
      </c>
      <c r="J41" s="344">
        <v>503.67123863626676</v>
      </c>
      <c r="K41" s="344">
        <v>23.858111303823225</v>
      </c>
    </row>
    <row r="42" spans="1:11" ht="16.5" customHeight="1" x14ac:dyDescent="0.25">
      <c r="A42" s="343" t="s">
        <v>170</v>
      </c>
      <c r="B42" s="344">
        <v>8838.1047874376163</v>
      </c>
      <c r="C42" s="344">
        <v>328.71175574156501</v>
      </c>
      <c r="D42" s="344">
        <v>173.63403226671394</v>
      </c>
      <c r="E42" s="344">
        <v>83.50338956338129</v>
      </c>
      <c r="F42" s="344">
        <v>79.527037679410753</v>
      </c>
      <c r="G42" s="344">
        <v>87.479741447351827</v>
      </c>
      <c r="H42" s="344">
        <v>98.083346471273259</v>
      </c>
      <c r="I42" s="344">
        <v>7515.3050607036012</v>
      </c>
      <c r="J42" s="344">
        <v>440.04960849273886</v>
      </c>
      <c r="K42" s="344">
        <v>31.810815071764299</v>
      </c>
    </row>
    <row r="43" spans="1:11" x14ac:dyDescent="0.25">
      <c r="A43" s="345" t="s">
        <v>16</v>
      </c>
      <c r="B43" s="346">
        <v>21659.188711992068</v>
      </c>
      <c r="C43" s="346">
        <v>1859.607231070263</v>
      </c>
      <c r="D43" s="346">
        <v>1275.0835041265752</v>
      </c>
      <c r="E43" s="346">
        <v>280.99553313391908</v>
      </c>
      <c r="F43" s="346">
        <v>145.79956907891989</v>
      </c>
      <c r="G43" s="346">
        <v>174.95948289470414</v>
      </c>
      <c r="H43" s="346">
        <v>527.52934994009036</v>
      </c>
      <c r="I43" s="346">
        <v>13691.904987136975</v>
      </c>
      <c r="J43" s="346">
        <v>3667.5218876486474</v>
      </c>
      <c r="K43" s="346">
        <v>35.78716695573484</v>
      </c>
    </row>
    <row r="44" spans="1:11" ht="16.5" customHeight="1" x14ac:dyDescent="0.25">
      <c r="A44" s="343" t="s">
        <v>16</v>
      </c>
      <c r="B44" s="344">
        <v>16606.570918087276</v>
      </c>
      <c r="C44" s="344">
        <v>1663.4405381277102</v>
      </c>
      <c r="D44" s="344">
        <v>1247.2490409387806</v>
      </c>
      <c r="E44" s="344">
        <v>249.18471806215496</v>
      </c>
      <c r="F44" s="344">
        <v>132.54506279901796</v>
      </c>
      <c r="G44" s="344">
        <v>160.37952598681201</v>
      </c>
      <c r="H44" s="344">
        <v>360.52257081332897</v>
      </c>
      <c r="I44" s="344">
        <v>10867.369698890298</v>
      </c>
      <c r="J44" s="344">
        <v>1890.0925955140381</v>
      </c>
      <c r="K44" s="344">
        <v>35.78716695573484</v>
      </c>
    </row>
    <row r="45" spans="1:11" x14ac:dyDescent="0.25">
      <c r="A45" s="343" t="s">
        <v>171</v>
      </c>
      <c r="B45" s="344">
        <v>5052.6177938981918</v>
      </c>
      <c r="C45" s="344">
        <v>196.16669294254723</v>
      </c>
      <c r="D45" s="344">
        <v>27.834463187793762</v>
      </c>
      <c r="E45" s="344">
        <v>31.810815071764299</v>
      </c>
      <c r="F45" s="344">
        <v>13.254506279901792</v>
      </c>
      <c r="G45" s="344">
        <v>14.579956907891971</v>
      </c>
      <c r="H45" s="344">
        <v>167.00677912676298</v>
      </c>
      <c r="I45" s="344">
        <v>2824.5352882470111</v>
      </c>
      <c r="J45" s="344">
        <v>1777.4292921348692</v>
      </c>
      <c r="K45" s="344">
        <v>0</v>
      </c>
    </row>
    <row r="46" spans="1:11" x14ac:dyDescent="0.25">
      <c r="A46" s="345" t="s">
        <v>17</v>
      </c>
      <c r="B46" s="346">
        <v>39524.937726693715</v>
      </c>
      <c r="C46" s="346">
        <v>2103.4901466204542</v>
      </c>
      <c r="D46" s="346">
        <v>1440.7648326253529</v>
      </c>
      <c r="E46" s="346">
        <v>1338.7051342701059</v>
      </c>
      <c r="F46" s="346">
        <v>561.99106626783612</v>
      </c>
      <c r="G46" s="346">
        <v>555.36381312788501</v>
      </c>
      <c r="H46" s="346">
        <v>842.9865994017631</v>
      </c>
      <c r="I46" s="346">
        <v>29850.473592981474</v>
      </c>
      <c r="J46" s="346">
        <v>2721.1501392637915</v>
      </c>
      <c r="K46" s="346">
        <v>110.01240212318487</v>
      </c>
    </row>
    <row r="47" spans="1:11" ht="15.75" customHeight="1" x14ac:dyDescent="0.25">
      <c r="A47" s="343" t="s">
        <v>17</v>
      </c>
      <c r="B47" s="344">
        <v>24478.422197730655</v>
      </c>
      <c r="C47" s="344">
        <v>1605.1207104961404</v>
      </c>
      <c r="D47" s="344">
        <v>1177.0001576552988</v>
      </c>
      <c r="E47" s="344">
        <v>848.28840191372399</v>
      </c>
      <c r="F47" s="344">
        <v>404.26244153700441</v>
      </c>
      <c r="G47" s="344">
        <v>396.30973776906342</v>
      </c>
      <c r="H47" s="344">
        <v>520.90209680013925</v>
      </c>
      <c r="I47" s="344">
        <v>17550.291765217447</v>
      </c>
      <c r="J47" s="344">
        <v>1920.5779599578132</v>
      </c>
      <c r="K47" s="344">
        <v>55.668926375587525</v>
      </c>
    </row>
    <row r="48" spans="1:11" x14ac:dyDescent="0.25">
      <c r="A48" s="343" t="s">
        <v>172</v>
      </c>
      <c r="B48" s="344">
        <v>15046.515528942749</v>
      </c>
      <c r="C48" s="344">
        <v>498.36943612430611</v>
      </c>
      <c r="D48" s="344">
        <v>263.76467497004694</v>
      </c>
      <c r="E48" s="344">
        <v>490.41673235636512</v>
      </c>
      <c r="F48" s="344">
        <v>157.72862473083163</v>
      </c>
      <c r="G48" s="344">
        <v>159.05407535882182</v>
      </c>
      <c r="H48" s="344">
        <v>322.08450260161419</v>
      </c>
      <c r="I48" s="344">
        <v>12300.181827747481</v>
      </c>
      <c r="J48" s="344">
        <v>800.57217930607601</v>
      </c>
      <c r="K48" s="344">
        <v>54.343475747597346</v>
      </c>
    </row>
    <row r="49" spans="1:11" x14ac:dyDescent="0.25">
      <c r="A49" s="345" t="s">
        <v>18</v>
      </c>
      <c r="B49" s="346">
        <v>17263.994429571216</v>
      </c>
      <c r="C49" s="346">
        <v>581.87282568768944</v>
      </c>
      <c r="D49" s="346">
        <v>444.02596037670935</v>
      </c>
      <c r="E49" s="346">
        <v>311.48089757769287</v>
      </c>
      <c r="F49" s="346">
        <v>198.81759419852762</v>
      </c>
      <c r="G49" s="346">
        <v>201.468495454508</v>
      </c>
      <c r="H49" s="346">
        <v>230.62840927029225</v>
      </c>
      <c r="I49" s="346">
        <v>13430.791213422946</v>
      </c>
      <c r="J49" s="346">
        <v>1679.3459456635928</v>
      </c>
      <c r="K49" s="346">
        <v>185.56308791862568</v>
      </c>
    </row>
    <row r="50" spans="1:11" x14ac:dyDescent="0.25">
      <c r="A50" s="343" t="s">
        <v>18</v>
      </c>
      <c r="B50" s="344">
        <v>10649.995795899938</v>
      </c>
      <c r="C50" s="344">
        <v>387.03158337313226</v>
      </c>
      <c r="D50" s="344">
        <v>320.75905197362403</v>
      </c>
      <c r="E50" s="344">
        <v>189.53943980259626</v>
      </c>
      <c r="F50" s="344">
        <v>103.38514898323398</v>
      </c>
      <c r="G50" s="344">
        <v>86.154290819361648</v>
      </c>
      <c r="H50" s="344">
        <v>100.73424772725362</v>
      </c>
      <c r="I50" s="344">
        <v>8672.423458938867</v>
      </c>
      <c r="J50" s="344">
        <v>642.84355457523964</v>
      </c>
      <c r="K50" s="344">
        <v>147.12501970691008</v>
      </c>
    </row>
    <row r="51" spans="1:11" ht="18" customHeight="1" x14ac:dyDescent="0.25">
      <c r="A51" s="343" t="s">
        <v>173</v>
      </c>
      <c r="B51" s="344">
        <v>6613.9986336704051</v>
      </c>
      <c r="C51" s="344">
        <v>194.84124231455704</v>
      </c>
      <c r="D51" s="344">
        <v>123.26690840308666</v>
      </c>
      <c r="E51" s="344">
        <v>121.94145777509648</v>
      </c>
      <c r="F51" s="344">
        <v>95.432445215292901</v>
      </c>
      <c r="G51" s="344">
        <v>115.31420463514559</v>
      </c>
      <c r="H51" s="344">
        <v>129.89416154303757</v>
      </c>
      <c r="I51" s="344">
        <v>4758.3677544844131</v>
      </c>
      <c r="J51" s="344">
        <v>1036.5023910883353</v>
      </c>
      <c r="K51" s="344">
        <v>38.438068211715198</v>
      </c>
    </row>
    <row r="52" spans="1:11" x14ac:dyDescent="0.25">
      <c r="A52" s="345" t="s">
        <v>174</v>
      </c>
      <c r="B52" s="346">
        <v>12745.533238752119</v>
      </c>
      <c r="C52" s="346">
        <v>381.72978086117161</v>
      </c>
      <c r="D52" s="346">
        <v>262.43922434205678</v>
      </c>
      <c r="E52" s="346">
        <v>113.98875400715541</v>
      </c>
      <c r="F52" s="346">
        <v>104.71059961122415</v>
      </c>
      <c r="G52" s="346">
        <v>88.805192075342006</v>
      </c>
      <c r="H52" s="346">
        <v>230.62840927029225</v>
      </c>
      <c r="I52" s="346">
        <v>10318.63313890244</v>
      </c>
      <c r="J52" s="346">
        <v>1117.3548793957389</v>
      </c>
      <c r="K52" s="346">
        <v>127.2432602870572</v>
      </c>
    </row>
    <row r="53" spans="1:11" ht="15.75" customHeight="1" x14ac:dyDescent="0.25">
      <c r="A53" s="343" t="s">
        <v>174</v>
      </c>
      <c r="B53" s="344">
        <v>12745.533238752119</v>
      </c>
      <c r="C53" s="344">
        <v>381.72978086117161</v>
      </c>
      <c r="D53" s="344">
        <v>262.43922434205678</v>
      </c>
      <c r="E53" s="344">
        <v>113.98875400715541</v>
      </c>
      <c r="F53" s="344">
        <v>104.71059961122415</v>
      </c>
      <c r="G53" s="344">
        <v>88.805192075342006</v>
      </c>
      <c r="H53" s="344">
        <v>230.62840927029225</v>
      </c>
      <c r="I53" s="344">
        <v>10318.63313890244</v>
      </c>
      <c r="J53" s="344">
        <v>1117.3548793957389</v>
      </c>
      <c r="K53" s="344">
        <v>127.2432602870572</v>
      </c>
    </row>
    <row r="54" spans="1:11" x14ac:dyDescent="0.25">
      <c r="A54" s="345" t="s">
        <v>175</v>
      </c>
      <c r="B54" s="346">
        <v>14378.488412435792</v>
      </c>
      <c r="C54" s="346">
        <v>1117.3548793957389</v>
      </c>
      <c r="D54" s="346">
        <v>278.34463187793875</v>
      </c>
      <c r="E54" s="346">
        <v>209.42119922244916</v>
      </c>
      <c r="F54" s="346">
        <v>226.65205738632167</v>
      </c>
      <c r="G54" s="346">
        <v>273.04282936597809</v>
      </c>
      <c r="H54" s="346">
        <v>336.664459509506</v>
      </c>
      <c r="I54" s="346">
        <v>8159.4740659067384</v>
      </c>
      <c r="J54" s="346">
        <v>3744.3980240720671</v>
      </c>
      <c r="K54" s="346">
        <v>33.136265699754482</v>
      </c>
    </row>
    <row r="55" spans="1:11" x14ac:dyDescent="0.25">
      <c r="A55" s="343" t="s">
        <v>175</v>
      </c>
      <c r="B55" s="344">
        <v>14378.488412435792</v>
      </c>
      <c r="C55" s="344">
        <v>1117.3548793957389</v>
      </c>
      <c r="D55" s="344">
        <v>278.34463187793875</v>
      </c>
      <c r="E55" s="344">
        <v>209.42119922244916</v>
      </c>
      <c r="F55" s="344">
        <v>226.65205738632167</v>
      </c>
      <c r="G55" s="344">
        <v>273.04282936597809</v>
      </c>
      <c r="H55" s="344">
        <v>336.664459509506</v>
      </c>
      <c r="I55" s="344">
        <v>8159.4740659067384</v>
      </c>
      <c r="J55" s="344">
        <v>3744.3980240720671</v>
      </c>
      <c r="K55" s="344">
        <v>33.136265699754482</v>
      </c>
    </row>
    <row r="56" spans="1:11" x14ac:dyDescent="0.25">
      <c r="A56" s="345" t="s">
        <v>176</v>
      </c>
      <c r="B56" s="346">
        <v>17611.262494105071</v>
      </c>
      <c r="C56" s="346">
        <v>894.67917389338174</v>
      </c>
      <c r="D56" s="346">
        <v>511.62394240420775</v>
      </c>
      <c r="E56" s="346">
        <v>169.65768038274337</v>
      </c>
      <c r="F56" s="346">
        <v>214.72300173440993</v>
      </c>
      <c r="G56" s="346">
        <v>214.72300173440993</v>
      </c>
      <c r="H56" s="346">
        <v>270.39192810999776</v>
      </c>
      <c r="I56" s="346">
        <v>14137.256398141613</v>
      </c>
      <c r="J56" s="346">
        <v>1129.2839350476509</v>
      </c>
      <c r="K56" s="346">
        <v>68.923432655489322</v>
      </c>
    </row>
    <row r="57" spans="1:11" ht="17.25" customHeight="1" x14ac:dyDescent="0.25">
      <c r="A57" s="343" t="s">
        <v>176</v>
      </c>
      <c r="B57" s="344">
        <v>10557.214251940639</v>
      </c>
      <c r="C57" s="344">
        <v>795.27037679411512</v>
      </c>
      <c r="D57" s="344">
        <v>445.35141100469951</v>
      </c>
      <c r="E57" s="344">
        <v>127.2432602870572</v>
      </c>
      <c r="F57" s="344">
        <v>172.30858163872375</v>
      </c>
      <c r="G57" s="344">
        <v>169.65768038274337</v>
      </c>
      <c r="H57" s="344">
        <v>204.11939671048839</v>
      </c>
      <c r="I57" s="344">
        <v>8175.3794734426183</v>
      </c>
      <c r="J57" s="344">
        <v>442.70050974871918</v>
      </c>
      <c r="K57" s="344">
        <v>25.183561931813404</v>
      </c>
    </row>
    <row r="58" spans="1:11" ht="17.25" customHeight="1" x14ac:dyDescent="0.25">
      <c r="A58" s="343" t="s">
        <v>177</v>
      </c>
      <c r="B58" s="344">
        <v>7054.0482421630832</v>
      </c>
      <c r="C58" s="344">
        <v>99.408797099263438</v>
      </c>
      <c r="D58" s="344">
        <v>66.272531399508964</v>
      </c>
      <c r="E58" s="344">
        <v>42.414420095685735</v>
      </c>
      <c r="F58" s="344">
        <v>42.414420095685735</v>
      </c>
      <c r="G58" s="344">
        <v>45.065321351666093</v>
      </c>
      <c r="H58" s="344">
        <v>66.272531399508964</v>
      </c>
      <c r="I58" s="344">
        <v>5961.8769246993279</v>
      </c>
      <c r="J58" s="344">
        <v>686.58342529891695</v>
      </c>
      <c r="K58" s="344">
        <v>43.739870723675914</v>
      </c>
    </row>
    <row r="59" spans="1:11" ht="17.25" customHeight="1" x14ac:dyDescent="0.25">
      <c r="A59" s="345" t="s">
        <v>178</v>
      </c>
      <c r="B59" s="346">
        <v>24759.41773086492</v>
      </c>
      <c r="C59" s="346">
        <v>414.86604656092572</v>
      </c>
      <c r="D59" s="346">
        <v>288.94823690186007</v>
      </c>
      <c r="E59" s="346">
        <v>328.71175574156501</v>
      </c>
      <c r="F59" s="346">
        <v>163.0304272427924</v>
      </c>
      <c r="G59" s="346">
        <v>189.53943980259626</v>
      </c>
      <c r="H59" s="346">
        <v>291.5991381578404</v>
      </c>
      <c r="I59" s="346">
        <v>19041.423721708237</v>
      </c>
      <c r="J59" s="346">
        <v>3931.2865626186563</v>
      </c>
      <c r="K59" s="346">
        <v>110.01240212318487</v>
      </c>
    </row>
    <row r="60" spans="1:11" ht="17.25" customHeight="1" x14ac:dyDescent="0.25">
      <c r="A60" s="343" t="s">
        <v>178</v>
      </c>
      <c r="B60" s="344">
        <v>17183.141941263715</v>
      </c>
      <c r="C60" s="344">
        <v>347.26806453342732</v>
      </c>
      <c r="D60" s="344">
        <v>188.21398917460607</v>
      </c>
      <c r="E60" s="344">
        <v>277.01918124994859</v>
      </c>
      <c r="F60" s="344">
        <v>128.56871091504738</v>
      </c>
      <c r="G60" s="344">
        <v>123.26690840308666</v>
      </c>
      <c r="H60" s="344">
        <v>230.62840927029225</v>
      </c>
      <c r="I60" s="344">
        <v>13347.287823859577</v>
      </c>
      <c r="J60" s="344">
        <v>2437.5037048739327</v>
      </c>
      <c r="K60" s="344">
        <v>103.38514898323398</v>
      </c>
    </row>
    <row r="61" spans="1:11" x14ac:dyDescent="0.25">
      <c r="A61" s="343" t="s">
        <v>179</v>
      </c>
      <c r="B61" s="344">
        <v>7576.2757895911409</v>
      </c>
      <c r="C61" s="344">
        <v>67.597982027499143</v>
      </c>
      <c r="D61" s="344">
        <v>100.73424772725362</v>
      </c>
      <c r="E61" s="344">
        <v>51.692574491616988</v>
      </c>
      <c r="F61" s="344">
        <v>34.461716327744661</v>
      </c>
      <c r="G61" s="344">
        <v>66.272531399508964</v>
      </c>
      <c r="H61" s="344">
        <v>60.97072888754824</v>
      </c>
      <c r="I61" s="344">
        <v>5694.1358978453491</v>
      </c>
      <c r="J61" s="344">
        <v>1493.7828577449618</v>
      </c>
      <c r="K61" s="344">
        <v>6.6272531399508967</v>
      </c>
    </row>
    <row r="62" spans="1:11" x14ac:dyDescent="0.25">
      <c r="A62" s="345" t="s">
        <v>180</v>
      </c>
      <c r="B62" s="346">
        <v>7484.8196962598313</v>
      </c>
      <c r="C62" s="346">
        <v>369.80072520926012</v>
      </c>
      <c r="D62" s="346">
        <v>87.479741447351827</v>
      </c>
      <c r="E62" s="346">
        <v>117.96510589112594</v>
      </c>
      <c r="F62" s="346">
        <v>71.574333911469679</v>
      </c>
      <c r="G62" s="346">
        <v>88.805192075342006</v>
      </c>
      <c r="H62" s="346">
        <v>53.018025119607167</v>
      </c>
      <c r="I62" s="346">
        <v>6199.1325871095369</v>
      </c>
      <c r="J62" s="346">
        <v>474.51132482048314</v>
      </c>
      <c r="K62" s="346">
        <v>22.532660675833046</v>
      </c>
    </row>
    <row r="63" spans="1:11" ht="15.75" customHeight="1" x14ac:dyDescent="0.25">
      <c r="A63" s="343" t="s">
        <v>180</v>
      </c>
      <c r="B63" s="344">
        <v>7484.8196962598313</v>
      </c>
      <c r="C63" s="344">
        <v>369.80072520926012</v>
      </c>
      <c r="D63" s="344">
        <v>87.479741447351827</v>
      </c>
      <c r="E63" s="344">
        <v>117.96510589112594</v>
      </c>
      <c r="F63" s="344">
        <v>71.574333911469679</v>
      </c>
      <c r="G63" s="344">
        <v>88.805192075342006</v>
      </c>
      <c r="H63" s="344">
        <v>53.018025119607167</v>
      </c>
      <c r="I63" s="344">
        <v>6199.1325871095369</v>
      </c>
      <c r="J63" s="344">
        <v>474.51132482048314</v>
      </c>
      <c r="K63" s="344">
        <v>22.532660675833046</v>
      </c>
    </row>
    <row r="64" spans="1:11" x14ac:dyDescent="0.25">
      <c r="A64" s="345" t="s">
        <v>181</v>
      </c>
      <c r="B64" s="346">
        <v>15548.861316950957</v>
      </c>
      <c r="C64" s="346">
        <v>461.25681854058149</v>
      </c>
      <c r="D64" s="346">
        <v>204.11939671048839</v>
      </c>
      <c r="E64" s="346">
        <v>245.20836617818438</v>
      </c>
      <c r="F64" s="346">
        <v>204.11939671048839</v>
      </c>
      <c r="G64" s="346">
        <v>220.02480424637071</v>
      </c>
      <c r="H64" s="346">
        <v>267.74102685401743</v>
      </c>
      <c r="I64" s="346">
        <v>12589.1300646493</v>
      </c>
      <c r="J64" s="346">
        <v>1326.7760786181939</v>
      </c>
      <c r="K64" s="346">
        <v>30.48536444377412</v>
      </c>
    </row>
    <row r="65" spans="1:59" x14ac:dyDescent="0.25">
      <c r="A65" s="343" t="s">
        <v>181</v>
      </c>
      <c r="B65" s="344">
        <v>15548.861316950957</v>
      </c>
      <c r="C65" s="344">
        <v>461.25681854058149</v>
      </c>
      <c r="D65" s="344">
        <v>204.11939671048839</v>
      </c>
      <c r="E65" s="344">
        <v>245.20836617818438</v>
      </c>
      <c r="F65" s="344">
        <v>204.11939671048839</v>
      </c>
      <c r="G65" s="344">
        <v>220.02480424637071</v>
      </c>
      <c r="H65" s="344">
        <v>267.74102685401743</v>
      </c>
      <c r="I65" s="344">
        <v>12589.1300646493</v>
      </c>
      <c r="J65" s="344">
        <v>1326.7760786181939</v>
      </c>
      <c r="K65" s="344">
        <v>30.48536444377412</v>
      </c>
    </row>
    <row r="66" spans="1:59" x14ac:dyDescent="0.25">
      <c r="A66" s="345" t="s">
        <v>182</v>
      </c>
      <c r="B66" s="346">
        <v>17450.882968118061</v>
      </c>
      <c r="C66" s="346">
        <v>375.10252772122078</v>
      </c>
      <c r="D66" s="346">
        <v>190.86489043058646</v>
      </c>
      <c r="E66" s="346">
        <v>206.77029796646877</v>
      </c>
      <c r="F66" s="346">
        <v>145.79956907891989</v>
      </c>
      <c r="G66" s="346">
        <v>170.98313101073356</v>
      </c>
      <c r="H66" s="346">
        <v>316.78270008965353</v>
      </c>
      <c r="I66" s="346">
        <v>14408.973776879562</v>
      </c>
      <c r="J66" s="346">
        <v>1615.7243155200622</v>
      </c>
      <c r="K66" s="346">
        <v>19.881759419852688</v>
      </c>
    </row>
    <row r="67" spans="1:59" x14ac:dyDescent="0.25">
      <c r="A67" s="343" t="s">
        <v>182</v>
      </c>
      <c r="B67" s="344">
        <v>17450.882968118061</v>
      </c>
      <c r="C67" s="344">
        <v>375.10252772122078</v>
      </c>
      <c r="D67" s="344">
        <v>190.86489043058646</v>
      </c>
      <c r="E67" s="344">
        <v>206.77029796646877</v>
      </c>
      <c r="F67" s="344">
        <v>145.79956907891989</v>
      </c>
      <c r="G67" s="344">
        <v>170.98313101073356</v>
      </c>
      <c r="H67" s="344">
        <v>316.78270008965353</v>
      </c>
      <c r="I67" s="344">
        <v>14408.973776879562</v>
      </c>
      <c r="J67" s="344">
        <v>1615.7243155200622</v>
      </c>
      <c r="K67" s="344">
        <v>19.881759419852688</v>
      </c>
    </row>
    <row r="68" spans="1:59" x14ac:dyDescent="0.25">
      <c r="A68" s="345" t="s">
        <v>183</v>
      </c>
      <c r="B68" s="346">
        <v>8061.3907194354788</v>
      </c>
      <c r="C68" s="346">
        <v>303.52819380975188</v>
      </c>
      <c r="D68" s="346">
        <v>139.17231593896892</v>
      </c>
      <c r="E68" s="346">
        <v>141.82321719494931</v>
      </c>
      <c r="F68" s="346">
        <v>123.26690840308666</v>
      </c>
      <c r="G68" s="346">
        <v>137.84686531097873</v>
      </c>
      <c r="H68" s="346">
        <v>290.27368752985024</v>
      </c>
      <c r="I68" s="346">
        <v>5566.8926375583096</v>
      </c>
      <c r="J68" s="346">
        <v>1355.9359924339788</v>
      </c>
      <c r="K68" s="346">
        <v>2.6509012559803589</v>
      </c>
    </row>
    <row r="69" spans="1:59" s="592" customFormat="1" ht="16.5" customHeight="1" x14ac:dyDescent="0.25">
      <c r="A69" s="343" t="s">
        <v>183</v>
      </c>
      <c r="B69" s="344">
        <v>8061.3907194354788</v>
      </c>
      <c r="C69" s="344">
        <v>303.52819380975188</v>
      </c>
      <c r="D69" s="344">
        <v>139.17231593896892</v>
      </c>
      <c r="E69" s="344">
        <v>141.82321719494931</v>
      </c>
      <c r="F69" s="344">
        <v>123.26690840308666</v>
      </c>
      <c r="G69" s="344">
        <v>137.84686531097873</v>
      </c>
      <c r="H69" s="344">
        <v>290.27368752985024</v>
      </c>
      <c r="I69" s="344">
        <v>5566.8926375583096</v>
      </c>
      <c r="J69" s="344">
        <v>1355.9359924339788</v>
      </c>
      <c r="K69" s="344">
        <v>2.6509012559803589</v>
      </c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  <c r="BB69" s="606"/>
      <c r="BC69" s="606"/>
      <c r="BD69" s="606"/>
      <c r="BE69" s="606"/>
      <c r="BF69" s="606"/>
      <c r="BG69" s="606"/>
    </row>
    <row r="70" spans="1:59" s="592" customFormat="1" x14ac:dyDescent="0.25">
      <c r="A70" s="345" t="s">
        <v>184</v>
      </c>
      <c r="B70" s="346">
        <v>9979.3177781370014</v>
      </c>
      <c r="C70" s="346">
        <v>868.17016133357731</v>
      </c>
      <c r="D70" s="346">
        <v>604.40548636352321</v>
      </c>
      <c r="E70" s="346">
        <v>79.527037679410753</v>
      </c>
      <c r="F70" s="346">
        <v>152.42682221887085</v>
      </c>
      <c r="G70" s="346">
        <v>108.68695149519469</v>
      </c>
      <c r="H70" s="346">
        <v>119.29055651911612</v>
      </c>
      <c r="I70" s="346">
        <v>7606.7611540349108</v>
      </c>
      <c r="J70" s="346">
        <v>426.79510221283721</v>
      </c>
      <c r="K70" s="346">
        <v>13.254506279901792</v>
      </c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/>
    </row>
    <row r="71" spans="1:59" x14ac:dyDescent="0.25">
      <c r="A71" s="348" t="s">
        <v>184</v>
      </c>
      <c r="B71" s="349">
        <v>9979.3177781370014</v>
      </c>
      <c r="C71" s="349">
        <v>868.17016133357731</v>
      </c>
      <c r="D71" s="349">
        <v>604.40548636352321</v>
      </c>
      <c r="E71" s="349">
        <v>79.527037679410753</v>
      </c>
      <c r="F71" s="349">
        <v>152.42682221887085</v>
      </c>
      <c r="G71" s="349">
        <v>108.68695149519469</v>
      </c>
      <c r="H71" s="349">
        <v>119.29055651911612</v>
      </c>
      <c r="I71" s="349">
        <v>7606.7611540349108</v>
      </c>
      <c r="J71" s="349">
        <v>426.79510221283721</v>
      </c>
      <c r="K71" s="349">
        <v>13.254506279901792</v>
      </c>
    </row>
    <row r="72" spans="1:59" s="606" customFormat="1" x14ac:dyDescent="0.25">
      <c r="A72" s="607"/>
      <c r="B72" s="607"/>
      <c r="C72" s="607"/>
      <c r="D72" s="607"/>
      <c r="E72" s="607"/>
      <c r="F72" s="607"/>
      <c r="G72" s="607"/>
      <c r="H72" s="607"/>
      <c r="I72" s="607"/>
      <c r="J72" s="607"/>
      <c r="K72" s="607"/>
    </row>
    <row r="73" spans="1:59" s="606" customFormat="1" x14ac:dyDescent="0.25"/>
    <row r="74" spans="1:59" s="606" customFormat="1" x14ac:dyDescent="0.25"/>
    <row r="75" spans="1:59" s="606" customFormat="1" x14ac:dyDescent="0.25"/>
    <row r="76" spans="1:59" s="606" customFormat="1" x14ac:dyDescent="0.25"/>
    <row r="77" spans="1:59" s="606" customFormat="1" x14ac:dyDescent="0.25"/>
    <row r="78" spans="1:59" s="606" customFormat="1" x14ac:dyDescent="0.25"/>
    <row r="79" spans="1:59" s="606" customFormat="1" x14ac:dyDescent="0.25"/>
    <row r="80" spans="1:59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  <row r="378" s="606" customFormat="1" x14ac:dyDescent="0.25"/>
    <row r="379" s="606" customFormat="1" x14ac:dyDescent="0.25"/>
    <row r="380" s="606" customFormat="1" x14ac:dyDescent="0.25"/>
    <row r="381" s="606" customFormat="1" x14ac:dyDescent="0.25"/>
    <row r="382" s="606" customFormat="1" x14ac:dyDescent="0.25"/>
    <row r="383" s="606" customFormat="1" x14ac:dyDescent="0.25"/>
    <row r="384" s="606" customFormat="1" x14ac:dyDescent="0.25"/>
    <row r="385" s="606" customFormat="1" x14ac:dyDescent="0.25"/>
    <row r="386" s="606" customFormat="1" x14ac:dyDescent="0.25"/>
    <row r="387" s="606" customFormat="1" x14ac:dyDescent="0.25"/>
    <row r="388" s="606" customFormat="1" x14ac:dyDescent="0.25"/>
    <row r="389" s="606" customFormat="1" x14ac:dyDescent="0.25"/>
    <row r="390" s="606" customFormat="1" x14ac:dyDescent="0.25"/>
    <row r="391" s="606" customFormat="1" x14ac:dyDescent="0.25"/>
    <row r="392" s="606" customFormat="1" x14ac:dyDescent="0.25"/>
    <row r="393" s="606" customFormat="1" x14ac:dyDescent="0.25"/>
    <row r="394" s="606" customFormat="1" x14ac:dyDescent="0.25"/>
    <row r="395" s="606" customFormat="1" x14ac:dyDescent="0.25"/>
    <row r="396" s="606" customFormat="1" x14ac:dyDescent="0.25"/>
    <row r="397" s="606" customFormat="1" x14ac:dyDescent="0.25"/>
    <row r="398" s="606" customFormat="1" x14ac:dyDescent="0.25"/>
    <row r="399" s="606" customFormat="1" x14ac:dyDescent="0.25"/>
    <row r="400" s="606" customFormat="1" x14ac:dyDescent="0.25"/>
    <row r="401" s="606" customFormat="1" x14ac:dyDescent="0.25"/>
    <row r="402" s="606" customFormat="1" x14ac:dyDescent="0.25"/>
    <row r="403" s="606" customFormat="1" x14ac:dyDescent="0.25"/>
    <row r="404" s="606" customFormat="1" x14ac:dyDescent="0.25"/>
    <row r="405" s="606" customFormat="1" x14ac:dyDescent="0.25"/>
    <row r="406" s="606" customFormat="1" x14ac:dyDescent="0.25"/>
    <row r="407" s="606" customFormat="1" x14ac:dyDescent="0.25"/>
    <row r="408" s="606" customFormat="1" x14ac:dyDescent="0.25"/>
    <row r="409" s="606" customFormat="1" x14ac:dyDescent="0.25"/>
    <row r="410" s="606" customFormat="1" x14ac:dyDescent="0.25"/>
    <row r="411" s="606" customFormat="1" x14ac:dyDescent="0.25"/>
    <row r="412" s="606" customFormat="1" x14ac:dyDescent="0.25"/>
    <row r="413" s="606" customFormat="1" x14ac:dyDescent="0.25"/>
    <row r="414" s="606" customFormat="1" x14ac:dyDescent="0.25"/>
    <row r="415" s="606" customFormat="1" x14ac:dyDescent="0.25"/>
    <row r="416" s="606" customFormat="1" x14ac:dyDescent="0.25"/>
    <row r="417" s="606" customFormat="1" x14ac:dyDescent="0.25"/>
    <row r="418" s="606" customFormat="1" x14ac:dyDescent="0.25"/>
    <row r="419" s="606" customFormat="1" x14ac:dyDescent="0.25"/>
    <row r="420" s="606" customFormat="1" x14ac:dyDescent="0.25"/>
    <row r="421" s="606" customFormat="1" x14ac:dyDescent="0.25"/>
    <row r="422" s="606" customFormat="1" x14ac:dyDescent="0.25"/>
    <row r="423" s="606" customFormat="1" x14ac:dyDescent="0.25"/>
    <row r="424" s="606" customFormat="1" x14ac:dyDescent="0.25"/>
    <row r="425" s="606" customFormat="1" x14ac:dyDescent="0.25"/>
    <row r="426" s="606" customFormat="1" x14ac:dyDescent="0.25"/>
    <row r="427" s="606" customFormat="1" x14ac:dyDescent="0.25"/>
    <row r="428" s="606" customFormat="1" x14ac:dyDescent="0.25"/>
    <row r="429" s="606" customFormat="1" x14ac:dyDescent="0.25"/>
    <row r="430" s="606" customFormat="1" x14ac:dyDescent="0.25"/>
    <row r="431" s="606" customFormat="1" x14ac:dyDescent="0.25"/>
    <row r="432" s="606" customFormat="1" x14ac:dyDescent="0.25"/>
    <row r="433" s="606" customFormat="1" x14ac:dyDescent="0.25"/>
    <row r="434" s="606" customFormat="1" x14ac:dyDescent="0.25"/>
    <row r="435" s="606" customFormat="1" x14ac:dyDescent="0.25"/>
    <row r="436" s="606" customFormat="1" x14ac:dyDescent="0.25"/>
    <row r="437" s="606" customFormat="1" x14ac:dyDescent="0.25"/>
    <row r="438" s="606" customFormat="1" x14ac:dyDescent="0.25"/>
    <row r="439" s="606" customFormat="1" x14ac:dyDescent="0.25"/>
    <row r="440" s="606" customFormat="1" x14ac:dyDescent="0.25"/>
    <row r="441" s="606" customFormat="1" x14ac:dyDescent="0.25"/>
    <row r="442" s="606" customFormat="1" x14ac:dyDescent="0.25"/>
    <row r="443" s="606" customFormat="1" x14ac:dyDescent="0.25"/>
    <row r="444" s="606" customFormat="1" x14ac:dyDescent="0.25"/>
    <row r="445" s="606" customFormat="1" x14ac:dyDescent="0.25"/>
    <row r="446" s="606" customFormat="1" x14ac:dyDescent="0.25"/>
    <row r="447" s="606" customFormat="1" x14ac:dyDescent="0.25"/>
    <row r="448" s="606" customFormat="1" x14ac:dyDescent="0.25"/>
    <row r="449" s="606" customFormat="1" x14ac:dyDescent="0.25"/>
    <row r="450" s="606" customFormat="1" x14ac:dyDescent="0.25"/>
    <row r="451" s="606" customFormat="1" x14ac:dyDescent="0.25"/>
    <row r="452" s="606" customFormat="1" x14ac:dyDescent="0.25"/>
    <row r="453" s="606" customFormat="1" x14ac:dyDescent="0.25"/>
    <row r="454" s="606" customFormat="1" x14ac:dyDescent="0.25"/>
    <row r="455" s="606" customFormat="1" x14ac:dyDescent="0.25"/>
    <row r="456" s="606" customFormat="1" x14ac:dyDescent="0.25"/>
    <row r="457" s="606" customFormat="1" x14ac:dyDescent="0.25"/>
    <row r="458" s="606" customFormat="1" x14ac:dyDescent="0.25"/>
    <row r="459" s="606" customFormat="1" x14ac:dyDescent="0.25"/>
    <row r="460" s="606" customFormat="1" x14ac:dyDescent="0.25"/>
    <row r="461" s="606" customFormat="1" x14ac:dyDescent="0.25"/>
    <row r="462" s="606" customFormat="1" x14ac:dyDescent="0.25"/>
    <row r="463" s="606" customFormat="1" x14ac:dyDescent="0.25"/>
    <row r="464" s="606" customFormat="1" x14ac:dyDescent="0.25"/>
    <row r="465" s="606" customFormat="1" x14ac:dyDescent="0.25"/>
    <row r="466" s="606" customFormat="1" x14ac:dyDescent="0.25"/>
    <row r="467" s="606" customFormat="1" x14ac:dyDescent="0.25"/>
    <row r="468" s="606" customFormat="1" x14ac:dyDescent="0.25"/>
    <row r="469" s="606" customFormat="1" x14ac:dyDescent="0.25"/>
    <row r="470" s="606" customFormat="1" x14ac:dyDescent="0.25"/>
    <row r="471" s="606" customFormat="1" x14ac:dyDescent="0.25"/>
    <row r="472" s="606" customFormat="1" x14ac:dyDescent="0.25"/>
    <row r="473" s="606" customFormat="1" x14ac:dyDescent="0.25"/>
    <row r="474" s="606" customFormat="1" x14ac:dyDescent="0.25"/>
    <row r="475" s="606" customFormat="1" x14ac:dyDescent="0.25"/>
    <row r="476" s="606" customFormat="1" x14ac:dyDescent="0.25"/>
    <row r="477" s="606" customFormat="1" x14ac:dyDescent="0.25"/>
    <row r="478" s="606" customFormat="1" x14ac:dyDescent="0.25"/>
    <row r="479" s="606" customFormat="1" x14ac:dyDescent="0.25"/>
    <row r="480" s="606" customFormat="1" x14ac:dyDescent="0.25"/>
    <row r="481" s="606" customFormat="1" x14ac:dyDescent="0.25"/>
    <row r="482" s="606" customFormat="1" x14ac:dyDescent="0.25"/>
    <row r="483" s="606" customFormat="1" x14ac:dyDescent="0.25"/>
    <row r="484" s="606" customFormat="1" x14ac:dyDescent="0.25"/>
    <row r="485" s="606" customFormat="1" x14ac:dyDescent="0.25"/>
    <row r="486" s="606" customFormat="1" x14ac:dyDescent="0.25"/>
    <row r="487" s="606" customFormat="1" x14ac:dyDescent="0.25"/>
    <row r="488" s="606" customFormat="1" x14ac:dyDescent="0.25"/>
    <row r="489" s="606" customFormat="1" x14ac:dyDescent="0.25"/>
    <row r="490" s="606" customFormat="1" x14ac:dyDescent="0.25"/>
    <row r="491" s="606" customFormat="1" x14ac:dyDescent="0.25"/>
    <row r="492" s="606" customFormat="1" x14ac:dyDescent="0.25"/>
    <row r="493" s="606" customFormat="1" x14ac:dyDescent="0.25"/>
    <row r="494" s="606" customFormat="1" x14ac:dyDescent="0.25"/>
    <row r="495" s="606" customFormat="1" x14ac:dyDescent="0.25"/>
    <row r="496" s="606" customFormat="1" x14ac:dyDescent="0.25"/>
    <row r="497" s="606" customFormat="1" x14ac:dyDescent="0.25"/>
    <row r="498" s="606" customFormat="1" x14ac:dyDescent="0.25"/>
    <row r="499" s="606" customFormat="1" x14ac:dyDescent="0.25"/>
    <row r="500" s="606" customFormat="1" x14ac:dyDescent="0.25"/>
    <row r="501" s="606" customFormat="1" x14ac:dyDescent="0.25"/>
    <row r="502" s="606" customFormat="1" x14ac:dyDescent="0.25"/>
    <row r="503" s="606" customFormat="1" x14ac:dyDescent="0.25"/>
    <row r="504" s="606" customFormat="1" x14ac:dyDescent="0.25"/>
    <row r="505" s="606" customFormat="1" x14ac:dyDescent="0.25"/>
    <row r="506" s="606" customFormat="1" x14ac:dyDescent="0.25"/>
    <row r="507" s="606" customFormat="1" x14ac:dyDescent="0.25"/>
    <row r="508" s="606" customFormat="1" x14ac:dyDescent="0.25"/>
    <row r="509" s="606" customFormat="1" x14ac:dyDescent="0.25"/>
    <row r="510" s="606" customFormat="1" x14ac:dyDescent="0.25"/>
    <row r="511" s="606" customFormat="1" x14ac:dyDescent="0.25"/>
    <row r="512" s="606" customFormat="1" x14ac:dyDescent="0.25"/>
    <row r="513" s="606" customFormat="1" x14ac:dyDescent="0.25"/>
    <row r="514" s="606" customFormat="1" x14ac:dyDescent="0.25"/>
    <row r="515" s="606" customFormat="1" x14ac:dyDescent="0.25"/>
    <row r="516" s="606" customFormat="1" x14ac:dyDescent="0.25"/>
    <row r="517" s="606" customFormat="1" x14ac:dyDescent="0.25"/>
    <row r="518" s="606" customFormat="1" x14ac:dyDescent="0.25"/>
    <row r="519" s="606" customFormat="1" x14ac:dyDescent="0.25"/>
    <row r="520" s="606" customFormat="1" x14ac:dyDescent="0.25"/>
    <row r="521" s="606" customFormat="1" x14ac:dyDescent="0.25"/>
    <row r="522" s="606" customFormat="1" x14ac:dyDescent="0.25"/>
    <row r="523" s="606" customFormat="1" x14ac:dyDescent="0.25"/>
    <row r="524" s="606" customFormat="1" x14ac:dyDescent="0.25"/>
    <row r="525" s="606" customFormat="1" x14ac:dyDescent="0.25"/>
    <row r="526" s="606" customFormat="1" x14ac:dyDescent="0.25"/>
    <row r="527" s="606" customFormat="1" x14ac:dyDescent="0.25"/>
    <row r="528" s="606" customFormat="1" x14ac:dyDescent="0.25"/>
    <row r="529" s="606" customFormat="1" x14ac:dyDescent="0.25"/>
    <row r="530" s="606" customFormat="1" x14ac:dyDescent="0.25"/>
    <row r="531" s="606" customFormat="1" x14ac:dyDescent="0.25"/>
    <row r="532" s="606" customFormat="1" x14ac:dyDescent="0.25"/>
    <row r="533" s="606" customFormat="1" x14ac:dyDescent="0.25"/>
    <row r="534" s="606" customFormat="1" x14ac:dyDescent="0.25"/>
    <row r="535" s="606" customFormat="1" x14ac:dyDescent="0.25"/>
    <row r="536" s="606" customFormat="1" x14ac:dyDescent="0.25"/>
    <row r="537" s="606" customFormat="1" x14ac:dyDescent="0.25"/>
    <row r="538" s="606" customFormat="1" x14ac:dyDescent="0.25"/>
    <row r="539" s="606" customFormat="1" x14ac:dyDescent="0.25"/>
    <row r="540" s="606" customFormat="1" x14ac:dyDescent="0.25"/>
    <row r="541" s="606" customFormat="1" x14ac:dyDescent="0.25"/>
    <row r="542" s="606" customFormat="1" x14ac:dyDescent="0.25"/>
    <row r="543" s="606" customFormat="1" x14ac:dyDescent="0.25"/>
    <row r="544" s="606" customFormat="1" x14ac:dyDescent="0.25"/>
    <row r="545" s="606" customFormat="1" x14ac:dyDescent="0.25"/>
    <row r="546" s="606" customFormat="1" x14ac:dyDescent="0.25"/>
    <row r="547" s="606" customFormat="1" x14ac:dyDescent="0.25"/>
    <row r="548" s="606" customFormat="1" x14ac:dyDescent="0.25"/>
    <row r="549" s="606" customFormat="1" x14ac:dyDescent="0.25"/>
    <row r="550" s="606" customFormat="1" x14ac:dyDescent="0.25"/>
    <row r="551" s="606" customFormat="1" x14ac:dyDescent="0.25"/>
    <row r="552" s="606" customFormat="1" x14ac:dyDescent="0.25"/>
    <row r="553" s="606" customFormat="1" x14ac:dyDescent="0.25"/>
    <row r="554" s="606" customFormat="1" x14ac:dyDescent="0.25"/>
    <row r="555" s="606" customFormat="1" x14ac:dyDescent="0.25"/>
    <row r="556" s="606" customFormat="1" x14ac:dyDescent="0.25"/>
    <row r="557" s="606" customFormat="1" x14ac:dyDescent="0.25"/>
    <row r="558" s="606" customFormat="1" x14ac:dyDescent="0.25"/>
    <row r="559" s="606" customFormat="1" x14ac:dyDescent="0.25"/>
    <row r="560" s="606" customFormat="1" x14ac:dyDescent="0.25"/>
    <row r="561" s="606" customFormat="1" x14ac:dyDescent="0.25"/>
    <row r="562" s="606" customFormat="1" x14ac:dyDescent="0.25"/>
    <row r="563" s="606" customFormat="1" x14ac:dyDescent="0.25"/>
    <row r="564" s="606" customFormat="1" x14ac:dyDescent="0.25"/>
    <row r="565" s="606" customFormat="1" x14ac:dyDescent="0.25"/>
    <row r="566" s="606" customFormat="1" x14ac:dyDescent="0.25"/>
    <row r="567" s="606" customFormat="1" x14ac:dyDescent="0.25"/>
    <row r="568" s="606" customFormat="1" x14ac:dyDescent="0.25"/>
    <row r="569" s="606" customFormat="1" x14ac:dyDescent="0.25"/>
    <row r="570" s="606" customFormat="1" x14ac:dyDescent="0.25"/>
    <row r="571" s="606" customFormat="1" x14ac:dyDescent="0.25"/>
    <row r="572" s="606" customFormat="1" x14ac:dyDescent="0.25"/>
    <row r="573" s="606" customFormat="1" x14ac:dyDescent="0.25"/>
    <row r="574" s="606" customFormat="1" x14ac:dyDescent="0.25"/>
    <row r="575" s="606" customFormat="1" x14ac:dyDescent="0.25"/>
    <row r="576" s="606" customFormat="1" x14ac:dyDescent="0.25"/>
    <row r="577" s="606" customFormat="1" x14ac:dyDescent="0.25"/>
    <row r="578" s="606" customFormat="1" x14ac:dyDescent="0.25"/>
    <row r="579" s="606" customFormat="1" x14ac:dyDescent="0.25"/>
    <row r="580" s="606" customFormat="1" x14ac:dyDescent="0.25"/>
    <row r="581" s="606" customFormat="1" x14ac:dyDescent="0.25"/>
    <row r="582" s="606" customFormat="1" x14ac:dyDescent="0.25"/>
    <row r="583" s="606" customFormat="1" x14ac:dyDescent="0.25"/>
    <row r="584" s="606" customFormat="1" x14ac:dyDescent="0.25"/>
    <row r="585" s="606" customFormat="1" x14ac:dyDescent="0.25"/>
    <row r="586" s="606" customFormat="1" x14ac:dyDescent="0.25"/>
    <row r="587" s="606" customFormat="1" x14ac:dyDescent="0.25"/>
    <row r="588" s="606" customFormat="1" x14ac:dyDescent="0.25"/>
    <row r="589" s="606" customFormat="1" x14ac:dyDescent="0.25"/>
    <row r="590" s="606" customFormat="1" x14ac:dyDescent="0.25"/>
    <row r="591" s="606" customFormat="1" x14ac:dyDescent="0.25"/>
    <row r="592" s="606" customFormat="1" x14ac:dyDescent="0.25"/>
    <row r="593" s="606" customFormat="1" x14ac:dyDescent="0.25"/>
    <row r="594" s="606" customFormat="1" x14ac:dyDescent="0.25"/>
    <row r="595" s="606" customFormat="1" x14ac:dyDescent="0.25"/>
    <row r="596" s="606" customFormat="1" x14ac:dyDescent="0.25"/>
    <row r="597" s="606" customFormat="1" x14ac:dyDescent="0.25"/>
    <row r="598" s="606" customFormat="1" x14ac:dyDescent="0.25"/>
    <row r="599" s="606" customFormat="1" x14ac:dyDescent="0.25"/>
    <row r="600" s="606" customFormat="1" x14ac:dyDescent="0.25"/>
    <row r="601" s="606" customFormat="1" x14ac:dyDescent="0.25"/>
    <row r="602" s="606" customFormat="1" x14ac:dyDescent="0.25"/>
    <row r="603" s="606" customFormat="1" x14ac:dyDescent="0.25"/>
    <row r="604" s="606" customFormat="1" x14ac:dyDescent="0.25"/>
    <row r="605" s="606" customFormat="1" x14ac:dyDescent="0.25"/>
    <row r="606" s="606" customFormat="1" x14ac:dyDescent="0.25"/>
    <row r="607" s="606" customFormat="1" x14ac:dyDescent="0.25"/>
    <row r="608" s="606" customFormat="1" x14ac:dyDescent="0.25"/>
    <row r="609" s="606" customFormat="1" x14ac:dyDescent="0.25"/>
    <row r="610" s="606" customFormat="1" x14ac:dyDescent="0.25"/>
    <row r="611" s="606" customFormat="1" x14ac:dyDescent="0.25"/>
    <row r="612" s="606" customFormat="1" x14ac:dyDescent="0.25"/>
    <row r="613" s="606" customFormat="1" x14ac:dyDescent="0.25"/>
    <row r="614" s="606" customFormat="1" x14ac:dyDescent="0.25"/>
    <row r="615" s="606" customFormat="1" x14ac:dyDescent="0.25"/>
    <row r="616" s="606" customFormat="1" x14ac:dyDescent="0.25"/>
    <row r="617" s="606" customFormat="1" x14ac:dyDescent="0.25"/>
    <row r="618" s="606" customFormat="1" x14ac:dyDescent="0.25"/>
    <row r="619" s="606" customFormat="1" x14ac:dyDescent="0.25"/>
    <row r="620" s="606" customFormat="1" x14ac:dyDescent="0.25"/>
    <row r="621" s="606" customFormat="1" x14ac:dyDescent="0.25"/>
    <row r="622" s="606" customFormat="1" x14ac:dyDescent="0.25"/>
    <row r="623" s="606" customFormat="1" x14ac:dyDescent="0.25"/>
    <row r="624" s="606" customFormat="1" x14ac:dyDescent="0.25"/>
    <row r="625" s="606" customFormat="1" x14ac:dyDescent="0.25"/>
    <row r="626" s="606" customFormat="1" x14ac:dyDescent="0.25"/>
    <row r="627" s="606" customFormat="1" x14ac:dyDescent="0.25"/>
    <row r="628" s="606" customFormat="1" x14ac:dyDescent="0.25"/>
    <row r="629" s="606" customFormat="1" x14ac:dyDescent="0.25"/>
    <row r="630" s="606" customFormat="1" x14ac:dyDescent="0.25"/>
    <row r="631" s="606" customFormat="1" x14ac:dyDescent="0.25"/>
    <row r="632" s="606" customFormat="1" x14ac:dyDescent="0.25"/>
    <row r="633" s="606" customFormat="1" x14ac:dyDescent="0.25"/>
    <row r="634" s="606" customFormat="1" x14ac:dyDescent="0.25"/>
    <row r="635" s="606" customFormat="1" x14ac:dyDescent="0.25"/>
    <row r="636" s="606" customFormat="1" x14ac:dyDescent="0.25"/>
    <row r="637" s="606" customFormat="1" x14ac:dyDescent="0.25"/>
    <row r="638" s="606" customFormat="1" x14ac:dyDescent="0.25"/>
    <row r="639" s="606" customFormat="1" x14ac:dyDescent="0.25"/>
    <row r="640" s="606" customFormat="1" x14ac:dyDescent="0.25"/>
    <row r="641" s="606" customFormat="1" x14ac:dyDescent="0.25"/>
    <row r="642" s="606" customFormat="1" x14ac:dyDescent="0.25"/>
    <row r="643" s="606" customFormat="1" x14ac:dyDescent="0.25"/>
    <row r="644" s="606" customFormat="1" x14ac:dyDescent="0.25"/>
    <row r="645" s="606" customFormat="1" x14ac:dyDescent="0.25"/>
    <row r="646" s="606" customFormat="1" x14ac:dyDescent="0.25"/>
    <row r="647" s="606" customFormat="1" x14ac:dyDescent="0.25"/>
    <row r="648" s="606" customFormat="1" x14ac:dyDescent="0.25"/>
    <row r="649" s="606" customFormat="1" x14ac:dyDescent="0.25"/>
    <row r="650" s="606" customFormat="1" x14ac:dyDescent="0.25"/>
    <row r="651" s="606" customFormat="1" x14ac:dyDescent="0.25"/>
    <row r="652" s="606" customFormat="1" x14ac:dyDescent="0.25"/>
    <row r="653" s="606" customFormat="1" x14ac:dyDescent="0.25"/>
    <row r="654" s="606" customFormat="1" x14ac:dyDescent="0.25"/>
    <row r="655" s="606" customFormat="1" x14ac:dyDescent="0.25"/>
    <row r="656" s="606" customFormat="1" x14ac:dyDescent="0.25"/>
    <row r="657" s="606" customFormat="1" x14ac:dyDescent="0.25"/>
    <row r="658" s="606" customFormat="1" x14ac:dyDescent="0.25"/>
    <row r="659" s="606" customFormat="1" x14ac:dyDescent="0.25"/>
    <row r="660" s="606" customFormat="1" x14ac:dyDescent="0.25"/>
    <row r="661" s="606" customFormat="1" x14ac:dyDescent="0.25"/>
    <row r="662" s="606" customFormat="1" x14ac:dyDescent="0.25"/>
    <row r="663" s="606" customFormat="1" x14ac:dyDescent="0.25"/>
    <row r="664" s="606" customFormat="1" x14ac:dyDescent="0.25"/>
    <row r="665" s="606" customFormat="1" x14ac:dyDescent="0.25"/>
    <row r="666" s="606" customFormat="1" x14ac:dyDescent="0.25"/>
    <row r="667" s="606" customFormat="1" x14ac:dyDescent="0.25"/>
    <row r="668" s="606" customFormat="1" x14ac:dyDescent="0.25"/>
    <row r="669" s="606" customFormat="1" x14ac:dyDescent="0.25"/>
    <row r="670" s="606" customFormat="1" x14ac:dyDescent="0.25"/>
    <row r="671" s="606" customFormat="1" x14ac:dyDescent="0.25"/>
    <row r="672" s="606" customFormat="1" x14ac:dyDescent="0.25"/>
    <row r="673" s="606" customFormat="1" x14ac:dyDescent="0.25"/>
    <row r="674" s="606" customFormat="1" x14ac:dyDescent="0.25"/>
    <row r="675" s="606" customFormat="1" x14ac:dyDescent="0.25"/>
    <row r="676" s="606" customFormat="1" x14ac:dyDescent="0.25"/>
    <row r="677" s="606" customFormat="1" x14ac:dyDescent="0.25"/>
    <row r="678" s="606" customFormat="1" x14ac:dyDescent="0.25"/>
    <row r="679" s="606" customFormat="1" x14ac:dyDescent="0.25"/>
    <row r="680" s="606" customFormat="1" x14ac:dyDescent="0.25"/>
    <row r="681" s="606" customFormat="1" x14ac:dyDescent="0.25"/>
    <row r="682" s="606" customFormat="1" x14ac:dyDescent="0.25"/>
    <row r="683" s="606" customFormat="1" x14ac:dyDescent="0.25"/>
    <row r="684" s="606" customFormat="1" x14ac:dyDescent="0.25"/>
    <row r="685" s="606" customFormat="1" x14ac:dyDescent="0.25"/>
    <row r="686" s="606" customFormat="1" x14ac:dyDescent="0.25"/>
    <row r="687" s="606" customFormat="1" x14ac:dyDescent="0.25"/>
    <row r="688" s="606" customFormat="1" x14ac:dyDescent="0.25"/>
    <row r="689" s="606" customFormat="1" x14ac:dyDescent="0.25"/>
    <row r="690" s="606" customFormat="1" x14ac:dyDescent="0.25"/>
    <row r="691" s="606" customFormat="1" x14ac:dyDescent="0.25"/>
    <row r="692" s="606" customFormat="1" x14ac:dyDescent="0.25"/>
    <row r="693" s="606" customFormat="1" x14ac:dyDescent="0.25"/>
    <row r="694" s="606" customFormat="1" x14ac:dyDescent="0.25"/>
    <row r="695" s="606" customFormat="1" x14ac:dyDescent="0.25"/>
    <row r="696" s="606" customFormat="1" x14ac:dyDescent="0.25"/>
    <row r="697" s="606" customFormat="1" x14ac:dyDescent="0.25"/>
    <row r="698" s="606" customFormat="1" x14ac:dyDescent="0.25"/>
    <row r="699" s="606" customFormat="1" x14ac:dyDescent="0.25"/>
    <row r="700" s="606" customFormat="1" x14ac:dyDescent="0.25"/>
    <row r="701" s="606" customFormat="1" x14ac:dyDescent="0.25"/>
    <row r="702" s="606" customFormat="1" x14ac:dyDescent="0.25"/>
    <row r="703" s="606" customFormat="1" x14ac:dyDescent="0.25"/>
    <row r="704" s="606" customFormat="1" x14ac:dyDescent="0.25"/>
    <row r="705" s="606" customFormat="1" x14ac:dyDescent="0.25"/>
    <row r="706" s="606" customFormat="1" x14ac:dyDescent="0.25"/>
    <row r="707" s="606" customFormat="1" x14ac:dyDescent="0.25"/>
    <row r="708" s="606" customFormat="1" x14ac:dyDescent="0.25"/>
    <row r="709" s="606" customFormat="1" x14ac:dyDescent="0.25"/>
    <row r="710" s="606" customFormat="1" x14ac:dyDescent="0.25"/>
    <row r="711" s="606" customFormat="1" x14ac:dyDescent="0.25"/>
    <row r="712" s="606" customFormat="1" x14ac:dyDescent="0.25"/>
    <row r="713" s="606" customFormat="1" x14ac:dyDescent="0.25"/>
    <row r="714" s="606" customFormat="1" x14ac:dyDescent="0.25"/>
    <row r="715" s="606" customFormat="1" x14ac:dyDescent="0.25"/>
    <row r="716" s="606" customFormat="1" x14ac:dyDescent="0.25"/>
    <row r="717" s="606" customFormat="1" x14ac:dyDescent="0.25"/>
    <row r="718" s="606" customFormat="1" x14ac:dyDescent="0.25"/>
    <row r="719" s="606" customFormat="1" x14ac:dyDescent="0.25"/>
    <row r="720" s="606" customFormat="1" x14ac:dyDescent="0.25"/>
    <row r="721" s="606" customFormat="1" x14ac:dyDescent="0.25"/>
    <row r="722" s="606" customFormat="1" x14ac:dyDescent="0.25"/>
    <row r="723" s="606" customFormat="1" x14ac:dyDescent="0.25"/>
    <row r="724" s="606" customFormat="1" x14ac:dyDescent="0.25"/>
    <row r="725" s="606" customFormat="1" x14ac:dyDescent="0.25"/>
    <row r="726" s="606" customFormat="1" x14ac:dyDescent="0.25"/>
    <row r="727" s="606" customFormat="1" x14ac:dyDescent="0.25"/>
    <row r="728" s="606" customFormat="1" x14ac:dyDescent="0.25"/>
    <row r="729" s="606" customFormat="1" x14ac:dyDescent="0.25"/>
    <row r="730" s="606" customFormat="1" x14ac:dyDescent="0.25"/>
    <row r="731" s="606" customFormat="1" x14ac:dyDescent="0.25"/>
    <row r="732" s="606" customFormat="1" x14ac:dyDescent="0.25"/>
    <row r="733" s="606" customFormat="1" x14ac:dyDescent="0.25"/>
    <row r="734" s="606" customFormat="1" x14ac:dyDescent="0.25"/>
    <row r="735" s="606" customFormat="1" x14ac:dyDescent="0.25"/>
    <row r="736" s="606" customFormat="1" x14ac:dyDescent="0.25"/>
    <row r="737" s="606" customFormat="1" x14ac:dyDescent="0.25"/>
    <row r="738" s="606" customFormat="1" x14ac:dyDescent="0.25"/>
    <row r="739" s="606" customFormat="1" x14ac:dyDescent="0.25"/>
    <row r="740" s="606" customFormat="1" x14ac:dyDescent="0.25"/>
    <row r="741" s="606" customFormat="1" x14ac:dyDescent="0.25"/>
    <row r="742" s="606" customFormat="1" x14ac:dyDescent="0.25"/>
    <row r="743" s="606" customFormat="1" x14ac:dyDescent="0.25"/>
    <row r="744" s="606" customFormat="1" x14ac:dyDescent="0.25"/>
    <row r="745" s="606" customFormat="1" x14ac:dyDescent="0.25"/>
    <row r="746" s="606" customFormat="1" x14ac:dyDescent="0.25"/>
    <row r="747" s="606" customFormat="1" x14ac:dyDescent="0.25"/>
    <row r="748" s="606" customFormat="1" x14ac:dyDescent="0.25"/>
    <row r="749" s="606" customFormat="1" x14ac:dyDescent="0.25"/>
    <row r="750" s="606" customFormat="1" x14ac:dyDescent="0.25"/>
    <row r="751" s="606" customFormat="1" x14ac:dyDescent="0.25"/>
    <row r="752" s="606" customFormat="1" x14ac:dyDescent="0.25"/>
    <row r="753" s="606" customFormat="1" x14ac:dyDescent="0.25"/>
    <row r="754" s="606" customFormat="1" x14ac:dyDescent="0.25"/>
    <row r="755" s="606" customFormat="1" x14ac:dyDescent="0.25"/>
    <row r="756" s="606" customFormat="1" x14ac:dyDescent="0.25"/>
    <row r="757" s="606" customFormat="1" x14ac:dyDescent="0.25"/>
    <row r="758" s="606" customFormat="1" x14ac:dyDescent="0.25"/>
    <row r="759" s="606" customFormat="1" x14ac:dyDescent="0.25"/>
    <row r="760" s="606" customFormat="1" x14ac:dyDescent="0.25"/>
    <row r="761" s="606" customFormat="1" x14ac:dyDescent="0.25"/>
    <row r="762" s="606" customFormat="1" x14ac:dyDescent="0.25"/>
    <row r="763" s="606" customFormat="1" x14ac:dyDescent="0.25"/>
    <row r="764" s="606" customFormat="1" x14ac:dyDescent="0.25"/>
    <row r="765" s="606" customFormat="1" x14ac:dyDescent="0.25"/>
    <row r="766" s="606" customFormat="1" x14ac:dyDescent="0.25"/>
    <row r="767" s="606" customFormat="1" x14ac:dyDescent="0.25"/>
    <row r="768" s="606" customFormat="1" x14ac:dyDescent="0.25"/>
    <row r="769" s="606" customFormat="1" x14ac:dyDescent="0.25"/>
    <row r="770" s="606" customFormat="1" x14ac:dyDescent="0.25"/>
    <row r="771" s="606" customFormat="1" x14ac:dyDescent="0.25"/>
    <row r="772" s="606" customFormat="1" x14ac:dyDescent="0.25"/>
    <row r="773" s="606" customFormat="1" x14ac:dyDescent="0.25"/>
    <row r="774" s="606" customFormat="1" x14ac:dyDescent="0.25"/>
    <row r="775" s="606" customFormat="1" x14ac:dyDescent="0.25"/>
    <row r="776" s="606" customFormat="1" x14ac:dyDescent="0.25"/>
    <row r="777" s="606" customFormat="1" x14ac:dyDescent="0.25"/>
    <row r="778" s="606" customFormat="1" x14ac:dyDescent="0.25"/>
    <row r="779" s="606" customFormat="1" x14ac:dyDescent="0.25"/>
    <row r="780" s="606" customFormat="1" x14ac:dyDescent="0.25"/>
    <row r="781" s="606" customFormat="1" x14ac:dyDescent="0.25"/>
    <row r="782" s="606" customFormat="1" x14ac:dyDescent="0.25"/>
    <row r="783" s="606" customFormat="1" x14ac:dyDescent="0.25"/>
    <row r="784" s="606" customFormat="1" x14ac:dyDescent="0.25"/>
    <row r="785" s="606" customFormat="1" x14ac:dyDescent="0.25"/>
    <row r="786" s="606" customFormat="1" x14ac:dyDescent="0.25"/>
    <row r="787" s="606" customFormat="1" x14ac:dyDescent="0.25"/>
    <row r="788" s="606" customFormat="1" x14ac:dyDescent="0.25"/>
    <row r="789" s="606" customFormat="1" x14ac:dyDescent="0.25"/>
    <row r="790" s="606" customFormat="1" x14ac:dyDescent="0.25"/>
    <row r="791" s="606" customFormat="1" x14ac:dyDescent="0.25"/>
    <row r="792" s="606" customFormat="1" x14ac:dyDescent="0.25"/>
    <row r="793" s="606" customFormat="1" x14ac:dyDescent="0.25"/>
    <row r="794" s="606" customFormat="1" x14ac:dyDescent="0.25"/>
    <row r="795" s="606" customFormat="1" x14ac:dyDescent="0.25"/>
    <row r="796" s="606" customFormat="1" x14ac:dyDescent="0.25"/>
    <row r="797" s="606" customFormat="1" x14ac:dyDescent="0.25"/>
    <row r="798" s="606" customFormat="1" x14ac:dyDescent="0.25"/>
    <row r="799" s="606" customFormat="1" x14ac:dyDescent="0.25"/>
    <row r="800" s="606" customFormat="1" x14ac:dyDescent="0.25"/>
    <row r="801" s="606" customFormat="1" x14ac:dyDescent="0.25"/>
    <row r="802" s="606" customFormat="1" x14ac:dyDescent="0.25"/>
    <row r="803" s="606" customFormat="1" x14ac:dyDescent="0.25"/>
    <row r="804" s="606" customFormat="1" x14ac:dyDescent="0.25"/>
    <row r="805" s="606" customFormat="1" x14ac:dyDescent="0.25"/>
    <row r="806" s="606" customFormat="1" x14ac:dyDescent="0.25"/>
    <row r="807" s="606" customFormat="1" x14ac:dyDescent="0.25"/>
    <row r="808" s="606" customFormat="1" x14ac:dyDescent="0.25"/>
    <row r="809" s="606" customFormat="1" x14ac:dyDescent="0.25"/>
    <row r="810" s="606" customFormat="1" x14ac:dyDescent="0.25"/>
    <row r="811" s="606" customFormat="1" x14ac:dyDescent="0.25"/>
    <row r="812" s="606" customFormat="1" x14ac:dyDescent="0.25"/>
  </sheetData>
  <mergeCells count="5">
    <mergeCell ref="A1:K1"/>
    <mergeCell ref="A2:A3"/>
    <mergeCell ref="B2:B3"/>
    <mergeCell ref="C2:K2"/>
    <mergeCell ref="A9:B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U622"/>
  <sheetViews>
    <sheetView workbookViewId="0">
      <selection activeCell="A9" sqref="A9"/>
    </sheetView>
  </sheetViews>
  <sheetFormatPr defaultRowHeight="12" x14ac:dyDescent="0.2"/>
  <cols>
    <col min="1" max="1" width="16.7109375" style="795" customWidth="1"/>
    <col min="2" max="2" width="12.5703125" style="795" customWidth="1"/>
    <col min="3" max="3" width="9.140625" style="795"/>
    <col min="4" max="4" width="12.28515625" style="795" customWidth="1"/>
    <col min="5" max="47" width="9.140625" style="794"/>
    <col min="48" max="16384" width="9.140625" style="795"/>
  </cols>
  <sheetData>
    <row r="1" spans="1:4" ht="38.25" customHeight="1" x14ac:dyDescent="0.2">
      <c r="A1" s="1036" t="s">
        <v>575</v>
      </c>
      <c r="B1" s="1036"/>
      <c r="C1" s="1036"/>
      <c r="D1" s="1036"/>
    </row>
    <row r="2" spans="1:4" ht="24.75" customHeight="1" x14ac:dyDescent="0.2">
      <c r="A2" s="1044" t="s">
        <v>523</v>
      </c>
      <c r="B2" s="1047" t="s">
        <v>318</v>
      </c>
      <c r="C2" s="1048" t="s">
        <v>576</v>
      </c>
      <c r="D2" s="1048"/>
    </row>
    <row r="3" spans="1:4" ht="16.5" customHeight="1" x14ac:dyDescent="0.2">
      <c r="A3" s="1044"/>
      <c r="B3" s="1047"/>
      <c r="C3" s="811" t="s">
        <v>361</v>
      </c>
      <c r="D3" s="811" t="s">
        <v>362</v>
      </c>
    </row>
    <row r="4" spans="1:4" x14ac:dyDescent="0.2">
      <c r="A4" s="355" t="s">
        <v>230</v>
      </c>
      <c r="B4" s="356">
        <v>760147.26059758139</v>
      </c>
      <c r="C4" s="356">
        <v>295678.87519006472</v>
      </c>
      <c r="D4" s="356">
        <v>464468.38541353529</v>
      </c>
    </row>
    <row r="5" spans="1:4" x14ac:dyDescent="0.2">
      <c r="A5" s="353"/>
      <c r="B5" s="621"/>
      <c r="C5" s="621"/>
      <c r="D5" s="621"/>
    </row>
    <row r="6" spans="1:4" x14ac:dyDescent="0.2">
      <c r="A6" s="355" t="s">
        <v>3</v>
      </c>
      <c r="B6" s="356"/>
      <c r="C6" s="356"/>
      <c r="D6" s="356"/>
    </row>
    <row r="7" spans="1:4" x14ac:dyDescent="0.2">
      <c r="A7" s="230" t="s">
        <v>4</v>
      </c>
      <c r="B7" s="227">
        <v>297921.53765265149</v>
      </c>
      <c r="C7" s="227">
        <v>165994.13484677716</v>
      </c>
      <c r="D7" s="227">
        <v>131927.40280650559</v>
      </c>
    </row>
    <row r="8" spans="1:4" x14ac:dyDescent="0.2">
      <c r="A8" s="230" t="s">
        <v>5</v>
      </c>
      <c r="B8" s="227">
        <v>462225.72295094852</v>
      </c>
      <c r="C8" s="227">
        <v>129684.74034395283</v>
      </c>
      <c r="D8" s="227">
        <v>332540.98260554974</v>
      </c>
    </row>
    <row r="9" spans="1:4" ht="15" customHeight="1" x14ac:dyDescent="0.2">
      <c r="A9" s="803" t="s">
        <v>518</v>
      </c>
      <c r="B9" s="574"/>
      <c r="C9" s="574"/>
      <c r="D9" s="574"/>
    </row>
    <row r="10" spans="1:4" x14ac:dyDescent="0.2">
      <c r="A10" s="228" t="s">
        <v>6</v>
      </c>
      <c r="B10" s="229">
        <v>50618.959482985192</v>
      </c>
      <c r="C10" s="229">
        <v>15685.382731633927</v>
      </c>
      <c r="D10" s="229">
        <v>34933.576751330074</v>
      </c>
    </row>
    <row r="11" spans="1:4" ht="15.75" customHeight="1" x14ac:dyDescent="0.2">
      <c r="A11" s="230" t="s">
        <v>6</v>
      </c>
      <c r="B11" s="227">
        <v>15804.673288153026</v>
      </c>
      <c r="C11" s="227">
        <v>5417.1167165954403</v>
      </c>
      <c r="D11" s="227">
        <v>10387.55657155792</v>
      </c>
    </row>
    <row r="12" spans="1:4" x14ac:dyDescent="0.2">
      <c r="A12" s="230" t="s">
        <v>158</v>
      </c>
      <c r="B12" s="227">
        <v>12143.778653644662</v>
      </c>
      <c r="C12" s="227">
        <v>4631.1244941973737</v>
      </c>
      <c r="D12" s="227">
        <v>7512.6541594476212</v>
      </c>
    </row>
    <row r="13" spans="1:4" x14ac:dyDescent="0.2">
      <c r="A13" s="230" t="s">
        <v>159</v>
      </c>
      <c r="B13" s="227">
        <v>10203.31893426731</v>
      </c>
      <c r="C13" s="227">
        <v>3147.9452414765697</v>
      </c>
      <c r="D13" s="227">
        <v>7055.3736927910732</v>
      </c>
    </row>
    <row r="14" spans="1:4" x14ac:dyDescent="0.2">
      <c r="A14" s="230" t="s">
        <v>160</v>
      </c>
      <c r="B14" s="227">
        <v>12467.188606874221</v>
      </c>
      <c r="C14" s="227">
        <v>2489.1962793655425</v>
      </c>
      <c r="D14" s="227">
        <v>9977.9923275090114</v>
      </c>
    </row>
    <row r="15" spans="1:4" x14ac:dyDescent="0.2">
      <c r="A15" s="228" t="s">
        <v>7</v>
      </c>
      <c r="B15" s="229">
        <v>25035.111461487217</v>
      </c>
      <c r="C15" s="229">
        <v>3595.9475537371877</v>
      </c>
      <c r="D15" s="229">
        <v>21439.163907745427</v>
      </c>
    </row>
    <row r="16" spans="1:4" x14ac:dyDescent="0.2">
      <c r="A16" s="230" t="s">
        <v>161</v>
      </c>
      <c r="B16" s="227">
        <v>12281.625518955621</v>
      </c>
      <c r="C16" s="227">
        <v>1774.7783908788888</v>
      </c>
      <c r="D16" s="227">
        <v>10506.847128077019</v>
      </c>
    </row>
    <row r="17" spans="1:47" ht="18" customHeight="1" x14ac:dyDescent="0.2">
      <c r="A17" s="230" t="s">
        <v>162</v>
      </c>
      <c r="B17" s="227">
        <v>12753.485942520059</v>
      </c>
      <c r="C17" s="227">
        <v>1821.1691628585465</v>
      </c>
      <c r="D17" s="227">
        <v>10932.316779661807</v>
      </c>
    </row>
    <row r="18" spans="1:47" x14ac:dyDescent="0.2">
      <c r="A18" s="228" t="s">
        <v>8</v>
      </c>
      <c r="B18" s="229">
        <v>26519.616164838048</v>
      </c>
      <c r="C18" s="229">
        <v>7283.3512008053522</v>
      </c>
      <c r="D18" s="229">
        <v>19236.264964023034</v>
      </c>
    </row>
    <row r="19" spans="1:47" ht="17.25" customHeight="1" x14ac:dyDescent="0.2">
      <c r="A19" s="230" t="s">
        <v>8</v>
      </c>
      <c r="B19" s="227">
        <v>26519.616164838048</v>
      </c>
      <c r="C19" s="227">
        <v>7283.3512008053522</v>
      </c>
      <c r="D19" s="227">
        <v>19236.264964023034</v>
      </c>
    </row>
    <row r="20" spans="1:47" x14ac:dyDescent="0.2">
      <c r="A20" s="228" t="s">
        <v>9</v>
      </c>
      <c r="B20" s="229">
        <v>208883.06626686538</v>
      </c>
      <c r="C20" s="229">
        <v>113477.13006486894</v>
      </c>
      <c r="D20" s="229">
        <v>95405.936202828554</v>
      </c>
    </row>
    <row r="21" spans="1:47" ht="16.5" customHeight="1" x14ac:dyDescent="0.2">
      <c r="A21" s="230" t="s">
        <v>9</v>
      </c>
      <c r="B21" s="227">
        <v>197235.00614820121</v>
      </c>
      <c r="C21" s="227">
        <v>110579.69499207883</v>
      </c>
      <c r="D21" s="227">
        <v>86655.311156826603</v>
      </c>
    </row>
    <row r="22" spans="1:47" x14ac:dyDescent="0.2">
      <c r="A22" s="230" t="s">
        <v>163</v>
      </c>
      <c r="B22" s="227">
        <v>11648.060118776404</v>
      </c>
      <c r="C22" s="227">
        <v>2897.4350727864608</v>
      </c>
      <c r="D22" s="227">
        <v>8750.6250459902767</v>
      </c>
    </row>
    <row r="23" spans="1:47" x14ac:dyDescent="0.2">
      <c r="A23" s="228" t="s">
        <v>10</v>
      </c>
      <c r="B23" s="229">
        <v>10097.282884028111</v>
      </c>
      <c r="C23" s="229">
        <v>3927.3102107346863</v>
      </c>
      <c r="D23" s="229">
        <v>6169.972673293757</v>
      </c>
    </row>
    <row r="24" spans="1:47" ht="18.75" customHeight="1" x14ac:dyDescent="0.2">
      <c r="A24" s="230" t="s">
        <v>10</v>
      </c>
      <c r="B24" s="227">
        <v>10097.282884028111</v>
      </c>
      <c r="C24" s="227">
        <v>3927.3102107346863</v>
      </c>
      <c r="D24" s="227">
        <v>6169.972673293757</v>
      </c>
    </row>
    <row r="25" spans="1:47" x14ac:dyDescent="0.2">
      <c r="A25" s="228" t="s">
        <v>11</v>
      </c>
      <c r="B25" s="229">
        <v>41196.330968591392</v>
      </c>
      <c r="C25" s="229">
        <v>12227.282043208032</v>
      </c>
      <c r="D25" s="229">
        <v>28969.048925366918</v>
      </c>
    </row>
    <row r="26" spans="1:47" s="76" customFormat="1" ht="17.25" customHeight="1" x14ac:dyDescent="0.2">
      <c r="A26" s="230" t="s">
        <v>11</v>
      </c>
      <c r="B26" s="227">
        <v>41196.330968591392</v>
      </c>
      <c r="C26" s="227">
        <v>12227.282043208032</v>
      </c>
      <c r="D26" s="227">
        <v>28969.048925366918</v>
      </c>
      <c r="E26" s="794"/>
      <c r="F26" s="794"/>
      <c r="G26" s="794"/>
      <c r="H26" s="794"/>
      <c r="I26" s="794"/>
      <c r="J26" s="794"/>
      <c r="K26" s="794"/>
      <c r="L26" s="794"/>
      <c r="M26" s="794"/>
      <c r="N26" s="794"/>
      <c r="O26" s="794"/>
      <c r="P26" s="794"/>
      <c r="Q26" s="794"/>
      <c r="R26" s="794"/>
      <c r="S26" s="794"/>
      <c r="T26" s="794"/>
      <c r="U26" s="794"/>
      <c r="V26" s="794"/>
      <c r="W26" s="794"/>
      <c r="X26" s="794"/>
      <c r="Y26" s="794"/>
      <c r="Z26" s="794"/>
      <c r="AA26" s="794"/>
      <c r="AB26" s="794"/>
      <c r="AC26" s="794"/>
      <c r="AD26" s="794"/>
      <c r="AE26" s="794"/>
      <c r="AF26" s="794"/>
      <c r="AG26" s="794"/>
      <c r="AH26" s="794"/>
      <c r="AI26" s="794"/>
      <c r="AJ26" s="794"/>
      <c r="AK26" s="794"/>
      <c r="AL26" s="794"/>
      <c r="AM26" s="794"/>
      <c r="AN26" s="794"/>
      <c r="AO26" s="794"/>
      <c r="AP26" s="794"/>
      <c r="AQ26" s="794"/>
      <c r="AR26" s="794"/>
      <c r="AS26" s="794"/>
      <c r="AT26" s="794"/>
      <c r="AU26" s="794"/>
    </row>
    <row r="27" spans="1:47" s="76" customFormat="1" x14ac:dyDescent="0.2">
      <c r="A27" s="228" t="s">
        <v>12</v>
      </c>
      <c r="B27" s="229">
        <v>31509.937779227224</v>
      </c>
      <c r="C27" s="229">
        <v>9013.0642703322956</v>
      </c>
      <c r="D27" s="229">
        <v>22496.873508882894</v>
      </c>
      <c r="E27" s="794"/>
      <c r="F27" s="794"/>
      <c r="G27" s="794"/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4"/>
      <c r="S27" s="794"/>
      <c r="T27" s="794"/>
      <c r="U27" s="794"/>
      <c r="V27" s="794"/>
      <c r="W27" s="794"/>
      <c r="X27" s="794"/>
      <c r="Y27" s="794"/>
      <c r="Z27" s="794"/>
      <c r="AA27" s="794"/>
      <c r="AB27" s="794"/>
      <c r="AC27" s="794"/>
      <c r="AD27" s="794"/>
      <c r="AE27" s="794"/>
      <c r="AF27" s="794"/>
      <c r="AG27" s="794"/>
      <c r="AH27" s="794"/>
      <c r="AI27" s="794"/>
      <c r="AJ27" s="794"/>
      <c r="AK27" s="794"/>
      <c r="AL27" s="794"/>
      <c r="AM27" s="794"/>
      <c r="AN27" s="794"/>
      <c r="AO27" s="794"/>
      <c r="AP27" s="794"/>
      <c r="AQ27" s="794"/>
      <c r="AR27" s="794"/>
      <c r="AS27" s="794"/>
      <c r="AT27" s="794"/>
      <c r="AU27" s="794"/>
    </row>
    <row r="28" spans="1:47" x14ac:dyDescent="0.2">
      <c r="A28" s="230" t="s">
        <v>12</v>
      </c>
      <c r="B28" s="227">
        <v>23253.70581746622</v>
      </c>
      <c r="C28" s="227">
        <v>7525.9086657275211</v>
      </c>
      <c r="D28" s="227">
        <v>15727.797151729606</v>
      </c>
    </row>
    <row r="29" spans="1:47" x14ac:dyDescent="0.2">
      <c r="A29" s="230" t="s">
        <v>164</v>
      </c>
      <c r="B29" s="227">
        <v>8256.2319617500088</v>
      </c>
      <c r="C29" s="227">
        <v>1487.1556046050107</v>
      </c>
      <c r="D29" s="227">
        <v>6769.0763571452344</v>
      </c>
    </row>
    <row r="30" spans="1:47" ht="16.5" customHeight="1" x14ac:dyDescent="0.2">
      <c r="A30" s="228" t="s">
        <v>13</v>
      </c>
      <c r="B30" s="229">
        <v>29185.097377729584</v>
      </c>
      <c r="C30" s="229">
        <v>10733.499185463308</v>
      </c>
      <c r="D30" s="229">
        <v>18451.59819225188</v>
      </c>
    </row>
    <row r="31" spans="1:47" ht="12" customHeight="1" x14ac:dyDescent="0.2">
      <c r="A31" s="230" t="s">
        <v>13</v>
      </c>
      <c r="B31" s="227">
        <v>15945.171054719965</v>
      </c>
      <c r="C31" s="227">
        <v>4075.7606810695656</v>
      </c>
      <c r="D31" s="227">
        <v>11869.410373650733</v>
      </c>
    </row>
    <row r="32" spans="1:47" x14ac:dyDescent="0.2">
      <c r="A32" s="230" t="s">
        <v>165</v>
      </c>
      <c r="B32" s="227">
        <v>8268.1610174019188</v>
      </c>
      <c r="C32" s="227">
        <v>3043.2346418653601</v>
      </c>
      <c r="D32" s="227">
        <v>5224.9263755368911</v>
      </c>
    </row>
    <row r="33" spans="1:4" x14ac:dyDescent="0.2">
      <c r="A33" s="230" t="s">
        <v>166</v>
      </c>
      <c r="B33" s="227">
        <v>4971.7653055908022</v>
      </c>
      <c r="C33" s="227">
        <v>3614.5038625290476</v>
      </c>
      <c r="D33" s="227">
        <v>1357.261443061969</v>
      </c>
    </row>
    <row r="34" spans="1:4" ht="16.5" customHeight="1" x14ac:dyDescent="0.2">
      <c r="A34" s="228" t="s">
        <v>14</v>
      </c>
      <c r="B34" s="229">
        <v>57205.123653476512</v>
      </c>
      <c r="C34" s="229">
        <v>19223.010457743116</v>
      </c>
      <c r="D34" s="229">
        <v>37982.113195711245</v>
      </c>
    </row>
    <row r="35" spans="1:4" ht="15" customHeight="1" x14ac:dyDescent="0.2">
      <c r="A35" s="230" t="s">
        <v>14</v>
      </c>
      <c r="B35" s="227">
        <v>28727.816911072408</v>
      </c>
      <c r="C35" s="227">
        <v>12536.1120395297</v>
      </c>
      <c r="D35" s="227">
        <v>16191.704871526104</v>
      </c>
    </row>
    <row r="36" spans="1:4" x14ac:dyDescent="0.2">
      <c r="A36" s="230" t="s">
        <v>167</v>
      </c>
      <c r="B36" s="227">
        <v>9785.8019864504622</v>
      </c>
      <c r="C36" s="227">
        <v>3353.3900888150188</v>
      </c>
      <c r="D36" s="227">
        <v>6432.4118976357759</v>
      </c>
    </row>
    <row r="37" spans="1:4" x14ac:dyDescent="0.2">
      <c r="A37" s="230" t="s">
        <v>168</v>
      </c>
      <c r="B37" s="227">
        <v>18691.504755918399</v>
      </c>
      <c r="C37" s="227">
        <v>3333.5083293951689</v>
      </c>
      <c r="D37" s="227">
        <v>15357.996426520398</v>
      </c>
    </row>
    <row r="38" spans="1:4" x14ac:dyDescent="0.2">
      <c r="A38" s="228" t="s">
        <v>15</v>
      </c>
      <c r="B38" s="229">
        <v>54420.351884065713</v>
      </c>
      <c r="C38" s="229">
        <v>31104.34988706173</v>
      </c>
      <c r="D38" s="229">
        <v>23316.001996981835</v>
      </c>
    </row>
    <row r="39" spans="1:4" x14ac:dyDescent="0.2">
      <c r="A39" s="230" t="s">
        <v>15</v>
      </c>
      <c r="B39" s="227">
        <v>54420.351884065713</v>
      </c>
      <c r="C39" s="227">
        <v>31104.34988706173</v>
      </c>
      <c r="D39" s="227">
        <v>23316.001996981835</v>
      </c>
    </row>
    <row r="40" spans="1:4" ht="13.5" customHeight="1" x14ac:dyDescent="0.2">
      <c r="A40" s="228" t="s">
        <v>169</v>
      </c>
      <c r="B40" s="229">
        <v>19008.287456008442</v>
      </c>
      <c r="C40" s="229">
        <v>9351.0541804697441</v>
      </c>
      <c r="D40" s="229">
        <v>9657.2332755354328</v>
      </c>
    </row>
    <row r="41" spans="1:4" ht="14.25" customHeight="1" x14ac:dyDescent="0.2">
      <c r="A41" s="230" t="s">
        <v>169</v>
      </c>
      <c r="B41" s="227">
        <v>10170.182668567561</v>
      </c>
      <c r="C41" s="227">
        <v>5146.7247884854814</v>
      </c>
      <c r="D41" s="227">
        <v>5023.457880082412</v>
      </c>
    </row>
    <row r="42" spans="1:4" ht="13.5" customHeight="1" x14ac:dyDescent="0.2">
      <c r="A42" s="230" t="s">
        <v>170</v>
      </c>
      <c r="B42" s="227">
        <v>8838.1047874376163</v>
      </c>
      <c r="C42" s="227">
        <v>4204.3293919845955</v>
      </c>
      <c r="D42" s="227">
        <v>4633.7753954533537</v>
      </c>
    </row>
    <row r="43" spans="1:4" x14ac:dyDescent="0.2">
      <c r="A43" s="228" t="s">
        <v>16</v>
      </c>
      <c r="B43" s="229">
        <v>21659.188711992068</v>
      </c>
      <c r="C43" s="229">
        <v>7531.2104682394811</v>
      </c>
      <c r="D43" s="229">
        <v>14127.978243745683</v>
      </c>
    </row>
    <row r="44" spans="1:4" ht="17.25" customHeight="1" x14ac:dyDescent="0.2">
      <c r="A44" s="230" t="s">
        <v>16</v>
      </c>
      <c r="B44" s="227">
        <v>16606.570918087276</v>
      </c>
      <c r="C44" s="227">
        <v>5963.2023753273179</v>
      </c>
      <c r="D44" s="227">
        <v>10643.368542759988</v>
      </c>
    </row>
    <row r="45" spans="1:4" x14ac:dyDescent="0.2">
      <c r="A45" s="230" t="s">
        <v>171</v>
      </c>
      <c r="B45" s="227">
        <v>5052.6177938981918</v>
      </c>
      <c r="C45" s="227">
        <v>1568.0080929124142</v>
      </c>
      <c r="D45" s="227">
        <v>3484.6097009860282</v>
      </c>
    </row>
    <row r="46" spans="1:4" x14ac:dyDescent="0.2">
      <c r="A46" s="228" t="s">
        <v>17</v>
      </c>
      <c r="B46" s="229">
        <v>39524.937726693715</v>
      </c>
      <c r="C46" s="229">
        <v>12546.71564455362</v>
      </c>
      <c r="D46" s="229">
        <v>26978.222082123215</v>
      </c>
    </row>
    <row r="47" spans="1:4" ht="14.25" customHeight="1" x14ac:dyDescent="0.2">
      <c r="A47" s="230" t="s">
        <v>17</v>
      </c>
      <c r="B47" s="227">
        <v>24478.422197730655</v>
      </c>
      <c r="C47" s="227">
        <v>8644.5889957510772</v>
      </c>
      <c r="D47" s="227">
        <v>15833.833201968806</v>
      </c>
    </row>
    <row r="48" spans="1:4" x14ac:dyDescent="0.2">
      <c r="A48" s="230" t="s">
        <v>172</v>
      </c>
      <c r="B48" s="227">
        <v>15046.515528942749</v>
      </c>
      <c r="C48" s="227">
        <v>3902.1266488028764</v>
      </c>
      <c r="D48" s="227">
        <v>11144.388880140206</v>
      </c>
    </row>
    <row r="49" spans="1:4" x14ac:dyDescent="0.2">
      <c r="A49" s="228" t="s">
        <v>18</v>
      </c>
      <c r="B49" s="229">
        <v>17263.994429571216</v>
      </c>
      <c r="C49" s="229">
        <v>4302.4127384558551</v>
      </c>
      <c r="D49" s="229">
        <v>12961.581691114488</v>
      </c>
    </row>
    <row r="50" spans="1:4" x14ac:dyDescent="0.2">
      <c r="A50" s="230" t="s">
        <v>18</v>
      </c>
      <c r="B50" s="227">
        <v>10649.995795899938</v>
      </c>
      <c r="C50" s="227">
        <v>2912.0150296943507</v>
      </c>
      <c r="D50" s="227">
        <v>7737.9807662059202</v>
      </c>
    </row>
    <row r="51" spans="1:4" ht="14.25" customHeight="1" x14ac:dyDescent="0.2">
      <c r="A51" s="230" t="s">
        <v>173</v>
      </c>
      <c r="B51" s="227">
        <v>6613.9986336704051</v>
      </c>
      <c r="C51" s="227">
        <v>1390.3977087617245</v>
      </c>
      <c r="D51" s="227">
        <v>5223.6009249089011</v>
      </c>
    </row>
    <row r="52" spans="1:4" x14ac:dyDescent="0.2">
      <c r="A52" s="228" t="s">
        <v>174</v>
      </c>
      <c r="B52" s="229">
        <v>12745.533238752119</v>
      </c>
      <c r="C52" s="229">
        <v>2998.1693205137003</v>
      </c>
      <c r="D52" s="229">
        <v>9747.3639182387524</v>
      </c>
    </row>
    <row r="53" spans="1:4" ht="15" customHeight="1" x14ac:dyDescent="0.2">
      <c r="A53" s="230" t="s">
        <v>174</v>
      </c>
      <c r="B53" s="227">
        <v>12745.533238752119</v>
      </c>
      <c r="C53" s="227">
        <v>2998.1693205137003</v>
      </c>
      <c r="D53" s="227">
        <v>9747.3639182387524</v>
      </c>
    </row>
    <row r="54" spans="1:4" x14ac:dyDescent="0.2">
      <c r="A54" s="228" t="s">
        <v>175</v>
      </c>
      <c r="B54" s="229">
        <v>14378.488412435792</v>
      </c>
      <c r="C54" s="229">
        <v>6747.8691470973945</v>
      </c>
      <c r="D54" s="229">
        <v>7630.6192653387307</v>
      </c>
    </row>
    <row r="55" spans="1:4" x14ac:dyDescent="0.2">
      <c r="A55" s="230" t="s">
        <v>175</v>
      </c>
      <c r="B55" s="227">
        <v>14378.488412435792</v>
      </c>
      <c r="C55" s="227">
        <v>6747.8691470973945</v>
      </c>
      <c r="D55" s="227">
        <v>7630.6192653387307</v>
      </c>
    </row>
    <row r="56" spans="1:4" ht="17.25" customHeight="1" x14ac:dyDescent="0.2">
      <c r="A56" s="228" t="s">
        <v>176</v>
      </c>
      <c r="B56" s="229">
        <v>17611.262494105071</v>
      </c>
      <c r="C56" s="229">
        <v>4890.9128172834126</v>
      </c>
      <c r="D56" s="229">
        <v>12720.349676820309</v>
      </c>
    </row>
    <row r="57" spans="1:4" ht="14.25" customHeight="1" x14ac:dyDescent="0.2">
      <c r="A57" s="230" t="s">
        <v>176</v>
      </c>
      <c r="B57" s="227">
        <v>10557.214251940639</v>
      </c>
      <c r="C57" s="227">
        <v>2876.2278627386208</v>
      </c>
      <c r="D57" s="227">
        <v>7680.9863892023504</v>
      </c>
    </row>
    <row r="58" spans="1:4" x14ac:dyDescent="0.2">
      <c r="A58" s="230" t="s">
        <v>177</v>
      </c>
      <c r="B58" s="227">
        <v>7054.0482421630832</v>
      </c>
      <c r="C58" s="227">
        <v>2014.6849545451189</v>
      </c>
      <c r="D58" s="227">
        <v>5039.3632876182919</v>
      </c>
    </row>
    <row r="59" spans="1:4" ht="13.5" customHeight="1" x14ac:dyDescent="0.2">
      <c r="A59" s="228" t="s">
        <v>178</v>
      </c>
      <c r="B59" s="229">
        <v>24759.41773086492</v>
      </c>
      <c r="C59" s="229">
        <v>5927.4152083715881</v>
      </c>
      <c r="D59" s="229">
        <v>18832.002522485531</v>
      </c>
    </row>
    <row r="60" spans="1:4" ht="14.25" customHeight="1" x14ac:dyDescent="0.2">
      <c r="A60" s="230" t="s">
        <v>178</v>
      </c>
      <c r="B60" s="227">
        <v>17183.141941263715</v>
      </c>
      <c r="C60" s="227">
        <v>4281.2055284080152</v>
      </c>
      <c r="D60" s="227">
        <v>12901.936412854939</v>
      </c>
    </row>
    <row r="61" spans="1:4" x14ac:dyDescent="0.2">
      <c r="A61" s="230" t="s">
        <v>179</v>
      </c>
      <c r="B61" s="227">
        <v>7576.2757895911409</v>
      </c>
      <c r="C61" s="227">
        <v>1646.2096799638373</v>
      </c>
      <c r="D61" s="227">
        <v>5930.066109627568</v>
      </c>
    </row>
    <row r="62" spans="1:4" x14ac:dyDescent="0.2">
      <c r="A62" s="228" t="s">
        <v>180</v>
      </c>
      <c r="B62" s="229">
        <v>7484.8196962598313</v>
      </c>
      <c r="C62" s="229">
        <v>2111.4428503883942</v>
      </c>
      <c r="D62" s="229">
        <v>5373.3768458717705</v>
      </c>
    </row>
    <row r="63" spans="1:4" x14ac:dyDescent="0.2">
      <c r="A63" s="230" t="s">
        <v>180</v>
      </c>
      <c r="B63" s="227">
        <v>7484.8196962598313</v>
      </c>
      <c r="C63" s="227">
        <v>2111.4428503883942</v>
      </c>
      <c r="D63" s="227">
        <v>5373.3768458717705</v>
      </c>
    </row>
    <row r="64" spans="1:4" x14ac:dyDescent="0.2">
      <c r="A64" s="228" t="s">
        <v>181</v>
      </c>
      <c r="B64" s="229">
        <v>15548.861316950957</v>
      </c>
      <c r="C64" s="229">
        <v>3047.2109937493301</v>
      </c>
      <c r="D64" s="229">
        <v>12501.65032320196</v>
      </c>
    </row>
    <row r="65" spans="1:47" x14ac:dyDescent="0.2">
      <c r="A65" s="230" t="s">
        <v>181</v>
      </c>
      <c r="B65" s="227">
        <v>15548.861316950957</v>
      </c>
      <c r="C65" s="227">
        <v>3047.2109937493301</v>
      </c>
      <c r="D65" s="227">
        <v>12501.65032320196</v>
      </c>
    </row>
    <row r="66" spans="1:47" x14ac:dyDescent="0.2">
      <c r="A66" s="228" t="s">
        <v>182</v>
      </c>
      <c r="B66" s="229">
        <v>17450.882968118061</v>
      </c>
      <c r="C66" s="229">
        <v>4975.7416574747722</v>
      </c>
      <c r="D66" s="229">
        <v>12475.141310642161</v>
      </c>
    </row>
    <row r="67" spans="1:47" x14ac:dyDescent="0.2">
      <c r="A67" s="230" t="s">
        <v>182</v>
      </c>
      <c r="B67" s="227">
        <v>17450.882968118061</v>
      </c>
      <c r="C67" s="227">
        <v>4975.7416574747722</v>
      </c>
      <c r="D67" s="227">
        <v>12475.141310642161</v>
      </c>
    </row>
    <row r="68" spans="1:47" x14ac:dyDescent="0.2">
      <c r="A68" s="228" t="s">
        <v>183</v>
      </c>
      <c r="B68" s="229">
        <v>8061.3907194354788</v>
      </c>
      <c r="C68" s="229">
        <v>1693.9259025714853</v>
      </c>
      <c r="D68" s="229">
        <v>6367.4648168642661</v>
      </c>
    </row>
    <row r="69" spans="1:47" s="76" customFormat="1" ht="14.25" customHeight="1" x14ac:dyDescent="0.2">
      <c r="A69" s="230" t="s">
        <v>183</v>
      </c>
      <c r="B69" s="227">
        <v>8061.3907194354788</v>
      </c>
      <c r="C69" s="227">
        <v>1693.9259025714853</v>
      </c>
      <c r="D69" s="227">
        <v>6367.4648168642661</v>
      </c>
      <c r="E69" s="794"/>
      <c r="F69" s="794"/>
      <c r="G69" s="794"/>
      <c r="H69" s="794"/>
      <c r="I69" s="794"/>
      <c r="J69" s="794"/>
      <c r="K69" s="794"/>
      <c r="L69" s="794"/>
      <c r="M69" s="794"/>
      <c r="N69" s="794"/>
      <c r="O69" s="794"/>
      <c r="P69" s="794"/>
      <c r="Q69" s="794"/>
      <c r="R69" s="794"/>
      <c r="S69" s="794"/>
      <c r="T69" s="794"/>
      <c r="U69" s="794"/>
      <c r="V69" s="794"/>
      <c r="W69" s="794"/>
      <c r="X69" s="794"/>
      <c r="Y69" s="794"/>
      <c r="Z69" s="794"/>
      <c r="AA69" s="794"/>
      <c r="AB69" s="794"/>
      <c r="AC69" s="794"/>
      <c r="AD69" s="794"/>
      <c r="AE69" s="794"/>
      <c r="AF69" s="794"/>
      <c r="AG69" s="794"/>
      <c r="AH69" s="794"/>
      <c r="AI69" s="794"/>
      <c r="AJ69" s="794"/>
      <c r="AK69" s="794"/>
      <c r="AL69" s="794"/>
      <c r="AM69" s="794"/>
      <c r="AN69" s="794"/>
      <c r="AO69" s="794"/>
      <c r="AP69" s="794"/>
      <c r="AQ69" s="794"/>
      <c r="AR69" s="794"/>
      <c r="AS69" s="794"/>
      <c r="AT69" s="794"/>
      <c r="AU69" s="794"/>
    </row>
    <row r="70" spans="1:47" s="76" customFormat="1" x14ac:dyDescent="0.2">
      <c r="A70" s="228" t="s">
        <v>184</v>
      </c>
      <c r="B70" s="229">
        <v>9979.3177781370014</v>
      </c>
      <c r="C70" s="229">
        <v>3284.4666561595391</v>
      </c>
      <c r="D70" s="229">
        <v>6694.8511219777947</v>
      </c>
      <c r="E70" s="794"/>
      <c r="F70" s="794"/>
      <c r="G70" s="794"/>
      <c r="H70" s="794"/>
      <c r="I70" s="794"/>
      <c r="J70" s="794"/>
      <c r="K70" s="794"/>
      <c r="L70" s="794"/>
      <c r="M70" s="794"/>
      <c r="N70" s="794"/>
      <c r="O70" s="794"/>
      <c r="P70" s="794"/>
      <c r="Q70" s="794"/>
      <c r="R70" s="794"/>
      <c r="S70" s="794"/>
      <c r="T70" s="794"/>
      <c r="U70" s="794"/>
      <c r="V70" s="794"/>
      <c r="W70" s="794"/>
      <c r="X70" s="794"/>
      <c r="Y70" s="794"/>
      <c r="Z70" s="794"/>
      <c r="AA70" s="794"/>
      <c r="AB70" s="794"/>
      <c r="AC70" s="794"/>
      <c r="AD70" s="794"/>
      <c r="AE70" s="794"/>
      <c r="AF70" s="794"/>
      <c r="AG70" s="794"/>
      <c r="AH70" s="794"/>
      <c r="AI70" s="794"/>
      <c r="AJ70" s="794"/>
      <c r="AK70" s="794"/>
      <c r="AL70" s="794"/>
      <c r="AM70" s="794"/>
      <c r="AN70" s="794"/>
      <c r="AO70" s="794"/>
      <c r="AP70" s="794"/>
      <c r="AQ70" s="794"/>
      <c r="AR70" s="794"/>
      <c r="AS70" s="794"/>
      <c r="AT70" s="794"/>
      <c r="AU70" s="794"/>
    </row>
    <row r="71" spans="1:47" x14ac:dyDescent="0.2">
      <c r="A71" s="357" t="s">
        <v>184</v>
      </c>
      <c r="B71" s="358">
        <v>9979.3177781370014</v>
      </c>
      <c r="C71" s="358">
        <v>3284.4666561595391</v>
      </c>
      <c r="D71" s="358">
        <v>6694.8511219777947</v>
      </c>
    </row>
    <row r="72" spans="1:47" s="794" customFormat="1" x14ac:dyDescent="0.2">
      <c r="A72" s="798"/>
      <c r="B72" s="798"/>
      <c r="C72" s="798"/>
      <c r="D72" s="798"/>
    </row>
    <row r="73" spans="1:47" s="794" customFormat="1" x14ac:dyDescent="0.2"/>
    <row r="74" spans="1:47" s="794" customFormat="1" x14ac:dyDescent="0.2"/>
    <row r="75" spans="1:47" s="794" customFormat="1" x14ac:dyDescent="0.2"/>
    <row r="76" spans="1:47" s="794" customFormat="1" x14ac:dyDescent="0.2"/>
    <row r="77" spans="1:47" s="794" customFormat="1" x14ac:dyDescent="0.2"/>
    <row r="78" spans="1:47" s="794" customFormat="1" x14ac:dyDescent="0.2"/>
    <row r="79" spans="1:47" s="794" customFormat="1" x14ac:dyDescent="0.2"/>
    <row r="80" spans="1:47" s="794" customFormat="1" x14ac:dyDescent="0.2"/>
    <row r="81" s="794" customFormat="1" x14ac:dyDescent="0.2"/>
    <row r="82" s="794" customFormat="1" x14ac:dyDescent="0.2"/>
    <row r="83" s="794" customFormat="1" x14ac:dyDescent="0.2"/>
    <row r="84" s="794" customFormat="1" x14ac:dyDescent="0.2"/>
    <row r="85" s="794" customFormat="1" x14ac:dyDescent="0.2"/>
    <row r="86" s="794" customFormat="1" x14ac:dyDescent="0.2"/>
    <row r="87" s="794" customFormat="1" x14ac:dyDescent="0.2"/>
    <row r="88" s="794" customFormat="1" x14ac:dyDescent="0.2"/>
    <row r="89" s="794" customFormat="1" x14ac:dyDescent="0.2"/>
    <row r="90" s="794" customFormat="1" x14ac:dyDescent="0.2"/>
    <row r="91" s="794" customFormat="1" x14ac:dyDescent="0.2"/>
    <row r="92" s="794" customFormat="1" x14ac:dyDescent="0.2"/>
    <row r="93" s="794" customFormat="1" x14ac:dyDescent="0.2"/>
    <row r="94" s="794" customFormat="1" x14ac:dyDescent="0.2"/>
    <row r="95" s="794" customFormat="1" x14ac:dyDescent="0.2"/>
    <row r="96" s="794" customFormat="1" x14ac:dyDescent="0.2"/>
    <row r="97" s="794" customFormat="1" x14ac:dyDescent="0.2"/>
    <row r="98" s="794" customFormat="1" x14ac:dyDescent="0.2"/>
    <row r="99" s="794" customFormat="1" x14ac:dyDescent="0.2"/>
    <row r="100" s="794" customFormat="1" x14ac:dyDescent="0.2"/>
    <row r="101" s="794" customFormat="1" x14ac:dyDescent="0.2"/>
    <row r="102" s="794" customFormat="1" x14ac:dyDescent="0.2"/>
    <row r="103" s="794" customFormat="1" x14ac:dyDescent="0.2"/>
    <row r="104" s="794" customFormat="1" x14ac:dyDescent="0.2"/>
    <row r="105" s="794" customFormat="1" x14ac:dyDescent="0.2"/>
    <row r="106" s="794" customFormat="1" x14ac:dyDescent="0.2"/>
    <row r="107" s="794" customFormat="1" x14ac:dyDescent="0.2"/>
    <row r="108" s="794" customFormat="1" x14ac:dyDescent="0.2"/>
    <row r="109" s="794" customFormat="1" x14ac:dyDescent="0.2"/>
    <row r="110" s="794" customFormat="1" x14ac:dyDescent="0.2"/>
    <row r="111" s="794" customFormat="1" x14ac:dyDescent="0.2"/>
    <row r="112" s="794" customFormat="1" x14ac:dyDescent="0.2"/>
    <row r="113" s="794" customFormat="1" x14ac:dyDescent="0.2"/>
    <row r="114" s="794" customFormat="1" x14ac:dyDescent="0.2"/>
    <row r="115" s="794" customFormat="1" x14ac:dyDescent="0.2"/>
    <row r="116" s="794" customFormat="1" x14ac:dyDescent="0.2"/>
    <row r="117" s="794" customFormat="1" x14ac:dyDescent="0.2"/>
    <row r="118" s="794" customFormat="1" x14ac:dyDescent="0.2"/>
    <row r="119" s="794" customFormat="1" x14ac:dyDescent="0.2"/>
    <row r="120" s="794" customFormat="1" x14ac:dyDescent="0.2"/>
    <row r="121" s="794" customFormat="1" x14ac:dyDescent="0.2"/>
    <row r="122" s="794" customFormat="1" x14ac:dyDescent="0.2"/>
    <row r="123" s="794" customFormat="1" x14ac:dyDescent="0.2"/>
    <row r="124" s="794" customFormat="1" x14ac:dyDescent="0.2"/>
    <row r="125" s="794" customFormat="1" x14ac:dyDescent="0.2"/>
    <row r="126" s="794" customFormat="1" x14ac:dyDescent="0.2"/>
    <row r="127" s="794" customFormat="1" x14ac:dyDescent="0.2"/>
    <row r="128" s="794" customFormat="1" x14ac:dyDescent="0.2"/>
    <row r="129" s="794" customFormat="1" x14ac:dyDescent="0.2"/>
    <row r="130" s="794" customFormat="1" x14ac:dyDescent="0.2"/>
    <row r="131" s="794" customFormat="1" x14ac:dyDescent="0.2"/>
    <row r="132" s="794" customFormat="1" x14ac:dyDescent="0.2"/>
    <row r="133" s="794" customFormat="1" x14ac:dyDescent="0.2"/>
    <row r="134" s="794" customFormat="1" x14ac:dyDescent="0.2"/>
    <row r="135" s="794" customFormat="1" x14ac:dyDescent="0.2"/>
    <row r="136" s="794" customFormat="1" x14ac:dyDescent="0.2"/>
    <row r="137" s="794" customFormat="1" x14ac:dyDescent="0.2"/>
    <row r="138" s="794" customFormat="1" x14ac:dyDescent="0.2"/>
    <row r="139" s="794" customFormat="1" x14ac:dyDescent="0.2"/>
    <row r="140" s="794" customFormat="1" x14ac:dyDescent="0.2"/>
    <row r="141" s="794" customFormat="1" x14ac:dyDescent="0.2"/>
    <row r="142" s="794" customFormat="1" x14ac:dyDescent="0.2"/>
    <row r="143" s="794" customFormat="1" x14ac:dyDescent="0.2"/>
    <row r="144" s="794" customFormat="1" x14ac:dyDescent="0.2"/>
    <row r="145" s="794" customFormat="1" x14ac:dyDescent="0.2"/>
    <row r="146" s="794" customFormat="1" x14ac:dyDescent="0.2"/>
    <row r="147" s="794" customFormat="1" x14ac:dyDescent="0.2"/>
    <row r="148" s="794" customFormat="1" x14ac:dyDescent="0.2"/>
    <row r="149" s="794" customFormat="1" x14ac:dyDescent="0.2"/>
    <row r="150" s="794" customFormat="1" x14ac:dyDescent="0.2"/>
    <row r="151" s="794" customFormat="1" x14ac:dyDescent="0.2"/>
    <row r="152" s="794" customFormat="1" x14ac:dyDescent="0.2"/>
    <row r="153" s="794" customFormat="1" x14ac:dyDescent="0.2"/>
    <row r="154" s="794" customFormat="1" x14ac:dyDescent="0.2"/>
    <row r="155" s="794" customFormat="1" x14ac:dyDescent="0.2"/>
    <row r="156" s="794" customFormat="1" x14ac:dyDescent="0.2"/>
    <row r="157" s="794" customFormat="1" x14ac:dyDescent="0.2"/>
    <row r="158" s="794" customFormat="1" x14ac:dyDescent="0.2"/>
    <row r="159" s="794" customFormat="1" x14ac:dyDescent="0.2"/>
    <row r="160" s="794" customFormat="1" x14ac:dyDescent="0.2"/>
    <row r="161" s="794" customFormat="1" x14ac:dyDescent="0.2"/>
    <row r="162" s="794" customFormat="1" x14ac:dyDescent="0.2"/>
    <row r="163" s="794" customFormat="1" x14ac:dyDescent="0.2"/>
    <row r="164" s="794" customFormat="1" x14ac:dyDescent="0.2"/>
    <row r="165" s="794" customFormat="1" x14ac:dyDescent="0.2"/>
    <row r="166" s="794" customFormat="1" x14ac:dyDescent="0.2"/>
    <row r="167" s="794" customFormat="1" x14ac:dyDescent="0.2"/>
    <row r="168" s="794" customFormat="1" x14ac:dyDescent="0.2"/>
    <row r="169" s="794" customFormat="1" x14ac:dyDescent="0.2"/>
    <row r="170" s="794" customFormat="1" x14ac:dyDescent="0.2"/>
    <row r="171" s="794" customFormat="1" x14ac:dyDescent="0.2"/>
    <row r="172" s="794" customFormat="1" x14ac:dyDescent="0.2"/>
    <row r="173" s="794" customFormat="1" x14ac:dyDescent="0.2"/>
    <row r="174" s="794" customFormat="1" x14ac:dyDescent="0.2"/>
    <row r="175" s="794" customFormat="1" x14ac:dyDescent="0.2"/>
    <row r="176" s="794" customFormat="1" x14ac:dyDescent="0.2"/>
    <row r="177" s="794" customFormat="1" x14ac:dyDescent="0.2"/>
    <row r="178" s="794" customFormat="1" x14ac:dyDescent="0.2"/>
    <row r="179" s="794" customFormat="1" x14ac:dyDescent="0.2"/>
    <row r="180" s="794" customFormat="1" x14ac:dyDescent="0.2"/>
    <row r="181" s="794" customFormat="1" x14ac:dyDescent="0.2"/>
    <row r="182" s="794" customFormat="1" x14ac:dyDescent="0.2"/>
    <row r="183" s="794" customFormat="1" x14ac:dyDescent="0.2"/>
    <row r="184" s="794" customFormat="1" x14ac:dyDescent="0.2"/>
    <row r="185" s="794" customFormat="1" x14ac:dyDescent="0.2"/>
    <row r="186" s="794" customFormat="1" x14ac:dyDescent="0.2"/>
    <row r="187" s="794" customFormat="1" x14ac:dyDescent="0.2"/>
    <row r="188" s="794" customFormat="1" x14ac:dyDescent="0.2"/>
    <row r="189" s="794" customFormat="1" x14ac:dyDescent="0.2"/>
    <row r="190" s="794" customFormat="1" x14ac:dyDescent="0.2"/>
    <row r="191" s="794" customFormat="1" x14ac:dyDescent="0.2"/>
    <row r="192" s="794" customFormat="1" x14ac:dyDescent="0.2"/>
    <row r="193" s="794" customFormat="1" x14ac:dyDescent="0.2"/>
    <row r="194" s="794" customFormat="1" x14ac:dyDescent="0.2"/>
    <row r="195" s="794" customFormat="1" x14ac:dyDescent="0.2"/>
    <row r="196" s="794" customFormat="1" x14ac:dyDescent="0.2"/>
    <row r="197" s="794" customFormat="1" x14ac:dyDescent="0.2"/>
    <row r="198" s="794" customFormat="1" x14ac:dyDescent="0.2"/>
    <row r="199" s="794" customFormat="1" x14ac:dyDescent="0.2"/>
    <row r="200" s="794" customFormat="1" x14ac:dyDescent="0.2"/>
    <row r="201" s="794" customFormat="1" x14ac:dyDescent="0.2"/>
    <row r="202" s="794" customFormat="1" x14ac:dyDescent="0.2"/>
    <row r="203" s="794" customFormat="1" x14ac:dyDescent="0.2"/>
    <row r="204" s="794" customFormat="1" x14ac:dyDescent="0.2"/>
    <row r="205" s="794" customFormat="1" x14ac:dyDescent="0.2"/>
    <row r="206" s="794" customFormat="1" x14ac:dyDescent="0.2"/>
    <row r="207" s="794" customFormat="1" x14ac:dyDescent="0.2"/>
    <row r="208" s="794" customFormat="1" x14ac:dyDescent="0.2"/>
    <row r="209" s="794" customFormat="1" x14ac:dyDescent="0.2"/>
    <row r="210" s="794" customFormat="1" x14ac:dyDescent="0.2"/>
    <row r="211" s="794" customFormat="1" x14ac:dyDescent="0.2"/>
    <row r="212" s="794" customFormat="1" x14ac:dyDescent="0.2"/>
    <row r="213" s="794" customFormat="1" x14ac:dyDescent="0.2"/>
    <row r="214" s="794" customFormat="1" x14ac:dyDescent="0.2"/>
    <row r="215" s="794" customFormat="1" x14ac:dyDescent="0.2"/>
    <row r="216" s="794" customFormat="1" x14ac:dyDescent="0.2"/>
    <row r="217" s="794" customFormat="1" x14ac:dyDescent="0.2"/>
    <row r="218" s="794" customFormat="1" x14ac:dyDescent="0.2"/>
    <row r="219" s="794" customFormat="1" x14ac:dyDescent="0.2"/>
    <row r="220" s="794" customFormat="1" x14ac:dyDescent="0.2"/>
    <row r="221" s="794" customFormat="1" x14ac:dyDescent="0.2"/>
    <row r="222" s="794" customFormat="1" x14ac:dyDescent="0.2"/>
    <row r="223" s="794" customFormat="1" x14ac:dyDescent="0.2"/>
    <row r="224" s="794" customFormat="1" x14ac:dyDescent="0.2"/>
    <row r="225" s="794" customFormat="1" x14ac:dyDescent="0.2"/>
    <row r="226" s="794" customFormat="1" x14ac:dyDescent="0.2"/>
    <row r="227" s="794" customFormat="1" x14ac:dyDescent="0.2"/>
    <row r="228" s="794" customFormat="1" x14ac:dyDescent="0.2"/>
    <row r="229" s="794" customFormat="1" x14ac:dyDescent="0.2"/>
    <row r="230" s="794" customFormat="1" x14ac:dyDescent="0.2"/>
    <row r="231" s="794" customFormat="1" x14ac:dyDescent="0.2"/>
    <row r="232" s="794" customFormat="1" x14ac:dyDescent="0.2"/>
    <row r="233" s="794" customFormat="1" x14ac:dyDescent="0.2"/>
    <row r="234" s="794" customFormat="1" x14ac:dyDescent="0.2"/>
    <row r="235" s="794" customFormat="1" x14ac:dyDescent="0.2"/>
    <row r="236" s="794" customFormat="1" x14ac:dyDescent="0.2"/>
    <row r="237" s="794" customFormat="1" x14ac:dyDescent="0.2"/>
    <row r="238" s="794" customFormat="1" x14ac:dyDescent="0.2"/>
    <row r="239" s="794" customFormat="1" x14ac:dyDescent="0.2"/>
    <row r="240" s="794" customFormat="1" x14ac:dyDescent="0.2"/>
    <row r="241" s="794" customFormat="1" x14ac:dyDescent="0.2"/>
    <row r="242" s="794" customFormat="1" x14ac:dyDescent="0.2"/>
    <row r="243" s="794" customFormat="1" x14ac:dyDescent="0.2"/>
    <row r="244" s="794" customFormat="1" x14ac:dyDescent="0.2"/>
    <row r="245" s="794" customFormat="1" x14ac:dyDescent="0.2"/>
    <row r="246" s="794" customFormat="1" x14ac:dyDescent="0.2"/>
    <row r="247" s="794" customFormat="1" x14ac:dyDescent="0.2"/>
    <row r="248" s="794" customFormat="1" x14ac:dyDescent="0.2"/>
    <row r="249" s="794" customFormat="1" x14ac:dyDescent="0.2"/>
    <row r="250" s="794" customFormat="1" x14ac:dyDescent="0.2"/>
    <row r="251" s="794" customFormat="1" x14ac:dyDescent="0.2"/>
    <row r="252" s="794" customFormat="1" x14ac:dyDescent="0.2"/>
    <row r="253" s="794" customFormat="1" x14ac:dyDescent="0.2"/>
    <row r="254" s="794" customFormat="1" x14ac:dyDescent="0.2"/>
    <row r="255" s="794" customFormat="1" x14ac:dyDescent="0.2"/>
    <row r="256" s="794" customFormat="1" x14ac:dyDescent="0.2"/>
    <row r="257" s="794" customFormat="1" x14ac:dyDescent="0.2"/>
    <row r="258" s="794" customFormat="1" x14ac:dyDescent="0.2"/>
    <row r="259" s="794" customFormat="1" x14ac:dyDescent="0.2"/>
    <row r="260" s="794" customFormat="1" x14ac:dyDescent="0.2"/>
    <row r="261" s="794" customFormat="1" x14ac:dyDescent="0.2"/>
    <row r="262" s="794" customFormat="1" x14ac:dyDescent="0.2"/>
    <row r="263" s="794" customFormat="1" x14ac:dyDescent="0.2"/>
    <row r="264" s="794" customFormat="1" x14ac:dyDescent="0.2"/>
    <row r="265" s="794" customFormat="1" x14ac:dyDescent="0.2"/>
    <row r="266" s="794" customFormat="1" x14ac:dyDescent="0.2"/>
    <row r="267" s="794" customFormat="1" x14ac:dyDescent="0.2"/>
    <row r="268" s="794" customFormat="1" x14ac:dyDescent="0.2"/>
    <row r="269" s="794" customFormat="1" x14ac:dyDescent="0.2"/>
    <row r="270" s="794" customFormat="1" x14ac:dyDescent="0.2"/>
    <row r="271" s="794" customFormat="1" x14ac:dyDescent="0.2"/>
    <row r="272" s="794" customFormat="1" x14ac:dyDescent="0.2"/>
    <row r="273" s="794" customFormat="1" x14ac:dyDescent="0.2"/>
    <row r="274" s="794" customFormat="1" x14ac:dyDescent="0.2"/>
    <row r="275" s="794" customFormat="1" x14ac:dyDescent="0.2"/>
    <row r="276" s="794" customFormat="1" x14ac:dyDescent="0.2"/>
    <row r="277" s="794" customFormat="1" x14ac:dyDescent="0.2"/>
    <row r="278" s="794" customFormat="1" x14ac:dyDescent="0.2"/>
    <row r="279" s="794" customFormat="1" x14ac:dyDescent="0.2"/>
    <row r="280" s="794" customFormat="1" x14ac:dyDescent="0.2"/>
    <row r="281" s="794" customFormat="1" x14ac:dyDescent="0.2"/>
    <row r="282" s="794" customFormat="1" x14ac:dyDescent="0.2"/>
    <row r="283" s="794" customFormat="1" x14ac:dyDescent="0.2"/>
    <row r="284" s="794" customFormat="1" x14ac:dyDescent="0.2"/>
    <row r="285" s="794" customFormat="1" x14ac:dyDescent="0.2"/>
    <row r="286" s="794" customFormat="1" x14ac:dyDescent="0.2"/>
    <row r="287" s="794" customFormat="1" x14ac:dyDescent="0.2"/>
    <row r="288" s="794" customFormat="1" x14ac:dyDescent="0.2"/>
    <row r="289" s="794" customFormat="1" x14ac:dyDescent="0.2"/>
    <row r="290" s="794" customFormat="1" x14ac:dyDescent="0.2"/>
    <row r="291" s="794" customFormat="1" x14ac:dyDescent="0.2"/>
    <row r="292" s="794" customFormat="1" x14ac:dyDescent="0.2"/>
    <row r="293" s="794" customFormat="1" x14ac:dyDescent="0.2"/>
    <row r="294" s="794" customFormat="1" x14ac:dyDescent="0.2"/>
    <row r="295" s="794" customFormat="1" x14ac:dyDescent="0.2"/>
    <row r="296" s="794" customFormat="1" x14ac:dyDescent="0.2"/>
    <row r="297" s="794" customFormat="1" x14ac:dyDescent="0.2"/>
    <row r="298" s="794" customFormat="1" x14ac:dyDescent="0.2"/>
    <row r="299" s="794" customFormat="1" x14ac:dyDescent="0.2"/>
    <row r="300" s="794" customFormat="1" x14ac:dyDescent="0.2"/>
    <row r="301" s="794" customFormat="1" x14ac:dyDescent="0.2"/>
    <row r="302" s="794" customFormat="1" x14ac:dyDescent="0.2"/>
    <row r="303" s="794" customFormat="1" x14ac:dyDescent="0.2"/>
    <row r="304" s="794" customFormat="1" x14ac:dyDescent="0.2"/>
    <row r="305" s="794" customFormat="1" x14ac:dyDescent="0.2"/>
    <row r="306" s="794" customFormat="1" x14ac:dyDescent="0.2"/>
    <row r="307" s="794" customFormat="1" x14ac:dyDescent="0.2"/>
    <row r="308" s="794" customFormat="1" x14ac:dyDescent="0.2"/>
    <row r="309" s="794" customFormat="1" x14ac:dyDescent="0.2"/>
    <row r="310" s="794" customFormat="1" x14ac:dyDescent="0.2"/>
    <row r="311" s="794" customFormat="1" x14ac:dyDescent="0.2"/>
    <row r="312" s="794" customFormat="1" x14ac:dyDescent="0.2"/>
    <row r="313" s="794" customFormat="1" x14ac:dyDescent="0.2"/>
    <row r="314" s="794" customFormat="1" x14ac:dyDescent="0.2"/>
    <row r="315" s="794" customFormat="1" x14ac:dyDescent="0.2"/>
    <row r="316" s="794" customFormat="1" x14ac:dyDescent="0.2"/>
    <row r="317" s="794" customFormat="1" x14ac:dyDescent="0.2"/>
    <row r="318" s="794" customFormat="1" x14ac:dyDescent="0.2"/>
    <row r="319" s="794" customFormat="1" x14ac:dyDescent="0.2"/>
    <row r="320" s="794" customFormat="1" x14ac:dyDescent="0.2"/>
    <row r="321" s="794" customFormat="1" x14ac:dyDescent="0.2"/>
    <row r="322" s="794" customFormat="1" x14ac:dyDescent="0.2"/>
    <row r="323" s="794" customFormat="1" x14ac:dyDescent="0.2"/>
    <row r="324" s="794" customFormat="1" x14ac:dyDescent="0.2"/>
    <row r="325" s="794" customFormat="1" x14ac:dyDescent="0.2"/>
    <row r="326" s="794" customFormat="1" x14ac:dyDescent="0.2"/>
    <row r="327" s="794" customFormat="1" x14ac:dyDescent="0.2"/>
    <row r="328" s="794" customFormat="1" x14ac:dyDescent="0.2"/>
    <row r="329" s="794" customFormat="1" x14ac:dyDescent="0.2"/>
    <row r="330" s="794" customFormat="1" x14ac:dyDescent="0.2"/>
    <row r="331" s="794" customFormat="1" x14ac:dyDescent="0.2"/>
    <row r="332" s="794" customFormat="1" x14ac:dyDescent="0.2"/>
    <row r="333" s="794" customFormat="1" x14ac:dyDescent="0.2"/>
    <row r="334" s="794" customFormat="1" x14ac:dyDescent="0.2"/>
    <row r="335" s="794" customFormat="1" x14ac:dyDescent="0.2"/>
    <row r="336" s="794" customFormat="1" x14ac:dyDescent="0.2"/>
    <row r="337" s="794" customFormat="1" x14ac:dyDescent="0.2"/>
    <row r="338" s="794" customFormat="1" x14ac:dyDescent="0.2"/>
    <row r="339" s="794" customFormat="1" x14ac:dyDescent="0.2"/>
    <row r="340" s="794" customFormat="1" x14ac:dyDescent="0.2"/>
    <row r="341" s="794" customFormat="1" x14ac:dyDescent="0.2"/>
    <row r="342" s="794" customFormat="1" x14ac:dyDescent="0.2"/>
    <row r="343" s="794" customFormat="1" x14ac:dyDescent="0.2"/>
    <row r="344" s="794" customFormat="1" x14ac:dyDescent="0.2"/>
    <row r="345" s="794" customFormat="1" x14ac:dyDescent="0.2"/>
    <row r="346" s="794" customFormat="1" x14ac:dyDescent="0.2"/>
    <row r="347" s="794" customFormat="1" x14ac:dyDescent="0.2"/>
    <row r="348" s="794" customFormat="1" x14ac:dyDescent="0.2"/>
    <row r="349" s="794" customFormat="1" x14ac:dyDescent="0.2"/>
    <row r="350" s="794" customFormat="1" x14ac:dyDescent="0.2"/>
    <row r="351" s="794" customFormat="1" x14ac:dyDescent="0.2"/>
    <row r="352" s="794" customFormat="1" x14ac:dyDescent="0.2"/>
    <row r="353" s="794" customFormat="1" x14ac:dyDescent="0.2"/>
    <row r="354" s="794" customFormat="1" x14ac:dyDescent="0.2"/>
    <row r="355" s="794" customFormat="1" x14ac:dyDescent="0.2"/>
    <row r="356" s="794" customFormat="1" x14ac:dyDescent="0.2"/>
    <row r="357" s="794" customFormat="1" x14ac:dyDescent="0.2"/>
    <row r="358" s="794" customFormat="1" x14ac:dyDescent="0.2"/>
    <row r="359" s="794" customFormat="1" x14ac:dyDescent="0.2"/>
    <row r="360" s="794" customFormat="1" x14ac:dyDescent="0.2"/>
    <row r="361" s="794" customFormat="1" x14ac:dyDescent="0.2"/>
    <row r="362" s="794" customFormat="1" x14ac:dyDescent="0.2"/>
    <row r="363" s="794" customFormat="1" x14ac:dyDescent="0.2"/>
    <row r="364" s="794" customFormat="1" x14ac:dyDescent="0.2"/>
    <row r="365" s="794" customFormat="1" x14ac:dyDescent="0.2"/>
    <row r="366" s="794" customFormat="1" x14ac:dyDescent="0.2"/>
    <row r="367" s="794" customFormat="1" x14ac:dyDescent="0.2"/>
    <row r="368" s="794" customFormat="1" x14ac:dyDescent="0.2"/>
    <row r="369" s="794" customFormat="1" x14ac:dyDescent="0.2"/>
    <row r="370" s="794" customFormat="1" x14ac:dyDescent="0.2"/>
    <row r="371" s="794" customFormat="1" x14ac:dyDescent="0.2"/>
    <row r="372" s="794" customFormat="1" x14ac:dyDescent="0.2"/>
    <row r="373" s="794" customFormat="1" x14ac:dyDescent="0.2"/>
    <row r="374" s="794" customFormat="1" x14ac:dyDescent="0.2"/>
    <row r="375" s="794" customFormat="1" x14ac:dyDescent="0.2"/>
    <row r="376" s="794" customFormat="1" x14ac:dyDescent="0.2"/>
    <row r="377" s="794" customFormat="1" x14ac:dyDescent="0.2"/>
    <row r="378" s="794" customFormat="1" x14ac:dyDescent="0.2"/>
    <row r="379" s="794" customFormat="1" x14ac:dyDescent="0.2"/>
    <row r="380" s="794" customFormat="1" x14ac:dyDescent="0.2"/>
    <row r="381" s="794" customFormat="1" x14ac:dyDescent="0.2"/>
    <row r="382" s="794" customFormat="1" x14ac:dyDescent="0.2"/>
    <row r="383" s="794" customFormat="1" x14ac:dyDescent="0.2"/>
    <row r="384" s="794" customFormat="1" x14ac:dyDescent="0.2"/>
    <row r="385" s="794" customFormat="1" x14ac:dyDescent="0.2"/>
    <row r="386" s="794" customFormat="1" x14ac:dyDescent="0.2"/>
    <row r="387" s="794" customFormat="1" x14ac:dyDescent="0.2"/>
    <row r="388" s="794" customFormat="1" x14ac:dyDescent="0.2"/>
    <row r="389" s="794" customFormat="1" x14ac:dyDescent="0.2"/>
    <row r="390" s="794" customFormat="1" x14ac:dyDescent="0.2"/>
    <row r="391" s="794" customFormat="1" x14ac:dyDescent="0.2"/>
    <row r="392" s="794" customFormat="1" x14ac:dyDescent="0.2"/>
    <row r="393" s="794" customFormat="1" x14ac:dyDescent="0.2"/>
    <row r="394" s="794" customFormat="1" x14ac:dyDescent="0.2"/>
    <row r="395" s="794" customFormat="1" x14ac:dyDescent="0.2"/>
    <row r="396" s="794" customFormat="1" x14ac:dyDescent="0.2"/>
    <row r="397" s="794" customFormat="1" x14ac:dyDescent="0.2"/>
    <row r="398" s="794" customFormat="1" x14ac:dyDescent="0.2"/>
    <row r="399" s="794" customFormat="1" x14ac:dyDescent="0.2"/>
    <row r="400" s="794" customFormat="1" x14ac:dyDescent="0.2"/>
    <row r="401" s="794" customFormat="1" x14ac:dyDescent="0.2"/>
    <row r="402" s="794" customFormat="1" x14ac:dyDescent="0.2"/>
    <row r="403" s="794" customFormat="1" x14ac:dyDescent="0.2"/>
    <row r="404" s="794" customFormat="1" x14ac:dyDescent="0.2"/>
    <row r="405" s="794" customFormat="1" x14ac:dyDescent="0.2"/>
    <row r="406" s="794" customFormat="1" x14ac:dyDescent="0.2"/>
    <row r="407" s="794" customFormat="1" x14ac:dyDescent="0.2"/>
    <row r="408" s="794" customFormat="1" x14ac:dyDescent="0.2"/>
    <row r="409" s="794" customFormat="1" x14ac:dyDescent="0.2"/>
    <row r="410" s="794" customFormat="1" x14ac:dyDescent="0.2"/>
    <row r="411" s="794" customFormat="1" x14ac:dyDescent="0.2"/>
    <row r="412" s="794" customFormat="1" x14ac:dyDescent="0.2"/>
    <row r="413" s="794" customFormat="1" x14ac:dyDescent="0.2"/>
    <row r="414" s="794" customFormat="1" x14ac:dyDescent="0.2"/>
    <row r="415" s="794" customFormat="1" x14ac:dyDescent="0.2"/>
    <row r="416" s="794" customFormat="1" x14ac:dyDescent="0.2"/>
    <row r="417" s="794" customFormat="1" x14ac:dyDescent="0.2"/>
    <row r="418" s="794" customFormat="1" x14ac:dyDescent="0.2"/>
    <row r="419" s="794" customFormat="1" x14ac:dyDescent="0.2"/>
    <row r="420" s="794" customFormat="1" x14ac:dyDescent="0.2"/>
    <row r="421" s="794" customFormat="1" x14ac:dyDescent="0.2"/>
    <row r="422" s="794" customFormat="1" x14ac:dyDescent="0.2"/>
    <row r="423" s="794" customFormat="1" x14ac:dyDescent="0.2"/>
    <row r="424" s="794" customFormat="1" x14ac:dyDescent="0.2"/>
    <row r="425" s="794" customFormat="1" x14ac:dyDescent="0.2"/>
    <row r="426" s="794" customFormat="1" x14ac:dyDescent="0.2"/>
    <row r="427" s="794" customFormat="1" x14ac:dyDescent="0.2"/>
    <row r="428" s="794" customFormat="1" x14ac:dyDescent="0.2"/>
    <row r="429" s="794" customFormat="1" x14ac:dyDescent="0.2"/>
    <row r="430" s="794" customFormat="1" x14ac:dyDescent="0.2"/>
    <row r="431" s="794" customFormat="1" x14ac:dyDescent="0.2"/>
    <row r="432" s="794" customFormat="1" x14ac:dyDescent="0.2"/>
    <row r="433" s="794" customFormat="1" x14ac:dyDescent="0.2"/>
    <row r="434" s="794" customFormat="1" x14ac:dyDescent="0.2"/>
    <row r="435" s="794" customFormat="1" x14ac:dyDescent="0.2"/>
    <row r="436" s="794" customFormat="1" x14ac:dyDescent="0.2"/>
    <row r="437" s="794" customFormat="1" x14ac:dyDescent="0.2"/>
    <row r="438" s="794" customFormat="1" x14ac:dyDescent="0.2"/>
    <row r="439" s="794" customFormat="1" x14ac:dyDescent="0.2"/>
    <row r="440" s="794" customFormat="1" x14ac:dyDescent="0.2"/>
    <row r="441" s="794" customFormat="1" x14ac:dyDescent="0.2"/>
    <row r="442" s="794" customFormat="1" x14ac:dyDescent="0.2"/>
    <row r="443" s="794" customFormat="1" x14ac:dyDescent="0.2"/>
    <row r="444" s="794" customFormat="1" x14ac:dyDescent="0.2"/>
    <row r="445" s="794" customFormat="1" x14ac:dyDescent="0.2"/>
    <row r="446" s="794" customFormat="1" x14ac:dyDescent="0.2"/>
    <row r="447" s="794" customFormat="1" x14ac:dyDescent="0.2"/>
    <row r="448" s="794" customFormat="1" x14ac:dyDescent="0.2"/>
    <row r="449" s="794" customFormat="1" x14ac:dyDescent="0.2"/>
    <row r="450" s="794" customFormat="1" x14ac:dyDescent="0.2"/>
    <row r="451" s="794" customFormat="1" x14ac:dyDescent="0.2"/>
    <row r="452" s="794" customFormat="1" x14ac:dyDescent="0.2"/>
    <row r="453" s="794" customFormat="1" x14ac:dyDescent="0.2"/>
    <row r="454" s="794" customFormat="1" x14ac:dyDescent="0.2"/>
    <row r="455" s="794" customFormat="1" x14ac:dyDescent="0.2"/>
    <row r="456" s="794" customFormat="1" x14ac:dyDescent="0.2"/>
    <row r="457" s="794" customFormat="1" x14ac:dyDescent="0.2"/>
    <row r="458" s="794" customFormat="1" x14ac:dyDescent="0.2"/>
    <row r="459" s="794" customFormat="1" x14ac:dyDescent="0.2"/>
    <row r="460" s="794" customFormat="1" x14ac:dyDescent="0.2"/>
    <row r="461" s="794" customFormat="1" x14ac:dyDescent="0.2"/>
    <row r="462" s="794" customFormat="1" x14ac:dyDescent="0.2"/>
    <row r="463" s="794" customFormat="1" x14ac:dyDescent="0.2"/>
    <row r="464" s="794" customFormat="1" x14ac:dyDescent="0.2"/>
    <row r="465" s="794" customFormat="1" x14ac:dyDescent="0.2"/>
    <row r="466" s="794" customFormat="1" x14ac:dyDescent="0.2"/>
    <row r="467" s="794" customFormat="1" x14ac:dyDescent="0.2"/>
    <row r="468" s="794" customFormat="1" x14ac:dyDescent="0.2"/>
    <row r="469" s="794" customFormat="1" x14ac:dyDescent="0.2"/>
    <row r="470" s="794" customFormat="1" x14ac:dyDescent="0.2"/>
    <row r="471" s="794" customFormat="1" x14ac:dyDescent="0.2"/>
    <row r="472" s="794" customFormat="1" x14ac:dyDescent="0.2"/>
    <row r="473" s="794" customFormat="1" x14ac:dyDescent="0.2"/>
    <row r="474" s="794" customFormat="1" x14ac:dyDescent="0.2"/>
    <row r="475" s="794" customFormat="1" x14ac:dyDescent="0.2"/>
    <row r="476" s="794" customFormat="1" x14ac:dyDescent="0.2"/>
    <row r="477" s="794" customFormat="1" x14ac:dyDescent="0.2"/>
    <row r="478" s="794" customFormat="1" x14ac:dyDescent="0.2"/>
    <row r="479" s="794" customFormat="1" x14ac:dyDescent="0.2"/>
    <row r="480" s="794" customFormat="1" x14ac:dyDescent="0.2"/>
    <row r="481" s="794" customFormat="1" x14ac:dyDescent="0.2"/>
    <row r="482" s="794" customFormat="1" x14ac:dyDescent="0.2"/>
    <row r="483" s="794" customFormat="1" x14ac:dyDescent="0.2"/>
    <row r="484" s="794" customFormat="1" x14ac:dyDescent="0.2"/>
    <row r="485" s="794" customFormat="1" x14ac:dyDescent="0.2"/>
    <row r="486" s="794" customFormat="1" x14ac:dyDescent="0.2"/>
    <row r="487" s="794" customFormat="1" x14ac:dyDescent="0.2"/>
    <row r="488" s="794" customFormat="1" x14ac:dyDescent="0.2"/>
    <row r="489" s="794" customFormat="1" x14ac:dyDescent="0.2"/>
    <row r="490" s="794" customFormat="1" x14ac:dyDescent="0.2"/>
    <row r="491" s="794" customFormat="1" x14ac:dyDescent="0.2"/>
    <row r="492" s="794" customFormat="1" x14ac:dyDescent="0.2"/>
    <row r="493" s="794" customFormat="1" x14ac:dyDescent="0.2"/>
    <row r="494" s="794" customFormat="1" x14ac:dyDescent="0.2"/>
    <row r="495" s="794" customFormat="1" x14ac:dyDescent="0.2"/>
    <row r="496" s="794" customFormat="1" x14ac:dyDescent="0.2"/>
    <row r="497" s="794" customFormat="1" x14ac:dyDescent="0.2"/>
    <row r="498" s="794" customFormat="1" x14ac:dyDescent="0.2"/>
    <row r="499" s="794" customFormat="1" x14ac:dyDescent="0.2"/>
    <row r="500" s="794" customFormat="1" x14ac:dyDescent="0.2"/>
    <row r="501" s="794" customFormat="1" x14ac:dyDescent="0.2"/>
    <row r="502" s="794" customFormat="1" x14ac:dyDescent="0.2"/>
    <row r="503" s="794" customFormat="1" x14ac:dyDescent="0.2"/>
    <row r="504" s="794" customFormat="1" x14ac:dyDescent="0.2"/>
    <row r="505" s="794" customFormat="1" x14ac:dyDescent="0.2"/>
    <row r="506" s="794" customFormat="1" x14ac:dyDescent="0.2"/>
    <row r="507" s="794" customFormat="1" x14ac:dyDescent="0.2"/>
    <row r="508" s="794" customFormat="1" x14ac:dyDescent="0.2"/>
    <row r="509" s="794" customFormat="1" x14ac:dyDescent="0.2"/>
    <row r="510" s="794" customFormat="1" x14ac:dyDescent="0.2"/>
    <row r="511" s="794" customFormat="1" x14ac:dyDescent="0.2"/>
    <row r="512" s="794" customFormat="1" x14ac:dyDescent="0.2"/>
    <row r="513" s="794" customFormat="1" x14ac:dyDescent="0.2"/>
    <row r="514" s="794" customFormat="1" x14ac:dyDescent="0.2"/>
    <row r="515" s="794" customFormat="1" x14ac:dyDescent="0.2"/>
    <row r="516" s="794" customFormat="1" x14ac:dyDescent="0.2"/>
    <row r="517" s="794" customFormat="1" x14ac:dyDescent="0.2"/>
    <row r="518" s="794" customFormat="1" x14ac:dyDescent="0.2"/>
    <row r="519" s="794" customFormat="1" x14ac:dyDescent="0.2"/>
    <row r="520" s="794" customFormat="1" x14ac:dyDescent="0.2"/>
    <row r="521" s="794" customFormat="1" x14ac:dyDescent="0.2"/>
    <row r="522" s="794" customFormat="1" x14ac:dyDescent="0.2"/>
    <row r="523" s="794" customFormat="1" x14ac:dyDescent="0.2"/>
    <row r="524" s="794" customFormat="1" x14ac:dyDescent="0.2"/>
    <row r="525" s="794" customFormat="1" x14ac:dyDescent="0.2"/>
    <row r="526" s="794" customFormat="1" x14ac:dyDescent="0.2"/>
    <row r="527" s="794" customFormat="1" x14ac:dyDescent="0.2"/>
    <row r="528" s="794" customFormat="1" x14ac:dyDescent="0.2"/>
    <row r="529" s="794" customFormat="1" x14ac:dyDescent="0.2"/>
    <row r="530" s="794" customFormat="1" x14ac:dyDescent="0.2"/>
    <row r="531" s="794" customFormat="1" x14ac:dyDescent="0.2"/>
    <row r="532" s="794" customFormat="1" x14ac:dyDescent="0.2"/>
    <row r="533" s="794" customFormat="1" x14ac:dyDescent="0.2"/>
    <row r="534" s="794" customFormat="1" x14ac:dyDescent="0.2"/>
    <row r="535" s="794" customFormat="1" x14ac:dyDescent="0.2"/>
    <row r="536" s="794" customFormat="1" x14ac:dyDescent="0.2"/>
    <row r="537" s="794" customFormat="1" x14ac:dyDescent="0.2"/>
    <row r="538" s="794" customFormat="1" x14ac:dyDescent="0.2"/>
    <row r="539" s="794" customFormat="1" x14ac:dyDescent="0.2"/>
    <row r="540" s="794" customFormat="1" x14ac:dyDescent="0.2"/>
    <row r="541" s="794" customFormat="1" x14ac:dyDescent="0.2"/>
    <row r="542" s="794" customFormat="1" x14ac:dyDescent="0.2"/>
    <row r="543" s="794" customFormat="1" x14ac:dyDescent="0.2"/>
    <row r="544" s="794" customFormat="1" x14ac:dyDescent="0.2"/>
    <row r="545" s="794" customFormat="1" x14ac:dyDescent="0.2"/>
    <row r="546" s="794" customFormat="1" x14ac:dyDescent="0.2"/>
    <row r="547" s="794" customFormat="1" x14ac:dyDescent="0.2"/>
    <row r="548" s="794" customFormat="1" x14ac:dyDescent="0.2"/>
    <row r="549" s="794" customFormat="1" x14ac:dyDescent="0.2"/>
    <row r="550" s="794" customFormat="1" x14ac:dyDescent="0.2"/>
    <row r="551" s="794" customFormat="1" x14ac:dyDescent="0.2"/>
    <row r="552" s="794" customFormat="1" x14ac:dyDescent="0.2"/>
    <row r="553" s="794" customFormat="1" x14ac:dyDescent="0.2"/>
    <row r="554" s="794" customFormat="1" x14ac:dyDescent="0.2"/>
    <row r="555" s="794" customFormat="1" x14ac:dyDescent="0.2"/>
    <row r="556" s="794" customFormat="1" x14ac:dyDescent="0.2"/>
    <row r="557" s="794" customFormat="1" x14ac:dyDescent="0.2"/>
    <row r="558" s="794" customFormat="1" x14ac:dyDescent="0.2"/>
    <row r="559" s="794" customFormat="1" x14ac:dyDescent="0.2"/>
    <row r="560" s="794" customFormat="1" x14ac:dyDescent="0.2"/>
    <row r="561" s="794" customFormat="1" x14ac:dyDescent="0.2"/>
    <row r="562" s="794" customFormat="1" x14ac:dyDescent="0.2"/>
    <row r="563" s="794" customFormat="1" x14ac:dyDescent="0.2"/>
    <row r="564" s="794" customFormat="1" x14ac:dyDescent="0.2"/>
    <row r="565" s="794" customFormat="1" x14ac:dyDescent="0.2"/>
    <row r="566" s="794" customFormat="1" x14ac:dyDescent="0.2"/>
    <row r="567" s="794" customFormat="1" x14ac:dyDescent="0.2"/>
    <row r="568" s="794" customFormat="1" x14ac:dyDescent="0.2"/>
    <row r="569" s="794" customFormat="1" x14ac:dyDescent="0.2"/>
    <row r="570" s="794" customFormat="1" x14ac:dyDescent="0.2"/>
    <row r="571" s="794" customFormat="1" x14ac:dyDescent="0.2"/>
    <row r="572" s="794" customFormat="1" x14ac:dyDescent="0.2"/>
    <row r="573" s="794" customFormat="1" x14ac:dyDescent="0.2"/>
    <row r="574" s="794" customFormat="1" x14ac:dyDescent="0.2"/>
    <row r="575" s="794" customFormat="1" x14ac:dyDescent="0.2"/>
    <row r="576" s="794" customFormat="1" x14ac:dyDescent="0.2"/>
    <row r="577" s="794" customFormat="1" x14ac:dyDescent="0.2"/>
    <row r="578" s="794" customFormat="1" x14ac:dyDescent="0.2"/>
    <row r="579" s="794" customFormat="1" x14ac:dyDescent="0.2"/>
    <row r="580" s="794" customFormat="1" x14ac:dyDescent="0.2"/>
    <row r="581" s="794" customFormat="1" x14ac:dyDescent="0.2"/>
    <row r="582" s="794" customFormat="1" x14ac:dyDescent="0.2"/>
    <row r="583" s="794" customFormat="1" x14ac:dyDescent="0.2"/>
    <row r="584" s="794" customFormat="1" x14ac:dyDescent="0.2"/>
    <row r="585" s="794" customFormat="1" x14ac:dyDescent="0.2"/>
    <row r="586" s="794" customFormat="1" x14ac:dyDescent="0.2"/>
    <row r="587" s="794" customFormat="1" x14ac:dyDescent="0.2"/>
    <row r="588" s="794" customFormat="1" x14ac:dyDescent="0.2"/>
    <row r="589" s="794" customFormat="1" x14ac:dyDescent="0.2"/>
    <row r="590" s="794" customFormat="1" x14ac:dyDescent="0.2"/>
    <row r="591" s="794" customFormat="1" x14ac:dyDescent="0.2"/>
    <row r="592" s="794" customFormat="1" x14ac:dyDescent="0.2"/>
    <row r="593" s="794" customFormat="1" x14ac:dyDescent="0.2"/>
    <row r="594" s="794" customFormat="1" x14ac:dyDescent="0.2"/>
    <row r="595" s="794" customFormat="1" x14ac:dyDescent="0.2"/>
    <row r="596" s="794" customFormat="1" x14ac:dyDescent="0.2"/>
    <row r="597" s="794" customFormat="1" x14ac:dyDescent="0.2"/>
    <row r="598" s="794" customFormat="1" x14ac:dyDescent="0.2"/>
    <row r="599" s="794" customFormat="1" x14ac:dyDescent="0.2"/>
    <row r="600" s="794" customFormat="1" x14ac:dyDescent="0.2"/>
    <row r="601" s="794" customFormat="1" x14ac:dyDescent="0.2"/>
    <row r="602" s="794" customFormat="1" x14ac:dyDescent="0.2"/>
    <row r="603" s="794" customFormat="1" x14ac:dyDescent="0.2"/>
    <row r="604" s="794" customFormat="1" x14ac:dyDescent="0.2"/>
    <row r="605" s="794" customFormat="1" x14ac:dyDescent="0.2"/>
    <row r="606" s="794" customFormat="1" x14ac:dyDescent="0.2"/>
    <row r="607" s="794" customFormat="1" x14ac:dyDescent="0.2"/>
    <row r="608" s="794" customFormat="1" x14ac:dyDescent="0.2"/>
    <row r="609" s="794" customFormat="1" x14ac:dyDescent="0.2"/>
    <row r="610" s="794" customFormat="1" x14ac:dyDescent="0.2"/>
    <row r="611" s="794" customFormat="1" x14ac:dyDescent="0.2"/>
    <row r="612" s="794" customFormat="1" x14ac:dyDescent="0.2"/>
    <row r="613" s="794" customFormat="1" x14ac:dyDescent="0.2"/>
    <row r="614" s="794" customFormat="1" x14ac:dyDescent="0.2"/>
    <row r="615" s="794" customFormat="1" x14ac:dyDescent="0.2"/>
    <row r="616" s="794" customFormat="1" x14ac:dyDescent="0.2"/>
    <row r="617" s="794" customFormat="1" x14ac:dyDescent="0.2"/>
    <row r="618" s="794" customFormat="1" x14ac:dyDescent="0.2"/>
    <row r="619" s="794" customFormat="1" x14ac:dyDescent="0.2"/>
    <row r="620" s="794" customFormat="1" x14ac:dyDescent="0.2"/>
    <row r="621" s="794" customFormat="1" x14ac:dyDescent="0.2"/>
    <row r="622" s="794" customFormat="1" x14ac:dyDescent="0.2"/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X112"/>
  <sheetViews>
    <sheetView workbookViewId="0">
      <selection activeCell="F7" sqref="F7:F8"/>
    </sheetView>
  </sheetViews>
  <sheetFormatPr defaultRowHeight="15" x14ac:dyDescent="0.25"/>
  <cols>
    <col min="1" max="1" width="21.42578125" style="25" customWidth="1"/>
    <col min="2" max="2" width="12.42578125" style="25" customWidth="1"/>
    <col min="3" max="3" width="11.28515625" style="25" customWidth="1"/>
    <col min="4" max="4" width="10.7109375" style="25" customWidth="1"/>
    <col min="5" max="5" width="11.28515625" style="606" customWidth="1"/>
    <col min="6" max="6" width="16.7109375" style="606" customWidth="1"/>
    <col min="7" max="50" width="9.140625" style="606"/>
    <col min="51" max="16384" width="9.140625" style="25"/>
  </cols>
  <sheetData>
    <row r="1" spans="1:6" ht="33.75" customHeight="1" x14ac:dyDescent="0.25">
      <c r="A1" s="1049" t="s">
        <v>577</v>
      </c>
      <c r="B1" s="1049"/>
      <c r="C1" s="1049"/>
      <c r="D1" s="1049"/>
      <c r="E1" s="1049"/>
      <c r="F1" s="1049"/>
    </row>
    <row r="2" spans="1:6" x14ac:dyDescent="0.25">
      <c r="A2" s="1050" t="s">
        <v>523</v>
      </c>
      <c r="B2" s="1051" t="s">
        <v>363</v>
      </c>
      <c r="C2" s="1052" t="s">
        <v>364</v>
      </c>
      <c r="D2" s="1052"/>
      <c r="E2" s="1052"/>
      <c r="F2" s="1053" t="s">
        <v>365</v>
      </c>
    </row>
    <row r="3" spans="1:6" ht="33.75" customHeight="1" x14ac:dyDescent="0.25">
      <c r="A3" s="1050"/>
      <c r="B3" s="1051"/>
      <c r="C3" s="812" t="s">
        <v>366</v>
      </c>
      <c r="D3" s="670" t="s">
        <v>367</v>
      </c>
      <c r="E3" s="812" t="s">
        <v>368</v>
      </c>
      <c r="F3" s="1053"/>
    </row>
    <row r="4" spans="1:6" x14ac:dyDescent="0.25">
      <c r="A4" s="366" t="s">
        <v>230</v>
      </c>
      <c r="B4" s="367">
        <v>760147.26059758139</v>
      </c>
      <c r="C4" s="367">
        <v>57303.206999947906</v>
      </c>
      <c r="D4" s="367">
        <v>79975.039991747864</v>
      </c>
      <c r="E4" s="367">
        <v>622869.01361177478</v>
      </c>
      <c r="F4" s="368">
        <v>137278.24699165148</v>
      </c>
    </row>
    <row r="5" spans="1:6" x14ac:dyDescent="0.25">
      <c r="A5" s="372"/>
      <c r="B5" s="622"/>
      <c r="C5" s="622"/>
      <c r="D5" s="622"/>
      <c r="E5" s="622"/>
      <c r="F5" s="623"/>
    </row>
    <row r="6" spans="1:6" x14ac:dyDescent="0.25">
      <c r="A6" s="366" t="s">
        <v>3</v>
      </c>
      <c r="B6" s="367"/>
      <c r="C6" s="367"/>
      <c r="D6" s="367"/>
      <c r="E6" s="367"/>
      <c r="F6" s="368"/>
    </row>
    <row r="7" spans="1:6" x14ac:dyDescent="0.25">
      <c r="A7" s="363" t="s">
        <v>4</v>
      </c>
      <c r="B7" s="364">
        <v>297921.53765265149</v>
      </c>
      <c r="C7" s="364">
        <v>40182.361238177655</v>
      </c>
      <c r="D7" s="364">
        <v>60358.370697469036</v>
      </c>
      <c r="E7" s="364">
        <v>197380.80571727871</v>
      </c>
      <c r="F7" s="365">
        <f t="shared" ref="F7:F71" si="0">D7+C7</f>
        <v>100540.73193564669</v>
      </c>
    </row>
    <row r="8" spans="1:6" x14ac:dyDescent="0.25">
      <c r="A8" s="363" t="s">
        <v>5</v>
      </c>
      <c r="B8" s="364">
        <v>462225.72295094852</v>
      </c>
      <c r="C8" s="364">
        <v>17120.8457617481</v>
      </c>
      <c r="D8" s="364">
        <v>19616.669294256684</v>
      </c>
      <c r="E8" s="364">
        <v>425488.2078944961</v>
      </c>
      <c r="F8" s="365">
        <f t="shared" si="0"/>
        <v>36737.515056004784</v>
      </c>
    </row>
    <row r="9" spans="1:6" ht="16.5" customHeight="1" x14ac:dyDescent="0.25">
      <c r="A9" s="803" t="s">
        <v>518</v>
      </c>
      <c r="B9" s="574"/>
      <c r="C9" s="574"/>
      <c r="D9" s="574"/>
      <c r="E9" s="574"/>
      <c r="F9" s="574"/>
    </row>
    <row r="10" spans="1:6" x14ac:dyDescent="0.25">
      <c r="A10" s="359" t="s">
        <v>6</v>
      </c>
      <c r="B10" s="360">
        <v>50618.959482985192</v>
      </c>
      <c r="C10" s="360">
        <v>1764.174785854967</v>
      </c>
      <c r="D10" s="360">
        <v>2709.2210836118816</v>
      </c>
      <c r="E10" s="360">
        <v>46145.563613512822</v>
      </c>
      <c r="F10" s="361">
        <f t="shared" si="0"/>
        <v>4473.395869466849</v>
      </c>
    </row>
    <row r="11" spans="1:6" ht="14.25" customHeight="1" x14ac:dyDescent="0.25">
      <c r="A11" s="363" t="s">
        <v>6</v>
      </c>
      <c r="B11" s="364">
        <v>15804.673288153026</v>
      </c>
      <c r="C11" s="364">
        <v>779.36496925823246</v>
      </c>
      <c r="D11" s="364">
        <v>1469.9247464411378</v>
      </c>
      <c r="E11" s="364">
        <v>13555.383572454006</v>
      </c>
      <c r="F11" s="365">
        <f t="shared" si="0"/>
        <v>2249.2897156993704</v>
      </c>
    </row>
    <row r="12" spans="1:6" x14ac:dyDescent="0.25">
      <c r="A12" s="363" t="s">
        <v>158</v>
      </c>
      <c r="B12" s="364">
        <v>12143.778653644662</v>
      </c>
      <c r="C12" s="364">
        <v>332.68810762553551</v>
      </c>
      <c r="D12" s="364">
        <v>519.57664617214903</v>
      </c>
      <c r="E12" s="364">
        <v>11291.513899847096</v>
      </c>
      <c r="F12" s="365">
        <f t="shared" si="0"/>
        <v>852.26475379768453</v>
      </c>
    </row>
    <row r="13" spans="1:6" x14ac:dyDescent="0.25">
      <c r="A13" s="363" t="s">
        <v>159</v>
      </c>
      <c r="B13" s="364">
        <v>10203.31893426731</v>
      </c>
      <c r="C13" s="364">
        <v>288.94823690186007</v>
      </c>
      <c r="D13" s="364">
        <v>341.96626202146666</v>
      </c>
      <c r="E13" s="364">
        <v>9572.4044353440731</v>
      </c>
      <c r="F13" s="365">
        <f t="shared" si="0"/>
        <v>630.91449892332673</v>
      </c>
    </row>
    <row r="14" spans="1:6" x14ac:dyDescent="0.25">
      <c r="A14" s="363" t="s">
        <v>160</v>
      </c>
      <c r="B14" s="364">
        <v>12467.188606874221</v>
      </c>
      <c r="C14" s="364">
        <v>363.1734720693093</v>
      </c>
      <c r="D14" s="364">
        <v>377.75342897720111</v>
      </c>
      <c r="E14" s="364">
        <v>11726.261705827814</v>
      </c>
      <c r="F14" s="365">
        <f t="shared" si="0"/>
        <v>740.92690104651047</v>
      </c>
    </row>
    <row r="15" spans="1:6" x14ac:dyDescent="0.25">
      <c r="A15" s="359" t="s">
        <v>7</v>
      </c>
      <c r="B15" s="360">
        <v>25035.111461487217</v>
      </c>
      <c r="C15" s="360">
        <v>824.4302906099</v>
      </c>
      <c r="D15" s="360">
        <v>1170.3729045153477</v>
      </c>
      <c r="E15" s="360">
        <v>23040.308266359538</v>
      </c>
      <c r="F15" s="361">
        <f t="shared" si="0"/>
        <v>1994.8031951252478</v>
      </c>
    </row>
    <row r="16" spans="1:6" x14ac:dyDescent="0.25">
      <c r="A16" s="363" t="s">
        <v>161</v>
      </c>
      <c r="B16" s="364">
        <v>12281.625518955621</v>
      </c>
      <c r="C16" s="364">
        <v>434.7478059807782</v>
      </c>
      <c r="D16" s="364">
        <v>732.97419727857471</v>
      </c>
      <c r="E16" s="364">
        <v>11113.903515696436</v>
      </c>
      <c r="F16" s="365">
        <f t="shared" si="0"/>
        <v>1167.722003259353</v>
      </c>
    </row>
    <row r="17" spans="1:50" x14ac:dyDescent="0.25">
      <c r="A17" s="363" t="s">
        <v>162</v>
      </c>
      <c r="B17" s="364">
        <v>12753.485942520059</v>
      </c>
      <c r="C17" s="364">
        <v>389.68248462911259</v>
      </c>
      <c r="D17" s="364">
        <v>437.39870723675853</v>
      </c>
      <c r="E17" s="364">
        <v>11926.404750654303</v>
      </c>
      <c r="F17" s="365">
        <f t="shared" si="0"/>
        <v>827.08119186587112</v>
      </c>
    </row>
    <row r="18" spans="1:50" x14ac:dyDescent="0.25">
      <c r="A18" s="359" t="s">
        <v>8</v>
      </c>
      <c r="B18" s="360">
        <v>26519.616164838048</v>
      </c>
      <c r="C18" s="360">
        <v>1023.2478848084332</v>
      </c>
      <c r="D18" s="360">
        <v>1023.2478848084332</v>
      </c>
      <c r="E18" s="360">
        <v>24473.120395218688</v>
      </c>
      <c r="F18" s="361">
        <f t="shared" si="0"/>
        <v>2046.4957696168665</v>
      </c>
    </row>
    <row r="19" spans="1:50" x14ac:dyDescent="0.25">
      <c r="A19" s="363" t="s">
        <v>8</v>
      </c>
      <c r="B19" s="364">
        <v>26519.616164838048</v>
      </c>
      <c r="C19" s="364">
        <v>1023.2478848084332</v>
      </c>
      <c r="D19" s="364">
        <v>1023.2478848084332</v>
      </c>
      <c r="E19" s="364">
        <v>24473.120395218688</v>
      </c>
      <c r="F19" s="365">
        <f t="shared" si="0"/>
        <v>2046.4957696168665</v>
      </c>
    </row>
    <row r="20" spans="1:50" x14ac:dyDescent="0.25">
      <c r="A20" s="359" t="s">
        <v>9</v>
      </c>
      <c r="B20" s="360">
        <v>208883.06626686538</v>
      </c>
      <c r="C20" s="360">
        <v>32298.580902882353</v>
      </c>
      <c r="D20" s="360">
        <v>46645.258500265736</v>
      </c>
      <c r="E20" s="360">
        <v>129939.22686452726</v>
      </c>
      <c r="F20" s="361">
        <f t="shared" si="0"/>
        <v>78943.839403148086</v>
      </c>
    </row>
    <row r="21" spans="1:50" x14ac:dyDescent="0.25">
      <c r="A21" s="363" t="s">
        <v>9</v>
      </c>
      <c r="B21" s="364">
        <v>197235.00614820121</v>
      </c>
      <c r="C21" s="364">
        <v>31572.23395874284</v>
      </c>
      <c r="D21" s="364">
        <v>45785.041042699049</v>
      </c>
      <c r="E21" s="364">
        <v>119877.7311474414</v>
      </c>
      <c r="F21" s="365">
        <f t="shared" si="0"/>
        <v>77357.275001441885</v>
      </c>
    </row>
    <row r="22" spans="1:50" x14ac:dyDescent="0.25">
      <c r="A22" s="363" t="s">
        <v>163</v>
      </c>
      <c r="B22" s="364">
        <v>11648.060118776404</v>
      </c>
      <c r="C22" s="364">
        <v>726.3469441386236</v>
      </c>
      <c r="D22" s="364">
        <v>860.21745756563598</v>
      </c>
      <c r="E22" s="364">
        <v>10061.495717072381</v>
      </c>
      <c r="F22" s="365">
        <f t="shared" si="0"/>
        <v>1586.5644017042596</v>
      </c>
    </row>
    <row r="23" spans="1:50" x14ac:dyDescent="0.25">
      <c r="A23" s="359" t="s">
        <v>10</v>
      </c>
      <c r="B23" s="360">
        <v>10097.282884028111</v>
      </c>
      <c r="C23" s="360">
        <v>615.00909138744498</v>
      </c>
      <c r="D23" s="360">
        <v>674.65436964700496</v>
      </c>
      <c r="E23" s="360">
        <v>8807.6194229938465</v>
      </c>
      <c r="F23" s="361">
        <f t="shared" si="0"/>
        <v>1289.6634610344499</v>
      </c>
    </row>
    <row r="24" spans="1:50" x14ac:dyDescent="0.25">
      <c r="A24" s="363" t="s">
        <v>10</v>
      </c>
      <c r="B24" s="364">
        <v>10097.282884028111</v>
      </c>
      <c r="C24" s="364">
        <v>615.00909138744498</v>
      </c>
      <c r="D24" s="364">
        <v>674.65436964700496</v>
      </c>
      <c r="E24" s="364">
        <v>8807.6194229938465</v>
      </c>
      <c r="F24" s="365">
        <f t="shared" si="0"/>
        <v>1289.6634610344499</v>
      </c>
    </row>
    <row r="25" spans="1:50" x14ac:dyDescent="0.25">
      <c r="A25" s="359" t="s">
        <v>11</v>
      </c>
      <c r="B25" s="360">
        <v>41196.330968591392</v>
      </c>
      <c r="C25" s="360">
        <v>2633.6703978164519</v>
      </c>
      <c r="D25" s="360">
        <v>3002.1456723976703</v>
      </c>
      <c r="E25" s="360">
        <v>35560.514898370202</v>
      </c>
      <c r="F25" s="361">
        <f>D25+C25</f>
        <v>5635.8160702141222</v>
      </c>
    </row>
    <row r="26" spans="1:50" s="592" customFormat="1" x14ac:dyDescent="0.25">
      <c r="A26" s="363" t="s">
        <v>11</v>
      </c>
      <c r="B26" s="364">
        <v>41196.330968591392</v>
      </c>
      <c r="C26" s="364">
        <v>2633.6703978164519</v>
      </c>
      <c r="D26" s="364">
        <v>3002.1456723976703</v>
      </c>
      <c r="E26" s="364">
        <v>35560.514898370202</v>
      </c>
      <c r="F26" s="365">
        <f t="shared" si="0"/>
        <v>5635.8160702141222</v>
      </c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</row>
    <row r="27" spans="1:50" s="592" customFormat="1" x14ac:dyDescent="0.25">
      <c r="A27" s="359" t="s">
        <v>12</v>
      </c>
      <c r="B27" s="360">
        <v>31509.937779227224</v>
      </c>
      <c r="C27" s="360">
        <v>1253.8762940787317</v>
      </c>
      <c r="D27" s="360">
        <v>1931.1815649817349</v>
      </c>
      <c r="E27" s="360">
        <v>28324.879920162897</v>
      </c>
      <c r="F27" s="361">
        <f t="shared" si="0"/>
        <v>3185.0578590604664</v>
      </c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</row>
    <row r="28" spans="1:50" x14ac:dyDescent="0.25">
      <c r="A28" s="363" t="s">
        <v>12</v>
      </c>
      <c r="B28" s="364">
        <v>23253.70581746622</v>
      </c>
      <c r="C28" s="364">
        <v>1081.5677124400029</v>
      </c>
      <c r="D28" s="364">
        <v>1681.9968469195733</v>
      </c>
      <c r="E28" s="364">
        <v>20490.141258103289</v>
      </c>
      <c r="F28" s="365">
        <f t="shared" si="0"/>
        <v>2763.5645593595764</v>
      </c>
    </row>
    <row r="29" spans="1:50" x14ac:dyDescent="0.25">
      <c r="A29" s="363" t="s">
        <v>164</v>
      </c>
      <c r="B29" s="364">
        <v>8256.2319617500088</v>
      </c>
      <c r="C29" s="364">
        <v>172.30858163872375</v>
      </c>
      <c r="D29" s="364">
        <v>249.18471806215496</v>
      </c>
      <c r="E29" s="364">
        <v>7834.7386620491898</v>
      </c>
      <c r="F29" s="365">
        <f t="shared" si="0"/>
        <v>421.49329970087871</v>
      </c>
    </row>
    <row r="30" spans="1:50" x14ac:dyDescent="0.25">
      <c r="A30" s="359" t="s">
        <v>13</v>
      </c>
      <c r="B30" s="360">
        <v>29185.097377729584</v>
      </c>
      <c r="C30" s="360">
        <v>1003.3661253885799</v>
      </c>
      <c r="D30" s="360">
        <v>917.21183456921551</v>
      </c>
      <c r="E30" s="360">
        <v>27264.519417769447</v>
      </c>
      <c r="F30" s="361">
        <f t="shared" si="0"/>
        <v>1920.5779599577954</v>
      </c>
    </row>
    <row r="31" spans="1:50" x14ac:dyDescent="0.25">
      <c r="A31" s="363" t="s">
        <v>13</v>
      </c>
      <c r="B31" s="364">
        <v>15945.171054719965</v>
      </c>
      <c r="C31" s="364">
        <v>489.09128172837495</v>
      </c>
      <c r="D31" s="364">
        <v>512.94939303219792</v>
      </c>
      <c r="E31" s="364">
        <v>14943.13037995953</v>
      </c>
      <c r="F31" s="365">
        <f t="shared" si="0"/>
        <v>1002.0406747605729</v>
      </c>
    </row>
    <row r="32" spans="1:50" x14ac:dyDescent="0.25">
      <c r="A32" s="363" t="s">
        <v>165</v>
      </c>
      <c r="B32" s="364">
        <v>8268.1610174019188</v>
      </c>
      <c r="C32" s="364">
        <v>270.39192810999776</v>
      </c>
      <c r="D32" s="364">
        <v>259.78832308607645</v>
      </c>
      <c r="E32" s="364">
        <v>7737.9807662059202</v>
      </c>
      <c r="F32" s="365">
        <f t="shared" si="0"/>
        <v>530.18025119607421</v>
      </c>
    </row>
    <row r="33" spans="1:6" x14ac:dyDescent="0.25">
      <c r="A33" s="363" t="s">
        <v>166</v>
      </c>
      <c r="B33" s="364">
        <v>4971.7653055908022</v>
      </c>
      <c r="C33" s="364">
        <v>243.88291555019418</v>
      </c>
      <c r="D33" s="364">
        <v>144.47411845092969</v>
      </c>
      <c r="E33" s="364">
        <v>4583.4082715897339</v>
      </c>
      <c r="F33" s="365">
        <f t="shared" si="0"/>
        <v>388.35703400112391</v>
      </c>
    </row>
    <row r="34" spans="1:6" x14ac:dyDescent="0.25">
      <c r="A34" s="359" t="s">
        <v>14</v>
      </c>
      <c r="B34" s="360">
        <v>57205.123653476512</v>
      </c>
      <c r="C34" s="360">
        <v>1423.5339744614801</v>
      </c>
      <c r="D34" s="360">
        <v>1874.1871879781554</v>
      </c>
      <c r="E34" s="360">
        <v>53907.402491032881</v>
      </c>
      <c r="F34" s="361">
        <f t="shared" si="0"/>
        <v>3297.7211624396355</v>
      </c>
    </row>
    <row r="35" spans="1:6" x14ac:dyDescent="0.25">
      <c r="A35" s="363" t="s">
        <v>14</v>
      </c>
      <c r="B35" s="364">
        <v>28727.816911072408</v>
      </c>
      <c r="C35" s="364">
        <v>756.8323085823987</v>
      </c>
      <c r="D35" s="364">
        <v>1253.8762940787317</v>
      </c>
      <c r="E35" s="364">
        <v>26717.108308408828</v>
      </c>
      <c r="F35" s="365">
        <f t="shared" si="0"/>
        <v>2010.7086026611305</v>
      </c>
    </row>
    <row r="36" spans="1:6" x14ac:dyDescent="0.25">
      <c r="A36" s="363" t="s">
        <v>167</v>
      </c>
      <c r="B36" s="364">
        <v>9785.8019864504622</v>
      </c>
      <c r="C36" s="364">
        <v>246.53381680617457</v>
      </c>
      <c r="D36" s="364">
        <v>194.84124231455704</v>
      </c>
      <c r="E36" s="364">
        <v>9344.4269273297941</v>
      </c>
      <c r="F36" s="365">
        <f t="shared" si="0"/>
        <v>441.37505912073163</v>
      </c>
    </row>
    <row r="37" spans="1:6" x14ac:dyDescent="0.25">
      <c r="A37" s="363" t="s">
        <v>168</v>
      </c>
      <c r="B37" s="364">
        <v>18691.504755918399</v>
      </c>
      <c r="C37" s="364">
        <v>420.16784907288638</v>
      </c>
      <c r="D37" s="364">
        <v>425.46965158484704</v>
      </c>
      <c r="E37" s="364">
        <v>17845.867255259622</v>
      </c>
      <c r="F37" s="365">
        <f t="shared" si="0"/>
        <v>845.63750065773343</v>
      </c>
    </row>
    <row r="38" spans="1:6" x14ac:dyDescent="0.25">
      <c r="A38" s="359" t="s">
        <v>15</v>
      </c>
      <c r="B38" s="360">
        <v>54420.351884065713</v>
      </c>
      <c r="C38" s="360">
        <v>5401.2113090595603</v>
      </c>
      <c r="D38" s="360">
        <v>7109.7171685386629</v>
      </c>
      <c r="E38" s="360">
        <v>41909.423406450987</v>
      </c>
      <c r="F38" s="361">
        <f t="shared" si="0"/>
        <v>12510.928477598223</v>
      </c>
    </row>
    <row r="39" spans="1:6" x14ac:dyDescent="0.25">
      <c r="A39" s="363" t="s">
        <v>15</v>
      </c>
      <c r="B39" s="364">
        <v>54420.351884065713</v>
      </c>
      <c r="C39" s="364">
        <v>5401.2113090595603</v>
      </c>
      <c r="D39" s="364">
        <v>7109.7171685386629</v>
      </c>
      <c r="E39" s="364">
        <v>41909.423406450987</v>
      </c>
      <c r="F39" s="365">
        <f t="shared" si="0"/>
        <v>12510.928477598223</v>
      </c>
    </row>
    <row r="40" spans="1:6" x14ac:dyDescent="0.25">
      <c r="A40" s="359" t="s">
        <v>169</v>
      </c>
      <c r="B40" s="360">
        <v>19008.287456008442</v>
      </c>
      <c r="C40" s="360">
        <v>1040.478742972306</v>
      </c>
      <c r="D40" s="360">
        <v>2532.9361500892123</v>
      </c>
      <c r="E40" s="360">
        <v>15434.872562943818</v>
      </c>
      <c r="F40" s="361">
        <f t="shared" si="0"/>
        <v>3573.4148930615183</v>
      </c>
    </row>
    <row r="41" spans="1:6" ht="13.5" customHeight="1" x14ac:dyDescent="0.25">
      <c r="A41" s="363" t="s">
        <v>169</v>
      </c>
      <c r="B41" s="364">
        <v>10170.182668567561</v>
      </c>
      <c r="C41" s="364">
        <v>804.54853119004667</v>
      </c>
      <c r="D41" s="364">
        <v>2289.0532345390534</v>
      </c>
      <c r="E41" s="364">
        <v>7076.5809028389131</v>
      </c>
      <c r="F41" s="365">
        <f t="shared" si="0"/>
        <v>3093.6017657291</v>
      </c>
    </row>
    <row r="42" spans="1:6" x14ac:dyDescent="0.25">
      <c r="A42" s="363" t="s">
        <v>170</v>
      </c>
      <c r="B42" s="364">
        <v>8838.1047874376163</v>
      </c>
      <c r="C42" s="364">
        <v>235.93021178225302</v>
      </c>
      <c r="D42" s="364">
        <v>243.88291555019418</v>
      </c>
      <c r="E42" s="364">
        <v>8358.2916601052384</v>
      </c>
      <c r="F42" s="365">
        <f t="shared" si="0"/>
        <v>479.81312733244721</v>
      </c>
    </row>
    <row r="43" spans="1:6" x14ac:dyDescent="0.25">
      <c r="A43" s="359" t="s">
        <v>16</v>
      </c>
      <c r="B43" s="360">
        <v>21659.188711992068</v>
      </c>
      <c r="C43" s="360">
        <v>580.54737505969922</v>
      </c>
      <c r="D43" s="360">
        <v>817.80303746994889</v>
      </c>
      <c r="E43" s="360">
        <v>20260.838299460705</v>
      </c>
      <c r="F43" s="361">
        <f t="shared" si="0"/>
        <v>1398.3504125296481</v>
      </c>
    </row>
    <row r="44" spans="1:6" x14ac:dyDescent="0.25">
      <c r="A44" s="363" t="s">
        <v>16</v>
      </c>
      <c r="B44" s="364">
        <v>16606.570918087276</v>
      </c>
      <c r="C44" s="364">
        <v>526.20389931210013</v>
      </c>
      <c r="D44" s="364">
        <v>750.20505544244759</v>
      </c>
      <c r="E44" s="364">
        <v>15330.161963332608</v>
      </c>
      <c r="F44" s="365">
        <f t="shared" si="0"/>
        <v>1276.4089547545477</v>
      </c>
    </row>
    <row r="45" spans="1:6" x14ac:dyDescent="0.25">
      <c r="A45" s="363" t="s">
        <v>171</v>
      </c>
      <c r="B45" s="364">
        <v>5052.6177938981918</v>
      </c>
      <c r="C45" s="364">
        <v>54.343475747597346</v>
      </c>
      <c r="D45" s="364">
        <v>67.597982027499143</v>
      </c>
      <c r="E45" s="364">
        <v>4930.6763361231124</v>
      </c>
      <c r="F45" s="365">
        <f t="shared" si="0"/>
        <v>121.9414577750965</v>
      </c>
    </row>
    <row r="46" spans="1:6" x14ac:dyDescent="0.25">
      <c r="A46" s="359" t="s">
        <v>17</v>
      </c>
      <c r="B46" s="360">
        <v>39524.937726693715</v>
      </c>
      <c r="C46" s="360">
        <v>1672.7186925236417</v>
      </c>
      <c r="D46" s="360">
        <v>1875.5126386061456</v>
      </c>
      <c r="E46" s="360">
        <v>35976.706395559631</v>
      </c>
      <c r="F46" s="361">
        <f t="shared" si="0"/>
        <v>3548.2313311297876</v>
      </c>
    </row>
    <row r="47" spans="1:6" x14ac:dyDescent="0.25">
      <c r="A47" s="363" t="s">
        <v>17</v>
      </c>
      <c r="B47" s="364">
        <v>24478.422197730655</v>
      </c>
      <c r="C47" s="364">
        <v>1165.0711020033868</v>
      </c>
      <c r="D47" s="364">
        <v>1363.8886962019201</v>
      </c>
      <c r="E47" s="364">
        <v>21949.462399522276</v>
      </c>
      <c r="F47" s="365">
        <f t="shared" si="0"/>
        <v>2528.9597982053069</v>
      </c>
    </row>
    <row r="48" spans="1:6" x14ac:dyDescent="0.25">
      <c r="A48" s="363" t="s">
        <v>172</v>
      </c>
      <c r="B48" s="364">
        <v>15046.515528942749</v>
      </c>
      <c r="C48" s="364">
        <v>507.64759052023726</v>
      </c>
      <c r="D48" s="364">
        <v>511.62394240420775</v>
      </c>
      <c r="E48" s="364">
        <v>14027.243996018444</v>
      </c>
      <c r="F48" s="365">
        <f t="shared" si="0"/>
        <v>1019.271532924445</v>
      </c>
    </row>
    <row r="49" spans="1:6" x14ac:dyDescent="0.25">
      <c r="A49" s="359" t="s">
        <v>18</v>
      </c>
      <c r="B49" s="360">
        <v>17263.994429571216</v>
      </c>
      <c r="C49" s="360">
        <v>828.40664249387066</v>
      </c>
      <c r="D49" s="360">
        <v>1475.2265489530987</v>
      </c>
      <c r="E49" s="360">
        <v>14960.3612381234</v>
      </c>
      <c r="F49" s="361">
        <f t="shared" si="0"/>
        <v>2303.6331914469692</v>
      </c>
    </row>
    <row r="50" spans="1:6" x14ac:dyDescent="0.25">
      <c r="A50" s="363" t="s">
        <v>18</v>
      </c>
      <c r="B50" s="364">
        <v>10649.995795899938</v>
      </c>
      <c r="C50" s="364">
        <v>477.16222607646347</v>
      </c>
      <c r="D50" s="364">
        <v>1187.6037626792206</v>
      </c>
      <c r="E50" s="364">
        <v>8985.2298071445057</v>
      </c>
      <c r="F50" s="365">
        <f t="shared" si="0"/>
        <v>1664.765988755684</v>
      </c>
    </row>
    <row r="51" spans="1:6" x14ac:dyDescent="0.25">
      <c r="A51" s="363" t="s">
        <v>173</v>
      </c>
      <c r="B51" s="364">
        <v>6613.9986336704051</v>
      </c>
      <c r="C51" s="364">
        <v>351.24441641739782</v>
      </c>
      <c r="D51" s="364">
        <v>287.62278627386991</v>
      </c>
      <c r="E51" s="364">
        <v>5975.1314309792278</v>
      </c>
      <c r="F51" s="365">
        <f t="shared" si="0"/>
        <v>638.86720269126772</v>
      </c>
    </row>
    <row r="52" spans="1:6" x14ac:dyDescent="0.25">
      <c r="A52" s="359" t="s">
        <v>174</v>
      </c>
      <c r="B52" s="360">
        <v>12745.533238752119</v>
      </c>
      <c r="C52" s="360">
        <v>314.1317988336732</v>
      </c>
      <c r="D52" s="360">
        <v>507.64759052023726</v>
      </c>
      <c r="E52" s="360">
        <v>11923.753849398323</v>
      </c>
      <c r="F52" s="361">
        <f t="shared" si="0"/>
        <v>821.77938935391046</v>
      </c>
    </row>
    <row r="53" spans="1:6" x14ac:dyDescent="0.25">
      <c r="A53" s="363" t="s">
        <v>174</v>
      </c>
      <c r="B53" s="364">
        <v>12745.533238752119</v>
      </c>
      <c r="C53" s="364">
        <v>314.1317988336732</v>
      </c>
      <c r="D53" s="364">
        <v>507.64759052023726</v>
      </c>
      <c r="E53" s="364">
        <v>11923.753849398323</v>
      </c>
      <c r="F53" s="365">
        <f t="shared" si="0"/>
        <v>821.77938935391046</v>
      </c>
    </row>
    <row r="54" spans="1:6" x14ac:dyDescent="0.25">
      <c r="A54" s="359" t="s">
        <v>175</v>
      </c>
      <c r="B54" s="360">
        <v>14378.488412435792</v>
      </c>
      <c r="C54" s="360">
        <v>686.58342529891695</v>
      </c>
      <c r="D54" s="360">
        <v>1101.4494718598562</v>
      </c>
      <c r="E54" s="360">
        <v>12590.45551527729</v>
      </c>
      <c r="F54" s="365">
        <f t="shared" si="0"/>
        <v>1788.0328971587733</v>
      </c>
    </row>
    <row r="55" spans="1:6" x14ac:dyDescent="0.25">
      <c r="A55" s="363" t="s">
        <v>175</v>
      </c>
      <c r="B55" s="364">
        <v>14378.488412435792</v>
      </c>
      <c r="C55" s="364">
        <v>686.58342529891695</v>
      </c>
      <c r="D55" s="364">
        <v>1101.4494718598562</v>
      </c>
      <c r="E55" s="364">
        <v>12590.45551527729</v>
      </c>
      <c r="F55" s="365">
        <f t="shared" si="0"/>
        <v>1788.0328971587733</v>
      </c>
    </row>
    <row r="56" spans="1:6" x14ac:dyDescent="0.25">
      <c r="A56" s="359" t="s">
        <v>176</v>
      </c>
      <c r="B56" s="360">
        <v>17611.262494105071</v>
      </c>
      <c r="C56" s="360">
        <v>660.07441273911252</v>
      </c>
      <c r="D56" s="360">
        <v>1104.1003731158366</v>
      </c>
      <c r="E56" s="360">
        <v>15847.087708248706</v>
      </c>
      <c r="F56" s="361">
        <f t="shared" si="0"/>
        <v>1764.1747858549493</v>
      </c>
    </row>
    <row r="57" spans="1:6" x14ac:dyDescent="0.25">
      <c r="A57" s="363" t="s">
        <v>176</v>
      </c>
      <c r="B57" s="364">
        <v>10557.214251940639</v>
      </c>
      <c r="C57" s="364">
        <v>518.2511955441588</v>
      </c>
      <c r="D57" s="364">
        <v>902.63187766132307</v>
      </c>
      <c r="E57" s="364">
        <v>9136.331178735365</v>
      </c>
      <c r="F57" s="365">
        <f t="shared" si="0"/>
        <v>1420.8830732054819</v>
      </c>
    </row>
    <row r="58" spans="1:6" x14ac:dyDescent="0.25">
      <c r="A58" s="363" t="s">
        <v>177</v>
      </c>
      <c r="B58" s="364">
        <v>7054.0482421630832</v>
      </c>
      <c r="C58" s="364">
        <v>141.82321719494931</v>
      </c>
      <c r="D58" s="364">
        <v>201.468495454508</v>
      </c>
      <c r="E58" s="364">
        <v>6710.7565295136746</v>
      </c>
      <c r="F58" s="365">
        <f t="shared" si="0"/>
        <v>343.29171264945728</v>
      </c>
    </row>
    <row r="59" spans="1:6" ht="12.75" customHeight="1" x14ac:dyDescent="0.25">
      <c r="A59" s="359" t="s">
        <v>178</v>
      </c>
      <c r="B59" s="360">
        <v>24759.41773086492</v>
      </c>
      <c r="C59" s="360">
        <v>685.25797467092673</v>
      </c>
      <c r="D59" s="360">
        <v>1231.3436334028979</v>
      </c>
      <c r="E59" s="360">
        <v>22842.816122788758</v>
      </c>
      <c r="F59" s="361">
        <f t="shared" si="0"/>
        <v>1916.6016080738245</v>
      </c>
    </row>
    <row r="60" spans="1:6" ht="12.75" customHeight="1" x14ac:dyDescent="0.25">
      <c r="A60" s="363" t="s">
        <v>178</v>
      </c>
      <c r="B60" s="364">
        <v>17183.141941263715</v>
      </c>
      <c r="C60" s="364">
        <v>518.2511955441588</v>
      </c>
      <c r="D60" s="364">
        <v>960.95170529289283</v>
      </c>
      <c r="E60" s="364">
        <v>15703.939040425787</v>
      </c>
      <c r="F60" s="365">
        <f t="shared" si="0"/>
        <v>1479.2029008370516</v>
      </c>
    </row>
    <row r="61" spans="1:6" x14ac:dyDescent="0.25">
      <c r="A61" s="363" t="s">
        <v>179</v>
      </c>
      <c r="B61" s="364">
        <v>7576.2757895911409</v>
      </c>
      <c r="C61" s="364">
        <v>167.00677912676298</v>
      </c>
      <c r="D61" s="364">
        <v>270.39192810999776</v>
      </c>
      <c r="E61" s="364">
        <v>7138.8770823544428</v>
      </c>
      <c r="F61" s="365">
        <f t="shared" si="0"/>
        <v>437.39870723676074</v>
      </c>
    </row>
    <row r="62" spans="1:6" x14ac:dyDescent="0.25">
      <c r="A62" s="359" t="s">
        <v>180</v>
      </c>
      <c r="B62" s="360">
        <v>7484.8196962598313</v>
      </c>
      <c r="C62" s="360">
        <v>400.28608965303391</v>
      </c>
      <c r="D62" s="360">
        <v>259.78832308607645</v>
      </c>
      <c r="E62" s="360">
        <v>6824.7452835208142</v>
      </c>
      <c r="F62" s="361">
        <f t="shared" si="0"/>
        <v>660.07441273911036</v>
      </c>
    </row>
    <row r="63" spans="1:6" x14ac:dyDescent="0.25">
      <c r="A63" s="363" t="s">
        <v>180</v>
      </c>
      <c r="B63" s="364">
        <v>7484.8196962598313</v>
      </c>
      <c r="C63" s="364">
        <v>400.28608965303391</v>
      </c>
      <c r="D63" s="364">
        <v>259.78832308607645</v>
      </c>
      <c r="E63" s="364">
        <v>6824.7452835208142</v>
      </c>
      <c r="F63" s="365">
        <f t="shared" si="0"/>
        <v>660.07441273911036</v>
      </c>
    </row>
    <row r="64" spans="1:6" x14ac:dyDescent="0.25">
      <c r="A64" s="359" t="s">
        <v>181</v>
      </c>
      <c r="B64" s="360">
        <v>15548.861316950957</v>
      </c>
      <c r="C64" s="360">
        <v>715.74333911470183</v>
      </c>
      <c r="D64" s="360">
        <v>603.08003573553299</v>
      </c>
      <c r="E64" s="360">
        <v>14230.037942100913</v>
      </c>
      <c r="F64" s="361">
        <f t="shared" si="0"/>
        <v>1318.8233748502348</v>
      </c>
    </row>
    <row r="65" spans="1:50" x14ac:dyDescent="0.25">
      <c r="A65" s="363" t="s">
        <v>181</v>
      </c>
      <c r="B65" s="364">
        <v>15548.861316950957</v>
      </c>
      <c r="C65" s="364">
        <v>715.74333911470183</v>
      </c>
      <c r="D65" s="364">
        <v>603.08003573553299</v>
      </c>
      <c r="E65" s="364">
        <v>14230.037942100913</v>
      </c>
      <c r="F65" s="365">
        <f t="shared" si="0"/>
        <v>1318.8233748502348</v>
      </c>
    </row>
    <row r="66" spans="1:50" x14ac:dyDescent="0.25">
      <c r="A66" s="359" t="s">
        <v>182</v>
      </c>
      <c r="B66" s="360">
        <v>17450.882968118061</v>
      </c>
      <c r="C66" s="360">
        <v>481.13857796043396</v>
      </c>
      <c r="D66" s="360">
        <v>551.38746124391434</v>
      </c>
      <c r="E66" s="360">
        <v>16418.356928912439</v>
      </c>
      <c r="F66" s="361">
        <f t="shared" si="0"/>
        <v>1032.5260392043483</v>
      </c>
    </row>
    <row r="67" spans="1:50" x14ac:dyDescent="0.25">
      <c r="A67" s="363" t="s">
        <v>182</v>
      </c>
      <c r="B67" s="364">
        <v>17450.882968118061</v>
      </c>
      <c r="C67" s="364">
        <v>481.13857796043396</v>
      </c>
      <c r="D67" s="364">
        <v>551.38746124391434</v>
      </c>
      <c r="E67" s="364">
        <v>16418.356928912439</v>
      </c>
      <c r="F67" s="365">
        <f t="shared" si="0"/>
        <v>1032.5260392043483</v>
      </c>
    </row>
    <row r="68" spans="1:50" x14ac:dyDescent="0.25">
      <c r="A68" s="359" t="s">
        <v>183</v>
      </c>
      <c r="B68" s="360">
        <v>8061.3907194354788</v>
      </c>
      <c r="C68" s="360">
        <v>543.43475747597302</v>
      </c>
      <c r="D68" s="360">
        <v>470.53497293651264</v>
      </c>
      <c r="E68" s="360">
        <v>7047.4209890231332</v>
      </c>
      <c r="F68" s="361">
        <f t="shared" si="0"/>
        <v>1013.9697304124857</v>
      </c>
    </row>
    <row r="69" spans="1:50" s="592" customFormat="1" x14ac:dyDescent="0.25">
      <c r="A69" s="363" t="s">
        <v>183</v>
      </c>
      <c r="B69" s="364">
        <v>8061.3907194354788</v>
      </c>
      <c r="C69" s="364">
        <v>543.43475747597302</v>
      </c>
      <c r="D69" s="364">
        <v>470.53497293651264</v>
      </c>
      <c r="E69" s="364">
        <v>7047.4209890231332</v>
      </c>
      <c r="F69" s="365">
        <f t="shared" si="0"/>
        <v>1013.9697304124857</v>
      </c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</row>
    <row r="70" spans="1:50" s="592" customFormat="1" x14ac:dyDescent="0.25">
      <c r="A70" s="362" t="s">
        <v>184</v>
      </c>
      <c r="B70" s="360">
        <v>9979.3177781370014</v>
      </c>
      <c r="C70" s="360">
        <v>453.3041147726405</v>
      </c>
      <c r="D70" s="360">
        <v>387.03158337313226</v>
      </c>
      <c r="E70" s="360">
        <v>9138.982079991345</v>
      </c>
      <c r="F70" s="361">
        <f t="shared" si="0"/>
        <v>840.33569814577277</v>
      </c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</row>
    <row r="71" spans="1:50" x14ac:dyDescent="0.25">
      <c r="A71" s="369" t="s">
        <v>184</v>
      </c>
      <c r="B71" s="370">
        <v>9979.3177781370014</v>
      </c>
      <c r="C71" s="370">
        <v>453.3041147726405</v>
      </c>
      <c r="D71" s="370">
        <v>387.03158337313226</v>
      </c>
      <c r="E71" s="370">
        <v>9138.982079991345</v>
      </c>
      <c r="F71" s="371">
        <f t="shared" si="0"/>
        <v>840.33569814577277</v>
      </c>
    </row>
    <row r="72" spans="1:50" x14ac:dyDescent="0.25">
      <c r="A72" s="13"/>
      <c r="B72" s="13"/>
      <c r="C72" s="13"/>
      <c r="D72" s="13"/>
      <c r="E72" s="13"/>
      <c r="F72" s="13"/>
      <c r="G72" s="25"/>
      <c r="H72" s="25"/>
    </row>
    <row r="73" spans="1:50" x14ac:dyDescent="0.25">
      <c r="E73" s="25"/>
      <c r="F73" s="25"/>
      <c r="G73" s="25"/>
      <c r="H73" s="25"/>
    </row>
    <row r="74" spans="1:50" x14ac:dyDescent="0.25">
      <c r="E74" s="25"/>
      <c r="F74" s="25"/>
      <c r="G74" s="25"/>
      <c r="H74" s="25"/>
    </row>
    <row r="75" spans="1:50" x14ac:dyDescent="0.25">
      <c r="E75" s="25"/>
      <c r="F75" s="25"/>
      <c r="G75" s="25"/>
      <c r="H75" s="25"/>
    </row>
    <row r="76" spans="1:50" x14ac:dyDescent="0.25">
      <c r="E76" s="25"/>
      <c r="F76" s="25"/>
      <c r="G76" s="25"/>
      <c r="H76" s="25"/>
    </row>
    <row r="77" spans="1:50" x14ac:dyDescent="0.25">
      <c r="E77" s="25"/>
      <c r="F77" s="25"/>
      <c r="G77" s="25"/>
      <c r="H77" s="25"/>
    </row>
    <row r="78" spans="1:50" x14ac:dyDescent="0.25">
      <c r="E78" s="25"/>
      <c r="F78" s="25"/>
      <c r="G78" s="25"/>
      <c r="H78" s="25"/>
    </row>
    <row r="79" spans="1:50" x14ac:dyDescent="0.25">
      <c r="E79" s="25"/>
      <c r="F79" s="25"/>
      <c r="G79" s="25"/>
      <c r="H79" s="25"/>
    </row>
    <row r="80" spans="1:50" x14ac:dyDescent="0.25">
      <c r="E80" s="25"/>
      <c r="F80" s="25"/>
      <c r="G80" s="25"/>
      <c r="H80" s="25"/>
    </row>
    <row r="81" spans="5:8" x14ac:dyDescent="0.25">
      <c r="E81" s="25"/>
      <c r="F81" s="25"/>
      <c r="G81" s="25"/>
      <c r="H81" s="25"/>
    </row>
    <row r="82" spans="5:8" x14ac:dyDescent="0.25">
      <c r="E82" s="25"/>
      <c r="F82" s="25"/>
      <c r="G82" s="25"/>
      <c r="H82" s="25"/>
    </row>
    <row r="83" spans="5:8" x14ac:dyDescent="0.25">
      <c r="E83" s="25"/>
      <c r="F83" s="25"/>
      <c r="G83" s="25"/>
      <c r="H83" s="25"/>
    </row>
    <row r="84" spans="5:8" x14ac:dyDescent="0.25">
      <c r="E84" s="25"/>
      <c r="F84" s="25"/>
      <c r="G84" s="25"/>
      <c r="H84" s="25"/>
    </row>
    <row r="85" spans="5:8" x14ac:dyDescent="0.25">
      <c r="E85" s="25"/>
      <c r="F85" s="25"/>
      <c r="G85" s="25"/>
      <c r="H85" s="25"/>
    </row>
    <row r="86" spans="5:8" x14ac:dyDescent="0.25">
      <c r="E86" s="25"/>
      <c r="F86" s="25"/>
      <c r="G86" s="25"/>
      <c r="H86" s="25"/>
    </row>
    <row r="87" spans="5:8" x14ac:dyDescent="0.25">
      <c r="E87" s="25"/>
      <c r="F87" s="25"/>
      <c r="G87" s="25"/>
      <c r="H87" s="25"/>
    </row>
    <row r="88" spans="5:8" x14ac:dyDescent="0.25">
      <c r="E88" s="25"/>
      <c r="F88" s="25"/>
      <c r="G88" s="25"/>
      <c r="H88" s="25"/>
    </row>
    <row r="89" spans="5:8" x14ac:dyDescent="0.25">
      <c r="E89" s="25"/>
      <c r="F89" s="25"/>
      <c r="G89" s="25"/>
      <c r="H89" s="25"/>
    </row>
    <row r="90" spans="5:8" x14ac:dyDescent="0.25">
      <c r="E90" s="25"/>
      <c r="F90" s="25"/>
      <c r="G90" s="25"/>
      <c r="H90" s="25"/>
    </row>
    <row r="91" spans="5:8" x14ac:dyDescent="0.25">
      <c r="E91" s="25"/>
      <c r="F91" s="25"/>
      <c r="G91" s="25"/>
      <c r="H91" s="25"/>
    </row>
    <row r="92" spans="5:8" x14ac:dyDescent="0.25">
      <c r="E92" s="25"/>
      <c r="F92" s="25"/>
      <c r="G92" s="25"/>
      <c r="H92" s="25"/>
    </row>
    <row r="93" spans="5:8" x14ac:dyDescent="0.25">
      <c r="E93" s="25"/>
      <c r="F93" s="25"/>
      <c r="G93" s="25"/>
      <c r="H93" s="25"/>
    </row>
    <row r="94" spans="5:8" x14ac:dyDescent="0.25">
      <c r="E94" s="25"/>
      <c r="F94" s="25"/>
      <c r="G94" s="25"/>
      <c r="H94" s="25"/>
    </row>
    <row r="95" spans="5:8" x14ac:dyDescent="0.25">
      <c r="E95" s="25"/>
      <c r="F95" s="25"/>
      <c r="G95" s="25"/>
      <c r="H95" s="25"/>
    </row>
    <row r="96" spans="5:8" x14ac:dyDescent="0.25">
      <c r="E96" s="25"/>
      <c r="F96" s="25"/>
      <c r="G96" s="25"/>
      <c r="H96" s="25"/>
    </row>
    <row r="97" spans="5:8" x14ac:dyDescent="0.25">
      <c r="E97" s="25"/>
      <c r="F97" s="25"/>
      <c r="G97" s="25"/>
      <c r="H97" s="25"/>
    </row>
    <row r="98" spans="5:8" x14ac:dyDescent="0.25">
      <c r="E98" s="25"/>
      <c r="F98" s="25"/>
      <c r="G98" s="25"/>
      <c r="H98" s="25"/>
    </row>
    <row r="99" spans="5:8" x14ac:dyDescent="0.25">
      <c r="E99" s="25"/>
      <c r="F99" s="25"/>
      <c r="G99" s="25"/>
      <c r="H99" s="25"/>
    </row>
    <row r="100" spans="5:8" x14ac:dyDescent="0.25">
      <c r="E100" s="25"/>
      <c r="F100" s="25"/>
      <c r="G100" s="25"/>
      <c r="H100" s="25"/>
    </row>
    <row r="101" spans="5:8" x14ac:dyDescent="0.25">
      <c r="E101" s="25"/>
      <c r="F101" s="25"/>
      <c r="G101" s="25"/>
      <c r="H101" s="25"/>
    </row>
    <row r="102" spans="5:8" x14ac:dyDescent="0.25">
      <c r="E102" s="25"/>
      <c r="F102" s="25"/>
      <c r="G102" s="25"/>
      <c r="H102" s="25"/>
    </row>
    <row r="103" spans="5:8" x14ac:dyDescent="0.25">
      <c r="E103" s="25"/>
      <c r="F103" s="25"/>
      <c r="G103" s="25"/>
      <c r="H103" s="25"/>
    </row>
    <row r="104" spans="5:8" x14ac:dyDescent="0.25">
      <c r="E104" s="25"/>
      <c r="F104" s="25"/>
      <c r="G104" s="25"/>
      <c r="H104" s="25"/>
    </row>
    <row r="105" spans="5:8" x14ac:dyDescent="0.25">
      <c r="E105" s="25"/>
      <c r="F105" s="25"/>
      <c r="G105" s="25"/>
      <c r="H105" s="25"/>
    </row>
    <row r="106" spans="5:8" x14ac:dyDescent="0.25">
      <c r="E106" s="25"/>
      <c r="F106" s="25"/>
      <c r="G106" s="25"/>
      <c r="H106" s="25"/>
    </row>
    <row r="107" spans="5:8" x14ac:dyDescent="0.25">
      <c r="E107" s="25"/>
      <c r="F107" s="25"/>
      <c r="G107" s="25"/>
      <c r="H107" s="25"/>
    </row>
    <row r="108" spans="5:8" x14ac:dyDescent="0.25">
      <c r="E108" s="25"/>
      <c r="F108" s="25"/>
      <c r="G108" s="25"/>
      <c r="H108" s="25"/>
    </row>
    <row r="109" spans="5:8" x14ac:dyDescent="0.25">
      <c r="E109" s="25"/>
      <c r="F109" s="25"/>
      <c r="G109" s="25"/>
      <c r="H109" s="25"/>
    </row>
    <row r="110" spans="5:8" x14ac:dyDescent="0.25">
      <c r="E110" s="25"/>
      <c r="F110" s="25"/>
      <c r="G110" s="25"/>
      <c r="H110" s="25"/>
    </row>
    <row r="111" spans="5:8" x14ac:dyDescent="0.25">
      <c r="E111" s="25"/>
      <c r="F111" s="25"/>
      <c r="G111" s="25"/>
      <c r="H111" s="25"/>
    </row>
    <row r="112" spans="5:8" x14ac:dyDescent="0.25">
      <c r="E112" s="25"/>
      <c r="F112" s="25"/>
      <c r="G112" s="25"/>
      <c r="H112" s="25"/>
    </row>
  </sheetData>
  <mergeCells count="5">
    <mergeCell ref="A1:F1"/>
    <mergeCell ref="A2:A3"/>
    <mergeCell ref="B2:B3"/>
    <mergeCell ref="C2:E2"/>
    <mergeCell ref="F2:F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V986"/>
  <sheetViews>
    <sheetView workbookViewId="0">
      <selection activeCell="A9" sqref="A9"/>
    </sheetView>
  </sheetViews>
  <sheetFormatPr defaultRowHeight="15" x14ac:dyDescent="0.25"/>
  <cols>
    <col min="1" max="1" width="23.28515625" style="25" customWidth="1"/>
    <col min="2" max="2" width="12.42578125" style="25" customWidth="1"/>
    <col min="3" max="3" width="9.140625" style="25" customWidth="1"/>
    <col min="4" max="4" width="22.5703125" style="25" customWidth="1"/>
    <col min="5" max="48" width="9.140625" style="606"/>
    <col min="49" max="16384" width="9.140625" style="25"/>
  </cols>
  <sheetData>
    <row r="1" spans="1:4" ht="36" customHeight="1" x14ac:dyDescent="0.25">
      <c r="A1" s="1036" t="s">
        <v>578</v>
      </c>
      <c r="B1" s="1036"/>
      <c r="C1" s="1036"/>
      <c r="D1" s="1036"/>
    </row>
    <row r="2" spans="1:4" ht="28.5" customHeight="1" x14ac:dyDescent="0.25">
      <c r="A2" s="1050" t="s">
        <v>523</v>
      </c>
      <c r="B2" s="1054" t="s">
        <v>318</v>
      </c>
      <c r="C2" s="1055" t="s">
        <v>369</v>
      </c>
      <c r="D2" s="1055"/>
    </row>
    <row r="3" spans="1:4" x14ac:dyDescent="0.25">
      <c r="A3" s="1050"/>
      <c r="B3" s="1054"/>
      <c r="C3" s="505" t="s">
        <v>370</v>
      </c>
      <c r="D3" s="505" t="s">
        <v>371</v>
      </c>
    </row>
    <row r="4" spans="1:4" x14ac:dyDescent="0.25">
      <c r="A4" s="379" t="s">
        <v>230</v>
      </c>
      <c r="B4" s="380">
        <v>760147.26059758139</v>
      </c>
      <c r="C4" s="380">
        <v>635711.30474455247</v>
      </c>
      <c r="D4" s="380">
        <v>124435.95585710525</v>
      </c>
    </row>
    <row r="5" spans="1:4" x14ac:dyDescent="0.25">
      <c r="A5" s="382"/>
      <c r="B5" s="634"/>
      <c r="C5" s="634"/>
      <c r="D5" s="634"/>
    </row>
    <row r="6" spans="1:4" x14ac:dyDescent="0.25">
      <c r="A6" s="379" t="s">
        <v>3</v>
      </c>
      <c r="B6" s="380"/>
      <c r="C6" s="380"/>
      <c r="D6" s="380"/>
    </row>
    <row r="7" spans="1:4" x14ac:dyDescent="0.25">
      <c r="A7" s="373" t="s">
        <v>4</v>
      </c>
      <c r="B7" s="374">
        <v>297921.53765265149</v>
      </c>
      <c r="C7" s="374">
        <v>253178.30080323748</v>
      </c>
      <c r="D7" s="374">
        <v>44743.236849097484</v>
      </c>
    </row>
    <row r="8" spans="1:4" x14ac:dyDescent="0.25">
      <c r="A8" s="373" t="s">
        <v>5</v>
      </c>
      <c r="B8" s="374">
        <v>462225.72295094852</v>
      </c>
      <c r="C8" s="374">
        <v>382533.00394206581</v>
      </c>
      <c r="D8" s="374">
        <v>79692.719007985608</v>
      </c>
    </row>
    <row r="9" spans="1:4" ht="16.5" customHeight="1" x14ac:dyDescent="0.25">
      <c r="A9" s="803" t="s">
        <v>518</v>
      </c>
      <c r="B9" s="620"/>
      <c r="C9" s="620"/>
      <c r="D9" s="620"/>
    </row>
    <row r="10" spans="1:4" x14ac:dyDescent="0.25">
      <c r="A10" s="375" t="s">
        <v>6</v>
      </c>
      <c r="B10" s="376">
        <v>50618.959482985192</v>
      </c>
      <c r="C10" s="376">
        <v>43173.903305555177</v>
      </c>
      <c r="D10" s="376">
        <v>7445.0561774201315</v>
      </c>
    </row>
    <row r="11" spans="1:4" x14ac:dyDescent="0.25">
      <c r="A11" s="373" t="s">
        <v>6</v>
      </c>
      <c r="B11" s="374">
        <v>15804.673288153026</v>
      </c>
      <c r="C11" s="374">
        <v>13690.579536508985</v>
      </c>
      <c r="D11" s="374">
        <v>2114.0937516443742</v>
      </c>
    </row>
    <row r="12" spans="1:4" x14ac:dyDescent="0.25">
      <c r="A12" s="373" t="s">
        <v>158</v>
      </c>
      <c r="B12" s="374">
        <v>12143.778653644662</v>
      </c>
      <c r="C12" s="374">
        <v>10742.777339859238</v>
      </c>
      <c r="D12" s="374">
        <v>1401.0013137856463</v>
      </c>
    </row>
    <row r="13" spans="1:4" x14ac:dyDescent="0.25">
      <c r="A13" s="373" t="s">
        <v>159</v>
      </c>
      <c r="B13" s="374">
        <v>10203.31893426731</v>
      </c>
      <c r="C13" s="374">
        <v>8516.0202848360477</v>
      </c>
      <c r="D13" s="374">
        <v>1687.2986494315342</v>
      </c>
    </row>
    <row r="14" spans="1:4" x14ac:dyDescent="0.25">
      <c r="A14" s="373" t="s">
        <v>160</v>
      </c>
      <c r="B14" s="374">
        <v>12467.188606874221</v>
      </c>
      <c r="C14" s="374">
        <v>10224.52614431515</v>
      </c>
      <c r="D14" s="374">
        <v>2242.6624625594036</v>
      </c>
    </row>
    <row r="15" spans="1:4" x14ac:dyDescent="0.25">
      <c r="A15" s="375" t="s">
        <v>7</v>
      </c>
      <c r="B15" s="376">
        <v>25035.111461487217</v>
      </c>
      <c r="C15" s="376">
        <v>21049.481423115834</v>
      </c>
      <c r="D15" s="376">
        <v>3985.630038366246</v>
      </c>
    </row>
    <row r="16" spans="1:4" x14ac:dyDescent="0.25">
      <c r="A16" s="373" t="s">
        <v>161</v>
      </c>
      <c r="B16" s="374">
        <v>12281.625518955621</v>
      </c>
      <c r="C16" s="374">
        <v>10167.531767311581</v>
      </c>
      <c r="D16" s="374">
        <v>2114.0937516443742</v>
      </c>
    </row>
    <row r="17" spans="1:48" ht="15.75" customHeight="1" x14ac:dyDescent="0.25">
      <c r="A17" s="373" t="s">
        <v>162</v>
      </c>
      <c r="B17" s="374">
        <v>12753.485942520059</v>
      </c>
      <c r="C17" s="374">
        <v>10881.949655798187</v>
      </c>
      <c r="D17" s="374">
        <v>1871.536286722175</v>
      </c>
    </row>
    <row r="18" spans="1:48" x14ac:dyDescent="0.25">
      <c r="A18" s="375" t="s">
        <v>8</v>
      </c>
      <c r="B18" s="376">
        <v>26519.616164838048</v>
      </c>
      <c r="C18" s="376">
        <v>23270.936675630113</v>
      </c>
      <c r="D18" s="376">
        <v>3248.6794892038092</v>
      </c>
    </row>
    <row r="19" spans="1:48" ht="16.5" customHeight="1" x14ac:dyDescent="0.25">
      <c r="A19" s="373" t="s">
        <v>8</v>
      </c>
      <c r="B19" s="374">
        <v>26519.616164838048</v>
      </c>
      <c r="C19" s="374">
        <v>23270.936675630113</v>
      </c>
      <c r="D19" s="374">
        <v>3248.6794892038092</v>
      </c>
    </row>
    <row r="20" spans="1:48" x14ac:dyDescent="0.25">
      <c r="A20" s="375" t="s">
        <v>9</v>
      </c>
      <c r="B20" s="376">
        <v>208883.06626686538</v>
      </c>
      <c r="C20" s="376">
        <v>175931.03820472269</v>
      </c>
      <c r="D20" s="376">
        <v>32952.028062482314</v>
      </c>
    </row>
    <row r="21" spans="1:48" x14ac:dyDescent="0.25">
      <c r="A21" s="373" t="s">
        <v>9</v>
      </c>
      <c r="B21" s="374">
        <v>197235.00614820121</v>
      </c>
      <c r="C21" s="374">
        <v>166365.26102261079</v>
      </c>
      <c r="D21" s="374">
        <v>30869.745125907179</v>
      </c>
    </row>
    <row r="22" spans="1:48" x14ac:dyDescent="0.25">
      <c r="A22" s="373" t="s">
        <v>163</v>
      </c>
      <c r="B22" s="374">
        <v>11648.060118776404</v>
      </c>
      <c r="C22" s="374">
        <v>9565.7771822041232</v>
      </c>
      <c r="D22" s="374">
        <v>2082.2829365726143</v>
      </c>
    </row>
    <row r="23" spans="1:48" x14ac:dyDescent="0.25">
      <c r="A23" s="375" t="s">
        <v>10</v>
      </c>
      <c r="B23" s="376">
        <v>10097.282884028111</v>
      </c>
      <c r="C23" s="376">
        <v>8379.4988701530783</v>
      </c>
      <c r="D23" s="376">
        <v>1717.7840138753093</v>
      </c>
    </row>
    <row r="24" spans="1:48" x14ac:dyDescent="0.25">
      <c r="A24" s="373" t="s">
        <v>10</v>
      </c>
      <c r="B24" s="374">
        <v>10097.282884028111</v>
      </c>
      <c r="C24" s="374">
        <v>8379.4988701530783</v>
      </c>
      <c r="D24" s="374">
        <v>1717.7840138753093</v>
      </c>
    </row>
    <row r="25" spans="1:48" x14ac:dyDescent="0.25">
      <c r="A25" s="375" t="s">
        <v>11</v>
      </c>
      <c r="B25" s="376">
        <v>41196.330968591392</v>
      </c>
      <c r="C25" s="376">
        <v>32633.919911764282</v>
      </c>
      <c r="D25" s="376">
        <v>8562.4110568156975</v>
      </c>
    </row>
    <row r="26" spans="1:48" s="592" customFormat="1" ht="15.75" customHeight="1" x14ac:dyDescent="0.25">
      <c r="A26" s="373" t="s">
        <v>11</v>
      </c>
      <c r="B26" s="374">
        <v>41196.330968591392</v>
      </c>
      <c r="C26" s="374">
        <v>32633.919911764282</v>
      </c>
      <c r="D26" s="374">
        <v>8562.4110568156975</v>
      </c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</row>
    <row r="27" spans="1:48" s="592" customFormat="1" x14ac:dyDescent="0.25">
      <c r="A27" s="375" t="s">
        <v>12</v>
      </c>
      <c r="B27" s="376">
        <v>31509.937779227224</v>
      </c>
      <c r="C27" s="376">
        <v>26007.992222433208</v>
      </c>
      <c r="D27" s="376">
        <v>5501.9455567867999</v>
      </c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</row>
    <row r="28" spans="1:48" x14ac:dyDescent="0.25">
      <c r="A28" s="373" t="s">
        <v>12</v>
      </c>
      <c r="B28" s="374">
        <v>23253.70581746622</v>
      </c>
      <c r="C28" s="374">
        <v>19370.135477450207</v>
      </c>
      <c r="D28" s="374">
        <v>3883.5703400110165</v>
      </c>
    </row>
    <row r="29" spans="1:48" x14ac:dyDescent="0.25">
      <c r="A29" s="373" t="s">
        <v>164</v>
      </c>
      <c r="B29" s="374">
        <v>8256.2319617500088</v>
      </c>
      <c r="C29" s="374">
        <v>6637.856744974225</v>
      </c>
      <c r="D29" s="374">
        <v>1618.3752167760426</v>
      </c>
    </row>
    <row r="30" spans="1:48" x14ac:dyDescent="0.25">
      <c r="A30" s="375" t="s">
        <v>13</v>
      </c>
      <c r="B30" s="376">
        <v>29185.097377729584</v>
      </c>
      <c r="C30" s="376">
        <v>24233.21383155217</v>
      </c>
      <c r="D30" s="376">
        <v>4951.8835461709523</v>
      </c>
    </row>
    <row r="31" spans="1:48" ht="12" customHeight="1" x14ac:dyDescent="0.25">
      <c r="A31" s="373" t="s">
        <v>13</v>
      </c>
      <c r="B31" s="374">
        <v>15945.171054719965</v>
      </c>
      <c r="C31" s="374">
        <v>13239.926322992387</v>
      </c>
      <c r="D31" s="374">
        <v>2705.2447317279116</v>
      </c>
    </row>
    <row r="32" spans="1:48" x14ac:dyDescent="0.25">
      <c r="A32" s="373" t="s">
        <v>165</v>
      </c>
      <c r="B32" s="374">
        <v>8268.1610174019188</v>
      </c>
      <c r="C32" s="374">
        <v>6645.8094487421649</v>
      </c>
      <c r="D32" s="374">
        <v>1622.3515686600133</v>
      </c>
    </row>
    <row r="33" spans="1:4" x14ac:dyDescent="0.25">
      <c r="A33" s="373" t="s">
        <v>166</v>
      </c>
      <c r="B33" s="374">
        <v>4971.7653055908022</v>
      </c>
      <c r="C33" s="374">
        <v>4347.4780598075149</v>
      </c>
      <c r="D33" s="374">
        <v>624.28724578337653</v>
      </c>
    </row>
    <row r="34" spans="1:4" ht="18" customHeight="1" x14ac:dyDescent="0.25">
      <c r="A34" s="375" t="s">
        <v>14</v>
      </c>
      <c r="B34" s="376">
        <v>57205.123653476512</v>
      </c>
      <c r="C34" s="376">
        <v>48421.362341774766</v>
      </c>
      <c r="D34" s="376">
        <v>8783.7613116900266</v>
      </c>
    </row>
    <row r="35" spans="1:4" ht="17.25" customHeight="1" x14ac:dyDescent="0.25">
      <c r="A35" s="373" t="s">
        <v>14</v>
      </c>
      <c r="B35" s="374">
        <v>28727.816911072408</v>
      </c>
      <c r="C35" s="374">
        <v>25033.786010859225</v>
      </c>
      <c r="D35" s="374">
        <v>3694.0309002084473</v>
      </c>
    </row>
    <row r="36" spans="1:4" x14ac:dyDescent="0.25">
      <c r="A36" s="373" t="s">
        <v>167</v>
      </c>
      <c r="B36" s="374">
        <v>9785.8019864504622</v>
      </c>
      <c r="C36" s="374">
        <v>7906.3129959606495</v>
      </c>
      <c r="D36" s="374">
        <v>1879.4889904901163</v>
      </c>
    </row>
    <row r="37" spans="1:4" x14ac:dyDescent="0.25">
      <c r="A37" s="373" t="s">
        <v>168</v>
      </c>
      <c r="B37" s="374">
        <v>18691.504755918399</v>
      </c>
      <c r="C37" s="374">
        <v>15481.263334923467</v>
      </c>
      <c r="D37" s="374">
        <v>3210.2414209920994</v>
      </c>
    </row>
    <row r="38" spans="1:4" x14ac:dyDescent="0.25">
      <c r="A38" s="375" t="s">
        <v>15</v>
      </c>
      <c r="B38" s="376">
        <v>54420.351884065713</v>
      </c>
      <c r="C38" s="376">
        <v>45334.387829181833</v>
      </c>
      <c r="D38" s="376">
        <v>9085.9640548717452</v>
      </c>
    </row>
    <row r="39" spans="1:4" x14ac:dyDescent="0.25">
      <c r="A39" s="373" t="s">
        <v>15</v>
      </c>
      <c r="B39" s="374">
        <v>54420.351884065713</v>
      </c>
      <c r="C39" s="374">
        <v>45334.387829181833</v>
      </c>
      <c r="D39" s="374">
        <v>9085.9640548717452</v>
      </c>
    </row>
    <row r="40" spans="1:4" ht="16.5" customHeight="1" x14ac:dyDescent="0.25">
      <c r="A40" s="375" t="s">
        <v>169</v>
      </c>
      <c r="B40" s="376">
        <v>19008.287456008442</v>
      </c>
      <c r="C40" s="376">
        <v>16641.032634415064</v>
      </c>
      <c r="D40" s="376">
        <v>2367.2548215904631</v>
      </c>
    </row>
    <row r="41" spans="1:4" ht="18" customHeight="1" x14ac:dyDescent="0.25">
      <c r="A41" s="373" t="s">
        <v>169</v>
      </c>
      <c r="B41" s="374">
        <v>10170.182668567561</v>
      </c>
      <c r="C41" s="374">
        <v>8824.8502811577164</v>
      </c>
      <c r="D41" s="374">
        <v>1345.332387410057</v>
      </c>
    </row>
    <row r="42" spans="1:4" ht="18" customHeight="1" x14ac:dyDescent="0.25">
      <c r="A42" s="373" t="s">
        <v>170</v>
      </c>
      <c r="B42" s="374">
        <v>8838.1047874376163</v>
      </c>
      <c r="C42" s="374">
        <v>7816.1823532573299</v>
      </c>
      <c r="D42" s="374">
        <v>1021.922434180443</v>
      </c>
    </row>
    <row r="43" spans="1:4" x14ac:dyDescent="0.25">
      <c r="A43" s="375" t="s">
        <v>16</v>
      </c>
      <c r="B43" s="376">
        <v>21659.188711992068</v>
      </c>
      <c r="C43" s="376">
        <v>18715.362867222251</v>
      </c>
      <c r="D43" s="376">
        <v>2943.8258447661105</v>
      </c>
    </row>
    <row r="44" spans="1:4" ht="18" customHeight="1" x14ac:dyDescent="0.25">
      <c r="A44" s="373" t="s">
        <v>16</v>
      </c>
      <c r="B44" s="374">
        <v>16606.570918087276</v>
      </c>
      <c r="C44" s="374">
        <v>14324.144936688203</v>
      </c>
      <c r="D44" s="374">
        <v>2282.4259813991034</v>
      </c>
    </row>
    <row r="45" spans="1:4" x14ac:dyDescent="0.25">
      <c r="A45" s="373" t="s">
        <v>171</v>
      </c>
      <c r="B45" s="374">
        <v>5052.6177938981918</v>
      </c>
      <c r="C45" s="374">
        <v>4391.2179305311847</v>
      </c>
      <c r="D45" s="374">
        <v>661.39986336710274</v>
      </c>
    </row>
    <row r="46" spans="1:4" x14ac:dyDescent="0.25">
      <c r="A46" s="375" t="s">
        <v>17</v>
      </c>
      <c r="B46" s="376">
        <v>39524.937726693715</v>
      </c>
      <c r="C46" s="376">
        <v>32554.392874084773</v>
      </c>
      <c r="D46" s="376">
        <v>6970.5448525997135</v>
      </c>
    </row>
    <row r="47" spans="1:4" ht="17.25" customHeight="1" x14ac:dyDescent="0.25">
      <c r="A47" s="373" t="s">
        <v>17</v>
      </c>
      <c r="B47" s="374">
        <v>24478.422197730655</v>
      </c>
      <c r="C47" s="374">
        <v>20137.571391057467</v>
      </c>
      <c r="D47" s="374">
        <v>4340.8508066675649</v>
      </c>
    </row>
    <row r="48" spans="1:4" x14ac:dyDescent="0.25">
      <c r="A48" s="373" t="s">
        <v>172</v>
      </c>
      <c r="B48" s="374">
        <v>15046.515528942749</v>
      </c>
      <c r="C48" s="374">
        <v>12416.821483010601</v>
      </c>
      <c r="D48" s="374">
        <v>2629.6940459324819</v>
      </c>
    </row>
    <row r="49" spans="1:4" x14ac:dyDescent="0.25">
      <c r="A49" s="375" t="s">
        <v>18</v>
      </c>
      <c r="B49" s="376">
        <v>17263.994429571216</v>
      </c>
      <c r="C49" s="376">
        <v>15481.263334923467</v>
      </c>
      <c r="D49" s="376">
        <v>1782.7310946468301</v>
      </c>
    </row>
    <row r="50" spans="1:4" x14ac:dyDescent="0.25">
      <c r="A50" s="373" t="s">
        <v>18</v>
      </c>
      <c r="B50" s="374">
        <v>10649.995795899938</v>
      </c>
      <c r="C50" s="374">
        <v>9496.8537495486435</v>
      </c>
      <c r="D50" s="374">
        <v>1153.1420463514748</v>
      </c>
    </row>
    <row r="51" spans="1:4" ht="15.75" customHeight="1" x14ac:dyDescent="0.25">
      <c r="A51" s="373" t="s">
        <v>173</v>
      </c>
      <c r="B51" s="374">
        <v>6613.9986336704051</v>
      </c>
      <c r="C51" s="374">
        <v>5984.4095853751578</v>
      </c>
      <c r="D51" s="374">
        <v>629.58904829533742</v>
      </c>
    </row>
    <row r="52" spans="1:4" x14ac:dyDescent="0.25">
      <c r="A52" s="375" t="s">
        <v>174</v>
      </c>
      <c r="B52" s="376">
        <v>12745.533238752119</v>
      </c>
      <c r="C52" s="376">
        <v>10425.994639769629</v>
      </c>
      <c r="D52" s="376">
        <v>2319.5385989828233</v>
      </c>
    </row>
    <row r="53" spans="1:4" ht="14.25" customHeight="1" x14ac:dyDescent="0.25">
      <c r="A53" s="373" t="s">
        <v>174</v>
      </c>
      <c r="B53" s="374">
        <v>12745.533238752119</v>
      </c>
      <c r="C53" s="374">
        <v>10425.994639769629</v>
      </c>
      <c r="D53" s="374">
        <v>2319.5385989828233</v>
      </c>
    </row>
    <row r="54" spans="1:4" x14ac:dyDescent="0.25">
      <c r="A54" s="375" t="s">
        <v>175</v>
      </c>
      <c r="B54" s="376">
        <v>14378.488412435792</v>
      </c>
      <c r="C54" s="376">
        <v>10925.689526521857</v>
      </c>
      <c r="D54" s="376">
        <v>3452.7988859142683</v>
      </c>
    </row>
    <row r="55" spans="1:4" x14ac:dyDescent="0.25">
      <c r="A55" s="373" t="s">
        <v>175</v>
      </c>
      <c r="B55" s="374">
        <v>14378.488412435792</v>
      </c>
      <c r="C55" s="374">
        <v>10925.689526521857</v>
      </c>
      <c r="D55" s="374">
        <v>3452.7988859142683</v>
      </c>
    </row>
    <row r="56" spans="1:4" x14ac:dyDescent="0.25">
      <c r="A56" s="375" t="s">
        <v>176</v>
      </c>
      <c r="B56" s="376">
        <v>17611.262494105071</v>
      </c>
      <c r="C56" s="376">
        <v>14312.215881036293</v>
      </c>
      <c r="D56" s="376">
        <v>3299.046613067429</v>
      </c>
    </row>
    <row r="57" spans="1:4" ht="15.75" customHeight="1" x14ac:dyDescent="0.25">
      <c r="A57" s="373" t="s">
        <v>176</v>
      </c>
      <c r="B57" s="374">
        <v>10557.214251940639</v>
      </c>
      <c r="C57" s="374">
        <v>8508.0675810681078</v>
      </c>
      <c r="D57" s="374">
        <v>2049.1466708728644</v>
      </c>
    </row>
    <row r="58" spans="1:4" ht="15.75" customHeight="1" x14ac:dyDescent="0.25">
      <c r="A58" s="373" t="s">
        <v>177</v>
      </c>
      <c r="B58" s="374">
        <v>7054.0482421630832</v>
      </c>
      <c r="C58" s="374">
        <v>5804.1482999685186</v>
      </c>
      <c r="D58" s="374">
        <v>1249.899942194761</v>
      </c>
    </row>
    <row r="59" spans="1:4" ht="15.75" customHeight="1" x14ac:dyDescent="0.25">
      <c r="A59" s="375" t="s">
        <v>178</v>
      </c>
      <c r="B59" s="376">
        <v>24759.41773086492</v>
      </c>
      <c r="C59" s="376">
        <v>17951.903305498967</v>
      </c>
      <c r="D59" s="376">
        <v>6807.5144253569442</v>
      </c>
    </row>
    <row r="60" spans="1:4" ht="15.75" customHeight="1" x14ac:dyDescent="0.25">
      <c r="A60" s="373" t="s">
        <v>178</v>
      </c>
      <c r="B60" s="374">
        <v>17183.141941263715</v>
      </c>
      <c r="C60" s="374">
        <v>11959.541016354053</v>
      </c>
      <c r="D60" s="374">
        <v>5223.6009249089011</v>
      </c>
    </row>
    <row r="61" spans="1:4" x14ac:dyDescent="0.25">
      <c r="A61" s="373" t="s">
        <v>179</v>
      </c>
      <c r="B61" s="374">
        <v>7576.2757895911409</v>
      </c>
      <c r="C61" s="374">
        <v>5992.3622891430978</v>
      </c>
      <c r="D61" s="374">
        <v>1583.9135004482969</v>
      </c>
    </row>
    <row r="62" spans="1:4" x14ac:dyDescent="0.25">
      <c r="A62" s="375" t="s">
        <v>180</v>
      </c>
      <c r="B62" s="376">
        <v>7484.8196962598313</v>
      </c>
      <c r="C62" s="376">
        <v>6588.8150717385952</v>
      </c>
      <c r="D62" s="376">
        <v>896.00462452137197</v>
      </c>
    </row>
    <row r="63" spans="1:4" ht="15.75" customHeight="1" x14ac:dyDescent="0.25">
      <c r="A63" s="373" t="s">
        <v>180</v>
      </c>
      <c r="B63" s="374">
        <v>7484.8196962598313</v>
      </c>
      <c r="C63" s="374">
        <v>6588.8150717385952</v>
      </c>
      <c r="D63" s="374">
        <v>896.00462452137197</v>
      </c>
    </row>
    <row r="64" spans="1:4" x14ac:dyDescent="0.25">
      <c r="A64" s="375" t="s">
        <v>181</v>
      </c>
      <c r="B64" s="376">
        <v>15548.861316950957</v>
      </c>
      <c r="C64" s="376">
        <v>13617.679751969536</v>
      </c>
      <c r="D64" s="376">
        <v>1931.1815649817349</v>
      </c>
    </row>
    <row r="65" spans="1:48" ht="13.5" customHeight="1" x14ac:dyDescent="0.25">
      <c r="A65" s="373" t="s">
        <v>181</v>
      </c>
      <c r="B65" s="374">
        <v>15548.861316950957</v>
      </c>
      <c r="C65" s="374">
        <v>13617.679751969536</v>
      </c>
      <c r="D65" s="374">
        <v>1931.1815649817349</v>
      </c>
    </row>
    <row r="66" spans="1:48" x14ac:dyDescent="0.25">
      <c r="A66" s="375" t="s">
        <v>182</v>
      </c>
      <c r="B66" s="376">
        <v>17450.882968118061</v>
      </c>
      <c r="C66" s="376">
        <v>15132.669819762099</v>
      </c>
      <c r="D66" s="376">
        <v>2318.2131483548333</v>
      </c>
    </row>
    <row r="67" spans="1:48" x14ac:dyDescent="0.25">
      <c r="A67" s="373" t="s">
        <v>182</v>
      </c>
      <c r="B67" s="374">
        <v>17450.882968118061</v>
      </c>
      <c r="C67" s="374">
        <v>15132.669819762099</v>
      </c>
      <c r="D67" s="374">
        <v>2318.2131483548333</v>
      </c>
    </row>
    <row r="68" spans="1:48" x14ac:dyDescent="0.25">
      <c r="A68" s="375" t="s">
        <v>183</v>
      </c>
      <c r="B68" s="376">
        <v>8061.3907194354788</v>
      </c>
      <c r="C68" s="376">
        <v>6272.0323716489866</v>
      </c>
      <c r="D68" s="376">
        <v>1789.3583477867812</v>
      </c>
    </row>
    <row r="69" spans="1:48" s="592" customFormat="1" ht="15.75" customHeight="1" x14ac:dyDescent="0.25">
      <c r="A69" s="373" t="s">
        <v>183</v>
      </c>
      <c r="B69" s="374">
        <v>8061.3907194354788</v>
      </c>
      <c r="C69" s="374">
        <v>6272.0323716489866</v>
      </c>
      <c r="D69" s="374">
        <v>1789.3583477867812</v>
      </c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</row>
    <row r="70" spans="1:48" s="592" customFormat="1" x14ac:dyDescent="0.25">
      <c r="A70" s="375" t="s">
        <v>184</v>
      </c>
      <c r="B70" s="376">
        <v>9979.3177781370014</v>
      </c>
      <c r="C70" s="376">
        <v>8656.5180514029871</v>
      </c>
      <c r="D70" s="376">
        <v>1322.7997267342232</v>
      </c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</row>
    <row r="71" spans="1:48" x14ac:dyDescent="0.25">
      <c r="A71" s="373" t="s">
        <v>184</v>
      </c>
      <c r="B71" s="374">
        <v>9979.3177781370014</v>
      </c>
      <c r="C71" s="374">
        <v>8656.5180514029871</v>
      </c>
      <c r="D71" s="374">
        <v>1322.7997267342232</v>
      </c>
    </row>
    <row r="72" spans="1:48" s="606" customFormat="1" x14ac:dyDescent="0.25"/>
    <row r="73" spans="1:48" s="606" customFormat="1" x14ac:dyDescent="0.25"/>
    <row r="74" spans="1:48" s="606" customFormat="1" x14ac:dyDescent="0.25"/>
    <row r="75" spans="1:48" s="606" customFormat="1" x14ac:dyDescent="0.25"/>
    <row r="76" spans="1:48" s="606" customFormat="1" x14ac:dyDescent="0.25"/>
    <row r="77" spans="1:48" s="606" customFormat="1" x14ac:dyDescent="0.25"/>
    <row r="78" spans="1:48" s="606" customFormat="1" x14ac:dyDescent="0.25"/>
    <row r="79" spans="1:48" s="606" customFormat="1" x14ac:dyDescent="0.25"/>
    <row r="80" spans="1:48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  <row r="378" s="606" customFormat="1" x14ac:dyDescent="0.25"/>
    <row r="379" s="606" customFormat="1" x14ac:dyDescent="0.25"/>
    <row r="380" s="606" customFormat="1" x14ac:dyDescent="0.25"/>
    <row r="381" s="606" customFormat="1" x14ac:dyDescent="0.25"/>
    <row r="382" s="606" customFormat="1" x14ac:dyDescent="0.25"/>
    <row r="383" s="606" customFormat="1" x14ac:dyDescent="0.25"/>
    <row r="384" s="606" customFormat="1" x14ac:dyDescent="0.25"/>
    <row r="385" s="606" customFormat="1" x14ac:dyDescent="0.25"/>
    <row r="386" s="606" customFormat="1" x14ac:dyDescent="0.25"/>
    <row r="387" s="606" customFormat="1" x14ac:dyDescent="0.25"/>
    <row r="388" s="606" customFormat="1" x14ac:dyDescent="0.25"/>
    <row r="389" s="606" customFormat="1" x14ac:dyDescent="0.25"/>
    <row r="390" s="606" customFormat="1" x14ac:dyDescent="0.25"/>
    <row r="391" s="606" customFormat="1" x14ac:dyDescent="0.25"/>
    <row r="392" s="606" customFormat="1" x14ac:dyDescent="0.25"/>
    <row r="393" s="606" customFormat="1" x14ac:dyDescent="0.25"/>
    <row r="394" s="606" customFormat="1" x14ac:dyDescent="0.25"/>
    <row r="395" s="606" customFormat="1" x14ac:dyDescent="0.25"/>
    <row r="396" s="606" customFormat="1" x14ac:dyDescent="0.25"/>
    <row r="397" s="606" customFormat="1" x14ac:dyDescent="0.25"/>
    <row r="398" s="606" customFormat="1" x14ac:dyDescent="0.25"/>
    <row r="399" s="606" customFormat="1" x14ac:dyDescent="0.25"/>
    <row r="400" s="606" customFormat="1" x14ac:dyDescent="0.25"/>
    <row r="401" s="606" customFormat="1" x14ac:dyDescent="0.25"/>
    <row r="402" s="606" customFormat="1" x14ac:dyDescent="0.25"/>
    <row r="403" s="606" customFormat="1" x14ac:dyDescent="0.25"/>
    <row r="404" s="606" customFormat="1" x14ac:dyDescent="0.25"/>
    <row r="405" s="606" customFormat="1" x14ac:dyDescent="0.25"/>
    <row r="406" s="606" customFormat="1" x14ac:dyDescent="0.25"/>
    <row r="407" s="606" customFormat="1" x14ac:dyDescent="0.25"/>
    <row r="408" s="606" customFormat="1" x14ac:dyDescent="0.25"/>
    <row r="409" s="606" customFormat="1" x14ac:dyDescent="0.25"/>
    <row r="410" s="606" customFormat="1" x14ac:dyDescent="0.25"/>
    <row r="411" s="606" customFormat="1" x14ac:dyDescent="0.25"/>
    <row r="412" s="606" customFormat="1" x14ac:dyDescent="0.25"/>
    <row r="413" s="606" customFormat="1" x14ac:dyDescent="0.25"/>
    <row r="414" s="606" customFormat="1" x14ac:dyDescent="0.25"/>
    <row r="415" s="606" customFormat="1" x14ac:dyDescent="0.25"/>
    <row r="416" s="606" customFormat="1" x14ac:dyDescent="0.25"/>
    <row r="417" s="606" customFormat="1" x14ac:dyDescent="0.25"/>
    <row r="418" s="606" customFormat="1" x14ac:dyDescent="0.25"/>
    <row r="419" s="606" customFormat="1" x14ac:dyDescent="0.25"/>
    <row r="420" s="606" customFormat="1" x14ac:dyDescent="0.25"/>
    <row r="421" s="606" customFormat="1" x14ac:dyDescent="0.25"/>
    <row r="422" s="606" customFormat="1" x14ac:dyDescent="0.25"/>
    <row r="423" s="606" customFormat="1" x14ac:dyDescent="0.25"/>
    <row r="424" s="606" customFormat="1" x14ac:dyDescent="0.25"/>
    <row r="425" s="606" customFormat="1" x14ac:dyDescent="0.25"/>
    <row r="426" s="606" customFormat="1" x14ac:dyDescent="0.25"/>
    <row r="427" s="606" customFormat="1" x14ac:dyDescent="0.25"/>
    <row r="428" s="606" customFormat="1" x14ac:dyDescent="0.25"/>
    <row r="429" s="606" customFormat="1" x14ac:dyDescent="0.25"/>
    <row r="430" s="606" customFormat="1" x14ac:dyDescent="0.25"/>
    <row r="431" s="606" customFormat="1" x14ac:dyDescent="0.25"/>
    <row r="432" s="606" customFormat="1" x14ac:dyDescent="0.25"/>
    <row r="433" s="606" customFormat="1" x14ac:dyDescent="0.25"/>
    <row r="434" s="606" customFormat="1" x14ac:dyDescent="0.25"/>
    <row r="435" s="606" customFormat="1" x14ac:dyDescent="0.25"/>
    <row r="436" s="606" customFormat="1" x14ac:dyDescent="0.25"/>
    <row r="437" s="606" customFormat="1" x14ac:dyDescent="0.25"/>
    <row r="438" s="606" customFormat="1" x14ac:dyDescent="0.25"/>
    <row r="439" s="606" customFormat="1" x14ac:dyDescent="0.25"/>
    <row r="440" s="606" customFormat="1" x14ac:dyDescent="0.25"/>
    <row r="441" s="606" customFormat="1" x14ac:dyDescent="0.25"/>
    <row r="442" s="606" customFormat="1" x14ac:dyDescent="0.25"/>
    <row r="443" s="606" customFormat="1" x14ac:dyDescent="0.25"/>
    <row r="444" s="606" customFormat="1" x14ac:dyDescent="0.25"/>
    <row r="445" s="606" customFormat="1" x14ac:dyDescent="0.25"/>
    <row r="446" s="606" customFormat="1" x14ac:dyDescent="0.25"/>
    <row r="447" s="606" customFormat="1" x14ac:dyDescent="0.25"/>
    <row r="448" s="606" customFormat="1" x14ac:dyDescent="0.25"/>
    <row r="449" s="606" customFormat="1" x14ac:dyDescent="0.25"/>
    <row r="450" s="606" customFormat="1" x14ac:dyDescent="0.25"/>
    <row r="451" s="606" customFormat="1" x14ac:dyDescent="0.25"/>
    <row r="452" s="606" customFormat="1" x14ac:dyDescent="0.25"/>
    <row r="453" s="606" customFormat="1" x14ac:dyDescent="0.25"/>
    <row r="454" s="606" customFormat="1" x14ac:dyDescent="0.25"/>
    <row r="455" s="606" customFormat="1" x14ac:dyDescent="0.25"/>
    <row r="456" s="606" customFormat="1" x14ac:dyDescent="0.25"/>
    <row r="457" s="606" customFormat="1" x14ac:dyDescent="0.25"/>
    <row r="458" s="606" customFormat="1" x14ac:dyDescent="0.25"/>
    <row r="459" s="606" customFormat="1" x14ac:dyDescent="0.25"/>
    <row r="460" s="606" customFormat="1" x14ac:dyDescent="0.25"/>
    <row r="461" s="606" customFormat="1" x14ac:dyDescent="0.25"/>
    <row r="462" s="606" customFormat="1" x14ac:dyDescent="0.25"/>
    <row r="463" s="606" customFormat="1" x14ac:dyDescent="0.25"/>
    <row r="464" s="606" customFormat="1" x14ac:dyDescent="0.25"/>
    <row r="465" s="606" customFormat="1" x14ac:dyDescent="0.25"/>
    <row r="466" s="606" customFormat="1" x14ac:dyDescent="0.25"/>
    <row r="467" s="606" customFormat="1" x14ac:dyDescent="0.25"/>
    <row r="468" s="606" customFormat="1" x14ac:dyDescent="0.25"/>
    <row r="469" s="606" customFormat="1" x14ac:dyDescent="0.25"/>
    <row r="470" s="606" customFormat="1" x14ac:dyDescent="0.25"/>
    <row r="471" s="606" customFormat="1" x14ac:dyDescent="0.25"/>
    <row r="472" s="606" customFormat="1" x14ac:dyDescent="0.25"/>
    <row r="473" s="606" customFormat="1" x14ac:dyDescent="0.25"/>
    <row r="474" s="606" customFormat="1" x14ac:dyDescent="0.25"/>
    <row r="475" s="606" customFormat="1" x14ac:dyDescent="0.25"/>
    <row r="476" s="606" customFormat="1" x14ac:dyDescent="0.25"/>
    <row r="477" s="606" customFormat="1" x14ac:dyDescent="0.25"/>
    <row r="478" s="606" customFormat="1" x14ac:dyDescent="0.25"/>
    <row r="479" s="606" customFormat="1" x14ac:dyDescent="0.25"/>
    <row r="480" s="606" customFormat="1" x14ac:dyDescent="0.25"/>
    <row r="481" s="606" customFormat="1" x14ac:dyDescent="0.25"/>
    <row r="482" s="606" customFormat="1" x14ac:dyDescent="0.25"/>
    <row r="483" s="606" customFormat="1" x14ac:dyDescent="0.25"/>
    <row r="484" s="606" customFormat="1" x14ac:dyDescent="0.25"/>
    <row r="485" s="606" customFormat="1" x14ac:dyDescent="0.25"/>
    <row r="486" s="606" customFormat="1" x14ac:dyDescent="0.25"/>
    <row r="487" s="606" customFormat="1" x14ac:dyDescent="0.25"/>
    <row r="488" s="606" customFormat="1" x14ac:dyDescent="0.25"/>
    <row r="489" s="606" customFormat="1" x14ac:dyDescent="0.25"/>
    <row r="490" s="606" customFormat="1" x14ac:dyDescent="0.25"/>
    <row r="491" s="606" customFormat="1" x14ac:dyDescent="0.25"/>
    <row r="492" s="606" customFormat="1" x14ac:dyDescent="0.25"/>
    <row r="493" s="606" customFormat="1" x14ac:dyDescent="0.25"/>
    <row r="494" s="606" customFormat="1" x14ac:dyDescent="0.25"/>
    <row r="495" s="606" customFormat="1" x14ac:dyDescent="0.25"/>
    <row r="496" s="606" customFormat="1" x14ac:dyDescent="0.25"/>
    <row r="497" s="606" customFormat="1" x14ac:dyDescent="0.25"/>
    <row r="498" s="606" customFormat="1" x14ac:dyDescent="0.25"/>
    <row r="499" s="606" customFormat="1" x14ac:dyDescent="0.25"/>
    <row r="500" s="606" customFormat="1" x14ac:dyDescent="0.25"/>
    <row r="501" s="606" customFormat="1" x14ac:dyDescent="0.25"/>
    <row r="502" s="606" customFormat="1" x14ac:dyDescent="0.25"/>
    <row r="503" s="606" customFormat="1" x14ac:dyDescent="0.25"/>
    <row r="504" s="606" customFormat="1" x14ac:dyDescent="0.25"/>
    <row r="505" s="606" customFormat="1" x14ac:dyDescent="0.25"/>
    <row r="506" s="606" customFormat="1" x14ac:dyDescent="0.25"/>
    <row r="507" s="606" customFormat="1" x14ac:dyDescent="0.25"/>
    <row r="508" s="606" customFormat="1" x14ac:dyDescent="0.25"/>
    <row r="509" s="606" customFormat="1" x14ac:dyDescent="0.25"/>
    <row r="510" s="606" customFormat="1" x14ac:dyDescent="0.25"/>
    <row r="511" s="606" customFormat="1" x14ac:dyDescent="0.25"/>
    <row r="512" s="606" customFormat="1" x14ac:dyDescent="0.25"/>
    <row r="513" s="606" customFormat="1" x14ac:dyDescent="0.25"/>
    <row r="514" s="606" customFormat="1" x14ac:dyDescent="0.25"/>
    <row r="515" s="606" customFormat="1" x14ac:dyDescent="0.25"/>
    <row r="516" s="606" customFormat="1" x14ac:dyDescent="0.25"/>
    <row r="517" s="606" customFormat="1" x14ac:dyDescent="0.25"/>
    <row r="518" s="606" customFormat="1" x14ac:dyDescent="0.25"/>
    <row r="519" s="606" customFormat="1" x14ac:dyDescent="0.25"/>
    <row r="520" s="606" customFormat="1" x14ac:dyDescent="0.25"/>
    <row r="521" s="606" customFormat="1" x14ac:dyDescent="0.25"/>
    <row r="522" s="606" customFormat="1" x14ac:dyDescent="0.25"/>
    <row r="523" s="606" customFormat="1" x14ac:dyDescent="0.25"/>
    <row r="524" s="606" customFormat="1" x14ac:dyDescent="0.25"/>
    <row r="525" s="606" customFormat="1" x14ac:dyDescent="0.25"/>
    <row r="526" s="606" customFormat="1" x14ac:dyDescent="0.25"/>
    <row r="527" s="606" customFormat="1" x14ac:dyDescent="0.25"/>
    <row r="528" s="606" customFormat="1" x14ac:dyDescent="0.25"/>
    <row r="529" s="606" customFormat="1" x14ac:dyDescent="0.25"/>
    <row r="530" s="606" customFormat="1" x14ac:dyDescent="0.25"/>
    <row r="531" s="606" customFormat="1" x14ac:dyDescent="0.25"/>
    <row r="532" s="606" customFormat="1" x14ac:dyDescent="0.25"/>
    <row r="533" s="606" customFormat="1" x14ac:dyDescent="0.25"/>
    <row r="534" s="606" customFormat="1" x14ac:dyDescent="0.25"/>
    <row r="535" s="606" customFormat="1" x14ac:dyDescent="0.25"/>
    <row r="536" s="606" customFormat="1" x14ac:dyDescent="0.25"/>
    <row r="537" s="606" customFormat="1" x14ac:dyDescent="0.25"/>
    <row r="538" s="606" customFormat="1" x14ac:dyDescent="0.25"/>
    <row r="539" s="606" customFormat="1" x14ac:dyDescent="0.25"/>
    <row r="540" s="606" customFormat="1" x14ac:dyDescent="0.25"/>
    <row r="541" s="606" customFormat="1" x14ac:dyDescent="0.25"/>
    <row r="542" s="606" customFormat="1" x14ac:dyDescent="0.25"/>
    <row r="543" s="606" customFormat="1" x14ac:dyDescent="0.25"/>
    <row r="544" s="606" customFormat="1" x14ac:dyDescent="0.25"/>
    <row r="545" s="606" customFormat="1" x14ac:dyDescent="0.25"/>
    <row r="546" s="606" customFormat="1" x14ac:dyDescent="0.25"/>
    <row r="547" s="606" customFormat="1" x14ac:dyDescent="0.25"/>
    <row r="548" s="606" customFormat="1" x14ac:dyDescent="0.25"/>
    <row r="549" s="606" customFormat="1" x14ac:dyDescent="0.25"/>
    <row r="550" s="606" customFormat="1" x14ac:dyDescent="0.25"/>
    <row r="551" s="606" customFormat="1" x14ac:dyDescent="0.25"/>
    <row r="552" s="606" customFormat="1" x14ac:dyDescent="0.25"/>
    <row r="553" s="606" customFormat="1" x14ac:dyDescent="0.25"/>
    <row r="554" s="606" customFormat="1" x14ac:dyDescent="0.25"/>
    <row r="555" s="606" customFormat="1" x14ac:dyDescent="0.25"/>
    <row r="556" s="606" customFormat="1" x14ac:dyDescent="0.25"/>
    <row r="557" s="606" customFormat="1" x14ac:dyDescent="0.25"/>
    <row r="558" s="606" customFormat="1" x14ac:dyDescent="0.25"/>
    <row r="559" s="606" customFormat="1" x14ac:dyDescent="0.25"/>
    <row r="560" s="606" customFormat="1" x14ac:dyDescent="0.25"/>
    <row r="561" s="606" customFormat="1" x14ac:dyDescent="0.25"/>
    <row r="562" s="606" customFormat="1" x14ac:dyDescent="0.25"/>
    <row r="563" s="606" customFormat="1" x14ac:dyDescent="0.25"/>
    <row r="564" s="606" customFormat="1" x14ac:dyDescent="0.25"/>
    <row r="565" s="606" customFormat="1" x14ac:dyDescent="0.25"/>
    <row r="566" s="606" customFormat="1" x14ac:dyDescent="0.25"/>
    <row r="567" s="606" customFormat="1" x14ac:dyDescent="0.25"/>
    <row r="568" s="606" customFormat="1" x14ac:dyDescent="0.25"/>
    <row r="569" s="606" customFormat="1" x14ac:dyDescent="0.25"/>
    <row r="570" s="606" customFormat="1" x14ac:dyDescent="0.25"/>
    <row r="571" s="606" customFormat="1" x14ac:dyDescent="0.25"/>
    <row r="572" s="606" customFormat="1" x14ac:dyDescent="0.25"/>
    <row r="573" s="606" customFormat="1" x14ac:dyDescent="0.25"/>
    <row r="574" s="606" customFormat="1" x14ac:dyDescent="0.25"/>
    <row r="575" s="606" customFormat="1" x14ac:dyDescent="0.25"/>
    <row r="576" s="606" customFormat="1" x14ac:dyDescent="0.25"/>
    <row r="577" s="606" customFormat="1" x14ac:dyDescent="0.25"/>
    <row r="578" s="606" customFormat="1" x14ac:dyDescent="0.25"/>
    <row r="579" s="606" customFormat="1" x14ac:dyDescent="0.25"/>
    <row r="580" s="606" customFormat="1" x14ac:dyDescent="0.25"/>
    <row r="581" s="606" customFormat="1" x14ac:dyDescent="0.25"/>
    <row r="582" s="606" customFormat="1" x14ac:dyDescent="0.25"/>
    <row r="583" s="606" customFormat="1" x14ac:dyDescent="0.25"/>
    <row r="584" s="606" customFormat="1" x14ac:dyDescent="0.25"/>
    <row r="585" s="606" customFormat="1" x14ac:dyDescent="0.25"/>
    <row r="586" s="606" customFormat="1" x14ac:dyDescent="0.25"/>
    <row r="587" s="606" customFormat="1" x14ac:dyDescent="0.25"/>
    <row r="588" s="606" customFormat="1" x14ac:dyDescent="0.25"/>
    <row r="589" s="606" customFormat="1" x14ac:dyDescent="0.25"/>
    <row r="590" s="606" customFormat="1" x14ac:dyDescent="0.25"/>
    <row r="591" s="606" customFormat="1" x14ac:dyDescent="0.25"/>
    <row r="592" s="606" customFormat="1" x14ac:dyDescent="0.25"/>
    <row r="593" s="606" customFormat="1" x14ac:dyDescent="0.25"/>
    <row r="594" s="606" customFormat="1" x14ac:dyDescent="0.25"/>
    <row r="595" s="606" customFormat="1" x14ac:dyDescent="0.25"/>
    <row r="596" s="606" customFormat="1" x14ac:dyDescent="0.25"/>
    <row r="597" s="606" customFormat="1" x14ac:dyDescent="0.25"/>
    <row r="598" s="606" customFormat="1" x14ac:dyDescent="0.25"/>
    <row r="599" s="606" customFormat="1" x14ac:dyDescent="0.25"/>
    <row r="600" s="606" customFormat="1" x14ac:dyDescent="0.25"/>
    <row r="601" s="606" customFormat="1" x14ac:dyDescent="0.25"/>
    <row r="602" s="606" customFormat="1" x14ac:dyDescent="0.25"/>
    <row r="603" s="606" customFormat="1" x14ac:dyDescent="0.25"/>
    <row r="604" s="606" customFormat="1" x14ac:dyDescent="0.25"/>
    <row r="605" s="606" customFormat="1" x14ac:dyDescent="0.25"/>
    <row r="606" s="606" customFormat="1" x14ac:dyDescent="0.25"/>
    <row r="607" s="606" customFormat="1" x14ac:dyDescent="0.25"/>
    <row r="608" s="606" customFormat="1" x14ac:dyDescent="0.25"/>
    <row r="609" s="606" customFormat="1" x14ac:dyDescent="0.25"/>
    <row r="610" s="606" customFormat="1" x14ac:dyDescent="0.25"/>
    <row r="611" s="606" customFormat="1" x14ac:dyDescent="0.25"/>
    <row r="612" s="606" customFormat="1" x14ac:dyDescent="0.25"/>
    <row r="613" s="606" customFormat="1" x14ac:dyDescent="0.25"/>
    <row r="614" s="606" customFormat="1" x14ac:dyDescent="0.25"/>
    <row r="615" s="606" customFormat="1" x14ac:dyDescent="0.25"/>
    <row r="616" s="606" customFormat="1" x14ac:dyDescent="0.25"/>
    <row r="617" s="606" customFormat="1" x14ac:dyDescent="0.25"/>
    <row r="618" s="606" customFormat="1" x14ac:dyDescent="0.25"/>
    <row r="619" s="606" customFormat="1" x14ac:dyDescent="0.25"/>
    <row r="620" s="606" customFormat="1" x14ac:dyDescent="0.25"/>
    <row r="621" s="606" customFormat="1" x14ac:dyDescent="0.25"/>
    <row r="622" s="606" customFormat="1" x14ac:dyDescent="0.25"/>
    <row r="623" s="606" customFormat="1" x14ac:dyDescent="0.25"/>
    <row r="624" s="606" customFormat="1" x14ac:dyDescent="0.25"/>
    <row r="625" s="606" customFormat="1" x14ac:dyDescent="0.25"/>
    <row r="626" s="606" customFormat="1" x14ac:dyDescent="0.25"/>
    <row r="627" s="606" customFormat="1" x14ac:dyDescent="0.25"/>
    <row r="628" s="606" customFormat="1" x14ac:dyDescent="0.25"/>
    <row r="629" s="606" customFormat="1" x14ac:dyDescent="0.25"/>
    <row r="630" s="606" customFormat="1" x14ac:dyDescent="0.25"/>
    <row r="631" s="606" customFormat="1" x14ac:dyDescent="0.25"/>
    <row r="632" s="606" customFormat="1" x14ac:dyDescent="0.25"/>
    <row r="633" s="606" customFormat="1" x14ac:dyDescent="0.25"/>
    <row r="634" s="606" customFormat="1" x14ac:dyDescent="0.25"/>
    <row r="635" s="606" customFormat="1" x14ac:dyDescent="0.25"/>
    <row r="636" s="606" customFormat="1" x14ac:dyDescent="0.25"/>
    <row r="637" s="606" customFormat="1" x14ac:dyDescent="0.25"/>
    <row r="638" s="606" customFormat="1" x14ac:dyDescent="0.25"/>
    <row r="639" s="606" customFormat="1" x14ac:dyDescent="0.25"/>
    <row r="640" s="606" customFormat="1" x14ac:dyDescent="0.25"/>
    <row r="641" s="606" customFormat="1" x14ac:dyDescent="0.25"/>
    <row r="642" s="606" customFormat="1" x14ac:dyDescent="0.25"/>
    <row r="643" s="606" customFormat="1" x14ac:dyDescent="0.25"/>
    <row r="644" s="606" customFormat="1" x14ac:dyDescent="0.25"/>
    <row r="645" s="606" customFormat="1" x14ac:dyDescent="0.25"/>
    <row r="646" s="606" customFormat="1" x14ac:dyDescent="0.25"/>
    <row r="647" s="606" customFormat="1" x14ac:dyDescent="0.25"/>
    <row r="648" s="606" customFormat="1" x14ac:dyDescent="0.25"/>
    <row r="649" s="606" customFormat="1" x14ac:dyDescent="0.25"/>
    <row r="650" s="606" customFormat="1" x14ac:dyDescent="0.25"/>
    <row r="651" s="606" customFormat="1" x14ac:dyDescent="0.25"/>
    <row r="652" s="606" customFormat="1" x14ac:dyDescent="0.25"/>
    <row r="653" s="606" customFormat="1" x14ac:dyDescent="0.25"/>
    <row r="654" s="606" customFormat="1" x14ac:dyDescent="0.25"/>
    <row r="655" s="606" customFormat="1" x14ac:dyDescent="0.25"/>
    <row r="656" s="606" customFormat="1" x14ac:dyDescent="0.25"/>
    <row r="657" s="606" customFormat="1" x14ac:dyDescent="0.25"/>
    <row r="658" s="606" customFormat="1" x14ac:dyDescent="0.25"/>
    <row r="659" s="606" customFormat="1" x14ac:dyDescent="0.25"/>
    <row r="660" s="606" customFormat="1" x14ac:dyDescent="0.25"/>
    <row r="661" s="606" customFormat="1" x14ac:dyDescent="0.25"/>
    <row r="662" s="606" customFormat="1" x14ac:dyDescent="0.25"/>
    <row r="663" s="606" customFormat="1" x14ac:dyDescent="0.25"/>
    <row r="664" s="606" customFormat="1" x14ac:dyDescent="0.25"/>
    <row r="665" s="606" customFormat="1" x14ac:dyDescent="0.25"/>
    <row r="666" s="606" customFormat="1" x14ac:dyDescent="0.25"/>
    <row r="667" s="606" customFormat="1" x14ac:dyDescent="0.25"/>
    <row r="668" s="606" customFormat="1" x14ac:dyDescent="0.25"/>
    <row r="669" s="606" customFormat="1" x14ac:dyDescent="0.25"/>
    <row r="670" s="606" customFormat="1" x14ac:dyDescent="0.25"/>
    <row r="671" s="606" customFormat="1" x14ac:dyDescent="0.25"/>
    <row r="672" s="606" customFormat="1" x14ac:dyDescent="0.25"/>
    <row r="673" s="606" customFormat="1" x14ac:dyDescent="0.25"/>
    <row r="674" s="606" customFormat="1" x14ac:dyDescent="0.25"/>
    <row r="675" s="606" customFormat="1" x14ac:dyDescent="0.25"/>
    <row r="676" s="606" customFormat="1" x14ac:dyDescent="0.25"/>
    <row r="677" s="606" customFormat="1" x14ac:dyDescent="0.25"/>
    <row r="678" s="606" customFormat="1" x14ac:dyDescent="0.25"/>
    <row r="679" s="606" customFormat="1" x14ac:dyDescent="0.25"/>
    <row r="680" s="606" customFormat="1" x14ac:dyDescent="0.25"/>
    <row r="681" s="606" customFormat="1" x14ac:dyDescent="0.25"/>
    <row r="682" s="606" customFormat="1" x14ac:dyDescent="0.25"/>
    <row r="683" s="606" customFormat="1" x14ac:dyDescent="0.25"/>
    <row r="684" s="606" customFormat="1" x14ac:dyDescent="0.25"/>
    <row r="685" s="606" customFormat="1" x14ac:dyDescent="0.25"/>
    <row r="686" s="606" customFormat="1" x14ac:dyDescent="0.25"/>
    <row r="687" s="606" customFormat="1" x14ac:dyDescent="0.25"/>
    <row r="688" s="606" customFormat="1" x14ac:dyDescent="0.25"/>
    <row r="689" s="606" customFormat="1" x14ac:dyDescent="0.25"/>
    <row r="690" s="606" customFormat="1" x14ac:dyDescent="0.25"/>
    <row r="691" s="606" customFormat="1" x14ac:dyDescent="0.25"/>
    <row r="692" s="606" customFormat="1" x14ac:dyDescent="0.25"/>
    <row r="693" s="606" customFormat="1" x14ac:dyDescent="0.25"/>
    <row r="694" s="606" customFormat="1" x14ac:dyDescent="0.25"/>
    <row r="695" s="606" customFormat="1" x14ac:dyDescent="0.25"/>
    <row r="696" s="606" customFormat="1" x14ac:dyDescent="0.25"/>
    <row r="697" s="606" customFormat="1" x14ac:dyDescent="0.25"/>
    <row r="698" s="606" customFormat="1" x14ac:dyDescent="0.25"/>
    <row r="699" s="606" customFormat="1" x14ac:dyDescent="0.25"/>
    <row r="700" s="606" customFormat="1" x14ac:dyDescent="0.25"/>
    <row r="701" s="606" customFormat="1" x14ac:dyDescent="0.25"/>
    <row r="702" s="606" customFormat="1" x14ac:dyDescent="0.25"/>
    <row r="703" s="606" customFormat="1" x14ac:dyDescent="0.25"/>
    <row r="704" s="606" customFormat="1" x14ac:dyDescent="0.25"/>
    <row r="705" s="606" customFormat="1" x14ac:dyDescent="0.25"/>
    <row r="706" s="606" customFormat="1" x14ac:dyDescent="0.25"/>
    <row r="707" s="606" customFormat="1" x14ac:dyDescent="0.25"/>
    <row r="708" s="606" customFormat="1" x14ac:dyDescent="0.25"/>
    <row r="709" s="606" customFormat="1" x14ac:dyDescent="0.25"/>
    <row r="710" s="606" customFormat="1" x14ac:dyDescent="0.25"/>
    <row r="711" s="606" customFormat="1" x14ac:dyDescent="0.25"/>
    <row r="712" s="606" customFormat="1" x14ac:dyDescent="0.25"/>
    <row r="713" s="606" customFormat="1" x14ac:dyDescent="0.25"/>
    <row r="714" s="606" customFormat="1" x14ac:dyDescent="0.25"/>
    <row r="715" s="606" customFormat="1" x14ac:dyDescent="0.25"/>
    <row r="716" s="606" customFormat="1" x14ac:dyDescent="0.25"/>
    <row r="717" s="606" customFormat="1" x14ac:dyDescent="0.25"/>
    <row r="718" s="606" customFormat="1" x14ac:dyDescent="0.25"/>
    <row r="719" s="606" customFormat="1" x14ac:dyDescent="0.25"/>
    <row r="720" s="606" customFormat="1" x14ac:dyDescent="0.25"/>
    <row r="721" s="606" customFormat="1" x14ac:dyDescent="0.25"/>
    <row r="722" s="606" customFormat="1" x14ac:dyDescent="0.25"/>
    <row r="723" s="606" customFormat="1" x14ac:dyDescent="0.25"/>
    <row r="724" s="606" customFormat="1" x14ac:dyDescent="0.25"/>
    <row r="725" s="606" customFormat="1" x14ac:dyDescent="0.25"/>
    <row r="726" s="606" customFormat="1" x14ac:dyDescent="0.25"/>
    <row r="727" s="606" customFormat="1" x14ac:dyDescent="0.25"/>
    <row r="728" s="606" customFormat="1" x14ac:dyDescent="0.25"/>
    <row r="729" s="606" customFormat="1" x14ac:dyDescent="0.25"/>
    <row r="730" s="606" customFormat="1" x14ac:dyDescent="0.25"/>
    <row r="731" s="606" customFormat="1" x14ac:dyDescent="0.25"/>
    <row r="732" s="606" customFormat="1" x14ac:dyDescent="0.25"/>
    <row r="733" s="606" customFormat="1" x14ac:dyDescent="0.25"/>
    <row r="734" s="606" customFormat="1" x14ac:dyDescent="0.25"/>
    <row r="735" s="606" customFormat="1" x14ac:dyDescent="0.25"/>
    <row r="736" s="606" customFormat="1" x14ac:dyDescent="0.25"/>
    <row r="737" s="606" customFormat="1" x14ac:dyDescent="0.25"/>
    <row r="738" s="606" customFormat="1" x14ac:dyDescent="0.25"/>
    <row r="739" s="606" customFormat="1" x14ac:dyDescent="0.25"/>
    <row r="740" s="606" customFormat="1" x14ac:dyDescent="0.25"/>
    <row r="741" s="606" customFormat="1" x14ac:dyDescent="0.25"/>
    <row r="742" s="606" customFormat="1" x14ac:dyDescent="0.25"/>
    <row r="743" s="606" customFormat="1" x14ac:dyDescent="0.25"/>
    <row r="744" s="606" customFormat="1" x14ac:dyDescent="0.25"/>
    <row r="745" s="606" customFormat="1" x14ac:dyDescent="0.25"/>
    <row r="746" s="606" customFormat="1" x14ac:dyDescent="0.25"/>
    <row r="747" s="606" customFormat="1" x14ac:dyDescent="0.25"/>
    <row r="748" s="606" customFormat="1" x14ac:dyDescent="0.25"/>
    <row r="749" s="606" customFormat="1" x14ac:dyDescent="0.25"/>
    <row r="750" s="606" customFormat="1" x14ac:dyDescent="0.25"/>
    <row r="751" s="606" customFormat="1" x14ac:dyDescent="0.25"/>
    <row r="752" s="606" customFormat="1" x14ac:dyDescent="0.25"/>
    <row r="753" s="606" customFormat="1" x14ac:dyDescent="0.25"/>
    <row r="754" s="606" customFormat="1" x14ac:dyDescent="0.25"/>
    <row r="755" s="606" customFormat="1" x14ac:dyDescent="0.25"/>
    <row r="756" s="606" customFormat="1" x14ac:dyDescent="0.25"/>
    <row r="757" s="606" customFormat="1" x14ac:dyDescent="0.25"/>
    <row r="758" s="606" customFormat="1" x14ac:dyDescent="0.25"/>
    <row r="759" s="606" customFormat="1" x14ac:dyDescent="0.25"/>
    <row r="760" s="606" customFormat="1" x14ac:dyDescent="0.25"/>
    <row r="761" s="606" customFormat="1" x14ac:dyDescent="0.25"/>
    <row r="762" s="606" customFormat="1" x14ac:dyDescent="0.25"/>
    <row r="763" s="606" customFormat="1" x14ac:dyDescent="0.25"/>
    <row r="764" s="606" customFormat="1" x14ac:dyDescent="0.25"/>
    <row r="765" s="606" customFormat="1" x14ac:dyDescent="0.25"/>
    <row r="766" s="606" customFormat="1" x14ac:dyDescent="0.25"/>
    <row r="767" s="606" customFormat="1" x14ac:dyDescent="0.25"/>
    <row r="768" s="606" customFormat="1" x14ac:dyDescent="0.25"/>
    <row r="769" s="606" customFormat="1" x14ac:dyDescent="0.25"/>
    <row r="770" s="606" customFormat="1" x14ac:dyDescent="0.25"/>
    <row r="771" s="606" customFormat="1" x14ac:dyDescent="0.25"/>
    <row r="772" s="606" customFormat="1" x14ac:dyDescent="0.25"/>
    <row r="773" s="606" customFormat="1" x14ac:dyDescent="0.25"/>
    <row r="774" s="606" customFormat="1" x14ac:dyDescent="0.25"/>
    <row r="775" s="606" customFormat="1" x14ac:dyDescent="0.25"/>
    <row r="776" s="606" customFormat="1" x14ac:dyDescent="0.25"/>
    <row r="777" s="606" customFormat="1" x14ac:dyDescent="0.25"/>
    <row r="778" s="606" customFormat="1" x14ac:dyDescent="0.25"/>
    <row r="779" s="606" customFormat="1" x14ac:dyDescent="0.25"/>
    <row r="780" s="606" customFormat="1" x14ac:dyDescent="0.25"/>
    <row r="781" s="606" customFormat="1" x14ac:dyDescent="0.25"/>
    <row r="782" s="606" customFormat="1" x14ac:dyDescent="0.25"/>
    <row r="783" s="606" customFormat="1" x14ac:dyDescent="0.25"/>
    <row r="784" s="606" customFormat="1" x14ac:dyDescent="0.25"/>
    <row r="785" s="606" customFormat="1" x14ac:dyDescent="0.25"/>
    <row r="786" s="606" customFormat="1" x14ac:dyDescent="0.25"/>
    <row r="787" s="606" customFormat="1" x14ac:dyDescent="0.25"/>
    <row r="788" s="606" customFormat="1" x14ac:dyDescent="0.25"/>
    <row r="789" s="606" customFormat="1" x14ac:dyDescent="0.25"/>
    <row r="790" s="606" customFormat="1" x14ac:dyDescent="0.25"/>
    <row r="791" s="606" customFormat="1" x14ac:dyDescent="0.25"/>
    <row r="792" s="606" customFormat="1" x14ac:dyDescent="0.25"/>
    <row r="793" s="606" customFormat="1" x14ac:dyDescent="0.25"/>
    <row r="794" s="606" customFormat="1" x14ac:dyDescent="0.25"/>
    <row r="795" s="606" customFormat="1" x14ac:dyDescent="0.25"/>
    <row r="796" s="606" customFormat="1" x14ac:dyDescent="0.25"/>
    <row r="797" s="606" customFormat="1" x14ac:dyDescent="0.25"/>
    <row r="798" s="606" customFormat="1" x14ac:dyDescent="0.25"/>
    <row r="799" s="606" customFormat="1" x14ac:dyDescent="0.25"/>
    <row r="800" s="606" customFormat="1" x14ac:dyDescent="0.25"/>
    <row r="801" s="606" customFormat="1" x14ac:dyDescent="0.25"/>
    <row r="802" s="606" customFormat="1" x14ac:dyDescent="0.25"/>
    <row r="803" s="606" customFormat="1" x14ac:dyDescent="0.25"/>
    <row r="804" s="606" customFormat="1" x14ac:dyDescent="0.25"/>
    <row r="805" s="606" customFormat="1" x14ac:dyDescent="0.25"/>
    <row r="806" s="606" customFormat="1" x14ac:dyDescent="0.25"/>
    <row r="807" s="606" customFormat="1" x14ac:dyDescent="0.25"/>
    <row r="808" s="606" customFormat="1" x14ac:dyDescent="0.25"/>
    <row r="809" s="606" customFormat="1" x14ac:dyDescent="0.25"/>
    <row r="810" s="606" customFormat="1" x14ac:dyDescent="0.25"/>
    <row r="811" s="606" customFormat="1" x14ac:dyDescent="0.25"/>
    <row r="812" s="606" customFormat="1" x14ac:dyDescent="0.25"/>
    <row r="813" s="606" customFormat="1" x14ac:dyDescent="0.25"/>
    <row r="814" s="606" customFormat="1" x14ac:dyDescent="0.25"/>
    <row r="815" s="606" customFormat="1" x14ac:dyDescent="0.25"/>
    <row r="816" s="606" customFormat="1" x14ac:dyDescent="0.25"/>
    <row r="817" s="606" customFormat="1" x14ac:dyDescent="0.25"/>
    <row r="818" s="606" customFormat="1" x14ac:dyDescent="0.25"/>
    <row r="819" s="606" customFormat="1" x14ac:dyDescent="0.25"/>
    <row r="820" s="606" customFormat="1" x14ac:dyDescent="0.25"/>
    <row r="821" s="606" customFormat="1" x14ac:dyDescent="0.25"/>
    <row r="822" s="606" customFormat="1" x14ac:dyDescent="0.25"/>
    <row r="823" s="606" customFormat="1" x14ac:dyDescent="0.25"/>
    <row r="824" s="606" customFormat="1" x14ac:dyDescent="0.25"/>
    <row r="825" s="606" customFormat="1" x14ac:dyDescent="0.25"/>
    <row r="826" s="606" customFormat="1" x14ac:dyDescent="0.25"/>
    <row r="827" s="606" customFormat="1" x14ac:dyDescent="0.25"/>
    <row r="828" s="606" customFormat="1" x14ac:dyDescent="0.25"/>
    <row r="829" s="606" customFormat="1" x14ac:dyDescent="0.25"/>
    <row r="830" s="606" customFormat="1" x14ac:dyDescent="0.25"/>
    <row r="831" s="606" customFormat="1" x14ac:dyDescent="0.25"/>
    <row r="832" s="606" customFormat="1" x14ac:dyDescent="0.25"/>
    <row r="833" s="606" customFormat="1" x14ac:dyDescent="0.25"/>
    <row r="834" s="606" customFormat="1" x14ac:dyDescent="0.25"/>
    <row r="835" s="606" customFormat="1" x14ac:dyDescent="0.25"/>
    <row r="836" s="606" customFormat="1" x14ac:dyDescent="0.25"/>
    <row r="837" s="606" customFormat="1" x14ac:dyDescent="0.25"/>
    <row r="838" s="606" customFormat="1" x14ac:dyDescent="0.25"/>
    <row r="839" s="606" customFormat="1" x14ac:dyDescent="0.25"/>
    <row r="840" s="606" customFormat="1" x14ac:dyDescent="0.25"/>
    <row r="841" s="606" customFormat="1" x14ac:dyDescent="0.25"/>
    <row r="842" s="606" customFormat="1" x14ac:dyDescent="0.25"/>
    <row r="843" s="606" customFormat="1" x14ac:dyDescent="0.25"/>
    <row r="844" s="606" customFormat="1" x14ac:dyDescent="0.25"/>
    <row r="845" s="606" customFormat="1" x14ac:dyDescent="0.25"/>
    <row r="846" s="606" customFormat="1" x14ac:dyDescent="0.25"/>
    <row r="847" s="606" customFormat="1" x14ac:dyDescent="0.25"/>
    <row r="848" s="606" customFormat="1" x14ac:dyDescent="0.25"/>
    <row r="849" s="606" customFormat="1" x14ac:dyDescent="0.25"/>
    <row r="850" s="606" customFormat="1" x14ac:dyDescent="0.25"/>
    <row r="851" s="606" customFormat="1" x14ac:dyDescent="0.25"/>
    <row r="852" s="606" customFormat="1" x14ac:dyDescent="0.25"/>
    <row r="853" s="606" customFormat="1" x14ac:dyDescent="0.25"/>
    <row r="854" s="606" customFormat="1" x14ac:dyDescent="0.25"/>
    <row r="855" s="606" customFormat="1" x14ac:dyDescent="0.25"/>
    <row r="856" s="606" customFormat="1" x14ac:dyDescent="0.25"/>
    <row r="857" s="606" customFormat="1" x14ac:dyDescent="0.25"/>
    <row r="858" s="606" customFormat="1" x14ac:dyDescent="0.25"/>
    <row r="859" s="606" customFormat="1" x14ac:dyDescent="0.25"/>
    <row r="860" s="606" customFormat="1" x14ac:dyDescent="0.25"/>
    <row r="861" s="606" customFormat="1" x14ac:dyDescent="0.25"/>
    <row r="862" s="606" customFormat="1" x14ac:dyDescent="0.25"/>
    <row r="863" s="606" customFormat="1" x14ac:dyDescent="0.25"/>
    <row r="864" s="606" customFormat="1" x14ac:dyDescent="0.25"/>
    <row r="865" s="606" customFormat="1" x14ac:dyDescent="0.25"/>
    <row r="866" s="606" customFormat="1" x14ac:dyDescent="0.25"/>
    <row r="867" s="606" customFormat="1" x14ac:dyDescent="0.25"/>
    <row r="868" s="606" customFormat="1" x14ac:dyDescent="0.25"/>
    <row r="869" s="606" customFormat="1" x14ac:dyDescent="0.25"/>
    <row r="870" s="606" customFormat="1" x14ac:dyDescent="0.25"/>
    <row r="871" s="606" customFormat="1" x14ac:dyDescent="0.25"/>
    <row r="872" s="606" customFormat="1" x14ac:dyDescent="0.25"/>
    <row r="873" s="606" customFormat="1" x14ac:dyDescent="0.25"/>
    <row r="874" s="606" customFormat="1" x14ac:dyDescent="0.25"/>
    <row r="875" s="606" customFormat="1" x14ac:dyDescent="0.25"/>
    <row r="876" s="606" customFormat="1" x14ac:dyDescent="0.25"/>
    <row r="877" s="606" customFormat="1" x14ac:dyDescent="0.25"/>
    <row r="878" s="606" customFormat="1" x14ac:dyDescent="0.25"/>
    <row r="879" s="606" customFormat="1" x14ac:dyDescent="0.25"/>
    <row r="880" s="606" customFormat="1" x14ac:dyDescent="0.25"/>
    <row r="881" s="606" customFormat="1" x14ac:dyDescent="0.25"/>
    <row r="882" s="606" customFormat="1" x14ac:dyDescent="0.25"/>
    <row r="883" s="606" customFormat="1" x14ac:dyDescent="0.25"/>
    <row r="884" s="606" customFormat="1" x14ac:dyDescent="0.25"/>
    <row r="885" s="606" customFormat="1" x14ac:dyDescent="0.25"/>
    <row r="886" s="606" customFormat="1" x14ac:dyDescent="0.25"/>
    <row r="887" s="606" customFormat="1" x14ac:dyDescent="0.25"/>
    <row r="888" s="606" customFormat="1" x14ac:dyDescent="0.25"/>
    <row r="889" s="606" customFormat="1" x14ac:dyDescent="0.25"/>
    <row r="890" s="606" customFormat="1" x14ac:dyDescent="0.25"/>
    <row r="891" s="606" customFormat="1" x14ac:dyDescent="0.25"/>
    <row r="892" s="606" customFormat="1" x14ac:dyDescent="0.25"/>
    <row r="893" s="606" customFormat="1" x14ac:dyDescent="0.25"/>
    <row r="894" s="606" customFormat="1" x14ac:dyDescent="0.25"/>
    <row r="895" s="606" customFormat="1" x14ac:dyDescent="0.25"/>
    <row r="896" s="606" customFormat="1" x14ac:dyDescent="0.25"/>
    <row r="897" s="606" customFormat="1" x14ac:dyDescent="0.25"/>
    <row r="898" s="606" customFormat="1" x14ac:dyDescent="0.25"/>
    <row r="899" s="606" customFormat="1" x14ac:dyDescent="0.25"/>
    <row r="900" s="606" customFormat="1" x14ac:dyDescent="0.25"/>
    <row r="901" s="606" customFormat="1" x14ac:dyDescent="0.25"/>
    <row r="902" s="606" customFormat="1" x14ac:dyDescent="0.25"/>
    <row r="903" s="606" customFormat="1" x14ac:dyDescent="0.25"/>
    <row r="904" s="606" customFormat="1" x14ac:dyDescent="0.25"/>
    <row r="905" s="606" customFormat="1" x14ac:dyDescent="0.25"/>
    <row r="906" s="606" customFormat="1" x14ac:dyDescent="0.25"/>
    <row r="907" s="606" customFormat="1" x14ac:dyDescent="0.25"/>
    <row r="908" s="606" customFormat="1" x14ac:dyDescent="0.25"/>
    <row r="909" s="606" customFormat="1" x14ac:dyDescent="0.25"/>
    <row r="910" s="606" customFormat="1" x14ac:dyDescent="0.25"/>
    <row r="911" s="606" customFormat="1" x14ac:dyDescent="0.25"/>
    <row r="912" s="606" customFormat="1" x14ac:dyDescent="0.25"/>
    <row r="913" s="606" customFormat="1" x14ac:dyDescent="0.25"/>
    <row r="914" s="606" customFormat="1" x14ac:dyDescent="0.25"/>
    <row r="915" s="606" customFormat="1" x14ac:dyDescent="0.25"/>
    <row r="916" s="606" customFormat="1" x14ac:dyDescent="0.25"/>
    <row r="917" s="606" customFormat="1" x14ac:dyDescent="0.25"/>
    <row r="918" s="606" customFormat="1" x14ac:dyDescent="0.25"/>
    <row r="919" s="606" customFormat="1" x14ac:dyDescent="0.25"/>
    <row r="920" s="606" customFormat="1" x14ac:dyDescent="0.25"/>
    <row r="921" s="606" customFormat="1" x14ac:dyDescent="0.25"/>
    <row r="922" s="606" customFormat="1" x14ac:dyDescent="0.25"/>
    <row r="923" s="606" customFormat="1" x14ac:dyDescent="0.25"/>
    <row r="924" s="606" customFormat="1" x14ac:dyDescent="0.25"/>
    <row r="925" s="606" customFormat="1" x14ac:dyDescent="0.25"/>
    <row r="926" s="606" customFormat="1" x14ac:dyDescent="0.25"/>
    <row r="927" s="606" customFormat="1" x14ac:dyDescent="0.25"/>
    <row r="928" s="606" customFormat="1" x14ac:dyDescent="0.25"/>
    <row r="929" s="606" customFormat="1" x14ac:dyDescent="0.25"/>
    <row r="930" s="606" customFormat="1" x14ac:dyDescent="0.25"/>
    <row r="931" s="606" customFormat="1" x14ac:dyDescent="0.25"/>
    <row r="932" s="606" customFormat="1" x14ac:dyDescent="0.25"/>
    <row r="933" s="606" customFormat="1" x14ac:dyDescent="0.25"/>
    <row r="934" s="606" customFormat="1" x14ac:dyDescent="0.25"/>
    <row r="935" s="606" customFormat="1" x14ac:dyDescent="0.25"/>
    <row r="936" s="606" customFormat="1" x14ac:dyDescent="0.25"/>
    <row r="937" s="606" customFormat="1" x14ac:dyDescent="0.25"/>
    <row r="938" s="606" customFormat="1" x14ac:dyDescent="0.25"/>
    <row r="939" s="606" customFormat="1" x14ac:dyDescent="0.25"/>
    <row r="940" s="606" customFormat="1" x14ac:dyDescent="0.25"/>
    <row r="941" s="606" customFormat="1" x14ac:dyDescent="0.25"/>
    <row r="942" s="606" customFormat="1" x14ac:dyDescent="0.25"/>
    <row r="943" s="606" customFormat="1" x14ac:dyDescent="0.25"/>
    <row r="944" s="606" customFormat="1" x14ac:dyDescent="0.25"/>
    <row r="945" s="606" customFormat="1" x14ac:dyDescent="0.25"/>
    <row r="946" s="606" customFormat="1" x14ac:dyDescent="0.25"/>
    <row r="947" s="606" customFormat="1" x14ac:dyDescent="0.25"/>
    <row r="948" s="606" customFormat="1" x14ac:dyDescent="0.25"/>
    <row r="949" s="606" customFormat="1" x14ac:dyDescent="0.25"/>
    <row r="950" s="606" customFormat="1" x14ac:dyDescent="0.25"/>
    <row r="951" s="606" customFormat="1" x14ac:dyDescent="0.25"/>
    <row r="952" s="606" customFormat="1" x14ac:dyDescent="0.25"/>
    <row r="953" s="606" customFormat="1" x14ac:dyDescent="0.25"/>
    <row r="954" s="606" customFormat="1" x14ac:dyDescent="0.25"/>
    <row r="955" s="606" customFormat="1" x14ac:dyDescent="0.25"/>
    <row r="956" s="606" customFormat="1" x14ac:dyDescent="0.25"/>
    <row r="957" s="606" customFormat="1" x14ac:dyDescent="0.25"/>
    <row r="958" s="606" customFormat="1" x14ac:dyDescent="0.25"/>
    <row r="959" s="606" customFormat="1" x14ac:dyDescent="0.25"/>
    <row r="960" s="606" customFormat="1" x14ac:dyDescent="0.25"/>
    <row r="961" s="606" customFormat="1" x14ac:dyDescent="0.25"/>
    <row r="962" s="606" customFormat="1" x14ac:dyDescent="0.25"/>
    <row r="963" s="606" customFormat="1" x14ac:dyDescent="0.25"/>
    <row r="964" s="606" customFormat="1" x14ac:dyDescent="0.25"/>
    <row r="965" s="606" customFormat="1" x14ac:dyDescent="0.25"/>
    <row r="966" s="606" customFormat="1" x14ac:dyDescent="0.25"/>
    <row r="967" s="606" customFormat="1" x14ac:dyDescent="0.25"/>
    <row r="968" s="606" customFormat="1" x14ac:dyDescent="0.25"/>
    <row r="969" s="606" customFormat="1" x14ac:dyDescent="0.25"/>
    <row r="970" s="606" customFormat="1" x14ac:dyDescent="0.25"/>
    <row r="971" s="606" customFormat="1" x14ac:dyDescent="0.25"/>
    <row r="972" s="606" customFormat="1" x14ac:dyDescent="0.25"/>
    <row r="973" s="606" customFormat="1" x14ac:dyDescent="0.25"/>
    <row r="974" s="606" customFormat="1" x14ac:dyDescent="0.25"/>
    <row r="975" s="606" customFormat="1" x14ac:dyDescent="0.25"/>
    <row r="976" s="606" customFormat="1" x14ac:dyDescent="0.25"/>
    <row r="977" s="606" customFormat="1" x14ac:dyDescent="0.25"/>
    <row r="978" s="606" customFormat="1" x14ac:dyDescent="0.25"/>
    <row r="979" s="606" customFormat="1" x14ac:dyDescent="0.25"/>
    <row r="980" s="606" customFormat="1" x14ac:dyDescent="0.25"/>
    <row r="981" s="606" customFormat="1" x14ac:dyDescent="0.25"/>
    <row r="982" s="606" customFormat="1" x14ac:dyDescent="0.25"/>
    <row r="983" s="606" customFormat="1" x14ac:dyDescent="0.25"/>
    <row r="984" s="606" customFormat="1" x14ac:dyDescent="0.25"/>
    <row r="985" s="606" customFormat="1" x14ac:dyDescent="0.25"/>
    <row r="986" s="606" customFormat="1" x14ac:dyDescent="0.25"/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G972"/>
  <sheetViews>
    <sheetView workbookViewId="0">
      <selection activeCell="J20" sqref="J20"/>
    </sheetView>
  </sheetViews>
  <sheetFormatPr defaultRowHeight="15" x14ac:dyDescent="0.25"/>
  <cols>
    <col min="1" max="1" width="19.140625" style="25" customWidth="1"/>
    <col min="2" max="2" width="9.140625" style="25"/>
    <col min="3" max="3" width="15.42578125" style="25" customWidth="1"/>
    <col min="4" max="4" width="13" style="25" customWidth="1"/>
    <col min="5" max="5" width="11.28515625" style="606" customWidth="1"/>
    <col min="6" max="6" width="9.140625" style="606"/>
    <col min="7" max="7" width="9.140625" style="592"/>
    <col min="8" max="8" width="13.42578125" style="592" customWidth="1"/>
    <col min="9" max="9" width="12.140625" style="592" customWidth="1"/>
    <col min="10" max="10" width="9.140625" style="592"/>
    <col min="11" max="11" width="11.5703125" style="592" customWidth="1"/>
    <col min="12" max="12" width="9.140625" style="592"/>
    <col min="13" max="13" width="13.42578125" style="592" customWidth="1"/>
    <col min="14" max="14" width="9.140625" style="592"/>
    <col min="15" max="59" width="9.140625" style="606"/>
    <col min="60" max="16384" width="9.140625" style="25"/>
  </cols>
  <sheetData>
    <row r="1" spans="1:14" ht="29.25" customHeight="1" x14ac:dyDescent="0.25">
      <c r="A1" s="1036" t="s">
        <v>579</v>
      </c>
      <c r="B1" s="1036"/>
      <c r="C1" s="1036"/>
      <c r="D1" s="1036"/>
      <c r="E1" s="1036"/>
      <c r="F1" s="1036"/>
      <c r="G1" s="1036"/>
      <c r="H1" s="1036"/>
      <c r="I1" s="1036"/>
      <c r="J1" s="1036"/>
      <c r="K1" s="1036"/>
      <c r="L1" s="1036"/>
      <c r="M1" s="1036"/>
      <c r="N1" s="1036"/>
    </row>
    <row r="2" spans="1:14" x14ac:dyDescent="0.25">
      <c r="A2" s="1044" t="s">
        <v>523</v>
      </c>
      <c r="B2" s="1056" t="s">
        <v>318</v>
      </c>
      <c r="C2" s="1057" t="s">
        <v>372</v>
      </c>
      <c r="D2" s="1057"/>
      <c r="E2" s="1057"/>
      <c r="F2" s="1057"/>
      <c r="G2" s="1057"/>
      <c r="H2" s="1057"/>
      <c r="I2" s="1057"/>
      <c r="J2" s="1057"/>
      <c r="K2" s="1057"/>
      <c r="L2" s="1057"/>
      <c r="M2" s="1057"/>
      <c r="N2" s="1057"/>
    </row>
    <row r="3" spans="1:14" ht="48" customHeight="1" x14ac:dyDescent="0.25">
      <c r="A3" s="1044"/>
      <c r="B3" s="1056"/>
      <c r="C3" s="814" t="s">
        <v>373</v>
      </c>
      <c r="D3" s="815" t="s">
        <v>374</v>
      </c>
      <c r="E3" s="816" t="s">
        <v>375</v>
      </c>
      <c r="F3" s="817" t="s">
        <v>376</v>
      </c>
      <c r="G3" s="817" t="s">
        <v>377</v>
      </c>
      <c r="H3" s="817" t="s">
        <v>378</v>
      </c>
      <c r="I3" s="817" t="s">
        <v>379</v>
      </c>
      <c r="J3" s="817" t="s">
        <v>380</v>
      </c>
      <c r="K3" s="817" t="s">
        <v>381</v>
      </c>
      <c r="L3" s="817" t="s">
        <v>382</v>
      </c>
      <c r="M3" s="817" t="s">
        <v>383</v>
      </c>
      <c r="N3" s="817" t="s">
        <v>384</v>
      </c>
    </row>
    <row r="4" spans="1:14" x14ac:dyDescent="0.25">
      <c r="A4" s="602" t="s">
        <v>230</v>
      </c>
      <c r="B4" s="387">
        <v>760147.26059758139</v>
      </c>
      <c r="C4" s="387">
        <v>93662.96862701932</v>
      </c>
      <c r="D4" s="387">
        <v>46748.643649249098</v>
      </c>
      <c r="E4" s="387">
        <v>14060.380261718299</v>
      </c>
      <c r="F4" s="387">
        <v>49082.762205120533</v>
      </c>
      <c r="G4" s="387">
        <v>44242.216511716579</v>
      </c>
      <c r="H4" s="387">
        <v>107236.90850828348</v>
      </c>
      <c r="I4" s="387">
        <v>174795.12701654618</v>
      </c>
      <c r="J4" s="387">
        <v>8944.1408376768159</v>
      </c>
      <c r="K4" s="813">
        <v>44833.367491800927</v>
      </c>
      <c r="L4" s="813">
        <v>7765.8152293937101</v>
      </c>
      <c r="M4" s="813">
        <v>159895.73650745378</v>
      </c>
      <c r="N4" s="813">
        <v>8879.1937569053061</v>
      </c>
    </row>
    <row r="5" spans="1:14" x14ac:dyDescent="0.25">
      <c r="A5" s="388"/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</row>
    <row r="6" spans="1:14" x14ac:dyDescent="0.25">
      <c r="A6" s="602" t="s">
        <v>385</v>
      </c>
      <c r="B6" s="387"/>
      <c r="C6" s="387"/>
      <c r="D6" s="387"/>
      <c r="E6" s="387"/>
      <c r="F6" s="387"/>
      <c r="G6" s="387"/>
      <c r="H6" s="387"/>
      <c r="I6" s="387"/>
      <c r="J6" s="387"/>
      <c r="K6" s="387"/>
      <c r="L6" s="387"/>
      <c r="M6" s="387"/>
      <c r="N6" s="387"/>
    </row>
    <row r="7" spans="1:14" x14ac:dyDescent="0.25">
      <c r="A7" s="383" t="s">
        <v>4</v>
      </c>
      <c r="B7" s="384">
        <v>297921.53765265149</v>
      </c>
      <c r="C7" s="384">
        <v>72482.267591710144</v>
      </c>
      <c r="D7" s="384">
        <v>27597.207525395392</v>
      </c>
      <c r="E7" s="384">
        <v>13340.660570719627</v>
      </c>
      <c r="F7" s="384">
        <v>25427.444847372793</v>
      </c>
      <c r="G7" s="384">
        <v>33787.061958117156</v>
      </c>
      <c r="H7" s="384">
        <v>62526.807924863642</v>
      </c>
      <c r="I7" s="384">
        <v>38467.228125556248</v>
      </c>
      <c r="J7" s="384">
        <v>2066.3775290367344</v>
      </c>
      <c r="K7" s="384">
        <v>4270.6019233840952</v>
      </c>
      <c r="L7" s="384">
        <v>691.88522781087784</v>
      </c>
      <c r="M7" s="384">
        <v>12883.380104063079</v>
      </c>
      <c r="N7" s="384">
        <v>4380.6143255072648</v>
      </c>
    </row>
    <row r="8" spans="1:14" x14ac:dyDescent="0.25">
      <c r="A8" s="383" t="s">
        <v>5</v>
      </c>
      <c r="B8" s="384">
        <v>462225.72295094852</v>
      </c>
      <c r="C8" s="384">
        <v>21180.701035287024</v>
      </c>
      <c r="D8" s="384">
        <v>19151.436123831558</v>
      </c>
      <c r="E8" s="384">
        <v>719.71969099867249</v>
      </c>
      <c r="F8" s="384">
        <v>23655.317357747739</v>
      </c>
      <c r="G8" s="384">
        <v>10455.154553585409</v>
      </c>
      <c r="H8" s="384">
        <v>44710.100583397689</v>
      </c>
      <c r="I8" s="384">
        <v>136327.8988913901</v>
      </c>
      <c r="J8" s="384">
        <v>6877.7633086404139</v>
      </c>
      <c r="K8" s="384">
        <v>40562.765568411305</v>
      </c>
      <c r="L8" s="384">
        <v>7073.9300015829331</v>
      </c>
      <c r="M8" s="384">
        <v>147012.3564035148</v>
      </c>
      <c r="N8" s="384">
        <v>4498.5794313983743</v>
      </c>
    </row>
    <row r="9" spans="1:14" x14ac:dyDescent="0.25">
      <c r="A9" s="635" t="s">
        <v>518</v>
      </c>
      <c r="B9" s="618"/>
      <c r="C9" s="618"/>
      <c r="D9" s="618"/>
      <c r="E9" s="618"/>
      <c r="F9" s="618"/>
      <c r="G9" s="618"/>
      <c r="H9" s="618"/>
      <c r="I9" s="618"/>
      <c r="J9" s="618"/>
      <c r="K9" s="618"/>
      <c r="L9" s="618"/>
      <c r="M9" s="618"/>
      <c r="N9" s="618"/>
    </row>
    <row r="10" spans="1:14" x14ac:dyDescent="0.25">
      <c r="A10" s="385" t="s">
        <v>6</v>
      </c>
      <c r="B10" s="386">
        <v>50618.959482985192</v>
      </c>
      <c r="C10" s="386">
        <v>2385.811130382323</v>
      </c>
      <c r="D10" s="386">
        <v>1862.2581323262434</v>
      </c>
      <c r="E10" s="386">
        <v>60.97072888754824</v>
      </c>
      <c r="F10" s="386">
        <v>739.60145041852581</v>
      </c>
      <c r="G10" s="386">
        <v>83.50338956338129</v>
      </c>
      <c r="H10" s="386">
        <v>12603.71002155719</v>
      </c>
      <c r="I10" s="386">
        <v>19783.676073383653</v>
      </c>
      <c r="J10" s="386">
        <v>962.27715592088305</v>
      </c>
      <c r="K10" s="386">
        <v>3185.0578590602895</v>
      </c>
      <c r="L10" s="386">
        <v>111.33785275117505</v>
      </c>
      <c r="M10" s="386">
        <v>8549.1565505357976</v>
      </c>
      <c r="N10" s="386">
        <v>291.5991381578404</v>
      </c>
    </row>
    <row r="11" spans="1:14" x14ac:dyDescent="0.25">
      <c r="A11" s="383" t="s">
        <v>6</v>
      </c>
      <c r="B11" s="384">
        <v>15804.673288153026</v>
      </c>
      <c r="C11" s="384">
        <v>1012.6442797845115</v>
      </c>
      <c r="D11" s="384">
        <v>820.45393872592933</v>
      </c>
      <c r="E11" s="384">
        <v>54.343475747597346</v>
      </c>
      <c r="F11" s="384">
        <v>99.408797099263438</v>
      </c>
      <c r="G11" s="384">
        <v>22.532660675833046</v>
      </c>
      <c r="H11" s="384">
        <v>4865.7292553516027</v>
      </c>
      <c r="I11" s="384">
        <v>6331.6776499085363</v>
      </c>
      <c r="J11" s="384">
        <v>241.2320142942138</v>
      </c>
      <c r="K11" s="384">
        <v>511.62394240420775</v>
      </c>
      <c r="L11" s="384">
        <v>15.90540753588215</v>
      </c>
      <c r="M11" s="384">
        <v>1794.6601502987421</v>
      </c>
      <c r="N11" s="384">
        <v>34.461716327744661</v>
      </c>
    </row>
    <row r="12" spans="1:14" x14ac:dyDescent="0.25">
      <c r="A12" s="383" t="s">
        <v>158</v>
      </c>
      <c r="B12" s="384">
        <v>12143.778653644662</v>
      </c>
      <c r="C12" s="384">
        <v>414.86604656092572</v>
      </c>
      <c r="D12" s="384">
        <v>334.01355825352567</v>
      </c>
      <c r="E12" s="384">
        <v>1.3254506279901794</v>
      </c>
      <c r="F12" s="384">
        <v>173.63403226671394</v>
      </c>
      <c r="G12" s="384">
        <v>14.579956907891971</v>
      </c>
      <c r="H12" s="384">
        <v>4043.9498659978058</v>
      </c>
      <c r="I12" s="384">
        <v>5297.8261600763408</v>
      </c>
      <c r="J12" s="384">
        <v>265.0901255980371</v>
      </c>
      <c r="K12" s="384">
        <v>511.62394240420775</v>
      </c>
      <c r="L12" s="384">
        <v>7.9527037679410757</v>
      </c>
      <c r="M12" s="384">
        <v>1056.3841505081887</v>
      </c>
      <c r="N12" s="384">
        <v>22.532660675833046</v>
      </c>
    </row>
    <row r="13" spans="1:14" x14ac:dyDescent="0.25">
      <c r="A13" s="383" t="s">
        <v>159</v>
      </c>
      <c r="B13" s="384">
        <v>10203.31893426731</v>
      </c>
      <c r="C13" s="384">
        <v>473.18587419249297</v>
      </c>
      <c r="D13" s="384">
        <v>376.42797834921095</v>
      </c>
      <c r="E13" s="384">
        <v>0</v>
      </c>
      <c r="F13" s="384">
        <v>327.38630511357485</v>
      </c>
      <c r="G13" s="384">
        <v>5.3018025119607177</v>
      </c>
      <c r="H13" s="384">
        <v>1222.0654790069664</v>
      </c>
      <c r="I13" s="384">
        <v>3811.9960060995568</v>
      </c>
      <c r="J13" s="384">
        <v>103.38514898323398</v>
      </c>
      <c r="K13" s="384">
        <v>1025.8987860644136</v>
      </c>
      <c r="L13" s="384">
        <v>9.2781543959312547</v>
      </c>
      <c r="M13" s="384">
        <v>2766.2154606154513</v>
      </c>
      <c r="N13" s="384">
        <v>82.177938935391111</v>
      </c>
    </row>
    <row r="14" spans="1:14" x14ac:dyDescent="0.25">
      <c r="A14" s="383" t="s">
        <v>160</v>
      </c>
      <c r="B14" s="384">
        <v>12467.188606874221</v>
      </c>
      <c r="C14" s="384">
        <v>485.11492984440446</v>
      </c>
      <c r="D14" s="384">
        <v>331.36265699754534</v>
      </c>
      <c r="E14" s="384">
        <v>5.3018025119607177</v>
      </c>
      <c r="F14" s="384">
        <v>139.17231593896892</v>
      </c>
      <c r="G14" s="384">
        <v>41.088969467695556</v>
      </c>
      <c r="H14" s="384">
        <v>2471.9654212016726</v>
      </c>
      <c r="I14" s="384">
        <v>4342.1762572955549</v>
      </c>
      <c r="J14" s="384">
        <v>352.56986704538798</v>
      </c>
      <c r="K14" s="384">
        <v>1135.911188187602</v>
      </c>
      <c r="L14" s="384">
        <v>78.201587051420574</v>
      </c>
      <c r="M14" s="384">
        <v>2931.8967891142006</v>
      </c>
      <c r="N14" s="384">
        <v>152.42682221887085</v>
      </c>
    </row>
    <row r="15" spans="1:14" x14ac:dyDescent="0.25">
      <c r="A15" s="385" t="s">
        <v>7</v>
      </c>
      <c r="B15" s="384">
        <v>25035.111461487217</v>
      </c>
      <c r="C15" s="384">
        <v>982.15891534073637</v>
      </c>
      <c r="D15" s="384">
        <v>674.65436964700496</v>
      </c>
      <c r="E15" s="384">
        <v>470.53497293651264</v>
      </c>
      <c r="F15" s="384">
        <v>5173.2338010452813</v>
      </c>
      <c r="G15" s="384">
        <v>3686.0781964405073</v>
      </c>
      <c r="H15" s="384">
        <v>1720.4349151312897</v>
      </c>
      <c r="I15" s="384">
        <v>7085.859057234843</v>
      </c>
      <c r="J15" s="384">
        <v>143.1486678229395</v>
      </c>
      <c r="K15" s="384">
        <v>1159.769299491426</v>
      </c>
      <c r="L15" s="384">
        <v>1561.3808397724631</v>
      </c>
      <c r="M15" s="384">
        <v>2049.1466708728644</v>
      </c>
      <c r="N15" s="384">
        <v>328.71175574156501</v>
      </c>
    </row>
    <row r="16" spans="1:14" x14ac:dyDescent="0.25">
      <c r="A16" s="383" t="s">
        <v>161</v>
      </c>
      <c r="B16" s="384">
        <v>12281.625518955621</v>
      </c>
      <c r="C16" s="384">
        <v>470.53497293651264</v>
      </c>
      <c r="D16" s="384">
        <v>375.10252772122078</v>
      </c>
      <c r="E16" s="384">
        <v>356.54621892935847</v>
      </c>
      <c r="F16" s="384">
        <v>2418.9473960820728</v>
      </c>
      <c r="G16" s="384">
        <v>752.85595669842803</v>
      </c>
      <c r="H16" s="384">
        <v>1025.8987860644136</v>
      </c>
      <c r="I16" s="384">
        <v>4619.1954385454637</v>
      </c>
      <c r="J16" s="384">
        <v>88.805192075342006</v>
      </c>
      <c r="K16" s="384">
        <v>731.64874665058448</v>
      </c>
      <c r="L16" s="384">
        <v>49.04167323563663</v>
      </c>
      <c r="M16" s="384">
        <v>1269.7817016146143</v>
      </c>
      <c r="N16" s="384">
        <v>123.26690840308666</v>
      </c>
    </row>
    <row r="17" spans="1:59" ht="16.5" customHeight="1" x14ac:dyDescent="0.25">
      <c r="A17" s="383" t="s">
        <v>162</v>
      </c>
      <c r="B17" s="384">
        <v>12753.485942520059</v>
      </c>
      <c r="C17" s="384">
        <v>511.62394240420775</v>
      </c>
      <c r="D17" s="384">
        <v>299.55184192578139</v>
      </c>
      <c r="E17" s="384">
        <v>113.98875400715541</v>
      </c>
      <c r="F17" s="384">
        <v>2754.2864049635414</v>
      </c>
      <c r="G17" s="384">
        <v>2933.2222397421906</v>
      </c>
      <c r="H17" s="384">
        <v>694.53612906685828</v>
      </c>
      <c r="I17" s="384">
        <v>2466.6636186897126</v>
      </c>
      <c r="J17" s="384">
        <v>54.343475747597346</v>
      </c>
      <c r="K17" s="384">
        <v>428.12055284082737</v>
      </c>
      <c r="L17" s="384">
        <v>1512.3391665368249</v>
      </c>
      <c r="M17" s="384">
        <v>779.36496925823246</v>
      </c>
      <c r="N17" s="384">
        <v>205.44484733847858</v>
      </c>
    </row>
    <row r="18" spans="1:59" x14ac:dyDescent="0.25">
      <c r="A18" s="385" t="s">
        <v>8</v>
      </c>
      <c r="B18" s="386">
        <v>26519.616164838048</v>
      </c>
      <c r="C18" s="386">
        <v>1249.899942194761</v>
      </c>
      <c r="D18" s="386">
        <v>1177.0001576552988</v>
      </c>
      <c r="E18" s="386">
        <v>428.12055284082737</v>
      </c>
      <c r="F18" s="386">
        <v>2699.9429292159516</v>
      </c>
      <c r="G18" s="386">
        <v>994.08797099264837</v>
      </c>
      <c r="H18" s="386">
        <v>2685.3629723080617</v>
      </c>
      <c r="I18" s="386">
        <v>3814.6469073555368</v>
      </c>
      <c r="J18" s="386">
        <v>1098.7985706038758</v>
      </c>
      <c r="K18" s="386">
        <v>4788.853118928183</v>
      </c>
      <c r="L18" s="386">
        <v>111.33785275117505</v>
      </c>
      <c r="M18" s="386">
        <v>7282.0257501773622</v>
      </c>
      <c r="N18" s="386">
        <v>189.53943980259626</v>
      </c>
    </row>
    <row r="19" spans="1:59" x14ac:dyDescent="0.25">
      <c r="A19" s="383" t="s">
        <v>8</v>
      </c>
      <c r="B19" s="384">
        <v>26519.616164838048</v>
      </c>
      <c r="C19" s="384">
        <v>1249.899942194761</v>
      </c>
      <c r="D19" s="384">
        <v>1177.0001576552988</v>
      </c>
      <c r="E19" s="384">
        <v>428.12055284082737</v>
      </c>
      <c r="F19" s="384">
        <v>2699.9429292159516</v>
      </c>
      <c r="G19" s="384">
        <v>994.08797099264837</v>
      </c>
      <c r="H19" s="384">
        <v>2685.3629723080617</v>
      </c>
      <c r="I19" s="384">
        <v>3814.6469073555368</v>
      </c>
      <c r="J19" s="384">
        <v>1098.7985706038758</v>
      </c>
      <c r="K19" s="384">
        <v>4788.853118928183</v>
      </c>
      <c r="L19" s="384">
        <v>111.33785275117505</v>
      </c>
      <c r="M19" s="384">
        <v>7282.0257501773622</v>
      </c>
      <c r="N19" s="384">
        <v>189.53943980259626</v>
      </c>
    </row>
    <row r="20" spans="1:59" x14ac:dyDescent="0.25">
      <c r="A20" s="385" t="s">
        <v>9</v>
      </c>
      <c r="B20" s="386">
        <v>208883.06626686538</v>
      </c>
      <c r="C20" s="386">
        <v>60260.287350997642</v>
      </c>
      <c r="D20" s="386">
        <v>21932.231541358382</v>
      </c>
      <c r="E20" s="386">
        <v>10648.670345271948</v>
      </c>
      <c r="F20" s="386">
        <v>20203.843922457057</v>
      </c>
      <c r="G20" s="386">
        <v>32048.070734191901</v>
      </c>
      <c r="H20" s="386">
        <v>29541.643596659382</v>
      </c>
      <c r="I20" s="386">
        <v>17934.672447335073</v>
      </c>
      <c r="J20" s="386">
        <v>1006.0170266445604</v>
      </c>
      <c r="K20" s="386">
        <v>4005.5117977860959</v>
      </c>
      <c r="L20" s="386">
        <v>444.02596037670935</v>
      </c>
      <c r="M20" s="386">
        <v>7426.4998686282715</v>
      </c>
      <c r="N20" s="386">
        <v>3431.5916758664284</v>
      </c>
    </row>
    <row r="21" spans="1:59" x14ac:dyDescent="0.25">
      <c r="A21" s="383" t="s">
        <v>9</v>
      </c>
      <c r="B21" s="384">
        <v>197235.00614820121</v>
      </c>
      <c r="C21" s="384">
        <v>59202.577749860175</v>
      </c>
      <c r="D21" s="384">
        <v>20898.380051524768</v>
      </c>
      <c r="E21" s="384">
        <v>10420.692837257669</v>
      </c>
      <c r="F21" s="384">
        <v>19306.5138473066</v>
      </c>
      <c r="G21" s="384">
        <v>31772.377003569603</v>
      </c>
      <c r="H21" s="384">
        <v>28873.616480151508</v>
      </c>
      <c r="I21" s="384">
        <v>16268.581007949524</v>
      </c>
      <c r="J21" s="384">
        <v>797.92127805009557</v>
      </c>
      <c r="K21" s="384">
        <v>1786.7074465308008</v>
      </c>
      <c r="L21" s="384">
        <v>270.39192810999776</v>
      </c>
      <c r="M21" s="384">
        <v>4269.2764727561052</v>
      </c>
      <c r="N21" s="384">
        <v>3367.9700457229087</v>
      </c>
    </row>
    <row r="22" spans="1:59" x14ac:dyDescent="0.25">
      <c r="A22" s="383" t="s">
        <v>163</v>
      </c>
      <c r="B22" s="384">
        <v>11648.060118776404</v>
      </c>
      <c r="C22" s="384">
        <v>1057.7096011361789</v>
      </c>
      <c r="D22" s="384">
        <v>1033.8514898323549</v>
      </c>
      <c r="E22" s="384">
        <v>227.97750801431187</v>
      </c>
      <c r="F22" s="384">
        <v>897.33007514936219</v>
      </c>
      <c r="G22" s="384">
        <v>275.69373062195842</v>
      </c>
      <c r="H22" s="384">
        <v>668.02711650705385</v>
      </c>
      <c r="I22" s="384">
        <v>1666.0914393836906</v>
      </c>
      <c r="J22" s="384">
        <v>208.09574859445897</v>
      </c>
      <c r="K22" s="384">
        <v>2218.8043512555837</v>
      </c>
      <c r="L22" s="384">
        <v>173.63403226671394</v>
      </c>
      <c r="M22" s="384">
        <v>3157.2233958724996</v>
      </c>
      <c r="N22" s="384">
        <v>63.621630143528598</v>
      </c>
    </row>
    <row r="23" spans="1:59" x14ac:dyDescent="0.25">
      <c r="A23" s="385" t="s">
        <v>10</v>
      </c>
      <c r="B23" s="386">
        <v>10097.282884028111</v>
      </c>
      <c r="C23" s="386">
        <v>899.98097640534263</v>
      </c>
      <c r="D23" s="386">
        <v>661.39986336710274</v>
      </c>
      <c r="E23" s="386">
        <v>37.112617583725019</v>
      </c>
      <c r="F23" s="386">
        <v>1044.4550948562767</v>
      </c>
      <c r="G23" s="386">
        <v>284.97188501788958</v>
      </c>
      <c r="H23" s="386">
        <v>1101.4494718598562</v>
      </c>
      <c r="I23" s="386">
        <v>1876.8380892341359</v>
      </c>
      <c r="J23" s="386">
        <v>84.828840191371469</v>
      </c>
      <c r="K23" s="386">
        <v>706.46518471877027</v>
      </c>
      <c r="L23" s="386">
        <v>66.272531399508964</v>
      </c>
      <c r="M23" s="386">
        <v>3273.8630511356191</v>
      </c>
      <c r="N23" s="386">
        <v>59.645278259558062</v>
      </c>
    </row>
    <row r="24" spans="1:59" x14ac:dyDescent="0.25">
      <c r="A24" s="383" t="s">
        <v>10</v>
      </c>
      <c r="B24" s="384">
        <v>10097.282884028111</v>
      </c>
      <c r="C24" s="384">
        <v>899.98097640534263</v>
      </c>
      <c r="D24" s="384">
        <v>661.39986336710274</v>
      </c>
      <c r="E24" s="384">
        <v>37.112617583725019</v>
      </c>
      <c r="F24" s="384">
        <v>1044.4550948562767</v>
      </c>
      <c r="G24" s="384">
        <v>284.97188501788958</v>
      </c>
      <c r="H24" s="384">
        <v>1101.4494718598562</v>
      </c>
      <c r="I24" s="384">
        <v>1876.8380892341359</v>
      </c>
      <c r="J24" s="384">
        <v>84.828840191371469</v>
      </c>
      <c r="K24" s="384">
        <v>706.46518471877027</v>
      </c>
      <c r="L24" s="384">
        <v>66.272531399508964</v>
      </c>
      <c r="M24" s="384">
        <v>3273.8630511356191</v>
      </c>
      <c r="N24" s="384">
        <v>59.645278259558062</v>
      </c>
    </row>
    <row r="25" spans="1:59" x14ac:dyDescent="0.25">
      <c r="A25" s="385" t="s">
        <v>11</v>
      </c>
      <c r="B25" s="386">
        <v>41196.330968591392</v>
      </c>
      <c r="C25" s="386">
        <v>2751.6355037075614</v>
      </c>
      <c r="D25" s="386">
        <v>2489.1962793655425</v>
      </c>
      <c r="E25" s="386">
        <v>43.739870723675914</v>
      </c>
      <c r="F25" s="386">
        <v>3053.8382468892801</v>
      </c>
      <c r="G25" s="386">
        <v>303.52819380975188</v>
      </c>
      <c r="H25" s="386">
        <v>7637.2465184786806</v>
      </c>
      <c r="I25" s="386">
        <v>18064.566608878271</v>
      </c>
      <c r="J25" s="386">
        <v>253.16106994612554</v>
      </c>
      <c r="K25" s="386">
        <v>2255.9169688393035</v>
      </c>
      <c r="L25" s="386">
        <v>348.59351516141749</v>
      </c>
      <c r="M25" s="386">
        <v>3635.7110725768875</v>
      </c>
      <c r="N25" s="386">
        <v>359.1971201853388</v>
      </c>
    </row>
    <row r="26" spans="1:59" s="592" customFormat="1" x14ac:dyDescent="0.25">
      <c r="A26" s="383" t="s">
        <v>11</v>
      </c>
      <c r="B26" s="384">
        <v>41196.330968591392</v>
      </c>
      <c r="C26" s="384">
        <v>2751.6355037075614</v>
      </c>
      <c r="D26" s="384">
        <v>2489.1962793655425</v>
      </c>
      <c r="E26" s="384">
        <v>43.739870723675914</v>
      </c>
      <c r="F26" s="384">
        <v>3053.8382468892801</v>
      </c>
      <c r="G26" s="384">
        <v>303.52819380975188</v>
      </c>
      <c r="H26" s="384">
        <v>7637.2465184786806</v>
      </c>
      <c r="I26" s="384">
        <v>18064.566608878271</v>
      </c>
      <c r="J26" s="384">
        <v>253.16106994612554</v>
      </c>
      <c r="K26" s="384">
        <v>2255.9169688393035</v>
      </c>
      <c r="L26" s="384">
        <v>348.59351516141749</v>
      </c>
      <c r="M26" s="384">
        <v>3635.7110725768875</v>
      </c>
      <c r="N26" s="384">
        <v>359.1971201853388</v>
      </c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</row>
    <row r="27" spans="1:59" s="592" customFormat="1" x14ac:dyDescent="0.25">
      <c r="A27" s="385" t="s">
        <v>12</v>
      </c>
      <c r="B27" s="386">
        <v>31509.937779227224</v>
      </c>
      <c r="C27" s="386">
        <v>2025.2885595690407</v>
      </c>
      <c r="D27" s="386">
        <v>1674.0441431516319</v>
      </c>
      <c r="E27" s="386">
        <v>273.04282936597809</v>
      </c>
      <c r="F27" s="386">
        <v>3576.0657943173378</v>
      </c>
      <c r="G27" s="386">
        <v>1947.0869725176176</v>
      </c>
      <c r="H27" s="386">
        <v>1525.5936728167271</v>
      </c>
      <c r="I27" s="386">
        <v>7286.0021020613322</v>
      </c>
      <c r="J27" s="386">
        <v>230.62840927029225</v>
      </c>
      <c r="K27" s="386">
        <v>2839.115245154901</v>
      </c>
      <c r="L27" s="386">
        <v>2286.4023332830734</v>
      </c>
      <c r="M27" s="386">
        <v>7507.3523569356612</v>
      </c>
      <c r="N27" s="386">
        <v>339.31536076548633</v>
      </c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</row>
    <row r="28" spans="1:59" x14ac:dyDescent="0.25">
      <c r="A28" s="383" t="s">
        <v>12</v>
      </c>
      <c r="B28" s="384">
        <v>23253.70581746622</v>
      </c>
      <c r="C28" s="384">
        <v>1802.6128540666834</v>
      </c>
      <c r="D28" s="384">
        <v>1488.4810552330009</v>
      </c>
      <c r="E28" s="384">
        <v>271.71737873798793</v>
      </c>
      <c r="F28" s="384">
        <v>2923.9440853462606</v>
      </c>
      <c r="G28" s="384">
        <v>1248.5744915667708</v>
      </c>
      <c r="H28" s="384">
        <v>1226.041830890937</v>
      </c>
      <c r="I28" s="384">
        <v>4921.3981817271824</v>
      </c>
      <c r="J28" s="384">
        <v>180.26128540666491</v>
      </c>
      <c r="K28" s="384">
        <v>1615.7243155200622</v>
      </c>
      <c r="L28" s="384">
        <v>2149.880918600104</v>
      </c>
      <c r="M28" s="384">
        <v>5190.4646592091513</v>
      </c>
      <c r="N28" s="384">
        <v>234.60476115426283</v>
      </c>
    </row>
    <row r="29" spans="1:59" x14ac:dyDescent="0.25">
      <c r="A29" s="383" t="s">
        <v>164</v>
      </c>
      <c r="B29" s="384">
        <v>8256.2319617500088</v>
      </c>
      <c r="C29" s="384">
        <v>222.67570550235109</v>
      </c>
      <c r="D29" s="384">
        <v>185.56308791862568</v>
      </c>
      <c r="E29" s="384">
        <v>1.3254506279901794</v>
      </c>
      <c r="F29" s="384">
        <v>652.12170897117119</v>
      </c>
      <c r="G29" s="384">
        <v>698.51248095082894</v>
      </c>
      <c r="H29" s="384">
        <v>299.55184192578139</v>
      </c>
      <c r="I29" s="384">
        <v>2364.6039203344831</v>
      </c>
      <c r="J29" s="384">
        <v>50.367123863626809</v>
      </c>
      <c r="K29" s="384">
        <v>1223.3909296349566</v>
      </c>
      <c r="L29" s="384">
        <v>136.52141468298854</v>
      </c>
      <c r="M29" s="384">
        <v>2316.8876977268433</v>
      </c>
      <c r="N29" s="384">
        <v>104.71059961122415</v>
      </c>
    </row>
    <row r="30" spans="1:59" x14ac:dyDescent="0.25">
      <c r="A30" s="385" t="s">
        <v>13</v>
      </c>
      <c r="B30" s="386">
        <v>29185.097377729584</v>
      </c>
      <c r="C30" s="386">
        <v>1011.3188291565212</v>
      </c>
      <c r="D30" s="386">
        <v>915.88638394122529</v>
      </c>
      <c r="E30" s="386">
        <v>127.2432602870572</v>
      </c>
      <c r="F30" s="386">
        <v>1230.0181827749077</v>
      </c>
      <c r="G30" s="386">
        <v>201.468495454508</v>
      </c>
      <c r="H30" s="386">
        <v>1222.0654790069664</v>
      </c>
      <c r="I30" s="386">
        <v>4409.7742393230446</v>
      </c>
      <c r="J30" s="386">
        <v>91.456093331322364</v>
      </c>
      <c r="K30" s="386">
        <v>1296.2907141744188</v>
      </c>
      <c r="L30" s="386">
        <v>235.93021178225302</v>
      </c>
      <c r="M30" s="386">
        <v>18088.424720182124</v>
      </c>
      <c r="N30" s="386">
        <v>355.22076830136831</v>
      </c>
    </row>
    <row r="31" spans="1:59" ht="16.5" customHeight="1" x14ac:dyDescent="0.25">
      <c r="A31" s="383" t="s">
        <v>13</v>
      </c>
      <c r="B31" s="384">
        <v>15945.171054719965</v>
      </c>
      <c r="C31" s="384">
        <v>510.29849177621759</v>
      </c>
      <c r="D31" s="384">
        <v>429.44600346881754</v>
      </c>
      <c r="E31" s="384">
        <v>120.6160071471063</v>
      </c>
      <c r="F31" s="384">
        <v>1081.5677124400029</v>
      </c>
      <c r="G31" s="384">
        <v>181.5867360346551</v>
      </c>
      <c r="H31" s="384">
        <v>1141.2129906995629</v>
      </c>
      <c r="I31" s="384">
        <v>2062.4011771527644</v>
      </c>
      <c r="J31" s="384">
        <v>45.065321351666093</v>
      </c>
      <c r="K31" s="384">
        <v>605.73093699151343</v>
      </c>
      <c r="L31" s="384">
        <v>56.994377003577704</v>
      </c>
      <c r="M31" s="384">
        <v>9498.1792001766335</v>
      </c>
      <c r="N31" s="384">
        <v>212.07210047842955</v>
      </c>
    </row>
    <row r="32" spans="1:59" x14ac:dyDescent="0.25">
      <c r="A32" s="383" t="s">
        <v>165</v>
      </c>
      <c r="B32" s="384">
        <v>8268.1610174019188</v>
      </c>
      <c r="C32" s="384">
        <v>245.20836617818438</v>
      </c>
      <c r="D32" s="384">
        <v>216.04845236240013</v>
      </c>
      <c r="E32" s="384">
        <v>2.6509012559803589</v>
      </c>
      <c r="F32" s="384">
        <v>34.461716327744661</v>
      </c>
      <c r="G32" s="384">
        <v>13.254506279901792</v>
      </c>
      <c r="H32" s="384">
        <v>72.899784539459858</v>
      </c>
      <c r="I32" s="384">
        <v>1928.5306637257545</v>
      </c>
      <c r="J32" s="384">
        <v>39.763518839705377</v>
      </c>
      <c r="K32" s="384">
        <v>640.19265331925919</v>
      </c>
      <c r="L32" s="384">
        <v>100.73424772725362</v>
      </c>
      <c r="M32" s="384">
        <v>4832.5929896518528</v>
      </c>
      <c r="N32" s="384">
        <v>141.82321719494931</v>
      </c>
    </row>
    <row r="33" spans="1:14" x14ac:dyDescent="0.25">
      <c r="A33" s="383" t="s">
        <v>166</v>
      </c>
      <c r="B33" s="384">
        <v>4971.7653055908022</v>
      </c>
      <c r="C33" s="384">
        <v>255.81197120210592</v>
      </c>
      <c r="D33" s="384">
        <v>270.39192810999776</v>
      </c>
      <c r="E33" s="384">
        <v>3.9763518839705383</v>
      </c>
      <c r="F33" s="384">
        <v>113.98875400715541</v>
      </c>
      <c r="G33" s="384">
        <v>6.6272531399508967</v>
      </c>
      <c r="H33" s="384">
        <v>7.9527037679410757</v>
      </c>
      <c r="I33" s="384">
        <v>418.84239844489622</v>
      </c>
      <c r="J33" s="384">
        <v>6.6272531399508967</v>
      </c>
      <c r="K33" s="384">
        <v>50.367123863626809</v>
      </c>
      <c r="L33" s="384">
        <v>78.201587051420574</v>
      </c>
      <c r="M33" s="384">
        <v>3757.652530351967</v>
      </c>
      <c r="N33" s="384">
        <v>1.3254506279901794</v>
      </c>
    </row>
    <row r="34" spans="1:14" x14ac:dyDescent="0.25">
      <c r="A34" s="385" t="s">
        <v>14</v>
      </c>
      <c r="B34" s="386">
        <v>57205.123653476512</v>
      </c>
      <c r="C34" s="386">
        <v>1471.250197069128</v>
      </c>
      <c r="D34" s="386">
        <v>1489.8065058609911</v>
      </c>
      <c r="E34" s="386">
        <v>119.29055651911612</v>
      </c>
      <c r="F34" s="386">
        <v>820.45393872592933</v>
      </c>
      <c r="G34" s="386">
        <v>376.42797834921095</v>
      </c>
      <c r="H34" s="386">
        <v>9270.2016921623544</v>
      </c>
      <c r="I34" s="386">
        <v>16989.62614957691</v>
      </c>
      <c r="J34" s="386">
        <v>1557.4044878884924</v>
      </c>
      <c r="K34" s="386">
        <v>6293.2395816968265</v>
      </c>
      <c r="L34" s="386">
        <v>238.58111303823341</v>
      </c>
      <c r="M34" s="386">
        <v>18081.797467042164</v>
      </c>
      <c r="N34" s="386">
        <v>497.04398549631594</v>
      </c>
    </row>
    <row r="35" spans="1:14" ht="17.25" customHeight="1" x14ac:dyDescent="0.25">
      <c r="A35" s="383" t="s">
        <v>14</v>
      </c>
      <c r="B35" s="384">
        <v>28727.816911072408</v>
      </c>
      <c r="C35" s="384">
        <v>703.81428346278983</v>
      </c>
      <c r="D35" s="384">
        <v>634.89085080729831</v>
      </c>
      <c r="E35" s="384">
        <v>74.225235167450037</v>
      </c>
      <c r="F35" s="384">
        <v>367.14982395327979</v>
      </c>
      <c r="G35" s="384">
        <v>340.6408113934765</v>
      </c>
      <c r="H35" s="384">
        <v>7806.9041988613999</v>
      </c>
      <c r="I35" s="384">
        <v>10403.4619790938</v>
      </c>
      <c r="J35" s="384">
        <v>573.92012191974811</v>
      </c>
      <c r="K35" s="384">
        <v>2253.2660675833235</v>
      </c>
      <c r="L35" s="384">
        <v>31.810815071764299</v>
      </c>
      <c r="M35" s="384">
        <v>5182.5119554412113</v>
      </c>
      <c r="N35" s="384">
        <v>355.22076830136831</v>
      </c>
    </row>
    <row r="36" spans="1:14" x14ac:dyDescent="0.25">
      <c r="A36" s="383" t="s">
        <v>167</v>
      </c>
      <c r="B36" s="384">
        <v>9785.8019864504622</v>
      </c>
      <c r="C36" s="384">
        <v>222.67570550235109</v>
      </c>
      <c r="D36" s="384">
        <v>167.00677912676298</v>
      </c>
      <c r="E36" s="384">
        <v>7.9527037679410757</v>
      </c>
      <c r="F36" s="384">
        <v>25.183561931813404</v>
      </c>
      <c r="G36" s="384">
        <v>21.207210047842867</v>
      </c>
      <c r="H36" s="384">
        <v>554.03836249989479</v>
      </c>
      <c r="I36" s="384">
        <v>2265.1951232352335</v>
      </c>
      <c r="J36" s="384">
        <v>440.04960849273886</v>
      </c>
      <c r="K36" s="384">
        <v>1390.3977087617245</v>
      </c>
      <c r="L36" s="384">
        <v>19.881759419852688</v>
      </c>
      <c r="M36" s="384">
        <v>4619.1954385454637</v>
      </c>
      <c r="N36" s="384">
        <v>53.018025119607167</v>
      </c>
    </row>
    <row r="37" spans="1:14" x14ac:dyDescent="0.25">
      <c r="A37" s="383" t="s">
        <v>168</v>
      </c>
      <c r="B37" s="384">
        <v>18691.504755918399</v>
      </c>
      <c r="C37" s="384">
        <v>544.76020810396324</v>
      </c>
      <c r="D37" s="384">
        <v>687.90887592690717</v>
      </c>
      <c r="E37" s="384">
        <v>37.112617583725019</v>
      </c>
      <c r="F37" s="384">
        <v>428.12055284082737</v>
      </c>
      <c r="G37" s="384">
        <v>14.579956907891971</v>
      </c>
      <c r="H37" s="384">
        <v>909.25913080127418</v>
      </c>
      <c r="I37" s="384">
        <v>4320.969047247715</v>
      </c>
      <c r="J37" s="384">
        <v>543.43475747597302</v>
      </c>
      <c r="K37" s="384">
        <v>2649.5758053523318</v>
      </c>
      <c r="L37" s="384">
        <v>186.88853854661588</v>
      </c>
      <c r="M37" s="384">
        <v>8280.0900730538287</v>
      </c>
      <c r="N37" s="384">
        <v>88.805192075342006</v>
      </c>
    </row>
    <row r="38" spans="1:14" x14ac:dyDescent="0.25">
      <c r="A38" s="385" t="s">
        <v>15</v>
      </c>
      <c r="B38" s="386">
        <v>54420.351884065713</v>
      </c>
      <c r="C38" s="386">
        <v>7191.8951074740426</v>
      </c>
      <c r="D38" s="386">
        <v>4010.8136002980559</v>
      </c>
      <c r="E38" s="386">
        <v>377.75342897720111</v>
      </c>
      <c r="F38" s="386">
        <v>1764.174785854967</v>
      </c>
      <c r="G38" s="386">
        <v>406.91334279298474</v>
      </c>
      <c r="H38" s="386">
        <v>17036.016921556624</v>
      </c>
      <c r="I38" s="386">
        <v>15202.918703045569</v>
      </c>
      <c r="J38" s="386">
        <v>376.42797834921095</v>
      </c>
      <c r="K38" s="386">
        <v>1351.9596405500081</v>
      </c>
      <c r="L38" s="386">
        <v>84.828840191371469</v>
      </c>
      <c r="M38" s="386">
        <v>5943.320615907468</v>
      </c>
      <c r="N38" s="386">
        <v>673.32891901901473</v>
      </c>
    </row>
    <row r="39" spans="1:14" x14ac:dyDescent="0.25">
      <c r="A39" s="383" t="s">
        <v>15</v>
      </c>
      <c r="B39" s="384">
        <v>54420.351884065713</v>
      </c>
      <c r="C39" s="384">
        <v>7191.8951074740426</v>
      </c>
      <c r="D39" s="384">
        <v>4010.8136002980559</v>
      </c>
      <c r="E39" s="384">
        <v>377.75342897720111</v>
      </c>
      <c r="F39" s="384">
        <v>1764.174785854967</v>
      </c>
      <c r="G39" s="384">
        <v>406.91334279298474</v>
      </c>
      <c r="H39" s="384">
        <v>17036.016921556624</v>
      </c>
      <c r="I39" s="384">
        <v>15202.918703045569</v>
      </c>
      <c r="J39" s="384">
        <v>376.42797834921095</v>
      </c>
      <c r="K39" s="384">
        <v>1351.9596405500081</v>
      </c>
      <c r="L39" s="384">
        <v>84.828840191371469</v>
      </c>
      <c r="M39" s="384">
        <v>5943.320615907468</v>
      </c>
      <c r="N39" s="384">
        <v>673.32891901901473</v>
      </c>
    </row>
    <row r="40" spans="1:14" ht="19.5" customHeight="1" x14ac:dyDescent="0.25">
      <c r="A40" s="385" t="s">
        <v>169</v>
      </c>
      <c r="B40" s="386">
        <v>19008.287456008442</v>
      </c>
      <c r="C40" s="386">
        <v>2750.3100530795714</v>
      </c>
      <c r="D40" s="386">
        <v>772.73771611828136</v>
      </c>
      <c r="E40" s="386">
        <v>165.68132849877279</v>
      </c>
      <c r="F40" s="386">
        <v>573.92012191974811</v>
      </c>
      <c r="G40" s="386">
        <v>306.17909506573221</v>
      </c>
      <c r="H40" s="386">
        <v>1807.9146565786443</v>
      </c>
      <c r="I40" s="386">
        <v>3656.9182826247275</v>
      </c>
      <c r="J40" s="386">
        <v>59.645278259558062</v>
      </c>
      <c r="K40" s="386">
        <v>581.87282568768944</v>
      </c>
      <c r="L40" s="386">
        <v>275.69373062195842</v>
      </c>
      <c r="M40" s="386">
        <v>7996.4436386639691</v>
      </c>
      <c r="N40" s="386">
        <v>60.97072888754824</v>
      </c>
    </row>
    <row r="41" spans="1:14" ht="15" customHeight="1" x14ac:dyDescent="0.25">
      <c r="A41" s="383" t="s">
        <v>169</v>
      </c>
      <c r="B41" s="384">
        <v>10170.182668567561</v>
      </c>
      <c r="C41" s="384">
        <v>2477.2672237136326</v>
      </c>
      <c r="D41" s="384">
        <v>523.55299805611969</v>
      </c>
      <c r="E41" s="384">
        <v>1.3254506279901794</v>
      </c>
      <c r="F41" s="384">
        <v>385.7061327451421</v>
      </c>
      <c r="G41" s="384">
        <v>145.79956907891989</v>
      </c>
      <c r="H41" s="384">
        <v>1342.6814861540765</v>
      </c>
      <c r="I41" s="384">
        <v>1774.7783908788888</v>
      </c>
      <c r="J41" s="384">
        <v>9.2781543959312547</v>
      </c>
      <c r="K41" s="384">
        <v>320.75905197362403</v>
      </c>
      <c r="L41" s="384">
        <v>157.72862473083163</v>
      </c>
      <c r="M41" s="384">
        <v>2995.5184192577203</v>
      </c>
      <c r="N41" s="384">
        <v>35.78716695573484</v>
      </c>
    </row>
    <row r="42" spans="1:14" x14ac:dyDescent="0.25">
      <c r="A42" s="383" t="s">
        <v>170</v>
      </c>
      <c r="B42" s="384">
        <v>8838.1047874376163</v>
      </c>
      <c r="C42" s="384">
        <v>273.04282936597809</v>
      </c>
      <c r="D42" s="384">
        <v>249.18471806215496</v>
      </c>
      <c r="E42" s="384">
        <v>164.35587787078259</v>
      </c>
      <c r="F42" s="384">
        <v>188.21398917460607</v>
      </c>
      <c r="G42" s="384">
        <v>160.37952598681201</v>
      </c>
      <c r="H42" s="384">
        <v>465.23317042455199</v>
      </c>
      <c r="I42" s="384">
        <v>1882.1398917460967</v>
      </c>
      <c r="J42" s="384">
        <v>50.367123863626809</v>
      </c>
      <c r="K42" s="384">
        <v>261.11377371406661</v>
      </c>
      <c r="L42" s="384">
        <v>117.96510589112594</v>
      </c>
      <c r="M42" s="384">
        <v>5000.9252194065821</v>
      </c>
      <c r="N42" s="384">
        <v>25.183561931813404</v>
      </c>
    </row>
    <row r="43" spans="1:14" x14ac:dyDescent="0.25">
      <c r="A43" s="385" t="s">
        <v>16</v>
      </c>
      <c r="B43" s="386">
        <v>21659.188711992068</v>
      </c>
      <c r="C43" s="386">
        <v>731.64874665058448</v>
      </c>
      <c r="D43" s="386">
        <v>664.05076462308318</v>
      </c>
      <c r="E43" s="386">
        <v>157.72862473083163</v>
      </c>
      <c r="F43" s="386">
        <v>347.26806453342732</v>
      </c>
      <c r="G43" s="386">
        <v>38.438068211715198</v>
      </c>
      <c r="H43" s="386">
        <v>5480.73834673896</v>
      </c>
      <c r="I43" s="386">
        <v>6763.7745546332744</v>
      </c>
      <c r="J43" s="386">
        <v>234.60476115426283</v>
      </c>
      <c r="K43" s="386">
        <v>1456.6702401612356</v>
      </c>
      <c r="L43" s="386">
        <v>23.858111303823225</v>
      </c>
      <c r="M43" s="386">
        <v>5703.414052241279</v>
      </c>
      <c r="N43" s="386">
        <v>56.994377003577704</v>
      </c>
    </row>
    <row r="44" spans="1:14" x14ac:dyDescent="0.25">
      <c r="A44" s="383" t="s">
        <v>16</v>
      </c>
      <c r="B44" s="384">
        <v>16606.570918087276</v>
      </c>
      <c r="C44" s="384">
        <v>670.67801776303429</v>
      </c>
      <c r="D44" s="384">
        <v>561.99106626783612</v>
      </c>
      <c r="E44" s="384">
        <v>156.40317410284143</v>
      </c>
      <c r="F44" s="384">
        <v>132.54506279901796</v>
      </c>
      <c r="G44" s="384">
        <v>37.112617583725019</v>
      </c>
      <c r="H44" s="384">
        <v>5312.4061169842307</v>
      </c>
      <c r="I44" s="384">
        <v>6195.1562352255669</v>
      </c>
      <c r="J44" s="384">
        <v>226.65205738632167</v>
      </c>
      <c r="K44" s="384">
        <v>797.92127805009557</v>
      </c>
      <c r="L44" s="384">
        <v>5.3018025119607177</v>
      </c>
      <c r="M44" s="384">
        <v>2489.1962793655425</v>
      </c>
      <c r="N44" s="384">
        <v>21.207210047842867</v>
      </c>
    </row>
    <row r="45" spans="1:14" x14ac:dyDescent="0.25">
      <c r="A45" s="383" t="s">
        <v>171</v>
      </c>
      <c r="B45" s="384">
        <v>5052.6177938981918</v>
      </c>
      <c r="C45" s="384">
        <v>60.97072888754824</v>
      </c>
      <c r="D45" s="384">
        <v>102.0596983552438</v>
      </c>
      <c r="E45" s="384">
        <v>1.3254506279901794</v>
      </c>
      <c r="F45" s="384">
        <v>214.72300173440993</v>
      </c>
      <c r="G45" s="384">
        <v>1.3254506279901794</v>
      </c>
      <c r="H45" s="384">
        <v>168.33222975475317</v>
      </c>
      <c r="I45" s="384">
        <v>568.61831940778723</v>
      </c>
      <c r="J45" s="384">
        <v>7.9527037679410757</v>
      </c>
      <c r="K45" s="384">
        <v>658.7489621111223</v>
      </c>
      <c r="L45" s="384">
        <v>18.556308791862509</v>
      </c>
      <c r="M45" s="384">
        <v>3214.2177728760694</v>
      </c>
      <c r="N45" s="384">
        <v>35.78716695573484</v>
      </c>
    </row>
    <row r="46" spans="1:14" x14ac:dyDescent="0.25">
      <c r="A46" s="385" t="s">
        <v>17</v>
      </c>
      <c r="B46" s="386">
        <v>39524.937726693715</v>
      </c>
      <c r="C46" s="386">
        <v>1902.0216511659501</v>
      </c>
      <c r="D46" s="386">
        <v>1659.4641862437395</v>
      </c>
      <c r="E46" s="386">
        <v>90.130642703332185</v>
      </c>
      <c r="F46" s="386">
        <v>828.40664249387066</v>
      </c>
      <c r="G46" s="386">
        <v>1003.3661253885799</v>
      </c>
      <c r="H46" s="386">
        <v>4246.7438120802753</v>
      </c>
      <c r="I46" s="386">
        <v>10976.056650385477</v>
      </c>
      <c r="J46" s="386">
        <v>899.98097640534263</v>
      </c>
      <c r="K46" s="386">
        <v>2253.2660675833235</v>
      </c>
      <c r="L46" s="386">
        <v>352.56986704538798</v>
      </c>
      <c r="M46" s="386">
        <v>14488.500814558962</v>
      </c>
      <c r="N46" s="386">
        <v>824.4302906099</v>
      </c>
    </row>
    <row r="47" spans="1:14" x14ac:dyDescent="0.25">
      <c r="A47" s="383" t="s">
        <v>17</v>
      </c>
      <c r="B47" s="384">
        <v>24478.422197730655</v>
      </c>
      <c r="C47" s="384">
        <v>1338.7051342701059</v>
      </c>
      <c r="D47" s="384">
        <v>1198.2073677031424</v>
      </c>
      <c r="E47" s="384">
        <v>68.923432655489322</v>
      </c>
      <c r="F47" s="384">
        <v>552.71291187190457</v>
      </c>
      <c r="G47" s="384">
        <v>702.48883283479961</v>
      </c>
      <c r="H47" s="384">
        <v>2935.8731409981706</v>
      </c>
      <c r="I47" s="384">
        <v>6800.8871722169943</v>
      </c>
      <c r="J47" s="384">
        <v>510.29849177621759</v>
      </c>
      <c r="K47" s="384">
        <v>1094.8222187199051</v>
      </c>
      <c r="L47" s="384">
        <v>246.53381680617457</v>
      </c>
      <c r="M47" s="384">
        <v>8518.6711860920277</v>
      </c>
      <c r="N47" s="384">
        <v>510.29849177621759</v>
      </c>
    </row>
    <row r="48" spans="1:14" x14ac:dyDescent="0.25">
      <c r="A48" s="383" t="s">
        <v>172</v>
      </c>
      <c r="B48" s="384">
        <v>15046.515528942749</v>
      </c>
      <c r="C48" s="384">
        <v>563.31651689582634</v>
      </c>
      <c r="D48" s="384">
        <v>461.25681854058149</v>
      </c>
      <c r="E48" s="384">
        <v>21.207210047842867</v>
      </c>
      <c r="F48" s="384">
        <v>275.69373062195842</v>
      </c>
      <c r="G48" s="384">
        <v>300.87729255377155</v>
      </c>
      <c r="H48" s="384">
        <v>1310.8706710823112</v>
      </c>
      <c r="I48" s="384">
        <v>4175.1694781688157</v>
      </c>
      <c r="J48" s="384">
        <v>389.68248462911259</v>
      </c>
      <c r="K48" s="384">
        <v>1158.4438488634357</v>
      </c>
      <c r="L48" s="384">
        <v>106.03605023921433</v>
      </c>
      <c r="M48" s="384">
        <v>5969.8296284672679</v>
      </c>
      <c r="N48" s="384">
        <v>314.1317988336732</v>
      </c>
    </row>
    <row r="49" spans="1:14" x14ac:dyDescent="0.25">
      <c r="A49" s="385" t="s">
        <v>18</v>
      </c>
      <c r="B49" s="386">
        <v>17263.994429571216</v>
      </c>
      <c r="C49" s="386">
        <v>1752.245730203055</v>
      </c>
      <c r="D49" s="386">
        <v>1100.124021231866</v>
      </c>
      <c r="E49" s="386">
        <v>3.9763518839705383</v>
      </c>
      <c r="F49" s="386">
        <v>698.51248095082894</v>
      </c>
      <c r="G49" s="386">
        <v>217.37390299039032</v>
      </c>
      <c r="H49" s="386">
        <v>869.49561196156753</v>
      </c>
      <c r="I49" s="386">
        <v>4636.4262967093337</v>
      </c>
      <c r="J49" s="386">
        <v>238.58111303823341</v>
      </c>
      <c r="K49" s="386">
        <v>1082.8931630679931</v>
      </c>
      <c r="L49" s="386">
        <v>79.527037679410753</v>
      </c>
      <c r="M49" s="386">
        <v>6448.3173051716558</v>
      </c>
      <c r="N49" s="386">
        <v>136.52141468298854</v>
      </c>
    </row>
    <row r="50" spans="1:14" x14ac:dyDescent="0.25">
      <c r="A50" s="383" t="s">
        <v>18</v>
      </c>
      <c r="B50" s="384">
        <v>10649.995795899938</v>
      </c>
      <c r="C50" s="384">
        <v>1363.8886962019201</v>
      </c>
      <c r="D50" s="384">
        <v>679.95617215896584</v>
      </c>
      <c r="E50" s="384">
        <v>3.9763518839705383</v>
      </c>
      <c r="F50" s="384">
        <v>383.05523148916177</v>
      </c>
      <c r="G50" s="384">
        <v>176.28493352269433</v>
      </c>
      <c r="H50" s="384">
        <v>665.3762152510734</v>
      </c>
      <c r="I50" s="384">
        <v>1817.1928109745759</v>
      </c>
      <c r="J50" s="384">
        <v>165.68132849877279</v>
      </c>
      <c r="K50" s="384">
        <v>682.60707341494629</v>
      </c>
      <c r="L50" s="384">
        <v>19.881759419852688</v>
      </c>
      <c r="M50" s="384">
        <v>4641.7280992212936</v>
      </c>
      <c r="N50" s="384">
        <v>50.367123863626809</v>
      </c>
    </row>
    <row r="51" spans="1:14" ht="15.75" customHeight="1" x14ac:dyDescent="0.25">
      <c r="A51" s="383" t="s">
        <v>173</v>
      </c>
      <c r="B51" s="384">
        <v>6613.9986336704051</v>
      </c>
      <c r="C51" s="384">
        <v>388.35703400112243</v>
      </c>
      <c r="D51" s="384">
        <v>420.16784907288638</v>
      </c>
      <c r="E51" s="384">
        <v>0</v>
      </c>
      <c r="F51" s="384">
        <v>315.45724946166337</v>
      </c>
      <c r="G51" s="384">
        <v>41.088969467695556</v>
      </c>
      <c r="H51" s="384">
        <v>204.11939671048839</v>
      </c>
      <c r="I51" s="384">
        <v>2819.2334857350511</v>
      </c>
      <c r="J51" s="384">
        <v>72.899784539459858</v>
      </c>
      <c r="K51" s="384">
        <v>400.28608965303391</v>
      </c>
      <c r="L51" s="384">
        <v>59.645278259558062</v>
      </c>
      <c r="M51" s="384">
        <v>1806.5892059506541</v>
      </c>
      <c r="N51" s="384">
        <v>86.154290819361648</v>
      </c>
    </row>
    <row r="52" spans="1:14" x14ac:dyDescent="0.25">
      <c r="A52" s="385" t="s">
        <v>174</v>
      </c>
      <c r="B52" s="386">
        <v>12745.533238752119</v>
      </c>
      <c r="C52" s="386">
        <v>340.6408113934765</v>
      </c>
      <c r="D52" s="386">
        <v>319.43360134563386</v>
      </c>
      <c r="E52" s="386">
        <v>2.6509012559803589</v>
      </c>
      <c r="F52" s="386">
        <v>1051.0823479962278</v>
      </c>
      <c r="G52" s="386">
        <v>152.42682221887085</v>
      </c>
      <c r="H52" s="386">
        <v>1252.5508434507415</v>
      </c>
      <c r="I52" s="386">
        <v>3235.4249829239093</v>
      </c>
      <c r="J52" s="386">
        <v>68.923432655489322</v>
      </c>
      <c r="K52" s="386">
        <v>1233.9945346588784</v>
      </c>
      <c r="L52" s="386">
        <v>37.112617583725019</v>
      </c>
      <c r="M52" s="386">
        <v>4943.9308424030123</v>
      </c>
      <c r="N52" s="386">
        <v>107.36150086720451</v>
      </c>
    </row>
    <row r="53" spans="1:14" x14ac:dyDescent="0.25">
      <c r="A53" s="383" t="s">
        <v>174</v>
      </c>
      <c r="B53" s="384">
        <v>12745.533238752119</v>
      </c>
      <c r="C53" s="384">
        <v>340.6408113934765</v>
      </c>
      <c r="D53" s="384">
        <v>319.43360134563386</v>
      </c>
      <c r="E53" s="384">
        <v>2.6509012559803589</v>
      </c>
      <c r="F53" s="384">
        <v>1051.0823479962278</v>
      </c>
      <c r="G53" s="384">
        <v>152.42682221887085</v>
      </c>
      <c r="H53" s="384">
        <v>1252.5508434507415</v>
      </c>
      <c r="I53" s="384">
        <v>3235.4249829239093</v>
      </c>
      <c r="J53" s="384">
        <v>68.923432655489322</v>
      </c>
      <c r="K53" s="384">
        <v>1233.9945346588784</v>
      </c>
      <c r="L53" s="384">
        <v>37.112617583725019</v>
      </c>
      <c r="M53" s="384">
        <v>4943.9308424030123</v>
      </c>
      <c r="N53" s="384">
        <v>107.36150086720451</v>
      </c>
    </row>
    <row r="54" spans="1:14" x14ac:dyDescent="0.25">
      <c r="A54" s="385" t="s">
        <v>175</v>
      </c>
      <c r="B54" s="386">
        <v>14378.488412435792</v>
      </c>
      <c r="C54" s="386">
        <v>967.57895843284393</v>
      </c>
      <c r="D54" s="386">
        <v>917.21183456921551</v>
      </c>
      <c r="E54" s="386">
        <v>7.9527037679410757</v>
      </c>
      <c r="F54" s="386">
        <v>420.16784907288638</v>
      </c>
      <c r="G54" s="386">
        <v>192.19034105857665</v>
      </c>
      <c r="H54" s="386">
        <v>1831.7727678824683</v>
      </c>
      <c r="I54" s="386">
        <v>2784.7717694073112</v>
      </c>
      <c r="J54" s="386">
        <v>365.82437332528963</v>
      </c>
      <c r="K54" s="386">
        <v>1932.5070156097252</v>
      </c>
      <c r="L54" s="386">
        <v>163.0304272427924</v>
      </c>
      <c r="M54" s="386">
        <v>4734.5096431805932</v>
      </c>
      <c r="N54" s="386">
        <v>60.97072888754824</v>
      </c>
    </row>
    <row r="55" spans="1:14" x14ac:dyDescent="0.25">
      <c r="A55" s="383" t="s">
        <v>175</v>
      </c>
      <c r="B55" s="384">
        <v>14378.488412435792</v>
      </c>
      <c r="C55" s="384">
        <v>967.57895843284393</v>
      </c>
      <c r="D55" s="384">
        <v>917.21183456921551</v>
      </c>
      <c r="E55" s="384">
        <v>7.9527037679410757</v>
      </c>
      <c r="F55" s="384">
        <v>420.16784907288638</v>
      </c>
      <c r="G55" s="384">
        <v>192.19034105857665</v>
      </c>
      <c r="H55" s="384">
        <v>1831.7727678824683</v>
      </c>
      <c r="I55" s="384">
        <v>2784.7717694073112</v>
      </c>
      <c r="J55" s="384">
        <v>365.82437332528963</v>
      </c>
      <c r="K55" s="384">
        <v>1932.5070156097252</v>
      </c>
      <c r="L55" s="384">
        <v>163.0304272427924</v>
      </c>
      <c r="M55" s="384">
        <v>4734.5096431805932</v>
      </c>
      <c r="N55" s="384">
        <v>60.97072888754824</v>
      </c>
    </row>
    <row r="56" spans="1:14" x14ac:dyDescent="0.25">
      <c r="A56" s="385" t="s">
        <v>176</v>
      </c>
      <c r="B56" s="386">
        <v>17611.262494105071</v>
      </c>
      <c r="C56" s="386">
        <v>1320.1488254782428</v>
      </c>
      <c r="D56" s="386">
        <v>967.57895843284393</v>
      </c>
      <c r="E56" s="386">
        <v>54.343475747597346</v>
      </c>
      <c r="F56" s="386">
        <v>555.36381312788501</v>
      </c>
      <c r="G56" s="386">
        <v>432.09690472479787</v>
      </c>
      <c r="H56" s="386">
        <v>1142.5384413275531</v>
      </c>
      <c r="I56" s="386">
        <v>4163.2404225169057</v>
      </c>
      <c r="J56" s="386">
        <v>193.51579168656684</v>
      </c>
      <c r="K56" s="386">
        <v>498.36943612430611</v>
      </c>
      <c r="L56" s="386">
        <v>188.21398917460607</v>
      </c>
      <c r="M56" s="386">
        <v>7710.1463030181303</v>
      </c>
      <c r="N56" s="386">
        <v>385.7061327451421</v>
      </c>
    </row>
    <row r="57" spans="1:14" x14ac:dyDescent="0.25">
      <c r="A57" s="383" t="s">
        <v>176</v>
      </c>
      <c r="B57" s="384">
        <v>10557.214251940639</v>
      </c>
      <c r="C57" s="384">
        <v>1146.5147932115237</v>
      </c>
      <c r="D57" s="384">
        <v>808.52488307401734</v>
      </c>
      <c r="E57" s="384">
        <v>45.065321351666093</v>
      </c>
      <c r="F57" s="384">
        <v>420.16784907288638</v>
      </c>
      <c r="G57" s="384">
        <v>169.65768038274337</v>
      </c>
      <c r="H57" s="384">
        <v>1031.2005885763745</v>
      </c>
      <c r="I57" s="384">
        <v>3680.7763939285473</v>
      </c>
      <c r="J57" s="384">
        <v>41.088969467695556</v>
      </c>
      <c r="K57" s="384">
        <v>449.32776288867001</v>
      </c>
      <c r="L57" s="384">
        <v>22.532660675833046</v>
      </c>
      <c r="M57" s="384">
        <v>2661.5048610042418</v>
      </c>
      <c r="N57" s="384">
        <v>80.852488307400932</v>
      </c>
    </row>
    <row r="58" spans="1:14" x14ac:dyDescent="0.25">
      <c r="A58" s="383" t="s">
        <v>177</v>
      </c>
      <c r="B58" s="384">
        <v>7054.0482421630832</v>
      </c>
      <c r="C58" s="384">
        <v>173.63403226671394</v>
      </c>
      <c r="D58" s="384">
        <v>159.05407535882182</v>
      </c>
      <c r="E58" s="384">
        <v>9.2781543959312547</v>
      </c>
      <c r="F58" s="384">
        <v>135.19596405499834</v>
      </c>
      <c r="G58" s="384">
        <v>262.43922434205678</v>
      </c>
      <c r="H58" s="384">
        <v>111.33785275117505</v>
      </c>
      <c r="I58" s="384">
        <v>482.46402858842413</v>
      </c>
      <c r="J58" s="384">
        <v>152.42682221887085</v>
      </c>
      <c r="K58" s="384">
        <v>49.04167323563663</v>
      </c>
      <c r="L58" s="384">
        <v>165.68132849877279</v>
      </c>
      <c r="M58" s="384">
        <v>5048.6414420142219</v>
      </c>
      <c r="N58" s="384">
        <v>304.85364443774205</v>
      </c>
    </row>
    <row r="59" spans="1:14" ht="13.5" customHeight="1" x14ac:dyDescent="0.25">
      <c r="A59" s="385" t="s">
        <v>178</v>
      </c>
      <c r="B59" s="386">
        <v>24759.41773086492</v>
      </c>
      <c r="C59" s="386">
        <v>808.52488307401734</v>
      </c>
      <c r="D59" s="386">
        <v>731.64874665058448</v>
      </c>
      <c r="E59" s="386">
        <v>9.2781543959312547</v>
      </c>
      <c r="F59" s="386">
        <v>1973.595985077422</v>
      </c>
      <c r="G59" s="386">
        <v>756.8323085823987</v>
      </c>
      <c r="H59" s="386">
        <v>1298.9416154303992</v>
      </c>
      <c r="I59" s="386">
        <v>9694.3458931191526</v>
      </c>
      <c r="J59" s="386">
        <v>327.38630511357485</v>
      </c>
      <c r="K59" s="386">
        <v>2171.0881286479439</v>
      </c>
      <c r="L59" s="386">
        <v>935.76814336107861</v>
      </c>
      <c r="M59" s="386">
        <v>5721.9703610331389</v>
      </c>
      <c r="N59" s="386">
        <v>330.03720636955518</v>
      </c>
    </row>
    <row r="60" spans="1:14" ht="15.75" customHeight="1" x14ac:dyDescent="0.25">
      <c r="A60" s="383" t="s">
        <v>178</v>
      </c>
      <c r="B60" s="384">
        <v>17183.141941263715</v>
      </c>
      <c r="C60" s="384">
        <v>550.06201061592412</v>
      </c>
      <c r="D60" s="384">
        <v>538.13295496401213</v>
      </c>
      <c r="E60" s="384">
        <v>7.9527037679410757</v>
      </c>
      <c r="F60" s="384">
        <v>220.02480424637071</v>
      </c>
      <c r="G60" s="384">
        <v>269.0664774820076</v>
      </c>
      <c r="H60" s="384">
        <v>1226.041830890937</v>
      </c>
      <c r="I60" s="384">
        <v>7540.488622635411</v>
      </c>
      <c r="J60" s="384">
        <v>302.20274318176172</v>
      </c>
      <c r="K60" s="384">
        <v>1735.0148720391821</v>
      </c>
      <c r="L60" s="384">
        <v>331.36265699754534</v>
      </c>
      <c r="M60" s="384">
        <v>4185.7730831927356</v>
      </c>
      <c r="N60" s="384">
        <v>277.01918124994859</v>
      </c>
    </row>
    <row r="61" spans="1:14" x14ac:dyDescent="0.25">
      <c r="A61" s="383" t="s">
        <v>179</v>
      </c>
      <c r="B61" s="384">
        <v>7576.2757895911409</v>
      </c>
      <c r="C61" s="384">
        <v>258.46287245808628</v>
      </c>
      <c r="D61" s="384">
        <v>193.51579168656684</v>
      </c>
      <c r="E61" s="384">
        <v>1.3254506279901794</v>
      </c>
      <c r="F61" s="384">
        <v>1753.5711808310452</v>
      </c>
      <c r="G61" s="384">
        <v>487.76583110038479</v>
      </c>
      <c r="H61" s="384">
        <v>72.899784539459858</v>
      </c>
      <c r="I61" s="384">
        <v>2153.857270484074</v>
      </c>
      <c r="J61" s="384">
        <v>25.183561931813404</v>
      </c>
      <c r="K61" s="384">
        <v>436.07325660876836</v>
      </c>
      <c r="L61" s="384">
        <v>604.40548636352321</v>
      </c>
      <c r="M61" s="384">
        <v>1536.1972778406489</v>
      </c>
      <c r="N61" s="384">
        <v>53.018025119607167</v>
      </c>
    </row>
    <row r="62" spans="1:14" x14ac:dyDescent="0.25">
      <c r="A62" s="385" t="s">
        <v>180</v>
      </c>
      <c r="B62" s="386">
        <v>7484.8196962598313</v>
      </c>
      <c r="C62" s="386">
        <v>353.89531767337814</v>
      </c>
      <c r="D62" s="386">
        <v>300.87729255377155</v>
      </c>
      <c r="E62" s="386">
        <v>3.9763518839705383</v>
      </c>
      <c r="F62" s="386">
        <v>365.82437332528963</v>
      </c>
      <c r="G62" s="386">
        <v>25.183561931813404</v>
      </c>
      <c r="H62" s="386">
        <v>507.64759052023726</v>
      </c>
      <c r="I62" s="386">
        <v>1985.525040729334</v>
      </c>
      <c r="J62" s="386">
        <v>59.645278259558062</v>
      </c>
      <c r="K62" s="386">
        <v>1186.2783120512304</v>
      </c>
      <c r="L62" s="386">
        <v>13.254506279901792</v>
      </c>
      <c r="M62" s="386">
        <v>2609.812286512632</v>
      </c>
      <c r="N62" s="386">
        <v>72.899784539459858</v>
      </c>
    </row>
    <row r="63" spans="1:14" x14ac:dyDescent="0.25">
      <c r="A63" s="383" t="s">
        <v>180</v>
      </c>
      <c r="B63" s="384">
        <v>7484.8196962598313</v>
      </c>
      <c r="C63" s="384">
        <v>353.89531767337814</v>
      </c>
      <c r="D63" s="384">
        <v>300.87729255377155</v>
      </c>
      <c r="E63" s="384">
        <v>3.9763518839705383</v>
      </c>
      <c r="F63" s="384">
        <v>365.82437332528963</v>
      </c>
      <c r="G63" s="384">
        <v>25.183561931813404</v>
      </c>
      <c r="H63" s="384">
        <v>507.64759052023726</v>
      </c>
      <c r="I63" s="384">
        <v>1985.525040729334</v>
      </c>
      <c r="J63" s="384">
        <v>59.645278259558062</v>
      </c>
      <c r="K63" s="384">
        <v>1186.2783120512304</v>
      </c>
      <c r="L63" s="384">
        <v>13.254506279901792</v>
      </c>
      <c r="M63" s="384">
        <v>2609.812286512632</v>
      </c>
      <c r="N63" s="384">
        <v>72.899784539459858</v>
      </c>
    </row>
    <row r="64" spans="1:14" x14ac:dyDescent="0.25">
      <c r="A64" s="385" t="s">
        <v>181</v>
      </c>
      <c r="B64" s="386">
        <v>15548.861316950957</v>
      </c>
      <c r="C64" s="386">
        <v>846.96295128573377</v>
      </c>
      <c r="D64" s="386">
        <v>788.64312365416401</v>
      </c>
      <c r="E64" s="386">
        <v>3.9763518839705383</v>
      </c>
      <c r="F64" s="386">
        <v>151.10137159088066</v>
      </c>
      <c r="G64" s="386">
        <v>37.112617583725019</v>
      </c>
      <c r="H64" s="386">
        <v>748.87960481445737</v>
      </c>
      <c r="I64" s="386">
        <v>5645.0942246097193</v>
      </c>
      <c r="J64" s="386">
        <v>33.136265699754482</v>
      </c>
      <c r="K64" s="386">
        <v>620.31089389940587</v>
      </c>
      <c r="L64" s="386">
        <v>23.858111303823225</v>
      </c>
      <c r="M64" s="386">
        <v>6497.3589784072856</v>
      </c>
      <c r="N64" s="386">
        <v>152.42682221887085</v>
      </c>
    </row>
    <row r="65" spans="1:59" x14ac:dyDescent="0.25">
      <c r="A65" s="383" t="s">
        <v>181</v>
      </c>
      <c r="B65" s="384">
        <v>15548.861316950957</v>
      </c>
      <c r="C65" s="384">
        <v>846.96295128573377</v>
      </c>
      <c r="D65" s="384">
        <v>788.64312365416401</v>
      </c>
      <c r="E65" s="384">
        <v>3.9763518839705383</v>
      </c>
      <c r="F65" s="384">
        <v>151.10137159088066</v>
      </c>
      <c r="G65" s="384">
        <v>37.112617583725019</v>
      </c>
      <c r="H65" s="384">
        <v>748.87960481445737</v>
      </c>
      <c r="I65" s="384">
        <v>5645.0942246097193</v>
      </c>
      <c r="J65" s="384">
        <v>33.136265699754482</v>
      </c>
      <c r="K65" s="384">
        <v>620.31089389940587</v>
      </c>
      <c r="L65" s="384">
        <v>23.858111303823225</v>
      </c>
      <c r="M65" s="384">
        <v>6497.3589784072856</v>
      </c>
      <c r="N65" s="384">
        <v>152.42682221887085</v>
      </c>
    </row>
    <row r="66" spans="1:59" x14ac:dyDescent="0.25">
      <c r="A66" s="385" t="s">
        <v>182</v>
      </c>
      <c r="B66" s="386">
        <v>17450.882968118061</v>
      </c>
      <c r="C66" s="386">
        <v>646.8199064592103</v>
      </c>
      <c r="D66" s="386">
        <v>683.93252404293651</v>
      </c>
      <c r="E66" s="386">
        <v>15.90540753588215</v>
      </c>
      <c r="F66" s="386">
        <v>576.57102317572856</v>
      </c>
      <c r="G66" s="386">
        <v>344.61716327744699</v>
      </c>
      <c r="H66" s="386">
        <v>1544.1499816085902</v>
      </c>
      <c r="I66" s="386">
        <v>3073.72000630913</v>
      </c>
      <c r="J66" s="386">
        <v>204.11939671048839</v>
      </c>
      <c r="K66" s="386">
        <v>2075.6556834326643</v>
      </c>
      <c r="L66" s="386">
        <v>38.438068211715198</v>
      </c>
      <c r="M66" s="386">
        <v>8199.2375847464391</v>
      </c>
      <c r="N66" s="386">
        <v>47.716222607646451</v>
      </c>
    </row>
    <row r="67" spans="1:59" x14ac:dyDescent="0.25">
      <c r="A67" s="383" t="s">
        <v>182</v>
      </c>
      <c r="B67" s="384">
        <v>17450.882968118061</v>
      </c>
      <c r="C67" s="384">
        <v>646.8199064592103</v>
      </c>
      <c r="D67" s="384">
        <v>683.93252404293651</v>
      </c>
      <c r="E67" s="384">
        <v>15.90540753588215</v>
      </c>
      <c r="F67" s="384">
        <v>576.57102317572856</v>
      </c>
      <c r="G67" s="384">
        <v>344.61716327744699</v>
      </c>
      <c r="H67" s="384">
        <v>1544.1499816085902</v>
      </c>
      <c r="I67" s="384">
        <v>3073.72000630913</v>
      </c>
      <c r="J67" s="384">
        <v>204.11939671048839</v>
      </c>
      <c r="K67" s="384">
        <v>2075.6556834326643</v>
      </c>
      <c r="L67" s="384">
        <v>38.438068211715198</v>
      </c>
      <c r="M67" s="384">
        <v>8199.2375847464391</v>
      </c>
      <c r="N67" s="384">
        <v>47.716222607646451</v>
      </c>
    </row>
    <row r="68" spans="1:59" x14ac:dyDescent="0.25">
      <c r="A68" s="385" t="s">
        <v>183</v>
      </c>
      <c r="B68" s="386">
        <v>8061.3907194354788</v>
      </c>
      <c r="C68" s="386">
        <v>481.13857796043396</v>
      </c>
      <c r="D68" s="386">
        <v>475.8367754484733</v>
      </c>
      <c r="E68" s="386">
        <v>17.23085816387233</v>
      </c>
      <c r="F68" s="386">
        <v>524.87844868410991</v>
      </c>
      <c r="G68" s="386">
        <v>26.509012559803583</v>
      </c>
      <c r="H68" s="386">
        <v>1442.0902832533432</v>
      </c>
      <c r="I68" s="386">
        <v>4053.2280203937357</v>
      </c>
      <c r="J68" s="386">
        <v>34.461716327744661</v>
      </c>
      <c r="K68" s="386">
        <v>201.468495454508</v>
      </c>
      <c r="L68" s="386">
        <v>111.33785275117505</v>
      </c>
      <c r="M68" s="386">
        <v>628.2635976673472</v>
      </c>
      <c r="N68" s="386">
        <v>64.947080771518785</v>
      </c>
    </row>
    <row r="69" spans="1:59" s="592" customFormat="1" x14ac:dyDescent="0.25">
      <c r="A69" s="383" t="s">
        <v>183</v>
      </c>
      <c r="B69" s="384">
        <v>8061.3907194354788</v>
      </c>
      <c r="C69" s="384">
        <v>481.13857796043396</v>
      </c>
      <c r="D69" s="384">
        <v>475.8367754484733</v>
      </c>
      <c r="E69" s="384">
        <v>17.23085816387233</v>
      </c>
      <c r="F69" s="384">
        <v>524.87844868410991</v>
      </c>
      <c r="G69" s="384">
        <v>26.509012559803583</v>
      </c>
      <c r="H69" s="384">
        <v>1442.0902832533432</v>
      </c>
      <c r="I69" s="384">
        <v>4053.2280203937357</v>
      </c>
      <c r="J69" s="384">
        <v>34.461716327744661</v>
      </c>
      <c r="K69" s="384">
        <v>201.468495454508</v>
      </c>
      <c r="L69" s="384">
        <v>111.33785275117505</v>
      </c>
      <c r="M69" s="384">
        <v>628.2635976673472</v>
      </c>
      <c r="N69" s="384">
        <v>64.947080771518785</v>
      </c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  <c r="BB69" s="606"/>
      <c r="BC69" s="606"/>
      <c r="BD69" s="606"/>
      <c r="BE69" s="606"/>
      <c r="BF69" s="606"/>
      <c r="BG69" s="606"/>
    </row>
    <row r="70" spans="1:59" s="592" customFormat="1" x14ac:dyDescent="0.25">
      <c r="A70" s="385" t="s">
        <v>184</v>
      </c>
      <c r="B70" s="386">
        <v>9979.3177781370014</v>
      </c>
      <c r="C70" s="386">
        <v>531.50570182406102</v>
      </c>
      <c r="D70" s="386">
        <v>479.8131273324438</v>
      </c>
      <c r="E70" s="386">
        <v>941.0699458730395</v>
      </c>
      <c r="F70" s="386">
        <v>710.44153660274094</v>
      </c>
      <c r="G70" s="386">
        <v>377.75342897720111</v>
      </c>
      <c r="H70" s="386">
        <v>719.71969099867249</v>
      </c>
      <c r="I70" s="386">
        <v>1678.0204950356026</v>
      </c>
      <c r="J70" s="386">
        <v>420.16784907288638</v>
      </c>
      <c r="K70" s="386">
        <v>1656.8132849877591</v>
      </c>
      <c r="L70" s="386">
        <v>34.461716327744661</v>
      </c>
      <c r="M70" s="386">
        <v>2376.532975986393</v>
      </c>
      <c r="N70" s="386">
        <v>53.018025119607167</v>
      </c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/>
    </row>
    <row r="71" spans="1:59" x14ac:dyDescent="0.25">
      <c r="A71" s="383" t="s">
        <v>184</v>
      </c>
      <c r="B71" s="384">
        <v>9979.3177781370014</v>
      </c>
      <c r="C71" s="384">
        <v>531.50570182406102</v>
      </c>
      <c r="D71" s="384">
        <v>479.8131273324438</v>
      </c>
      <c r="E71" s="384">
        <v>941.0699458730395</v>
      </c>
      <c r="F71" s="384">
        <v>710.44153660274094</v>
      </c>
      <c r="G71" s="384">
        <v>377.75342897720111</v>
      </c>
      <c r="H71" s="384">
        <v>719.71969099867249</v>
      </c>
      <c r="I71" s="384">
        <v>1678.0204950356026</v>
      </c>
      <c r="J71" s="384">
        <v>420.16784907288638</v>
      </c>
      <c r="K71" s="384">
        <v>1656.8132849877591</v>
      </c>
      <c r="L71" s="384">
        <v>34.461716327744661</v>
      </c>
      <c r="M71" s="384">
        <v>2376.532975986393</v>
      </c>
      <c r="N71" s="384">
        <v>53.018025119607167</v>
      </c>
    </row>
    <row r="72" spans="1:59" s="606" customFormat="1" x14ac:dyDescent="0.25"/>
    <row r="73" spans="1:59" s="606" customFormat="1" x14ac:dyDescent="0.25"/>
    <row r="74" spans="1:59" s="606" customFormat="1" x14ac:dyDescent="0.25"/>
    <row r="75" spans="1:59" s="606" customFormat="1" x14ac:dyDescent="0.25"/>
    <row r="76" spans="1:59" s="606" customFormat="1" x14ac:dyDescent="0.25"/>
    <row r="77" spans="1:59" s="606" customFormat="1" x14ac:dyDescent="0.25"/>
    <row r="78" spans="1:59" s="606" customFormat="1" x14ac:dyDescent="0.25"/>
    <row r="79" spans="1:59" s="606" customFormat="1" x14ac:dyDescent="0.25"/>
    <row r="80" spans="1:59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  <row r="378" s="606" customFormat="1" x14ac:dyDescent="0.25"/>
    <row r="379" s="606" customFormat="1" x14ac:dyDescent="0.25"/>
    <row r="380" s="606" customFormat="1" x14ac:dyDescent="0.25"/>
    <row r="381" s="606" customFormat="1" x14ac:dyDescent="0.25"/>
    <row r="382" s="606" customFormat="1" x14ac:dyDescent="0.25"/>
    <row r="383" s="606" customFormat="1" x14ac:dyDescent="0.25"/>
    <row r="384" s="606" customFormat="1" x14ac:dyDescent="0.25"/>
    <row r="385" s="606" customFormat="1" x14ac:dyDescent="0.25"/>
    <row r="386" s="606" customFormat="1" x14ac:dyDescent="0.25"/>
    <row r="387" s="606" customFormat="1" x14ac:dyDescent="0.25"/>
    <row r="388" s="606" customFormat="1" x14ac:dyDescent="0.25"/>
    <row r="389" s="606" customFormat="1" x14ac:dyDescent="0.25"/>
    <row r="390" s="606" customFormat="1" x14ac:dyDescent="0.25"/>
    <row r="391" s="606" customFormat="1" x14ac:dyDescent="0.25"/>
    <row r="392" s="606" customFormat="1" x14ac:dyDescent="0.25"/>
    <row r="393" s="606" customFormat="1" x14ac:dyDescent="0.25"/>
    <row r="394" s="606" customFormat="1" x14ac:dyDescent="0.25"/>
    <row r="395" s="606" customFormat="1" x14ac:dyDescent="0.25"/>
    <row r="396" s="606" customFormat="1" x14ac:dyDescent="0.25"/>
    <row r="397" s="606" customFormat="1" x14ac:dyDescent="0.25"/>
    <row r="398" s="606" customFormat="1" x14ac:dyDescent="0.25"/>
    <row r="399" s="606" customFormat="1" x14ac:dyDescent="0.25"/>
    <row r="400" s="606" customFormat="1" x14ac:dyDescent="0.25"/>
    <row r="401" s="606" customFormat="1" x14ac:dyDescent="0.25"/>
    <row r="402" s="606" customFormat="1" x14ac:dyDescent="0.25"/>
    <row r="403" s="606" customFormat="1" x14ac:dyDescent="0.25"/>
    <row r="404" s="606" customFormat="1" x14ac:dyDescent="0.25"/>
    <row r="405" s="606" customFormat="1" x14ac:dyDescent="0.25"/>
    <row r="406" s="606" customFormat="1" x14ac:dyDescent="0.25"/>
    <row r="407" s="606" customFormat="1" x14ac:dyDescent="0.25"/>
    <row r="408" s="606" customFormat="1" x14ac:dyDescent="0.25"/>
    <row r="409" s="606" customFormat="1" x14ac:dyDescent="0.25"/>
    <row r="410" s="606" customFormat="1" x14ac:dyDescent="0.25"/>
    <row r="411" s="606" customFormat="1" x14ac:dyDescent="0.25"/>
    <row r="412" s="606" customFormat="1" x14ac:dyDescent="0.25"/>
    <row r="413" s="606" customFormat="1" x14ac:dyDescent="0.25"/>
    <row r="414" s="606" customFormat="1" x14ac:dyDescent="0.25"/>
    <row r="415" s="606" customFormat="1" x14ac:dyDescent="0.25"/>
    <row r="416" s="606" customFormat="1" x14ac:dyDescent="0.25"/>
    <row r="417" s="606" customFormat="1" x14ac:dyDescent="0.25"/>
    <row r="418" s="606" customFormat="1" x14ac:dyDescent="0.25"/>
    <row r="419" s="606" customFormat="1" x14ac:dyDescent="0.25"/>
    <row r="420" s="606" customFormat="1" x14ac:dyDescent="0.25"/>
    <row r="421" s="606" customFormat="1" x14ac:dyDescent="0.25"/>
    <row r="422" s="606" customFormat="1" x14ac:dyDescent="0.25"/>
    <row r="423" s="606" customFormat="1" x14ac:dyDescent="0.25"/>
    <row r="424" s="606" customFormat="1" x14ac:dyDescent="0.25"/>
    <row r="425" s="606" customFormat="1" x14ac:dyDescent="0.25"/>
    <row r="426" s="606" customFormat="1" x14ac:dyDescent="0.25"/>
    <row r="427" s="606" customFormat="1" x14ac:dyDescent="0.25"/>
    <row r="428" s="606" customFormat="1" x14ac:dyDescent="0.25"/>
    <row r="429" s="606" customFormat="1" x14ac:dyDescent="0.25"/>
    <row r="430" s="606" customFormat="1" x14ac:dyDescent="0.25"/>
    <row r="431" s="606" customFormat="1" x14ac:dyDescent="0.25"/>
    <row r="432" s="606" customFormat="1" x14ac:dyDescent="0.25"/>
    <row r="433" s="606" customFormat="1" x14ac:dyDescent="0.25"/>
    <row r="434" s="606" customFormat="1" x14ac:dyDescent="0.25"/>
    <row r="435" s="606" customFormat="1" x14ac:dyDescent="0.25"/>
    <row r="436" s="606" customFormat="1" x14ac:dyDescent="0.25"/>
    <row r="437" s="606" customFormat="1" x14ac:dyDescent="0.25"/>
    <row r="438" s="606" customFormat="1" x14ac:dyDescent="0.25"/>
    <row r="439" s="606" customFormat="1" x14ac:dyDescent="0.25"/>
    <row r="440" s="606" customFormat="1" x14ac:dyDescent="0.25"/>
    <row r="441" s="606" customFormat="1" x14ac:dyDescent="0.25"/>
    <row r="442" s="606" customFormat="1" x14ac:dyDescent="0.25"/>
    <row r="443" s="606" customFormat="1" x14ac:dyDescent="0.25"/>
    <row r="444" s="606" customFormat="1" x14ac:dyDescent="0.25"/>
    <row r="445" s="606" customFormat="1" x14ac:dyDescent="0.25"/>
    <row r="446" s="606" customFormat="1" x14ac:dyDescent="0.25"/>
    <row r="447" s="606" customFormat="1" x14ac:dyDescent="0.25"/>
    <row r="448" s="606" customFormat="1" x14ac:dyDescent="0.25"/>
    <row r="449" s="606" customFormat="1" x14ac:dyDescent="0.25"/>
    <row r="450" s="606" customFormat="1" x14ac:dyDescent="0.25"/>
    <row r="451" s="606" customFormat="1" x14ac:dyDescent="0.25"/>
    <row r="452" s="606" customFormat="1" x14ac:dyDescent="0.25"/>
    <row r="453" s="606" customFormat="1" x14ac:dyDescent="0.25"/>
    <row r="454" s="606" customFormat="1" x14ac:dyDescent="0.25"/>
    <row r="455" s="606" customFormat="1" x14ac:dyDescent="0.25"/>
    <row r="456" s="606" customFormat="1" x14ac:dyDescent="0.25"/>
    <row r="457" s="606" customFormat="1" x14ac:dyDescent="0.25"/>
    <row r="458" s="606" customFormat="1" x14ac:dyDescent="0.25"/>
    <row r="459" s="606" customFormat="1" x14ac:dyDescent="0.25"/>
    <row r="460" s="606" customFormat="1" x14ac:dyDescent="0.25"/>
    <row r="461" s="606" customFormat="1" x14ac:dyDescent="0.25"/>
    <row r="462" s="606" customFormat="1" x14ac:dyDescent="0.25"/>
    <row r="463" s="606" customFormat="1" x14ac:dyDescent="0.25"/>
    <row r="464" s="606" customFormat="1" x14ac:dyDescent="0.25"/>
    <row r="465" s="606" customFormat="1" x14ac:dyDescent="0.25"/>
    <row r="466" s="606" customFormat="1" x14ac:dyDescent="0.25"/>
    <row r="467" s="606" customFormat="1" x14ac:dyDescent="0.25"/>
    <row r="468" s="606" customFormat="1" x14ac:dyDescent="0.25"/>
    <row r="469" s="606" customFormat="1" x14ac:dyDescent="0.25"/>
    <row r="470" s="606" customFormat="1" x14ac:dyDescent="0.25"/>
    <row r="471" s="606" customFormat="1" x14ac:dyDescent="0.25"/>
    <row r="472" s="606" customFormat="1" x14ac:dyDescent="0.25"/>
    <row r="473" s="606" customFormat="1" x14ac:dyDescent="0.25"/>
    <row r="474" s="606" customFormat="1" x14ac:dyDescent="0.25"/>
    <row r="475" s="606" customFormat="1" x14ac:dyDescent="0.25"/>
    <row r="476" s="606" customFormat="1" x14ac:dyDescent="0.25"/>
    <row r="477" s="606" customFormat="1" x14ac:dyDescent="0.25"/>
    <row r="478" s="606" customFormat="1" x14ac:dyDescent="0.25"/>
    <row r="479" s="606" customFormat="1" x14ac:dyDescent="0.25"/>
    <row r="480" s="606" customFormat="1" x14ac:dyDescent="0.25"/>
    <row r="481" s="606" customFormat="1" x14ac:dyDescent="0.25"/>
    <row r="482" s="606" customFormat="1" x14ac:dyDescent="0.25"/>
    <row r="483" s="606" customFormat="1" x14ac:dyDescent="0.25"/>
    <row r="484" s="606" customFormat="1" x14ac:dyDescent="0.25"/>
    <row r="485" s="606" customFormat="1" x14ac:dyDescent="0.25"/>
    <row r="486" s="606" customFormat="1" x14ac:dyDescent="0.25"/>
    <row r="487" s="606" customFormat="1" x14ac:dyDescent="0.25"/>
    <row r="488" s="606" customFormat="1" x14ac:dyDescent="0.25"/>
    <row r="489" s="606" customFormat="1" x14ac:dyDescent="0.25"/>
    <row r="490" s="606" customFormat="1" x14ac:dyDescent="0.25"/>
    <row r="491" s="606" customFormat="1" x14ac:dyDescent="0.25"/>
    <row r="492" s="606" customFormat="1" x14ac:dyDescent="0.25"/>
    <row r="493" s="606" customFormat="1" x14ac:dyDescent="0.25"/>
    <row r="494" s="606" customFormat="1" x14ac:dyDescent="0.25"/>
    <row r="495" s="606" customFormat="1" x14ac:dyDescent="0.25"/>
    <row r="496" s="606" customFormat="1" x14ac:dyDescent="0.25"/>
    <row r="497" s="606" customFormat="1" x14ac:dyDescent="0.25"/>
    <row r="498" s="606" customFormat="1" x14ac:dyDescent="0.25"/>
    <row r="499" s="606" customFormat="1" x14ac:dyDescent="0.25"/>
    <row r="500" s="606" customFormat="1" x14ac:dyDescent="0.25"/>
    <row r="501" s="606" customFormat="1" x14ac:dyDescent="0.25"/>
    <row r="502" s="606" customFormat="1" x14ac:dyDescent="0.25"/>
    <row r="503" s="606" customFormat="1" x14ac:dyDescent="0.25"/>
    <row r="504" s="606" customFormat="1" x14ac:dyDescent="0.25"/>
    <row r="505" s="606" customFormat="1" x14ac:dyDescent="0.25"/>
    <row r="506" s="606" customFormat="1" x14ac:dyDescent="0.25"/>
    <row r="507" s="606" customFormat="1" x14ac:dyDescent="0.25"/>
    <row r="508" s="606" customFormat="1" x14ac:dyDescent="0.25"/>
    <row r="509" s="606" customFormat="1" x14ac:dyDescent="0.25"/>
    <row r="510" s="606" customFormat="1" x14ac:dyDescent="0.25"/>
    <row r="511" s="606" customFormat="1" x14ac:dyDescent="0.25"/>
    <row r="512" s="606" customFormat="1" x14ac:dyDescent="0.25"/>
    <row r="513" s="606" customFormat="1" x14ac:dyDescent="0.25"/>
    <row r="514" s="606" customFormat="1" x14ac:dyDescent="0.25"/>
    <row r="515" s="606" customFormat="1" x14ac:dyDescent="0.25"/>
    <row r="516" s="606" customFormat="1" x14ac:dyDescent="0.25"/>
    <row r="517" s="606" customFormat="1" x14ac:dyDescent="0.25"/>
    <row r="518" s="606" customFormat="1" x14ac:dyDescent="0.25"/>
    <row r="519" s="606" customFormat="1" x14ac:dyDescent="0.25"/>
    <row r="520" s="606" customFormat="1" x14ac:dyDescent="0.25"/>
    <row r="521" s="606" customFormat="1" x14ac:dyDescent="0.25"/>
    <row r="522" s="606" customFormat="1" x14ac:dyDescent="0.25"/>
    <row r="523" s="606" customFormat="1" x14ac:dyDescent="0.25"/>
    <row r="524" s="606" customFormat="1" x14ac:dyDescent="0.25"/>
    <row r="525" s="606" customFormat="1" x14ac:dyDescent="0.25"/>
    <row r="526" s="606" customFormat="1" x14ac:dyDescent="0.25"/>
    <row r="527" s="606" customFormat="1" x14ac:dyDescent="0.25"/>
    <row r="528" s="606" customFormat="1" x14ac:dyDescent="0.25"/>
    <row r="529" s="606" customFormat="1" x14ac:dyDescent="0.25"/>
    <row r="530" s="606" customFormat="1" x14ac:dyDescent="0.25"/>
    <row r="531" s="606" customFormat="1" x14ac:dyDescent="0.25"/>
    <row r="532" s="606" customFormat="1" x14ac:dyDescent="0.25"/>
    <row r="533" s="606" customFormat="1" x14ac:dyDescent="0.25"/>
    <row r="534" s="606" customFormat="1" x14ac:dyDescent="0.25"/>
    <row r="535" s="606" customFormat="1" x14ac:dyDescent="0.25"/>
    <row r="536" s="606" customFormat="1" x14ac:dyDescent="0.25"/>
    <row r="537" s="606" customFormat="1" x14ac:dyDescent="0.25"/>
    <row r="538" s="606" customFormat="1" x14ac:dyDescent="0.25"/>
    <row r="539" s="606" customFormat="1" x14ac:dyDescent="0.25"/>
    <row r="540" s="606" customFormat="1" x14ac:dyDescent="0.25"/>
    <row r="541" s="606" customFormat="1" x14ac:dyDescent="0.25"/>
    <row r="542" s="606" customFormat="1" x14ac:dyDescent="0.25"/>
    <row r="543" s="606" customFormat="1" x14ac:dyDescent="0.25"/>
    <row r="544" s="606" customFormat="1" x14ac:dyDescent="0.25"/>
    <row r="545" s="606" customFormat="1" x14ac:dyDescent="0.25"/>
    <row r="546" s="606" customFormat="1" x14ac:dyDescent="0.25"/>
    <row r="547" s="606" customFormat="1" x14ac:dyDescent="0.25"/>
    <row r="548" s="606" customFormat="1" x14ac:dyDescent="0.25"/>
    <row r="549" s="606" customFormat="1" x14ac:dyDescent="0.25"/>
    <row r="550" s="606" customFormat="1" x14ac:dyDescent="0.25"/>
    <row r="551" s="606" customFormat="1" x14ac:dyDescent="0.25"/>
    <row r="552" s="606" customFormat="1" x14ac:dyDescent="0.25"/>
    <row r="553" s="606" customFormat="1" x14ac:dyDescent="0.25"/>
    <row r="554" s="606" customFormat="1" x14ac:dyDescent="0.25"/>
    <row r="555" s="606" customFormat="1" x14ac:dyDescent="0.25"/>
    <row r="556" s="606" customFormat="1" x14ac:dyDescent="0.25"/>
    <row r="557" s="606" customFormat="1" x14ac:dyDescent="0.25"/>
    <row r="558" s="606" customFormat="1" x14ac:dyDescent="0.25"/>
    <row r="559" s="606" customFormat="1" x14ac:dyDescent="0.25"/>
    <row r="560" s="606" customFormat="1" x14ac:dyDescent="0.25"/>
    <row r="561" s="606" customFormat="1" x14ac:dyDescent="0.25"/>
    <row r="562" s="606" customFormat="1" x14ac:dyDescent="0.25"/>
    <row r="563" s="606" customFormat="1" x14ac:dyDescent="0.25"/>
    <row r="564" s="606" customFormat="1" x14ac:dyDescent="0.25"/>
    <row r="565" s="606" customFormat="1" x14ac:dyDescent="0.25"/>
    <row r="566" s="606" customFormat="1" x14ac:dyDescent="0.25"/>
    <row r="567" s="606" customFormat="1" x14ac:dyDescent="0.25"/>
    <row r="568" s="606" customFormat="1" x14ac:dyDescent="0.25"/>
    <row r="569" s="606" customFormat="1" x14ac:dyDescent="0.25"/>
    <row r="570" s="606" customFormat="1" x14ac:dyDescent="0.25"/>
    <row r="571" s="606" customFormat="1" x14ac:dyDescent="0.25"/>
    <row r="572" s="606" customFormat="1" x14ac:dyDescent="0.25"/>
    <row r="573" s="606" customFormat="1" x14ac:dyDescent="0.25"/>
    <row r="574" s="606" customFormat="1" x14ac:dyDescent="0.25"/>
    <row r="575" s="606" customFormat="1" x14ac:dyDescent="0.25"/>
    <row r="576" s="606" customFormat="1" x14ac:dyDescent="0.25"/>
    <row r="577" s="606" customFormat="1" x14ac:dyDescent="0.25"/>
    <row r="578" s="606" customFormat="1" x14ac:dyDescent="0.25"/>
    <row r="579" s="606" customFormat="1" x14ac:dyDescent="0.25"/>
    <row r="580" s="606" customFormat="1" x14ac:dyDescent="0.25"/>
    <row r="581" s="606" customFormat="1" x14ac:dyDescent="0.25"/>
    <row r="582" s="606" customFormat="1" x14ac:dyDescent="0.25"/>
    <row r="583" s="606" customFormat="1" x14ac:dyDescent="0.25"/>
    <row r="584" s="606" customFormat="1" x14ac:dyDescent="0.25"/>
    <row r="585" s="606" customFormat="1" x14ac:dyDescent="0.25"/>
    <row r="586" s="606" customFormat="1" x14ac:dyDescent="0.25"/>
    <row r="587" s="606" customFormat="1" x14ac:dyDescent="0.25"/>
    <row r="588" s="606" customFormat="1" x14ac:dyDescent="0.25"/>
    <row r="589" s="606" customFormat="1" x14ac:dyDescent="0.25"/>
    <row r="590" s="606" customFormat="1" x14ac:dyDescent="0.25"/>
    <row r="591" s="606" customFormat="1" x14ac:dyDescent="0.25"/>
    <row r="592" s="606" customFormat="1" x14ac:dyDescent="0.25"/>
    <row r="593" s="606" customFormat="1" x14ac:dyDescent="0.25"/>
    <row r="594" s="606" customFormat="1" x14ac:dyDescent="0.25"/>
    <row r="595" s="606" customFormat="1" x14ac:dyDescent="0.25"/>
    <row r="596" s="606" customFormat="1" x14ac:dyDescent="0.25"/>
    <row r="597" s="606" customFormat="1" x14ac:dyDescent="0.25"/>
    <row r="598" s="606" customFormat="1" x14ac:dyDescent="0.25"/>
    <row r="599" s="606" customFormat="1" x14ac:dyDescent="0.25"/>
    <row r="600" s="606" customFormat="1" x14ac:dyDescent="0.25"/>
    <row r="601" s="606" customFormat="1" x14ac:dyDescent="0.25"/>
    <row r="602" s="606" customFormat="1" x14ac:dyDescent="0.25"/>
    <row r="603" s="606" customFormat="1" x14ac:dyDescent="0.25"/>
    <row r="604" s="606" customFormat="1" x14ac:dyDescent="0.25"/>
    <row r="605" s="606" customFormat="1" x14ac:dyDescent="0.25"/>
    <row r="606" s="606" customFormat="1" x14ac:dyDescent="0.25"/>
    <row r="607" s="606" customFormat="1" x14ac:dyDescent="0.25"/>
    <row r="608" s="606" customFormat="1" x14ac:dyDescent="0.25"/>
    <row r="609" s="606" customFormat="1" x14ac:dyDescent="0.25"/>
    <row r="610" s="606" customFormat="1" x14ac:dyDescent="0.25"/>
    <row r="611" s="606" customFormat="1" x14ac:dyDescent="0.25"/>
    <row r="612" s="606" customFormat="1" x14ac:dyDescent="0.25"/>
    <row r="613" s="606" customFormat="1" x14ac:dyDescent="0.25"/>
    <row r="614" s="606" customFormat="1" x14ac:dyDescent="0.25"/>
    <row r="615" s="606" customFormat="1" x14ac:dyDescent="0.25"/>
    <row r="616" s="606" customFormat="1" x14ac:dyDescent="0.25"/>
    <row r="617" s="606" customFormat="1" x14ac:dyDescent="0.25"/>
    <row r="618" s="606" customFormat="1" x14ac:dyDescent="0.25"/>
    <row r="619" s="606" customFormat="1" x14ac:dyDescent="0.25"/>
    <row r="620" s="606" customFormat="1" x14ac:dyDescent="0.25"/>
    <row r="621" s="606" customFormat="1" x14ac:dyDescent="0.25"/>
    <row r="622" s="606" customFormat="1" x14ac:dyDescent="0.25"/>
    <row r="623" s="606" customFormat="1" x14ac:dyDescent="0.25"/>
    <row r="624" s="606" customFormat="1" x14ac:dyDescent="0.25"/>
    <row r="625" s="606" customFormat="1" x14ac:dyDescent="0.25"/>
    <row r="626" s="606" customFormat="1" x14ac:dyDescent="0.25"/>
    <row r="627" s="606" customFormat="1" x14ac:dyDescent="0.25"/>
    <row r="628" s="606" customFormat="1" x14ac:dyDescent="0.25"/>
    <row r="629" s="606" customFormat="1" x14ac:dyDescent="0.25"/>
    <row r="630" s="606" customFormat="1" x14ac:dyDescent="0.25"/>
    <row r="631" s="606" customFormat="1" x14ac:dyDescent="0.25"/>
    <row r="632" s="606" customFormat="1" x14ac:dyDescent="0.25"/>
    <row r="633" s="606" customFormat="1" x14ac:dyDescent="0.25"/>
    <row r="634" s="606" customFormat="1" x14ac:dyDescent="0.25"/>
    <row r="635" s="606" customFormat="1" x14ac:dyDescent="0.25"/>
    <row r="636" s="606" customFormat="1" x14ac:dyDescent="0.25"/>
    <row r="637" s="606" customFormat="1" x14ac:dyDescent="0.25"/>
    <row r="638" s="606" customFormat="1" x14ac:dyDescent="0.25"/>
    <row r="639" s="606" customFormat="1" x14ac:dyDescent="0.25"/>
    <row r="640" s="606" customFormat="1" x14ac:dyDescent="0.25"/>
    <row r="641" s="606" customFormat="1" x14ac:dyDescent="0.25"/>
    <row r="642" s="606" customFormat="1" x14ac:dyDescent="0.25"/>
    <row r="643" s="606" customFormat="1" x14ac:dyDescent="0.25"/>
    <row r="644" s="606" customFormat="1" x14ac:dyDescent="0.25"/>
    <row r="645" s="606" customFormat="1" x14ac:dyDescent="0.25"/>
    <row r="646" s="606" customFormat="1" x14ac:dyDescent="0.25"/>
    <row r="647" s="606" customFormat="1" x14ac:dyDescent="0.25"/>
    <row r="648" s="606" customFormat="1" x14ac:dyDescent="0.25"/>
    <row r="649" s="606" customFormat="1" x14ac:dyDescent="0.25"/>
    <row r="650" s="606" customFormat="1" x14ac:dyDescent="0.25"/>
    <row r="651" s="606" customFormat="1" x14ac:dyDescent="0.25"/>
    <row r="652" s="606" customFormat="1" x14ac:dyDescent="0.25"/>
    <row r="653" s="606" customFormat="1" x14ac:dyDescent="0.25"/>
    <row r="654" s="606" customFormat="1" x14ac:dyDescent="0.25"/>
    <row r="655" s="606" customFormat="1" x14ac:dyDescent="0.25"/>
    <row r="656" s="606" customFormat="1" x14ac:dyDescent="0.25"/>
    <row r="657" s="606" customFormat="1" x14ac:dyDescent="0.25"/>
    <row r="658" s="606" customFormat="1" x14ac:dyDescent="0.25"/>
    <row r="659" s="606" customFormat="1" x14ac:dyDescent="0.25"/>
    <row r="660" s="606" customFormat="1" x14ac:dyDescent="0.25"/>
    <row r="661" s="606" customFormat="1" x14ac:dyDescent="0.25"/>
    <row r="662" s="606" customFormat="1" x14ac:dyDescent="0.25"/>
    <row r="663" s="606" customFormat="1" x14ac:dyDescent="0.25"/>
    <row r="664" s="606" customFormat="1" x14ac:dyDescent="0.25"/>
    <row r="665" s="606" customFormat="1" x14ac:dyDescent="0.25"/>
    <row r="666" s="606" customFormat="1" x14ac:dyDescent="0.25"/>
    <row r="667" s="606" customFormat="1" x14ac:dyDescent="0.25"/>
    <row r="668" s="606" customFormat="1" x14ac:dyDescent="0.25"/>
    <row r="669" s="606" customFormat="1" x14ac:dyDescent="0.25"/>
    <row r="670" s="606" customFormat="1" x14ac:dyDescent="0.25"/>
    <row r="671" s="606" customFormat="1" x14ac:dyDescent="0.25"/>
    <row r="672" s="606" customFormat="1" x14ac:dyDescent="0.25"/>
    <row r="673" s="606" customFormat="1" x14ac:dyDescent="0.25"/>
    <row r="674" s="606" customFormat="1" x14ac:dyDescent="0.25"/>
    <row r="675" s="606" customFormat="1" x14ac:dyDescent="0.25"/>
    <row r="676" s="606" customFormat="1" x14ac:dyDescent="0.25"/>
    <row r="677" s="606" customFormat="1" x14ac:dyDescent="0.25"/>
    <row r="678" s="606" customFormat="1" x14ac:dyDescent="0.25"/>
    <row r="679" s="606" customFormat="1" x14ac:dyDescent="0.25"/>
    <row r="680" s="606" customFormat="1" x14ac:dyDescent="0.25"/>
    <row r="681" s="606" customFormat="1" x14ac:dyDescent="0.25"/>
    <row r="682" s="606" customFormat="1" x14ac:dyDescent="0.25"/>
    <row r="683" s="606" customFormat="1" x14ac:dyDescent="0.25"/>
    <row r="684" s="606" customFormat="1" x14ac:dyDescent="0.25"/>
    <row r="685" s="606" customFormat="1" x14ac:dyDescent="0.25"/>
    <row r="686" s="606" customFormat="1" x14ac:dyDescent="0.25"/>
    <row r="687" s="606" customFormat="1" x14ac:dyDescent="0.25"/>
    <row r="688" s="606" customFormat="1" x14ac:dyDescent="0.25"/>
    <row r="689" s="606" customFormat="1" x14ac:dyDescent="0.25"/>
    <row r="690" s="606" customFormat="1" x14ac:dyDescent="0.25"/>
    <row r="691" s="606" customFormat="1" x14ac:dyDescent="0.25"/>
    <row r="692" s="606" customFormat="1" x14ac:dyDescent="0.25"/>
    <row r="693" s="606" customFormat="1" x14ac:dyDescent="0.25"/>
    <row r="694" s="606" customFormat="1" x14ac:dyDescent="0.25"/>
    <row r="695" s="606" customFormat="1" x14ac:dyDescent="0.25"/>
    <row r="696" s="606" customFormat="1" x14ac:dyDescent="0.25"/>
    <row r="697" s="606" customFormat="1" x14ac:dyDescent="0.25"/>
    <row r="698" s="606" customFormat="1" x14ac:dyDescent="0.25"/>
    <row r="699" s="606" customFormat="1" x14ac:dyDescent="0.25"/>
    <row r="700" s="606" customFormat="1" x14ac:dyDescent="0.25"/>
    <row r="701" s="606" customFormat="1" x14ac:dyDescent="0.25"/>
    <row r="702" s="606" customFormat="1" x14ac:dyDescent="0.25"/>
    <row r="703" s="606" customFormat="1" x14ac:dyDescent="0.25"/>
    <row r="704" s="606" customFormat="1" x14ac:dyDescent="0.25"/>
    <row r="705" s="606" customFormat="1" x14ac:dyDescent="0.25"/>
    <row r="706" s="606" customFormat="1" x14ac:dyDescent="0.25"/>
    <row r="707" s="606" customFormat="1" x14ac:dyDescent="0.25"/>
    <row r="708" s="606" customFormat="1" x14ac:dyDescent="0.25"/>
    <row r="709" s="606" customFormat="1" x14ac:dyDescent="0.25"/>
    <row r="710" s="606" customFormat="1" x14ac:dyDescent="0.25"/>
    <row r="711" s="606" customFormat="1" x14ac:dyDescent="0.25"/>
    <row r="712" s="606" customFormat="1" x14ac:dyDescent="0.25"/>
    <row r="713" s="606" customFormat="1" x14ac:dyDescent="0.25"/>
    <row r="714" s="606" customFormat="1" x14ac:dyDescent="0.25"/>
    <row r="715" s="606" customFormat="1" x14ac:dyDescent="0.25"/>
    <row r="716" s="606" customFormat="1" x14ac:dyDescent="0.25"/>
    <row r="717" s="606" customFormat="1" x14ac:dyDescent="0.25"/>
    <row r="718" s="606" customFormat="1" x14ac:dyDescent="0.25"/>
    <row r="719" s="606" customFormat="1" x14ac:dyDescent="0.25"/>
    <row r="720" s="606" customFormat="1" x14ac:dyDescent="0.25"/>
    <row r="721" s="606" customFormat="1" x14ac:dyDescent="0.25"/>
    <row r="722" s="606" customFormat="1" x14ac:dyDescent="0.25"/>
    <row r="723" s="606" customFormat="1" x14ac:dyDescent="0.25"/>
    <row r="724" s="606" customFormat="1" x14ac:dyDescent="0.25"/>
    <row r="725" s="606" customFormat="1" x14ac:dyDescent="0.25"/>
    <row r="726" s="606" customFormat="1" x14ac:dyDescent="0.25"/>
    <row r="727" s="606" customFormat="1" x14ac:dyDescent="0.25"/>
    <row r="728" s="606" customFormat="1" x14ac:dyDescent="0.25"/>
    <row r="729" s="606" customFormat="1" x14ac:dyDescent="0.25"/>
    <row r="730" s="606" customFormat="1" x14ac:dyDescent="0.25"/>
    <row r="731" s="606" customFormat="1" x14ac:dyDescent="0.25"/>
    <row r="732" s="606" customFormat="1" x14ac:dyDescent="0.25"/>
    <row r="733" s="606" customFormat="1" x14ac:dyDescent="0.25"/>
    <row r="734" s="606" customFormat="1" x14ac:dyDescent="0.25"/>
    <row r="735" s="606" customFormat="1" x14ac:dyDescent="0.25"/>
    <row r="736" s="606" customFormat="1" x14ac:dyDescent="0.25"/>
    <row r="737" s="606" customFormat="1" x14ac:dyDescent="0.25"/>
    <row r="738" s="606" customFormat="1" x14ac:dyDescent="0.25"/>
    <row r="739" s="606" customFormat="1" x14ac:dyDescent="0.25"/>
    <row r="740" s="606" customFormat="1" x14ac:dyDescent="0.25"/>
    <row r="741" s="606" customFormat="1" x14ac:dyDescent="0.25"/>
    <row r="742" s="606" customFormat="1" x14ac:dyDescent="0.25"/>
    <row r="743" s="606" customFormat="1" x14ac:dyDescent="0.25"/>
    <row r="744" s="606" customFormat="1" x14ac:dyDescent="0.25"/>
    <row r="745" s="606" customFormat="1" x14ac:dyDescent="0.25"/>
    <row r="746" s="606" customFormat="1" x14ac:dyDescent="0.25"/>
    <row r="747" s="606" customFormat="1" x14ac:dyDescent="0.25"/>
    <row r="748" s="606" customFormat="1" x14ac:dyDescent="0.25"/>
    <row r="749" s="606" customFormat="1" x14ac:dyDescent="0.25"/>
    <row r="750" s="606" customFormat="1" x14ac:dyDescent="0.25"/>
    <row r="751" s="606" customFormat="1" x14ac:dyDescent="0.25"/>
    <row r="752" s="606" customFormat="1" x14ac:dyDescent="0.25"/>
    <row r="753" s="606" customFormat="1" x14ac:dyDescent="0.25"/>
    <row r="754" s="606" customFormat="1" x14ac:dyDescent="0.25"/>
    <row r="755" s="606" customFormat="1" x14ac:dyDescent="0.25"/>
    <row r="756" s="606" customFormat="1" x14ac:dyDescent="0.25"/>
    <row r="757" s="606" customFormat="1" x14ac:dyDescent="0.25"/>
    <row r="758" s="606" customFormat="1" x14ac:dyDescent="0.25"/>
    <row r="759" s="606" customFormat="1" x14ac:dyDescent="0.25"/>
    <row r="760" s="606" customFormat="1" x14ac:dyDescent="0.25"/>
    <row r="761" s="606" customFormat="1" x14ac:dyDescent="0.25"/>
    <row r="762" s="606" customFormat="1" x14ac:dyDescent="0.25"/>
    <row r="763" s="606" customFormat="1" x14ac:dyDescent="0.25"/>
    <row r="764" s="606" customFormat="1" x14ac:dyDescent="0.25"/>
    <row r="765" s="606" customFormat="1" x14ac:dyDescent="0.25"/>
    <row r="766" s="606" customFormat="1" x14ac:dyDescent="0.25"/>
    <row r="767" s="606" customFormat="1" x14ac:dyDescent="0.25"/>
    <row r="768" s="606" customFormat="1" x14ac:dyDescent="0.25"/>
    <row r="769" s="606" customFormat="1" x14ac:dyDescent="0.25"/>
    <row r="770" s="606" customFormat="1" x14ac:dyDescent="0.25"/>
    <row r="771" s="606" customFormat="1" x14ac:dyDescent="0.25"/>
    <row r="772" s="606" customFormat="1" x14ac:dyDescent="0.25"/>
    <row r="773" s="606" customFormat="1" x14ac:dyDescent="0.25"/>
    <row r="774" s="606" customFormat="1" x14ac:dyDescent="0.25"/>
    <row r="775" s="606" customFormat="1" x14ac:dyDescent="0.25"/>
    <row r="776" s="606" customFormat="1" x14ac:dyDescent="0.25"/>
    <row r="777" s="606" customFormat="1" x14ac:dyDescent="0.25"/>
    <row r="778" s="606" customFormat="1" x14ac:dyDescent="0.25"/>
    <row r="779" s="606" customFormat="1" x14ac:dyDescent="0.25"/>
    <row r="780" s="606" customFormat="1" x14ac:dyDescent="0.25"/>
    <row r="781" s="606" customFormat="1" x14ac:dyDescent="0.25"/>
    <row r="782" s="606" customFormat="1" x14ac:dyDescent="0.25"/>
    <row r="783" s="606" customFormat="1" x14ac:dyDescent="0.25"/>
    <row r="784" s="606" customFormat="1" x14ac:dyDescent="0.25"/>
    <row r="785" s="606" customFormat="1" x14ac:dyDescent="0.25"/>
    <row r="786" s="606" customFormat="1" x14ac:dyDescent="0.25"/>
    <row r="787" s="606" customFormat="1" x14ac:dyDescent="0.25"/>
    <row r="788" s="606" customFormat="1" x14ac:dyDescent="0.25"/>
    <row r="789" s="606" customFormat="1" x14ac:dyDescent="0.25"/>
    <row r="790" s="606" customFormat="1" x14ac:dyDescent="0.25"/>
    <row r="791" s="606" customFormat="1" x14ac:dyDescent="0.25"/>
    <row r="792" s="606" customFormat="1" x14ac:dyDescent="0.25"/>
    <row r="793" s="606" customFormat="1" x14ac:dyDescent="0.25"/>
    <row r="794" s="606" customFormat="1" x14ac:dyDescent="0.25"/>
    <row r="795" s="606" customFormat="1" x14ac:dyDescent="0.25"/>
    <row r="796" s="606" customFormat="1" x14ac:dyDescent="0.25"/>
    <row r="797" s="606" customFormat="1" x14ac:dyDescent="0.25"/>
    <row r="798" s="606" customFormat="1" x14ac:dyDescent="0.25"/>
    <row r="799" s="606" customFormat="1" x14ac:dyDescent="0.25"/>
    <row r="800" s="606" customFormat="1" x14ac:dyDescent="0.25"/>
    <row r="801" s="606" customFormat="1" x14ac:dyDescent="0.25"/>
    <row r="802" s="606" customFormat="1" x14ac:dyDescent="0.25"/>
    <row r="803" s="606" customFormat="1" x14ac:dyDescent="0.25"/>
    <row r="804" s="606" customFormat="1" x14ac:dyDescent="0.25"/>
    <row r="805" s="606" customFormat="1" x14ac:dyDescent="0.25"/>
    <row r="806" s="606" customFormat="1" x14ac:dyDescent="0.25"/>
    <row r="807" s="606" customFormat="1" x14ac:dyDescent="0.25"/>
    <row r="808" s="606" customFormat="1" x14ac:dyDescent="0.25"/>
    <row r="809" s="606" customFormat="1" x14ac:dyDescent="0.25"/>
    <row r="810" s="606" customFormat="1" x14ac:dyDescent="0.25"/>
    <row r="811" s="606" customFormat="1" x14ac:dyDescent="0.25"/>
    <row r="812" s="606" customFormat="1" x14ac:dyDescent="0.25"/>
    <row r="813" s="606" customFormat="1" x14ac:dyDescent="0.25"/>
    <row r="814" s="606" customFormat="1" x14ac:dyDescent="0.25"/>
    <row r="815" s="606" customFormat="1" x14ac:dyDescent="0.25"/>
    <row r="816" s="606" customFormat="1" x14ac:dyDescent="0.25"/>
    <row r="817" s="606" customFormat="1" x14ac:dyDescent="0.25"/>
    <row r="818" s="606" customFormat="1" x14ac:dyDescent="0.25"/>
    <row r="819" s="606" customFormat="1" x14ac:dyDescent="0.25"/>
    <row r="820" s="606" customFormat="1" x14ac:dyDescent="0.25"/>
    <row r="821" s="606" customFormat="1" x14ac:dyDescent="0.25"/>
    <row r="822" s="606" customFormat="1" x14ac:dyDescent="0.25"/>
    <row r="823" s="606" customFormat="1" x14ac:dyDescent="0.25"/>
    <row r="824" s="606" customFormat="1" x14ac:dyDescent="0.25"/>
    <row r="825" s="606" customFormat="1" x14ac:dyDescent="0.25"/>
    <row r="826" s="606" customFormat="1" x14ac:dyDescent="0.25"/>
    <row r="827" s="606" customFormat="1" x14ac:dyDescent="0.25"/>
    <row r="828" s="606" customFormat="1" x14ac:dyDescent="0.25"/>
    <row r="829" s="606" customFormat="1" x14ac:dyDescent="0.25"/>
    <row r="830" s="606" customFormat="1" x14ac:dyDescent="0.25"/>
    <row r="831" s="606" customFormat="1" x14ac:dyDescent="0.25"/>
    <row r="832" s="606" customFormat="1" x14ac:dyDescent="0.25"/>
    <row r="833" s="606" customFormat="1" x14ac:dyDescent="0.25"/>
    <row r="834" s="606" customFormat="1" x14ac:dyDescent="0.25"/>
    <row r="835" s="606" customFormat="1" x14ac:dyDescent="0.25"/>
    <row r="836" s="606" customFormat="1" x14ac:dyDescent="0.25"/>
    <row r="837" s="606" customFormat="1" x14ac:dyDescent="0.25"/>
    <row r="838" s="606" customFormat="1" x14ac:dyDescent="0.25"/>
    <row r="839" s="606" customFormat="1" x14ac:dyDescent="0.25"/>
    <row r="840" s="606" customFormat="1" x14ac:dyDescent="0.25"/>
    <row r="841" s="606" customFormat="1" x14ac:dyDescent="0.25"/>
    <row r="842" s="606" customFormat="1" x14ac:dyDescent="0.25"/>
    <row r="843" s="606" customFormat="1" x14ac:dyDescent="0.25"/>
    <row r="844" s="606" customFormat="1" x14ac:dyDescent="0.25"/>
    <row r="845" s="606" customFormat="1" x14ac:dyDescent="0.25"/>
    <row r="846" s="606" customFormat="1" x14ac:dyDescent="0.25"/>
    <row r="847" s="606" customFormat="1" x14ac:dyDescent="0.25"/>
    <row r="848" s="606" customFormat="1" x14ac:dyDescent="0.25"/>
    <row r="849" s="606" customFormat="1" x14ac:dyDescent="0.25"/>
    <row r="850" s="606" customFormat="1" x14ac:dyDescent="0.25"/>
    <row r="851" s="606" customFormat="1" x14ac:dyDescent="0.25"/>
    <row r="852" s="606" customFormat="1" x14ac:dyDescent="0.25"/>
    <row r="853" s="606" customFormat="1" x14ac:dyDescent="0.25"/>
    <row r="854" s="606" customFormat="1" x14ac:dyDescent="0.25"/>
    <row r="855" s="606" customFormat="1" x14ac:dyDescent="0.25"/>
    <row r="856" s="606" customFormat="1" x14ac:dyDescent="0.25"/>
    <row r="857" s="606" customFormat="1" x14ac:dyDescent="0.25"/>
    <row r="858" s="606" customFormat="1" x14ac:dyDescent="0.25"/>
    <row r="859" s="606" customFormat="1" x14ac:dyDescent="0.25"/>
    <row r="860" s="606" customFormat="1" x14ac:dyDescent="0.25"/>
    <row r="861" s="606" customFormat="1" x14ac:dyDescent="0.25"/>
    <row r="862" s="606" customFormat="1" x14ac:dyDescent="0.25"/>
    <row r="863" s="606" customFormat="1" x14ac:dyDescent="0.25"/>
    <row r="864" s="606" customFormat="1" x14ac:dyDescent="0.25"/>
    <row r="865" s="606" customFormat="1" x14ac:dyDescent="0.25"/>
    <row r="866" s="606" customFormat="1" x14ac:dyDescent="0.25"/>
    <row r="867" s="606" customFormat="1" x14ac:dyDescent="0.25"/>
    <row r="868" s="606" customFormat="1" x14ac:dyDescent="0.25"/>
    <row r="869" s="606" customFormat="1" x14ac:dyDescent="0.25"/>
    <row r="870" s="606" customFormat="1" x14ac:dyDescent="0.25"/>
    <row r="871" s="606" customFormat="1" x14ac:dyDescent="0.25"/>
    <row r="872" s="606" customFormat="1" x14ac:dyDescent="0.25"/>
    <row r="873" s="606" customFormat="1" x14ac:dyDescent="0.25"/>
    <row r="874" s="606" customFormat="1" x14ac:dyDescent="0.25"/>
    <row r="875" s="606" customFormat="1" x14ac:dyDescent="0.25"/>
    <row r="876" s="606" customFormat="1" x14ac:dyDescent="0.25"/>
    <row r="877" s="606" customFormat="1" x14ac:dyDescent="0.25"/>
    <row r="878" s="606" customFormat="1" x14ac:dyDescent="0.25"/>
    <row r="879" s="606" customFormat="1" x14ac:dyDescent="0.25"/>
    <row r="880" s="606" customFormat="1" x14ac:dyDescent="0.25"/>
    <row r="881" s="606" customFormat="1" x14ac:dyDescent="0.25"/>
    <row r="882" s="606" customFormat="1" x14ac:dyDescent="0.25"/>
    <row r="883" s="606" customFormat="1" x14ac:dyDescent="0.25"/>
    <row r="884" s="606" customFormat="1" x14ac:dyDescent="0.25"/>
    <row r="885" s="606" customFormat="1" x14ac:dyDescent="0.25"/>
    <row r="886" s="606" customFormat="1" x14ac:dyDescent="0.25"/>
    <row r="887" s="606" customFormat="1" x14ac:dyDescent="0.25"/>
    <row r="888" s="606" customFormat="1" x14ac:dyDescent="0.25"/>
    <row r="889" s="606" customFormat="1" x14ac:dyDescent="0.25"/>
    <row r="890" s="606" customFormat="1" x14ac:dyDescent="0.25"/>
    <row r="891" s="606" customFormat="1" x14ac:dyDescent="0.25"/>
    <row r="892" s="606" customFormat="1" x14ac:dyDescent="0.25"/>
    <row r="893" s="606" customFormat="1" x14ac:dyDescent="0.25"/>
    <row r="894" s="606" customFormat="1" x14ac:dyDescent="0.25"/>
    <row r="895" s="606" customFormat="1" x14ac:dyDescent="0.25"/>
    <row r="896" s="606" customFormat="1" x14ac:dyDescent="0.25"/>
    <row r="897" s="606" customFormat="1" x14ac:dyDescent="0.25"/>
    <row r="898" s="606" customFormat="1" x14ac:dyDescent="0.25"/>
    <row r="899" s="606" customFormat="1" x14ac:dyDescent="0.25"/>
    <row r="900" s="606" customFormat="1" x14ac:dyDescent="0.25"/>
    <row r="901" s="606" customFormat="1" x14ac:dyDescent="0.25"/>
    <row r="902" s="606" customFormat="1" x14ac:dyDescent="0.25"/>
    <row r="903" s="606" customFormat="1" x14ac:dyDescent="0.25"/>
    <row r="904" s="606" customFormat="1" x14ac:dyDescent="0.25"/>
    <row r="905" s="606" customFormat="1" x14ac:dyDescent="0.25"/>
    <row r="906" s="606" customFormat="1" x14ac:dyDescent="0.25"/>
    <row r="907" s="606" customFormat="1" x14ac:dyDescent="0.25"/>
    <row r="908" s="606" customFormat="1" x14ac:dyDescent="0.25"/>
    <row r="909" s="606" customFormat="1" x14ac:dyDescent="0.25"/>
    <row r="910" s="606" customFormat="1" x14ac:dyDescent="0.25"/>
    <row r="911" s="606" customFormat="1" x14ac:dyDescent="0.25"/>
    <row r="912" s="606" customFormat="1" x14ac:dyDescent="0.25"/>
    <row r="913" s="606" customFormat="1" x14ac:dyDescent="0.25"/>
    <row r="914" s="606" customFormat="1" x14ac:dyDescent="0.25"/>
    <row r="915" s="606" customFormat="1" x14ac:dyDescent="0.25"/>
    <row r="916" s="606" customFormat="1" x14ac:dyDescent="0.25"/>
    <row r="917" s="606" customFormat="1" x14ac:dyDescent="0.25"/>
    <row r="918" s="606" customFormat="1" x14ac:dyDescent="0.25"/>
    <row r="919" s="606" customFormat="1" x14ac:dyDescent="0.25"/>
    <row r="920" s="606" customFormat="1" x14ac:dyDescent="0.25"/>
    <row r="921" s="606" customFormat="1" x14ac:dyDescent="0.25"/>
    <row r="922" s="606" customFormat="1" x14ac:dyDescent="0.25"/>
    <row r="923" s="606" customFormat="1" x14ac:dyDescent="0.25"/>
    <row r="924" s="606" customFormat="1" x14ac:dyDescent="0.25"/>
    <row r="925" s="606" customFormat="1" x14ac:dyDescent="0.25"/>
    <row r="926" s="606" customFormat="1" x14ac:dyDescent="0.25"/>
    <row r="927" s="606" customFormat="1" x14ac:dyDescent="0.25"/>
    <row r="928" s="606" customFormat="1" x14ac:dyDescent="0.25"/>
    <row r="929" s="606" customFormat="1" x14ac:dyDescent="0.25"/>
    <row r="930" s="606" customFormat="1" x14ac:dyDescent="0.25"/>
    <row r="931" s="606" customFormat="1" x14ac:dyDescent="0.25"/>
    <row r="932" s="606" customFormat="1" x14ac:dyDescent="0.25"/>
    <row r="933" s="606" customFormat="1" x14ac:dyDescent="0.25"/>
    <row r="934" s="606" customFormat="1" x14ac:dyDescent="0.25"/>
    <row r="935" s="606" customFormat="1" x14ac:dyDescent="0.25"/>
    <row r="936" s="606" customFormat="1" x14ac:dyDescent="0.25"/>
    <row r="937" s="606" customFormat="1" x14ac:dyDescent="0.25"/>
    <row r="938" s="606" customFormat="1" x14ac:dyDescent="0.25"/>
    <row r="939" s="606" customFormat="1" x14ac:dyDescent="0.25"/>
    <row r="940" s="606" customFormat="1" x14ac:dyDescent="0.25"/>
    <row r="941" s="606" customFormat="1" x14ac:dyDescent="0.25"/>
    <row r="942" s="606" customFormat="1" x14ac:dyDescent="0.25"/>
    <row r="943" s="606" customFormat="1" x14ac:dyDescent="0.25"/>
    <row r="944" s="606" customFormat="1" x14ac:dyDescent="0.25"/>
    <row r="945" s="606" customFormat="1" x14ac:dyDescent="0.25"/>
    <row r="946" s="606" customFormat="1" x14ac:dyDescent="0.25"/>
    <row r="947" s="606" customFormat="1" x14ac:dyDescent="0.25"/>
    <row r="948" s="606" customFormat="1" x14ac:dyDescent="0.25"/>
    <row r="949" s="606" customFormat="1" x14ac:dyDescent="0.25"/>
    <row r="950" s="606" customFormat="1" x14ac:dyDescent="0.25"/>
    <row r="951" s="606" customFormat="1" x14ac:dyDescent="0.25"/>
    <row r="952" s="606" customFormat="1" x14ac:dyDescent="0.25"/>
    <row r="953" s="606" customFormat="1" x14ac:dyDescent="0.25"/>
    <row r="954" s="606" customFormat="1" x14ac:dyDescent="0.25"/>
    <row r="955" s="606" customFormat="1" x14ac:dyDescent="0.25"/>
    <row r="956" s="606" customFormat="1" x14ac:dyDescent="0.25"/>
    <row r="957" s="606" customFormat="1" x14ac:dyDescent="0.25"/>
    <row r="958" s="606" customFormat="1" x14ac:dyDescent="0.25"/>
    <row r="959" s="606" customFormat="1" x14ac:dyDescent="0.25"/>
    <row r="960" s="606" customFormat="1" x14ac:dyDescent="0.25"/>
    <row r="961" s="606" customFormat="1" x14ac:dyDescent="0.25"/>
    <row r="962" s="606" customFormat="1" x14ac:dyDescent="0.25"/>
    <row r="963" s="606" customFormat="1" x14ac:dyDescent="0.25"/>
    <row r="964" s="606" customFormat="1" x14ac:dyDescent="0.25"/>
    <row r="965" s="606" customFormat="1" x14ac:dyDescent="0.25"/>
    <row r="966" s="606" customFormat="1" x14ac:dyDescent="0.25"/>
    <row r="967" s="606" customFormat="1" x14ac:dyDescent="0.25"/>
    <row r="968" s="606" customFormat="1" x14ac:dyDescent="0.25"/>
    <row r="969" s="606" customFormat="1" x14ac:dyDescent="0.25"/>
    <row r="970" s="606" customFormat="1" x14ac:dyDescent="0.25"/>
    <row r="971" s="606" customFormat="1" x14ac:dyDescent="0.25"/>
    <row r="972" s="606" customFormat="1" x14ac:dyDescent="0.25"/>
  </sheetData>
  <mergeCells count="4">
    <mergeCell ref="A1:N1"/>
    <mergeCell ref="A2:A3"/>
    <mergeCell ref="B2:B3"/>
    <mergeCell ref="C2:N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V72"/>
  <sheetViews>
    <sheetView workbookViewId="0">
      <selection activeCell="A9" sqref="A9"/>
    </sheetView>
  </sheetViews>
  <sheetFormatPr defaultRowHeight="15" x14ac:dyDescent="0.25"/>
  <cols>
    <col min="1" max="1" width="17.140625" style="25" customWidth="1"/>
    <col min="2" max="2" width="11" style="25" customWidth="1"/>
    <col min="3" max="3" width="10.85546875" style="25" customWidth="1"/>
    <col min="4" max="4" width="11.5703125" style="25" customWidth="1"/>
    <col min="5" max="5" width="14.28515625" style="606" customWidth="1"/>
    <col min="6" max="48" width="9.140625" style="606"/>
    <col min="49" max="16384" width="9.140625" style="25"/>
  </cols>
  <sheetData>
    <row r="1" spans="1:5" ht="39" customHeight="1" x14ac:dyDescent="0.25">
      <c r="A1" s="1058" t="s">
        <v>581</v>
      </c>
      <c r="B1" s="1058"/>
      <c r="C1" s="1058"/>
      <c r="D1" s="1058"/>
      <c r="E1" s="1058"/>
    </row>
    <row r="2" spans="1:5" ht="29.25" customHeight="1" x14ac:dyDescent="0.25">
      <c r="A2" s="1059" t="s">
        <v>523</v>
      </c>
      <c r="B2" s="1060" t="s">
        <v>318</v>
      </c>
      <c r="C2" s="1061" t="s">
        <v>580</v>
      </c>
      <c r="D2" s="1061"/>
      <c r="E2" s="1061"/>
    </row>
    <row r="3" spans="1:5" x14ac:dyDescent="0.25">
      <c r="A3" s="1059"/>
      <c r="B3" s="1060"/>
      <c r="C3" s="811" t="s">
        <v>386</v>
      </c>
      <c r="D3" s="811" t="s">
        <v>387</v>
      </c>
      <c r="E3" s="811" t="s">
        <v>193</v>
      </c>
    </row>
    <row r="4" spans="1:5" x14ac:dyDescent="0.25">
      <c r="A4" s="390" t="s">
        <v>230</v>
      </c>
      <c r="B4" s="391">
        <v>760147.26059758139</v>
      </c>
      <c r="C4" s="391">
        <v>358802.13589823985</v>
      </c>
      <c r="D4" s="391">
        <v>400178.72815271455</v>
      </c>
      <c r="E4" s="391" t="s">
        <v>422</v>
      </c>
    </row>
    <row r="5" spans="1:5" x14ac:dyDescent="0.25">
      <c r="A5" s="396"/>
      <c r="B5" s="636"/>
      <c r="C5" s="636"/>
      <c r="D5" s="636"/>
      <c r="E5" s="636"/>
    </row>
    <row r="6" spans="1:5" x14ac:dyDescent="0.25">
      <c r="A6" s="390" t="s">
        <v>388</v>
      </c>
      <c r="B6" s="391"/>
      <c r="C6" s="391"/>
      <c r="D6" s="391"/>
      <c r="E6" s="391"/>
    </row>
    <row r="7" spans="1:5" x14ac:dyDescent="0.25">
      <c r="A7" s="392" t="s">
        <v>4</v>
      </c>
      <c r="B7" s="393">
        <v>297921.53765265149</v>
      </c>
      <c r="C7" s="393">
        <v>54388.541068993909</v>
      </c>
      <c r="D7" s="393">
        <v>242690.00998405341</v>
      </c>
      <c r="E7" s="393">
        <v>842.9865994017631</v>
      </c>
    </row>
    <row r="8" spans="1:5" x14ac:dyDescent="0.25">
      <c r="A8" s="392" t="s">
        <v>5</v>
      </c>
      <c r="B8" s="393">
        <v>462225.72295094852</v>
      </c>
      <c r="C8" s="393">
        <v>304413.59482862666</v>
      </c>
      <c r="D8" s="393">
        <v>157488.71816704707</v>
      </c>
      <c r="E8" s="393">
        <v>323.40995322960435</v>
      </c>
    </row>
    <row r="9" spans="1:5" x14ac:dyDescent="0.25">
      <c r="A9" s="821" t="s">
        <v>518</v>
      </c>
      <c r="B9" s="616"/>
      <c r="C9" s="616"/>
      <c r="D9" s="616"/>
      <c r="E9" s="616"/>
    </row>
    <row r="10" spans="1:5" x14ac:dyDescent="0.25">
      <c r="A10" s="394" t="s">
        <v>6</v>
      </c>
      <c r="B10" s="636">
        <v>50618.959482985192</v>
      </c>
      <c r="C10" s="636">
        <v>36170.222187246436</v>
      </c>
      <c r="D10" s="636">
        <v>14412.950128763532</v>
      </c>
      <c r="E10" s="636">
        <v>35.78716695573484</v>
      </c>
    </row>
    <row r="11" spans="1:5" x14ac:dyDescent="0.25">
      <c r="A11" s="392" t="s">
        <v>6</v>
      </c>
      <c r="B11" s="393">
        <v>15804.673288153026</v>
      </c>
      <c r="C11" s="393">
        <v>9575.0553366000531</v>
      </c>
      <c r="D11" s="393">
        <v>6219.0143465293868</v>
      </c>
      <c r="E11" s="393">
        <v>10.603605023921434</v>
      </c>
    </row>
    <row r="12" spans="1:5" x14ac:dyDescent="0.25">
      <c r="A12" s="392" t="s">
        <v>158</v>
      </c>
      <c r="B12" s="393">
        <v>12143.778653644662</v>
      </c>
      <c r="C12" s="393">
        <v>9386.8413474254739</v>
      </c>
      <c r="D12" s="393">
        <v>2754.2864049635414</v>
      </c>
      <c r="E12" s="393">
        <v>2.6509012559803589</v>
      </c>
    </row>
    <row r="13" spans="1:5" x14ac:dyDescent="0.25">
      <c r="A13" s="392" t="s">
        <v>159</v>
      </c>
      <c r="B13" s="393">
        <v>10203.31893426731</v>
      </c>
      <c r="C13" s="393">
        <v>7875.8276315168796</v>
      </c>
      <c r="D13" s="393">
        <v>2323.5149508667932</v>
      </c>
      <c r="E13" s="393">
        <v>3.9763518839705383</v>
      </c>
    </row>
    <row r="14" spans="1:5" x14ac:dyDescent="0.25">
      <c r="A14" s="392" t="s">
        <v>160</v>
      </c>
      <c r="B14" s="393">
        <v>12467.188606874221</v>
      </c>
      <c r="C14" s="393">
        <v>9332.4978716778842</v>
      </c>
      <c r="D14" s="393">
        <v>3116.1344264048098</v>
      </c>
      <c r="E14" s="393">
        <v>18.556308791862509</v>
      </c>
    </row>
    <row r="15" spans="1:5" x14ac:dyDescent="0.25">
      <c r="A15" s="394" t="s">
        <v>7</v>
      </c>
      <c r="B15" s="395">
        <v>25035.111461487217</v>
      </c>
      <c r="C15" s="395">
        <v>16595.967313063342</v>
      </c>
      <c r="D15" s="395">
        <v>8431.1914446446881</v>
      </c>
      <c r="E15" s="395">
        <v>7.9527037679410757</v>
      </c>
    </row>
    <row r="16" spans="1:5" x14ac:dyDescent="0.25">
      <c r="A16" s="392" t="s">
        <v>161</v>
      </c>
      <c r="B16" s="393">
        <v>12281.625518955621</v>
      </c>
      <c r="C16" s="393">
        <v>7682.3118398303404</v>
      </c>
      <c r="D16" s="393">
        <v>4591.3609753576739</v>
      </c>
      <c r="E16" s="393">
        <v>7.9527037679410757</v>
      </c>
    </row>
    <row r="17" spans="1:48" ht="15" customHeight="1" x14ac:dyDescent="0.25">
      <c r="A17" s="392" t="s">
        <v>162</v>
      </c>
      <c r="B17" s="393">
        <v>12753.485942520059</v>
      </c>
      <c r="C17" s="393">
        <v>8913.655473233046</v>
      </c>
      <c r="D17" s="393">
        <v>3839.8304692873467</v>
      </c>
      <c r="E17" s="393">
        <v>0</v>
      </c>
    </row>
    <row r="18" spans="1:48" x14ac:dyDescent="0.25">
      <c r="A18" s="394" t="s">
        <v>8</v>
      </c>
      <c r="B18" s="395">
        <v>26519.616164838048</v>
      </c>
      <c r="C18" s="395">
        <v>12243.187450743912</v>
      </c>
      <c r="D18" s="395">
        <v>14269.801460940613</v>
      </c>
      <c r="E18" s="395">
        <v>6.6272531399508967</v>
      </c>
    </row>
    <row r="19" spans="1:48" ht="15" customHeight="1" x14ac:dyDescent="0.25">
      <c r="A19" s="392" t="s">
        <v>8</v>
      </c>
      <c r="B19" s="393">
        <v>26519.616164838048</v>
      </c>
      <c r="C19" s="393">
        <v>12243.187450743912</v>
      </c>
      <c r="D19" s="393">
        <v>14269.801460940613</v>
      </c>
      <c r="E19" s="393">
        <v>6.6272531399508967</v>
      </c>
    </row>
    <row r="20" spans="1:48" x14ac:dyDescent="0.25">
      <c r="A20" s="394" t="s">
        <v>9</v>
      </c>
      <c r="B20" s="395">
        <v>208883.06626686538</v>
      </c>
      <c r="C20" s="395">
        <v>30470.784486881643</v>
      </c>
      <c r="D20" s="395">
        <v>177867.52157219747</v>
      </c>
      <c r="E20" s="395">
        <v>544.76020810396324</v>
      </c>
    </row>
    <row r="21" spans="1:48" x14ac:dyDescent="0.25">
      <c r="A21" s="392" t="s">
        <v>9</v>
      </c>
      <c r="B21" s="393">
        <v>197235.00614820121</v>
      </c>
      <c r="C21" s="393">
        <v>24652.056229997583</v>
      </c>
      <c r="D21" s="393">
        <v>172042.1660622374</v>
      </c>
      <c r="E21" s="393">
        <v>540.78385621999257</v>
      </c>
    </row>
    <row r="22" spans="1:48" x14ac:dyDescent="0.25">
      <c r="A22" s="392" t="s">
        <v>163</v>
      </c>
      <c r="B22" s="393">
        <v>11648.060118776404</v>
      </c>
      <c r="C22" s="393">
        <v>5818.7282568764085</v>
      </c>
      <c r="D22" s="393">
        <v>5825.3555100163585</v>
      </c>
      <c r="E22" s="393">
        <v>3.9763518839705383</v>
      </c>
    </row>
    <row r="23" spans="1:48" x14ac:dyDescent="0.25">
      <c r="A23" s="394" t="s">
        <v>10</v>
      </c>
      <c r="B23" s="395">
        <v>10097.282884028111</v>
      </c>
      <c r="C23" s="395">
        <v>6727.9873876775446</v>
      </c>
      <c r="D23" s="395">
        <v>3360.0173419549687</v>
      </c>
      <c r="E23" s="395">
        <v>9.2781543959312547</v>
      </c>
    </row>
    <row r="24" spans="1:48" x14ac:dyDescent="0.25">
      <c r="A24" s="392" t="s">
        <v>10</v>
      </c>
      <c r="B24" s="393">
        <v>10097.282884028111</v>
      </c>
      <c r="C24" s="393">
        <v>6727.9873876775446</v>
      </c>
      <c r="D24" s="393">
        <v>3360.0173419549687</v>
      </c>
      <c r="E24" s="393">
        <v>9.2781543959312547</v>
      </c>
    </row>
    <row r="25" spans="1:48" x14ac:dyDescent="0.25">
      <c r="A25" s="394" t="s">
        <v>11</v>
      </c>
      <c r="B25" s="395">
        <v>41196.330968591392</v>
      </c>
      <c r="C25" s="395">
        <v>24124.526880056841</v>
      </c>
      <c r="D25" s="395">
        <v>17047.94597720855</v>
      </c>
      <c r="E25" s="395">
        <v>23.858111303823225</v>
      </c>
    </row>
    <row r="26" spans="1:48" s="592" customFormat="1" ht="18" customHeight="1" x14ac:dyDescent="0.25">
      <c r="A26" s="392" t="s">
        <v>11</v>
      </c>
      <c r="B26" s="393">
        <v>41196.330968591392</v>
      </c>
      <c r="C26" s="393">
        <v>24124.526880056841</v>
      </c>
      <c r="D26" s="393">
        <v>17047.94597720855</v>
      </c>
      <c r="E26" s="393">
        <v>23.858111303823225</v>
      </c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</row>
    <row r="27" spans="1:48" s="592" customFormat="1" x14ac:dyDescent="0.25">
      <c r="A27" s="394" t="s">
        <v>12</v>
      </c>
      <c r="B27" s="395">
        <v>31509.937779227224</v>
      </c>
      <c r="C27" s="395">
        <v>14146.534552537543</v>
      </c>
      <c r="D27" s="395">
        <v>17310.385201550929</v>
      </c>
      <c r="E27" s="395">
        <v>53.018025119607167</v>
      </c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</row>
    <row r="28" spans="1:48" x14ac:dyDescent="0.25">
      <c r="A28" s="392" t="s">
        <v>12</v>
      </c>
      <c r="B28" s="393">
        <v>23253.70581746622</v>
      </c>
      <c r="C28" s="393">
        <v>9315.2670135140143</v>
      </c>
      <c r="D28" s="393">
        <v>13889.397130707484</v>
      </c>
      <c r="E28" s="393">
        <v>49.04167323563663</v>
      </c>
    </row>
    <row r="29" spans="1:48" x14ac:dyDescent="0.25">
      <c r="A29" s="392" t="s">
        <v>164</v>
      </c>
      <c r="B29" s="393">
        <v>8256.2319617500088</v>
      </c>
      <c r="C29" s="393">
        <v>4831.2675390238628</v>
      </c>
      <c r="D29" s="393">
        <v>3420.9880708425085</v>
      </c>
      <c r="E29" s="393">
        <v>3.9763518839705383</v>
      </c>
    </row>
    <row r="30" spans="1:48" x14ac:dyDescent="0.25">
      <c r="A30" s="394" t="s">
        <v>13</v>
      </c>
      <c r="B30" s="395">
        <v>29185.097377729584</v>
      </c>
      <c r="C30" s="395">
        <v>19181.921488275369</v>
      </c>
      <c r="D30" s="395">
        <v>9988.5959325329313</v>
      </c>
      <c r="E30" s="395">
        <v>14.579956907891971</v>
      </c>
    </row>
    <row r="31" spans="1:48" ht="17.25" customHeight="1" x14ac:dyDescent="0.25">
      <c r="A31" s="392" t="s">
        <v>13</v>
      </c>
      <c r="B31" s="393">
        <v>15945.171054719965</v>
      </c>
      <c r="C31" s="393">
        <v>9153.562036899235</v>
      </c>
      <c r="D31" s="393">
        <v>6783.6563140531243</v>
      </c>
      <c r="E31" s="393">
        <v>7.9527037679410757</v>
      </c>
    </row>
    <row r="32" spans="1:48" x14ac:dyDescent="0.25">
      <c r="A32" s="392" t="s">
        <v>165</v>
      </c>
      <c r="B32" s="393">
        <v>8268.1610174019188</v>
      </c>
      <c r="C32" s="393">
        <v>6171.298123921747</v>
      </c>
      <c r="D32" s="393">
        <v>2092.8865415965342</v>
      </c>
      <c r="E32" s="393">
        <v>3.9763518839705383</v>
      </c>
    </row>
    <row r="33" spans="1:5" x14ac:dyDescent="0.25">
      <c r="A33" s="392" t="s">
        <v>166</v>
      </c>
      <c r="B33" s="393">
        <v>4971.7653055908022</v>
      </c>
      <c r="C33" s="393">
        <v>3857.0613274512166</v>
      </c>
      <c r="D33" s="393">
        <v>1112.053076883778</v>
      </c>
      <c r="E33" s="393">
        <v>2.6509012559803589</v>
      </c>
    </row>
    <row r="34" spans="1:5" ht="17.25" customHeight="1" x14ac:dyDescent="0.25">
      <c r="A34" s="394" t="s">
        <v>14</v>
      </c>
      <c r="B34" s="395">
        <v>57205.123653476512</v>
      </c>
      <c r="C34" s="395">
        <v>32489.445793313174</v>
      </c>
      <c r="D34" s="395">
        <v>24686.51794632537</v>
      </c>
      <c r="E34" s="395">
        <v>29.159913815783941</v>
      </c>
    </row>
    <row r="35" spans="1:5" ht="17.25" customHeight="1" x14ac:dyDescent="0.25">
      <c r="A35" s="392" t="s">
        <v>14</v>
      </c>
      <c r="B35" s="393">
        <v>28727.816911072408</v>
      </c>
      <c r="C35" s="393">
        <v>14986.8702506832</v>
      </c>
      <c r="D35" s="393">
        <v>13731.668505976675</v>
      </c>
      <c r="E35" s="393">
        <v>9.2781543959312547</v>
      </c>
    </row>
    <row r="36" spans="1:5" x14ac:dyDescent="0.25">
      <c r="A36" s="392" t="s">
        <v>167</v>
      </c>
      <c r="B36" s="393">
        <v>9785.8019864504622</v>
      </c>
      <c r="C36" s="393">
        <v>6158.043617641847</v>
      </c>
      <c r="D36" s="393">
        <v>3627.7583688089476</v>
      </c>
      <c r="E36" s="393">
        <v>0</v>
      </c>
    </row>
    <row r="37" spans="1:5" x14ac:dyDescent="0.25">
      <c r="A37" s="392" t="s">
        <v>168</v>
      </c>
      <c r="B37" s="393">
        <v>18691.504755918399</v>
      </c>
      <c r="C37" s="393">
        <v>11344.531924966695</v>
      </c>
      <c r="D37" s="393">
        <v>7327.091071529022</v>
      </c>
      <c r="E37" s="393">
        <v>19.881759419852688</v>
      </c>
    </row>
    <row r="38" spans="1:5" x14ac:dyDescent="0.25">
      <c r="A38" s="394" t="s">
        <v>15</v>
      </c>
      <c r="B38" s="395">
        <v>54420.351884065713</v>
      </c>
      <c r="C38" s="395">
        <v>17661.62961796876</v>
      </c>
      <c r="D38" s="395">
        <v>36463.146776032627</v>
      </c>
      <c r="E38" s="395">
        <v>295.57549004181089</v>
      </c>
    </row>
    <row r="39" spans="1:5" x14ac:dyDescent="0.25">
      <c r="A39" s="392" t="s">
        <v>15</v>
      </c>
      <c r="B39" s="393">
        <v>54420.351884065713</v>
      </c>
      <c r="C39" s="393">
        <v>17661.62961796876</v>
      </c>
      <c r="D39" s="393">
        <v>36463.146776032627</v>
      </c>
      <c r="E39" s="393">
        <v>295.57549004181089</v>
      </c>
    </row>
    <row r="40" spans="1:5" ht="18" customHeight="1" x14ac:dyDescent="0.25">
      <c r="A40" s="394" t="s">
        <v>169</v>
      </c>
      <c r="B40" s="395">
        <v>19008.287456008442</v>
      </c>
      <c r="C40" s="395">
        <v>11734.214409595754</v>
      </c>
      <c r="D40" s="395">
        <v>7263.4694413855023</v>
      </c>
      <c r="E40" s="395">
        <v>10.603605023921434</v>
      </c>
    </row>
    <row r="41" spans="1:5" ht="16.5" customHeight="1" x14ac:dyDescent="0.25">
      <c r="A41" s="392" t="s">
        <v>169</v>
      </c>
      <c r="B41" s="393">
        <v>10170.182668567561</v>
      </c>
      <c r="C41" s="393">
        <v>5805.4737505965086</v>
      </c>
      <c r="D41" s="393">
        <v>4359.4071154594249</v>
      </c>
      <c r="E41" s="393">
        <v>5.3018025119607177</v>
      </c>
    </row>
    <row r="42" spans="1:5" ht="16.5" customHeight="1" x14ac:dyDescent="0.25">
      <c r="A42" s="392" t="s">
        <v>170</v>
      </c>
      <c r="B42" s="393">
        <v>8838.1047874376163</v>
      </c>
      <c r="C42" s="393">
        <v>5928.740658999578</v>
      </c>
      <c r="D42" s="393">
        <v>2904.0623259264107</v>
      </c>
      <c r="E42" s="393">
        <v>5.3018025119607177</v>
      </c>
    </row>
    <row r="43" spans="1:5" x14ac:dyDescent="0.25">
      <c r="A43" s="394" t="s">
        <v>16</v>
      </c>
      <c r="B43" s="395">
        <v>21659.188711992068</v>
      </c>
      <c r="C43" s="395">
        <v>15723.820799845636</v>
      </c>
      <c r="D43" s="395">
        <v>5923.4388564876181</v>
      </c>
      <c r="E43" s="395">
        <v>11.929055651911613</v>
      </c>
    </row>
    <row r="44" spans="1:5" ht="15.75" customHeight="1" x14ac:dyDescent="0.25">
      <c r="A44" s="392" t="s">
        <v>16</v>
      </c>
      <c r="B44" s="393">
        <v>16606.570918087276</v>
      </c>
      <c r="C44" s="393">
        <v>11705.054495779974</v>
      </c>
      <c r="D44" s="393">
        <v>4889.5873666554226</v>
      </c>
      <c r="E44" s="393">
        <v>11.929055651911613</v>
      </c>
    </row>
    <row r="45" spans="1:5" x14ac:dyDescent="0.25">
      <c r="A45" s="392" t="s">
        <v>171</v>
      </c>
      <c r="B45" s="393">
        <v>5052.6177938981918</v>
      </c>
      <c r="C45" s="393">
        <v>4018.7663040659959</v>
      </c>
      <c r="D45" s="393">
        <v>1033.8514898323549</v>
      </c>
      <c r="E45" s="393">
        <v>0</v>
      </c>
    </row>
    <row r="46" spans="1:5" x14ac:dyDescent="0.25">
      <c r="A46" s="394" t="s">
        <v>17</v>
      </c>
      <c r="B46" s="395">
        <v>39524.937726693715</v>
      </c>
      <c r="C46" s="395">
        <v>26551.426979909851</v>
      </c>
      <c r="D46" s="395">
        <v>12950.978086090568</v>
      </c>
      <c r="E46" s="395">
        <v>22.532660675833046</v>
      </c>
    </row>
    <row r="47" spans="1:5" ht="16.5" customHeight="1" x14ac:dyDescent="0.25">
      <c r="A47" s="392" t="s">
        <v>17</v>
      </c>
      <c r="B47" s="393">
        <v>24478.422197730655</v>
      </c>
      <c r="C47" s="393">
        <v>16308.344526789224</v>
      </c>
      <c r="D47" s="393">
        <v>8152.8468127667884</v>
      </c>
      <c r="E47" s="393">
        <v>17.23085816387233</v>
      </c>
    </row>
    <row r="48" spans="1:5" x14ac:dyDescent="0.25">
      <c r="A48" s="392" t="s">
        <v>172</v>
      </c>
      <c r="B48" s="393">
        <v>15046.515528942749</v>
      </c>
      <c r="C48" s="393">
        <v>10243.08245310701</v>
      </c>
      <c r="D48" s="393">
        <v>4798.131273324113</v>
      </c>
      <c r="E48" s="393">
        <v>5.3018025119607177</v>
      </c>
    </row>
    <row r="49" spans="1:5" x14ac:dyDescent="0.25">
      <c r="A49" s="394" t="s">
        <v>18</v>
      </c>
      <c r="B49" s="395">
        <v>17263.994429571216</v>
      </c>
      <c r="C49" s="395">
        <v>12374.407062914921</v>
      </c>
      <c r="D49" s="395">
        <v>4885.6110147714526</v>
      </c>
      <c r="E49" s="395">
        <v>3.9763518839705383</v>
      </c>
    </row>
    <row r="50" spans="1:5" x14ac:dyDescent="0.25">
      <c r="A50" s="392" t="s">
        <v>18</v>
      </c>
      <c r="B50" s="393">
        <v>10649.995795899938</v>
      </c>
      <c r="C50" s="393">
        <v>7291.3039045732921</v>
      </c>
      <c r="D50" s="393">
        <v>3357.3664406989888</v>
      </c>
      <c r="E50" s="393">
        <v>1.3254506279901794</v>
      </c>
    </row>
    <row r="51" spans="1:5" ht="15" customHeight="1" x14ac:dyDescent="0.25">
      <c r="A51" s="392" t="s">
        <v>173</v>
      </c>
      <c r="B51" s="393">
        <v>6613.9986336704051</v>
      </c>
      <c r="C51" s="393">
        <v>5083.1031583419617</v>
      </c>
      <c r="D51" s="393">
        <v>1528.2445740727076</v>
      </c>
      <c r="E51" s="393">
        <v>2.6509012559803589</v>
      </c>
    </row>
    <row r="52" spans="1:5" x14ac:dyDescent="0.25">
      <c r="A52" s="394" t="s">
        <v>174</v>
      </c>
      <c r="B52" s="395">
        <v>12745.533238752119</v>
      </c>
      <c r="C52" s="395">
        <v>10042.939408280521</v>
      </c>
      <c r="D52" s="395">
        <v>2686.6884229360517</v>
      </c>
      <c r="E52" s="395">
        <v>15.90540753588215</v>
      </c>
    </row>
    <row r="53" spans="1:5" ht="15" customHeight="1" x14ac:dyDescent="0.25">
      <c r="A53" s="392" t="s">
        <v>174</v>
      </c>
      <c r="B53" s="393">
        <v>12745.533238752119</v>
      </c>
      <c r="C53" s="393">
        <v>10042.939408280521</v>
      </c>
      <c r="D53" s="393">
        <v>2686.6884229360517</v>
      </c>
      <c r="E53" s="393">
        <v>15.90540753588215</v>
      </c>
    </row>
    <row r="54" spans="1:5" x14ac:dyDescent="0.25">
      <c r="A54" s="394" t="s">
        <v>175</v>
      </c>
      <c r="B54" s="395">
        <v>14378.488412435792</v>
      </c>
      <c r="C54" s="395">
        <v>9333.8233223058742</v>
      </c>
      <c r="D54" s="395">
        <v>5032.7360344783419</v>
      </c>
      <c r="E54" s="395">
        <v>11.929055651911613</v>
      </c>
    </row>
    <row r="55" spans="1:5" x14ac:dyDescent="0.25">
      <c r="A55" s="392" t="s">
        <v>175</v>
      </c>
      <c r="B55" s="393">
        <v>14378.488412435792</v>
      </c>
      <c r="C55" s="393">
        <v>9333.8233223058742</v>
      </c>
      <c r="D55" s="393">
        <v>5032.7360344783419</v>
      </c>
      <c r="E55" s="393">
        <v>11.929055651911613</v>
      </c>
    </row>
    <row r="56" spans="1:5" x14ac:dyDescent="0.25">
      <c r="A56" s="394" t="s">
        <v>176</v>
      </c>
      <c r="B56" s="395">
        <v>17611.262494105071</v>
      </c>
      <c r="C56" s="395">
        <v>11982.073677029883</v>
      </c>
      <c r="D56" s="395">
        <v>5601.3543538860495</v>
      </c>
      <c r="E56" s="395">
        <v>27.834463187793762</v>
      </c>
    </row>
    <row r="57" spans="1:5" ht="16.5" customHeight="1" x14ac:dyDescent="0.25">
      <c r="A57" s="392" t="s">
        <v>176</v>
      </c>
      <c r="B57" s="393">
        <v>10557.214251940639</v>
      </c>
      <c r="C57" s="393">
        <v>6845.9524935686541</v>
      </c>
      <c r="D57" s="393">
        <v>3683.4272951845273</v>
      </c>
      <c r="E57" s="393">
        <v>27.834463187793762</v>
      </c>
    </row>
    <row r="58" spans="1:5" ht="16.5" customHeight="1" x14ac:dyDescent="0.25">
      <c r="A58" s="392" t="s">
        <v>177</v>
      </c>
      <c r="B58" s="393">
        <v>7054.0482421630832</v>
      </c>
      <c r="C58" s="393">
        <v>5136.1211834615615</v>
      </c>
      <c r="D58" s="393">
        <v>1917.9270587018327</v>
      </c>
      <c r="E58" s="393">
        <v>0</v>
      </c>
    </row>
    <row r="59" spans="1:5" ht="15" customHeight="1" x14ac:dyDescent="0.25">
      <c r="A59" s="394" t="s">
        <v>178</v>
      </c>
      <c r="B59" s="395">
        <v>24759.41773086492</v>
      </c>
      <c r="C59" s="395">
        <v>13980.853224038794</v>
      </c>
      <c r="D59" s="395">
        <v>10754.706395511148</v>
      </c>
      <c r="E59" s="395">
        <v>23.858111303823225</v>
      </c>
    </row>
    <row r="60" spans="1:5" ht="17.25" customHeight="1" x14ac:dyDescent="0.25">
      <c r="A60" s="392" t="s">
        <v>178</v>
      </c>
      <c r="B60" s="393">
        <v>17183.141941263715</v>
      </c>
      <c r="C60" s="393">
        <v>9657.2332755354328</v>
      </c>
      <c r="D60" s="393">
        <v>7506.0269063076712</v>
      </c>
      <c r="E60" s="393">
        <v>19.881759419852688</v>
      </c>
    </row>
    <row r="61" spans="1:5" x14ac:dyDescent="0.25">
      <c r="A61" s="392" t="s">
        <v>179</v>
      </c>
      <c r="B61" s="393">
        <v>7576.2757895911409</v>
      </c>
      <c r="C61" s="393">
        <v>4323.619948503695</v>
      </c>
      <c r="D61" s="393">
        <v>3248.6794892038092</v>
      </c>
      <c r="E61" s="393">
        <v>3.9763518839705383</v>
      </c>
    </row>
    <row r="62" spans="1:5" x14ac:dyDescent="0.25">
      <c r="A62" s="394" t="s">
        <v>180</v>
      </c>
      <c r="B62" s="395">
        <v>7484.8196962598313</v>
      </c>
      <c r="C62" s="395">
        <v>6044.0548636347075</v>
      </c>
      <c r="D62" s="395">
        <v>1438.1139313693725</v>
      </c>
      <c r="E62" s="395">
        <v>2.6509012559803589</v>
      </c>
    </row>
    <row r="63" spans="1:5" ht="16.5" customHeight="1" x14ac:dyDescent="0.25">
      <c r="A63" s="392" t="s">
        <v>180</v>
      </c>
      <c r="B63" s="393">
        <v>7484.8196962598313</v>
      </c>
      <c r="C63" s="393">
        <v>6044.0548636347075</v>
      </c>
      <c r="D63" s="393">
        <v>1438.1139313693725</v>
      </c>
      <c r="E63" s="393">
        <v>2.6509012559803589</v>
      </c>
    </row>
    <row r="64" spans="1:5" x14ac:dyDescent="0.25">
      <c r="A64" s="394" t="s">
        <v>181</v>
      </c>
      <c r="B64" s="395">
        <v>15548.861316950957</v>
      </c>
      <c r="C64" s="395">
        <v>11498.284197813535</v>
      </c>
      <c r="D64" s="395">
        <v>4046.6007672537858</v>
      </c>
      <c r="E64" s="395">
        <v>3.9763518839705383</v>
      </c>
    </row>
    <row r="65" spans="1:48" x14ac:dyDescent="0.25">
      <c r="A65" s="392" t="s">
        <v>181</v>
      </c>
      <c r="B65" s="393">
        <v>15548.861316950957</v>
      </c>
      <c r="C65" s="393">
        <v>11498.284197813535</v>
      </c>
      <c r="D65" s="393">
        <v>4046.6007672537858</v>
      </c>
      <c r="E65" s="393">
        <v>3.9763518839705383</v>
      </c>
    </row>
    <row r="66" spans="1:48" x14ac:dyDescent="0.25">
      <c r="A66" s="394" t="s">
        <v>182</v>
      </c>
      <c r="B66" s="395">
        <v>17450.882968118061</v>
      </c>
      <c r="C66" s="395">
        <v>10301.40228073857</v>
      </c>
      <c r="D66" s="395">
        <v>7142.8534342384128</v>
      </c>
      <c r="E66" s="395">
        <v>6.6272531399508967</v>
      </c>
    </row>
    <row r="67" spans="1:48" x14ac:dyDescent="0.25">
      <c r="A67" s="392" t="s">
        <v>182</v>
      </c>
      <c r="B67" s="393">
        <v>17450.882968118061</v>
      </c>
      <c r="C67" s="393">
        <v>10301.40228073857</v>
      </c>
      <c r="D67" s="393">
        <v>7142.8534342384128</v>
      </c>
      <c r="E67" s="393">
        <v>6.6272531399508967</v>
      </c>
    </row>
    <row r="68" spans="1:48" x14ac:dyDescent="0.25">
      <c r="A68" s="394" t="s">
        <v>183</v>
      </c>
      <c r="B68" s="395">
        <v>8061.3907194354788</v>
      </c>
      <c r="C68" s="395">
        <v>5027.434231966382</v>
      </c>
      <c r="D68" s="395">
        <v>3029.9801355854602</v>
      </c>
      <c r="E68" s="395">
        <v>3.9763518839705383</v>
      </c>
    </row>
    <row r="69" spans="1:48" s="592" customFormat="1" ht="18" customHeight="1" x14ac:dyDescent="0.25">
      <c r="A69" s="392" t="s">
        <v>183</v>
      </c>
      <c r="B69" s="393">
        <v>8061.3907194354788</v>
      </c>
      <c r="C69" s="393">
        <v>5027.434231966382</v>
      </c>
      <c r="D69" s="393">
        <v>3029.9801355854602</v>
      </c>
      <c r="E69" s="393">
        <v>3.9763518839705383</v>
      </c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</row>
    <row r="70" spans="1:48" s="592" customFormat="1" x14ac:dyDescent="0.25">
      <c r="A70" s="394" t="s">
        <v>184</v>
      </c>
      <c r="B70" s="395">
        <v>9979.3177781370014</v>
      </c>
      <c r="C70" s="395">
        <v>4395.1942824151547</v>
      </c>
      <c r="D70" s="395">
        <v>5584.1234957221795</v>
      </c>
      <c r="E70" s="395">
        <v>0</v>
      </c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</row>
    <row r="71" spans="1:48" x14ac:dyDescent="0.25">
      <c r="A71" s="392" t="s">
        <v>184</v>
      </c>
      <c r="B71" s="393">
        <v>9979.3177781370014</v>
      </c>
      <c r="C71" s="393">
        <v>4395.1942824151547</v>
      </c>
      <c r="D71" s="393">
        <v>5584.1234957221795</v>
      </c>
      <c r="E71" s="393">
        <v>0</v>
      </c>
    </row>
    <row r="72" spans="1:48" x14ac:dyDescent="0.25">
      <c r="B72" s="592"/>
      <c r="C72" s="592"/>
      <c r="D72" s="592"/>
      <c r="E72" s="592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G564"/>
  <sheetViews>
    <sheetView workbookViewId="0">
      <selection activeCell="D14" sqref="D14"/>
    </sheetView>
  </sheetViews>
  <sheetFormatPr defaultRowHeight="15" x14ac:dyDescent="0.25"/>
  <cols>
    <col min="1" max="1" width="18.85546875" style="25" customWidth="1"/>
    <col min="2" max="2" width="9.140625" style="25"/>
    <col min="3" max="3" width="17.7109375" style="25" customWidth="1"/>
    <col min="4" max="4" width="12.28515625" style="25" customWidth="1"/>
    <col min="5" max="5" width="11.28515625" style="606" customWidth="1"/>
    <col min="6" max="6" width="13.85546875" style="606" customWidth="1"/>
    <col min="7" max="9" width="9.140625" style="592"/>
    <col min="10" max="10" width="11.140625" style="592" customWidth="1"/>
    <col min="11" max="11" width="10.140625" style="592" customWidth="1"/>
    <col min="12" max="12" width="9.140625" style="592"/>
    <col min="13" max="59" width="9.140625" style="606"/>
    <col min="60" max="16384" width="9.140625" style="25"/>
  </cols>
  <sheetData>
    <row r="1" spans="1:12" ht="42.75" customHeight="1" x14ac:dyDescent="0.25">
      <c r="A1" s="1062" t="s">
        <v>582</v>
      </c>
      <c r="B1" s="1062"/>
      <c r="C1" s="1062"/>
      <c r="D1" s="1062"/>
      <c r="E1" s="1062"/>
      <c r="F1" s="1062"/>
      <c r="G1" s="1062"/>
      <c r="H1" s="1062"/>
      <c r="I1" s="1062"/>
      <c r="J1" s="1062"/>
      <c r="K1" s="1062"/>
      <c r="L1" s="1062"/>
    </row>
    <row r="2" spans="1:12" x14ac:dyDescent="0.25">
      <c r="A2" s="1044" t="s">
        <v>523</v>
      </c>
      <c r="B2" s="1063" t="s">
        <v>318</v>
      </c>
      <c r="C2" s="1063" t="s">
        <v>389</v>
      </c>
      <c r="D2" s="1064" t="s">
        <v>390</v>
      </c>
      <c r="E2" s="1064"/>
      <c r="F2" s="1064"/>
      <c r="G2" s="1064"/>
      <c r="H2" s="1064"/>
      <c r="I2" s="1064"/>
      <c r="J2" s="1064"/>
      <c r="K2" s="1064"/>
      <c r="L2" s="1064"/>
    </row>
    <row r="3" spans="1:12" ht="53.25" customHeight="1" x14ac:dyDescent="0.25">
      <c r="A3" s="1044"/>
      <c r="B3" s="1063"/>
      <c r="C3" s="1063"/>
      <c r="D3" s="820" t="s">
        <v>391</v>
      </c>
      <c r="E3" s="820" t="s">
        <v>392</v>
      </c>
      <c r="F3" s="822" t="s">
        <v>393</v>
      </c>
      <c r="G3" s="820" t="s">
        <v>394</v>
      </c>
      <c r="H3" s="820" t="s">
        <v>395</v>
      </c>
      <c r="I3" s="820" t="s">
        <v>396</v>
      </c>
      <c r="J3" s="820" t="s">
        <v>397</v>
      </c>
      <c r="K3" s="820" t="s">
        <v>398</v>
      </c>
      <c r="L3" s="820" t="s">
        <v>399</v>
      </c>
    </row>
    <row r="4" spans="1:12" x14ac:dyDescent="0.25">
      <c r="A4" s="401" t="s">
        <v>230</v>
      </c>
      <c r="B4" s="402">
        <v>760147.26059758139</v>
      </c>
      <c r="C4" s="402">
        <v>358802.13589823985</v>
      </c>
      <c r="D4" s="402">
        <v>47897.809343718</v>
      </c>
      <c r="E4" s="402">
        <v>1606.4461611241218</v>
      </c>
      <c r="F4" s="402">
        <v>50543.408797180527</v>
      </c>
      <c r="G4" s="402">
        <v>11445.266172693935</v>
      </c>
      <c r="H4" s="402">
        <v>34054.802984971502</v>
      </c>
      <c r="I4" s="402">
        <v>65461.355615237517</v>
      </c>
      <c r="J4" s="402">
        <v>104453.46218950067</v>
      </c>
      <c r="K4" s="819">
        <v>10590.350517640389</v>
      </c>
      <c r="L4" s="819">
        <v>32749.23411639957</v>
      </c>
    </row>
    <row r="5" spans="1:12" x14ac:dyDescent="0.25">
      <c r="A5" s="403"/>
      <c r="B5" s="404"/>
      <c r="C5" s="404"/>
      <c r="D5" s="404"/>
      <c r="E5" s="404"/>
      <c r="F5" s="404"/>
      <c r="G5" s="404"/>
      <c r="H5" s="404"/>
      <c r="I5" s="404"/>
      <c r="J5" s="404"/>
      <c r="K5" s="404"/>
      <c r="L5" s="404"/>
    </row>
    <row r="6" spans="1:12" x14ac:dyDescent="0.25">
      <c r="A6" s="401" t="s">
        <v>3</v>
      </c>
      <c r="B6" s="402"/>
      <c r="C6" s="402"/>
      <c r="D6" s="402"/>
      <c r="E6" s="402"/>
      <c r="F6" s="402"/>
      <c r="G6" s="402"/>
      <c r="H6" s="402"/>
      <c r="I6" s="402"/>
      <c r="J6" s="402"/>
      <c r="K6" s="402"/>
      <c r="L6" s="402"/>
    </row>
    <row r="7" spans="1:12" x14ac:dyDescent="0.25">
      <c r="A7" s="397" t="s">
        <v>4</v>
      </c>
      <c r="B7" s="398">
        <v>297921.53765265149</v>
      </c>
      <c r="C7" s="398">
        <v>54388.541068993909</v>
      </c>
      <c r="D7" s="398">
        <v>4787.527668300193</v>
      </c>
      <c r="E7" s="398">
        <v>304.85364443774205</v>
      </c>
      <c r="F7" s="398">
        <v>6894.9941668042839</v>
      </c>
      <c r="G7" s="398">
        <v>2310.2604445868933</v>
      </c>
      <c r="H7" s="398">
        <v>2198.9225918357338</v>
      </c>
      <c r="I7" s="398">
        <v>11526.118661001325</v>
      </c>
      <c r="J7" s="398">
        <v>11197.406905259806</v>
      </c>
      <c r="K7" s="398">
        <v>1279.0598560105459</v>
      </c>
      <c r="L7" s="398">
        <v>13889.397130707484</v>
      </c>
    </row>
    <row r="8" spans="1:12" x14ac:dyDescent="0.25">
      <c r="A8" s="397" t="s">
        <v>5</v>
      </c>
      <c r="B8" s="398">
        <v>462225.72295094852</v>
      </c>
      <c r="C8" s="398">
        <v>304413.59482862666</v>
      </c>
      <c r="D8" s="398">
        <v>43110.28167541157</v>
      </c>
      <c r="E8" s="398">
        <v>1301.5925166863797</v>
      </c>
      <c r="F8" s="398">
        <v>43648.414630376246</v>
      </c>
      <c r="G8" s="398">
        <v>9135.005728107375</v>
      </c>
      <c r="H8" s="398">
        <v>31855.880393133088</v>
      </c>
      <c r="I8" s="398">
        <v>53935.236954220709</v>
      </c>
      <c r="J8" s="398">
        <v>93256.055284225833</v>
      </c>
      <c r="K8" s="398">
        <v>9311.2906616300443</v>
      </c>
      <c r="L8" s="398">
        <v>18859.836985673359</v>
      </c>
    </row>
    <row r="9" spans="1:12" x14ac:dyDescent="0.25">
      <c r="A9" s="637" t="s">
        <v>526</v>
      </c>
      <c r="B9" s="614"/>
      <c r="C9" s="614"/>
      <c r="D9" s="614"/>
      <c r="E9" s="614"/>
      <c r="F9" s="614"/>
      <c r="G9" s="614"/>
      <c r="H9" s="614"/>
      <c r="I9" s="614"/>
      <c r="J9" s="614"/>
      <c r="K9" s="614"/>
      <c r="L9" s="614"/>
    </row>
    <row r="10" spans="1:12" ht="13.5" customHeight="1" x14ac:dyDescent="0.25">
      <c r="A10" s="399" t="s">
        <v>6</v>
      </c>
      <c r="B10" s="400">
        <v>50618.959482985192</v>
      </c>
      <c r="C10" s="400">
        <v>36170.222187246436</v>
      </c>
      <c r="D10" s="400">
        <v>1566.682642284424</v>
      </c>
      <c r="E10" s="400">
        <v>62.296179515538419</v>
      </c>
      <c r="F10" s="400">
        <v>3422.3135214704985</v>
      </c>
      <c r="G10" s="400">
        <v>835.03389563382177</v>
      </c>
      <c r="H10" s="400">
        <v>1169.0474538873575</v>
      </c>
      <c r="I10" s="400">
        <v>14685.992958129471</v>
      </c>
      <c r="J10" s="400">
        <v>11883.990330558623</v>
      </c>
      <c r="K10" s="400">
        <v>694.53612906685828</v>
      </c>
      <c r="L10" s="400">
        <v>1850.3290766743314</v>
      </c>
    </row>
    <row r="11" spans="1:12" ht="13.5" customHeight="1" x14ac:dyDescent="0.25">
      <c r="A11" s="397" t="s">
        <v>6</v>
      </c>
      <c r="B11" s="398">
        <v>15804.673288153026</v>
      </c>
      <c r="C11" s="398">
        <v>9575.0553366000531</v>
      </c>
      <c r="D11" s="398">
        <v>336.664459509506</v>
      </c>
      <c r="E11" s="398">
        <v>11.929055651911613</v>
      </c>
      <c r="F11" s="398">
        <v>1271.1071522426046</v>
      </c>
      <c r="G11" s="398">
        <v>402.93699090901424</v>
      </c>
      <c r="H11" s="398">
        <v>506.32213989224709</v>
      </c>
      <c r="I11" s="398">
        <v>3515.0950654297981</v>
      </c>
      <c r="J11" s="398">
        <v>2669.4575647721817</v>
      </c>
      <c r="K11" s="398">
        <v>181.5867360346551</v>
      </c>
      <c r="L11" s="398">
        <v>679.95617215896584</v>
      </c>
    </row>
    <row r="12" spans="1:12" x14ac:dyDescent="0.25">
      <c r="A12" s="397" t="s">
        <v>158</v>
      </c>
      <c r="B12" s="398">
        <v>12143.778653644662</v>
      </c>
      <c r="C12" s="398">
        <v>9386.8413474254739</v>
      </c>
      <c r="D12" s="398">
        <v>227.97750801431187</v>
      </c>
      <c r="E12" s="398">
        <v>37.112617583725019</v>
      </c>
      <c r="F12" s="398">
        <v>486.44038047239462</v>
      </c>
      <c r="G12" s="398">
        <v>145.79956907891989</v>
      </c>
      <c r="H12" s="398">
        <v>222.67570550235109</v>
      </c>
      <c r="I12" s="398">
        <v>4743.7877975765232</v>
      </c>
      <c r="J12" s="398">
        <v>3002.1456723976703</v>
      </c>
      <c r="K12" s="398">
        <v>152.42682221887085</v>
      </c>
      <c r="L12" s="398">
        <v>368.47527458126996</v>
      </c>
    </row>
    <row r="13" spans="1:12" x14ac:dyDescent="0.25">
      <c r="A13" s="397" t="s">
        <v>159</v>
      </c>
      <c r="B13" s="398">
        <v>10203.31893426731</v>
      </c>
      <c r="C13" s="398">
        <v>7875.8276315168796</v>
      </c>
      <c r="D13" s="398">
        <v>725.02149351063338</v>
      </c>
      <c r="E13" s="398">
        <v>9.2781543959312547</v>
      </c>
      <c r="F13" s="398">
        <v>776.71406800225202</v>
      </c>
      <c r="G13" s="398">
        <v>206.77029796646877</v>
      </c>
      <c r="H13" s="398">
        <v>311.48089757769287</v>
      </c>
      <c r="I13" s="398">
        <v>2517.0307425533324</v>
      </c>
      <c r="J13" s="398">
        <v>2721.1501392637915</v>
      </c>
      <c r="K13" s="398">
        <v>216.04845236240013</v>
      </c>
      <c r="L13" s="398">
        <v>392.33338588509292</v>
      </c>
    </row>
    <row r="14" spans="1:12" x14ac:dyDescent="0.25">
      <c r="A14" s="397" t="s">
        <v>160</v>
      </c>
      <c r="B14" s="398">
        <v>12467.188606874221</v>
      </c>
      <c r="C14" s="398">
        <v>9332.4978716778842</v>
      </c>
      <c r="D14" s="398">
        <v>277.01918124994859</v>
      </c>
      <c r="E14" s="398">
        <v>3.9763518839705383</v>
      </c>
      <c r="F14" s="398">
        <v>888.05192075343064</v>
      </c>
      <c r="G14" s="398">
        <v>79.527037679410753</v>
      </c>
      <c r="H14" s="398">
        <v>128.56871091504738</v>
      </c>
      <c r="I14" s="398">
        <v>3910.0793525708164</v>
      </c>
      <c r="J14" s="398">
        <v>3491.2369541259782</v>
      </c>
      <c r="K14" s="398">
        <v>144.47411845092969</v>
      </c>
      <c r="L14" s="398">
        <v>409.56424404896507</v>
      </c>
    </row>
    <row r="15" spans="1:12" x14ac:dyDescent="0.25">
      <c r="A15" s="399" t="s">
        <v>7</v>
      </c>
      <c r="B15" s="400">
        <v>25035.111461487217</v>
      </c>
      <c r="C15" s="400">
        <v>16595.967313063342</v>
      </c>
      <c r="D15" s="400">
        <v>2380.509327870363</v>
      </c>
      <c r="E15" s="400">
        <v>37.112617583725019</v>
      </c>
      <c r="F15" s="400">
        <v>1610.4225130081013</v>
      </c>
      <c r="G15" s="400">
        <v>41.088969467695556</v>
      </c>
      <c r="H15" s="400">
        <v>5419.7676178514203</v>
      </c>
      <c r="I15" s="400">
        <v>540.78385621999257</v>
      </c>
      <c r="J15" s="400">
        <v>5659.6741815176092</v>
      </c>
      <c r="K15" s="400">
        <v>278.34463187793875</v>
      </c>
      <c r="L15" s="400">
        <v>628.2635976673472</v>
      </c>
    </row>
    <row r="16" spans="1:12" x14ac:dyDescent="0.25">
      <c r="A16" s="397" t="s">
        <v>161</v>
      </c>
      <c r="B16" s="398">
        <v>12281.625518955621</v>
      </c>
      <c r="C16" s="398">
        <v>7682.3118398303404</v>
      </c>
      <c r="D16" s="398">
        <v>1328.1015292461841</v>
      </c>
      <c r="E16" s="398">
        <v>29.159913815783941</v>
      </c>
      <c r="F16" s="398">
        <v>669.35256713504407</v>
      </c>
      <c r="G16" s="398">
        <v>11.929055651911613</v>
      </c>
      <c r="H16" s="398">
        <v>1961.66692942551</v>
      </c>
      <c r="I16" s="398">
        <v>334.01355825352567</v>
      </c>
      <c r="J16" s="398">
        <v>2865.6242577147009</v>
      </c>
      <c r="K16" s="398">
        <v>135.19596405499834</v>
      </c>
      <c r="L16" s="398">
        <v>347.26806453342732</v>
      </c>
    </row>
    <row r="17" spans="1:59" ht="12" customHeight="1" x14ac:dyDescent="0.25">
      <c r="A17" s="397" t="s">
        <v>162</v>
      </c>
      <c r="B17" s="398">
        <v>12753.485942520059</v>
      </c>
      <c r="C17" s="398">
        <v>8913.655473233046</v>
      </c>
      <c r="D17" s="398">
        <v>1052.407798624218</v>
      </c>
      <c r="E17" s="398">
        <v>7.9527037679410757</v>
      </c>
      <c r="F17" s="398">
        <v>941.0699458730395</v>
      </c>
      <c r="G17" s="398">
        <v>29.159913815783941</v>
      </c>
      <c r="H17" s="398">
        <v>3458.1006884262283</v>
      </c>
      <c r="I17" s="398">
        <v>206.77029796646877</v>
      </c>
      <c r="J17" s="398">
        <v>2794.0499238032412</v>
      </c>
      <c r="K17" s="398">
        <v>143.1486678229395</v>
      </c>
      <c r="L17" s="398">
        <v>280.99553313391908</v>
      </c>
    </row>
    <row r="18" spans="1:59" x14ac:dyDescent="0.25">
      <c r="A18" s="399" t="s">
        <v>8</v>
      </c>
      <c r="B18" s="400">
        <v>26519.616164838048</v>
      </c>
      <c r="C18" s="400">
        <v>12243.187450743912</v>
      </c>
      <c r="D18" s="400">
        <v>945.04629775701017</v>
      </c>
      <c r="E18" s="400">
        <v>50.367123863626809</v>
      </c>
      <c r="F18" s="400">
        <v>2483.8944768535825</v>
      </c>
      <c r="G18" s="400">
        <v>80.852488307400932</v>
      </c>
      <c r="H18" s="400">
        <v>1330.7524305021645</v>
      </c>
      <c r="I18" s="400">
        <v>1418.2321719495192</v>
      </c>
      <c r="J18" s="400">
        <v>5072.4995533180418</v>
      </c>
      <c r="K18" s="400">
        <v>174.95948289470414</v>
      </c>
      <c r="L18" s="400">
        <v>686.58342529891695</v>
      </c>
    </row>
    <row r="19" spans="1:59" ht="13.5" customHeight="1" x14ac:dyDescent="0.25">
      <c r="A19" s="397" t="s">
        <v>8</v>
      </c>
      <c r="B19" s="398">
        <v>26519.616164838048</v>
      </c>
      <c r="C19" s="398">
        <v>12243.187450743912</v>
      </c>
      <c r="D19" s="398">
        <v>945.04629775701017</v>
      </c>
      <c r="E19" s="398">
        <v>50.367123863626809</v>
      </c>
      <c r="F19" s="398">
        <v>2483.8944768535825</v>
      </c>
      <c r="G19" s="398">
        <v>80.852488307400932</v>
      </c>
      <c r="H19" s="398">
        <v>1330.7524305021645</v>
      </c>
      <c r="I19" s="398">
        <v>1418.2321719495192</v>
      </c>
      <c r="J19" s="398">
        <v>5072.4995533180418</v>
      </c>
      <c r="K19" s="398">
        <v>174.95948289470414</v>
      </c>
      <c r="L19" s="398">
        <v>686.58342529891695</v>
      </c>
    </row>
    <row r="20" spans="1:59" x14ac:dyDescent="0.25">
      <c r="A20" s="399" t="s">
        <v>9</v>
      </c>
      <c r="B20" s="400">
        <v>208883.06626686538</v>
      </c>
      <c r="C20" s="400">
        <v>30470.784486881643</v>
      </c>
      <c r="D20" s="400">
        <v>2241.3370119314136</v>
      </c>
      <c r="E20" s="400">
        <v>205.44484733847858</v>
      </c>
      <c r="F20" s="400">
        <v>2889.4823690185208</v>
      </c>
      <c r="G20" s="400">
        <v>524.87844868410991</v>
      </c>
      <c r="H20" s="400">
        <v>1420.8830732054996</v>
      </c>
      <c r="I20" s="400">
        <v>5326.9860738921207</v>
      </c>
      <c r="J20" s="400">
        <v>5706.064953497259</v>
      </c>
      <c r="K20" s="400">
        <v>522.22754742812947</v>
      </c>
      <c r="L20" s="400">
        <v>11633.480161868514</v>
      </c>
    </row>
    <row r="21" spans="1:59" x14ac:dyDescent="0.25">
      <c r="A21" s="397" t="s">
        <v>9</v>
      </c>
      <c r="B21" s="398">
        <v>197235.00614820121</v>
      </c>
      <c r="C21" s="398">
        <v>24652.056229997583</v>
      </c>
      <c r="D21" s="398">
        <v>1871.536286722175</v>
      </c>
      <c r="E21" s="398">
        <v>189.53943980259626</v>
      </c>
      <c r="F21" s="398">
        <v>2095.5374428525142</v>
      </c>
      <c r="G21" s="398">
        <v>483.78947921641429</v>
      </c>
      <c r="H21" s="398">
        <v>1118.6803300237291</v>
      </c>
      <c r="I21" s="398">
        <v>3842.4813705433266</v>
      </c>
      <c r="J21" s="398">
        <v>3614.5038625290476</v>
      </c>
      <c r="K21" s="398">
        <v>369.80072520926012</v>
      </c>
      <c r="L21" s="398">
        <v>11066.187293088797</v>
      </c>
    </row>
    <row r="22" spans="1:59" x14ac:dyDescent="0.25">
      <c r="A22" s="397" t="s">
        <v>163</v>
      </c>
      <c r="B22" s="398">
        <v>11648.060118776404</v>
      </c>
      <c r="C22" s="398">
        <v>5818.7282568764085</v>
      </c>
      <c r="D22" s="398">
        <v>369.80072520926012</v>
      </c>
      <c r="E22" s="398">
        <v>15.90540753588215</v>
      </c>
      <c r="F22" s="398">
        <v>793.9449261661249</v>
      </c>
      <c r="G22" s="398">
        <v>41.088969467695556</v>
      </c>
      <c r="H22" s="398">
        <v>302.20274318176172</v>
      </c>
      <c r="I22" s="398">
        <v>1484.5047033490303</v>
      </c>
      <c r="J22" s="398">
        <v>2091.5610909685442</v>
      </c>
      <c r="K22" s="398">
        <v>152.42682221887085</v>
      </c>
      <c r="L22" s="398">
        <v>567.292868779797</v>
      </c>
    </row>
    <row r="23" spans="1:59" x14ac:dyDescent="0.25">
      <c r="A23" s="399" t="s">
        <v>10</v>
      </c>
      <c r="B23" s="400">
        <v>10097.282884028111</v>
      </c>
      <c r="C23" s="400">
        <v>6727.9873876775446</v>
      </c>
      <c r="D23" s="400">
        <v>2119.3955541563341</v>
      </c>
      <c r="E23" s="400">
        <v>88.805192075342006</v>
      </c>
      <c r="F23" s="400">
        <v>591.15098008362099</v>
      </c>
      <c r="G23" s="400">
        <v>26.509012559803583</v>
      </c>
      <c r="H23" s="400">
        <v>577.89647380371878</v>
      </c>
      <c r="I23" s="400">
        <v>485.11492984440446</v>
      </c>
      <c r="J23" s="400">
        <v>2180.3662830438739</v>
      </c>
      <c r="K23" s="400">
        <v>42.414420095685735</v>
      </c>
      <c r="L23" s="400">
        <v>616.3345420154352</v>
      </c>
    </row>
    <row r="24" spans="1:59" x14ac:dyDescent="0.25">
      <c r="A24" s="397" t="s">
        <v>10</v>
      </c>
      <c r="B24" s="398">
        <v>10097.282884028111</v>
      </c>
      <c r="C24" s="398">
        <v>6727.9873876775446</v>
      </c>
      <c r="D24" s="398">
        <v>2119.3955541563341</v>
      </c>
      <c r="E24" s="398">
        <v>88.805192075342006</v>
      </c>
      <c r="F24" s="398">
        <v>591.15098008362099</v>
      </c>
      <c r="G24" s="398">
        <v>26.509012559803583</v>
      </c>
      <c r="H24" s="398">
        <v>577.89647380371878</v>
      </c>
      <c r="I24" s="398">
        <v>485.11492984440446</v>
      </c>
      <c r="J24" s="398">
        <v>2180.3662830438739</v>
      </c>
      <c r="K24" s="398">
        <v>42.414420095685735</v>
      </c>
      <c r="L24" s="398">
        <v>616.3345420154352</v>
      </c>
    </row>
    <row r="25" spans="1:59" x14ac:dyDescent="0.25">
      <c r="A25" s="399" t="s">
        <v>11</v>
      </c>
      <c r="B25" s="400">
        <v>41196.330968591392</v>
      </c>
      <c r="C25" s="400">
        <v>24124.526880056841</v>
      </c>
      <c r="D25" s="400">
        <v>3418.3371695865285</v>
      </c>
      <c r="E25" s="400">
        <v>62.296179515538419</v>
      </c>
      <c r="F25" s="400">
        <v>5589.4252982341395</v>
      </c>
      <c r="G25" s="400">
        <v>960.95170529289283</v>
      </c>
      <c r="H25" s="400">
        <v>2047.8212202448744</v>
      </c>
      <c r="I25" s="400">
        <v>1609.0970623801111</v>
      </c>
      <c r="J25" s="400">
        <v>7539.1631720074211</v>
      </c>
      <c r="K25" s="400">
        <v>567.292868779797</v>
      </c>
      <c r="L25" s="400">
        <v>2330.1422040067432</v>
      </c>
    </row>
    <row r="26" spans="1:59" s="592" customFormat="1" ht="15.75" customHeight="1" x14ac:dyDescent="0.25">
      <c r="A26" s="397" t="s">
        <v>11</v>
      </c>
      <c r="B26" s="398">
        <v>41196.330968591392</v>
      </c>
      <c r="C26" s="398">
        <v>24124.526880056841</v>
      </c>
      <c r="D26" s="398">
        <v>3418.3371695865285</v>
      </c>
      <c r="E26" s="398">
        <v>62.296179515538419</v>
      </c>
      <c r="F26" s="398">
        <v>5589.4252982341395</v>
      </c>
      <c r="G26" s="398">
        <v>960.95170529289283</v>
      </c>
      <c r="H26" s="398">
        <v>2047.8212202448744</v>
      </c>
      <c r="I26" s="398">
        <v>1609.0970623801111</v>
      </c>
      <c r="J26" s="398">
        <v>7539.1631720074211</v>
      </c>
      <c r="K26" s="398">
        <v>567.292868779797</v>
      </c>
      <c r="L26" s="398">
        <v>2330.1422040067432</v>
      </c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</row>
    <row r="27" spans="1:59" s="592" customFormat="1" x14ac:dyDescent="0.25">
      <c r="A27" s="399" t="s">
        <v>12</v>
      </c>
      <c r="B27" s="400">
        <v>31509.937779227224</v>
      </c>
      <c r="C27" s="400">
        <v>14146.534552537543</v>
      </c>
      <c r="D27" s="400">
        <v>2906.7132271823907</v>
      </c>
      <c r="E27" s="400">
        <v>185.56308791862568</v>
      </c>
      <c r="F27" s="400">
        <v>1630.3042724279546</v>
      </c>
      <c r="G27" s="400">
        <v>62.296179515538419</v>
      </c>
      <c r="H27" s="400">
        <v>2295.6804876790034</v>
      </c>
      <c r="I27" s="400">
        <v>821.77938935391956</v>
      </c>
      <c r="J27" s="400">
        <v>4969.1144043348222</v>
      </c>
      <c r="K27" s="400">
        <v>367.14982395327979</v>
      </c>
      <c r="L27" s="400">
        <v>907.93368017328396</v>
      </c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</row>
    <row r="28" spans="1:59" x14ac:dyDescent="0.25">
      <c r="A28" s="397" t="s">
        <v>12</v>
      </c>
      <c r="B28" s="398">
        <v>23253.70581746622</v>
      </c>
      <c r="C28" s="398">
        <v>9315.2670135140143</v>
      </c>
      <c r="D28" s="398">
        <v>1944.4360712616372</v>
      </c>
      <c r="E28" s="398">
        <v>178.93583477867472</v>
      </c>
      <c r="F28" s="398">
        <v>1151.8165957234846</v>
      </c>
      <c r="G28" s="398">
        <v>58.319827631567883</v>
      </c>
      <c r="H28" s="398">
        <v>951.67355089696127</v>
      </c>
      <c r="I28" s="398">
        <v>470.53497293651264</v>
      </c>
      <c r="J28" s="398">
        <v>3599.9239056211577</v>
      </c>
      <c r="K28" s="398">
        <v>250.51016869014515</v>
      </c>
      <c r="L28" s="398">
        <v>709.11608597475072</v>
      </c>
    </row>
    <row r="29" spans="1:59" x14ac:dyDescent="0.25">
      <c r="A29" s="397" t="s">
        <v>164</v>
      </c>
      <c r="B29" s="398">
        <v>8256.2319617500088</v>
      </c>
      <c r="C29" s="398">
        <v>4831.2675390238628</v>
      </c>
      <c r="D29" s="398">
        <v>962.27715592088305</v>
      </c>
      <c r="E29" s="398">
        <v>6.6272531399508967</v>
      </c>
      <c r="F29" s="398">
        <v>478.48767670445363</v>
      </c>
      <c r="G29" s="398">
        <v>3.9763518839705383</v>
      </c>
      <c r="H29" s="398">
        <v>1344.0069367820668</v>
      </c>
      <c r="I29" s="398">
        <v>351.24441641739782</v>
      </c>
      <c r="J29" s="398">
        <v>1369.190498713881</v>
      </c>
      <c r="K29" s="398">
        <v>116.63965526313577</v>
      </c>
      <c r="L29" s="398">
        <v>198.81759419852762</v>
      </c>
    </row>
    <row r="30" spans="1:59" x14ac:dyDescent="0.25">
      <c r="A30" s="399" t="s">
        <v>13</v>
      </c>
      <c r="B30" s="400">
        <v>29185.097377729584</v>
      </c>
      <c r="C30" s="400">
        <v>19181.921488275369</v>
      </c>
      <c r="D30" s="400">
        <v>2731.7537442877115</v>
      </c>
      <c r="E30" s="400">
        <v>50.367123863626809</v>
      </c>
      <c r="F30" s="400">
        <v>4913.4454779592425</v>
      </c>
      <c r="G30" s="400">
        <v>152.42682221887085</v>
      </c>
      <c r="H30" s="400">
        <v>2171.0881286479439</v>
      </c>
      <c r="I30" s="400">
        <v>1151.8165957234846</v>
      </c>
      <c r="J30" s="400">
        <v>6276.0087235329565</v>
      </c>
      <c r="K30" s="400">
        <v>772.73771611828136</v>
      </c>
      <c r="L30" s="400">
        <v>962.27715592088305</v>
      </c>
    </row>
    <row r="31" spans="1:59" ht="16.5" customHeight="1" x14ac:dyDescent="0.25">
      <c r="A31" s="397" t="s">
        <v>13</v>
      </c>
      <c r="B31" s="398">
        <v>15945.171054719965</v>
      </c>
      <c r="C31" s="398">
        <v>9153.562036899235</v>
      </c>
      <c r="D31" s="398">
        <v>1059.0350517641691</v>
      </c>
      <c r="E31" s="398">
        <v>39.763518839705377</v>
      </c>
      <c r="F31" s="398">
        <v>2548.8415576250923</v>
      </c>
      <c r="G31" s="398">
        <v>91.456093331322364</v>
      </c>
      <c r="H31" s="398">
        <v>939.74449524504928</v>
      </c>
      <c r="I31" s="398">
        <v>882.75011824146975</v>
      </c>
      <c r="J31" s="398">
        <v>2611.137737140622</v>
      </c>
      <c r="K31" s="398">
        <v>477.16222607646347</v>
      </c>
      <c r="L31" s="398">
        <v>503.67123863626676</v>
      </c>
    </row>
    <row r="32" spans="1:59" x14ac:dyDescent="0.25">
      <c r="A32" s="397" t="s">
        <v>165</v>
      </c>
      <c r="B32" s="398">
        <v>8268.1610174019188</v>
      </c>
      <c r="C32" s="398">
        <v>6171.298123921747</v>
      </c>
      <c r="D32" s="398">
        <v>1084.2186136959833</v>
      </c>
      <c r="E32" s="398">
        <v>3.9763518839705383</v>
      </c>
      <c r="F32" s="398">
        <v>1137.2366388155922</v>
      </c>
      <c r="G32" s="398">
        <v>41.088969467695556</v>
      </c>
      <c r="H32" s="398">
        <v>519.57664617214903</v>
      </c>
      <c r="I32" s="398">
        <v>186.88853854661588</v>
      </c>
      <c r="J32" s="398">
        <v>2802.0026275711812</v>
      </c>
      <c r="K32" s="398">
        <v>180.26128540666491</v>
      </c>
      <c r="L32" s="398">
        <v>216.04845236240013</v>
      </c>
    </row>
    <row r="33" spans="1:12" x14ac:dyDescent="0.25">
      <c r="A33" s="397" t="s">
        <v>166</v>
      </c>
      <c r="B33" s="398">
        <v>4971.7653055908022</v>
      </c>
      <c r="C33" s="398">
        <v>3857.0613274512166</v>
      </c>
      <c r="D33" s="398">
        <v>588.50007882764055</v>
      </c>
      <c r="E33" s="398">
        <v>6.6272531399508967</v>
      </c>
      <c r="F33" s="398">
        <v>1227.3672815189273</v>
      </c>
      <c r="G33" s="398">
        <v>19.881759419852688</v>
      </c>
      <c r="H33" s="398">
        <v>711.76698723073116</v>
      </c>
      <c r="I33" s="398">
        <v>82.177938935391111</v>
      </c>
      <c r="J33" s="398">
        <v>862.86835882161643</v>
      </c>
      <c r="K33" s="398">
        <v>115.31420463514559</v>
      </c>
      <c r="L33" s="398">
        <v>242.55746492220399</v>
      </c>
    </row>
    <row r="34" spans="1:12" ht="17.25" customHeight="1" x14ac:dyDescent="0.25">
      <c r="A34" s="399" t="s">
        <v>14</v>
      </c>
      <c r="B34" s="400">
        <v>57205.123653476512</v>
      </c>
      <c r="C34" s="400">
        <v>32489.445793313174</v>
      </c>
      <c r="D34" s="400">
        <v>1288.3380104064775</v>
      </c>
      <c r="E34" s="400">
        <v>39.763518839705377</v>
      </c>
      <c r="F34" s="400">
        <v>3125.4125808007398</v>
      </c>
      <c r="G34" s="400">
        <v>960.95170529289283</v>
      </c>
      <c r="H34" s="400">
        <v>1126.6330337916704</v>
      </c>
      <c r="I34" s="400">
        <v>15926.614745928106</v>
      </c>
      <c r="J34" s="400">
        <v>6001.6404435390277</v>
      </c>
      <c r="K34" s="400">
        <v>2745.0082505676114</v>
      </c>
      <c r="L34" s="400">
        <v>1275.0835041265752</v>
      </c>
    </row>
    <row r="35" spans="1:12" ht="18" customHeight="1" x14ac:dyDescent="0.25">
      <c r="A35" s="397" t="s">
        <v>14</v>
      </c>
      <c r="B35" s="398">
        <v>28727.816911072408</v>
      </c>
      <c r="C35" s="398">
        <v>14986.8702506832</v>
      </c>
      <c r="D35" s="398">
        <v>450.65321351666017</v>
      </c>
      <c r="E35" s="398">
        <v>17.23085816387233</v>
      </c>
      <c r="F35" s="398">
        <v>1169.0474538873575</v>
      </c>
      <c r="G35" s="398">
        <v>307.50454569372238</v>
      </c>
      <c r="H35" s="398">
        <v>571.26922066376767</v>
      </c>
      <c r="I35" s="398">
        <v>7649.1755741305906</v>
      </c>
      <c r="J35" s="398">
        <v>3321.5792737432589</v>
      </c>
      <c r="K35" s="398">
        <v>886.72647012544041</v>
      </c>
      <c r="L35" s="398">
        <v>613.68364075945476</v>
      </c>
    </row>
    <row r="36" spans="1:12" x14ac:dyDescent="0.25">
      <c r="A36" s="397" t="s">
        <v>167</v>
      </c>
      <c r="B36" s="398">
        <v>9785.8019864504622</v>
      </c>
      <c r="C36" s="398">
        <v>6158.043617641847</v>
      </c>
      <c r="D36" s="398">
        <v>181.5867360346551</v>
      </c>
      <c r="E36" s="398">
        <v>9.2781543959312547</v>
      </c>
      <c r="F36" s="398">
        <v>426.79510221283721</v>
      </c>
      <c r="G36" s="398">
        <v>33.136265699754482</v>
      </c>
      <c r="H36" s="398">
        <v>136.52141468298854</v>
      </c>
      <c r="I36" s="398">
        <v>3580.0421462013078</v>
      </c>
      <c r="J36" s="398">
        <v>1028.549687320394</v>
      </c>
      <c r="K36" s="398">
        <v>552.71291187190457</v>
      </c>
      <c r="L36" s="398">
        <v>209.42119922244916</v>
      </c>
    </row>
    <row r="37" spans="1:12" x14ac:dyDescent="0.25">
      <c r="A37" s="397" t="s">
        <v>168</v>
      </c>
      <c r="B37" s="398">
        <v>18691.504755918399</v>
      </c>
      <c r="C37" s="398">
        <v>11344.531924966695</v>
      </c>
      <c r="D37" s="398">
        <v>656.09806085514185</v>
      </c>
      <c r="E37" s="398">
        <v>13.254506279901792</v>
      </c>
      <c r="F37" s="398">
        <v>1529.5700247006978</v>
      </c>
      <c r="G37" s="398">
        <v>620.31089389940587</v>
      </c>
      <c r="H37" s="398">
        <v>418.84239844489622</v>
      </c>
      <c r="I37" s="398">
        <v>4697.3970255968734</v>
      </c>
      <c r="J37" s="398">
        <v>1651.5114824757982</v>
      </c>
      <c r="K37" s="398">
        <v>1305.5688685703503</v>
      </c>
      <c r="L37" s="398">
        <v>451.97866414465034</v>
      </c>
    </row>
    <row r="38" spans="1:12" x14ac:dyDescent="0.25">
      <c r="A38" s="399" t="s">
        <v>15</v>
      </c>
      <c r="B38" s="400">
        <v>54420.351884065713</v>
      </c>
      <c r="C38" s="400">
        <v>17661.62961796876</v>
      </c>
      <c r="D38" s="400">
        <v>1719.1094645032995</v>
      </c>
      <c r="E38" s="400">
        <v>95.432445215292901</v>
      </c>
      <c r="F38" s="400">
        <v>2629.6940459324819</v>
      </c>
      <c r="G38" s="400">
        <v>1858.2817804422727</v>
      </c>
      <c r="H38" s="400">
        <v>1063.0114036481398</v>
      </c>
      <c r="I38" s="400">
        <v>2609.812286512632</v>
      </c>
      <c r="J38" s="400">
        <v>4677.5152661770235</v>
      </c>
      <c r="K38" s="400">
        <v>336.664459509506</v>
      </c>
      <c r="L38" s="400">
        <v>2672.1084660281617</v>
      </c>
    </row>
    <row r="39" spans="1:12" x14ac:dyDescent="0.25">
      <c r="A39" s="397" t="s">
        <v>15</v>
      </c>
      <c r="B39" s="398">
        <v>54420.351884065713</v>
      </c>
      <c r="C39" s="398">
        <v>17661.62961796876</v>
      </c>
      <c r="D39" s="398">
        <v>1719.1094645032995</v>
      </c>
      <c r="E39" s="398">
        <v>95.432445215292901</v>
      </c>
      <c r="F39" s="398">
        <v>2629.6940459324819</v>
      </c>
      <c r="G39" s="398">
        <v>1858.2817804422727</v>
      </c>
      <c r="H39" s="398">
        <v>1063.0114036481398</v>
      </c>
      <c r="I39" s="398">
        <v>2609.812286512632</v>
      </c>
      <c r="J39" s="398">
        <v>4677.5152661770235</v>
      </c>
      <c r="K39" s="398">
        <v>336.664459509506</v>
      </c>
      <c r="L39" s="398">
        <v>2672.1084660281617</v>
      </c>
    </row>
    <row r="40" spans="1:12" ht="16.5" customHeight="1" x14ac:dyDescent="0.25">
      <c r="A40" s="399" t="s">
        <v>169</v>
      </c>
      <c r="B40" s="400">
        <v>19008.287456008442</v>
      </c>
      <c r="C40" s="400">
        <v>11734.214409595754</v>
      </c>
      <c r="D40" s="400">
        <v>4028.0444584619258</v>
      </c>
      <c r="E40" s="400">
        <v>26.509012559803583</v>
      </c>
      <c r="F40" s="400">
        <v>1675.3695937796222</v>
      </c>
      <c r="G40" s="400">
        <v>119.29055651911612</v>
      </c>
      <c r="H40" s="400">
        <v>1642.2333280798666</v>
      </c>
      <c r="I40" s="400">
        <v>1591.8662042162382</v>
      </c>
      <c r="J40" s="400">
        <v>1792.0092490427617</v>
      </c>
      <c r="K40" s="400">
        <v>200.14304482651781</v>
      </c>
      <c r="L40" s="400">
        <v>658.7489621111223</v>
      </c>
    </row>
    <row r="41" spans="1:12" ht="16.5" customHeight="1" x14ac:dyDescent="0.25">
      <c r="A41" s="397" t="s">
        <v>169</v>
      </c>
      <c r="B41" s="398">
        <v>10170.182668567561</v>
      </c>
      <c r="C41" s="398">
        <v>5805.4737505965086</v>
      </c>
      <c r="D41" s="398">
        <v>2196.2716905797538</v>
      </c>
      <c r="E41" s="398">
        <v>18.556308791862509</v>
      </c>
      <c r="F41" s="398">
        <v>709.11608597475072</v>
      </c>
      <c r="G41" s="398">
        <v>56.994377003577704</v>
      </c>
      <c r="H41" s="398">
        <v>375.10252772122078</v>
      </c>
      <c r="I41" s="398">
        <v>1334.7287823861352</v>
      </c>
      <c r="J41" s="398">
        <v>674.65436964700496</v>
      </c>
      <c r="K41" s="398">
        <v>68.923432655489322</v>
      </c>
      <c r="L41" s="398">
        <v>371.12617583725029</v>
      </c>
    </row>
    <row r="42" spans="1:12" ht="18" customHeight="1" x14ac:dyDescent="0.25">
      <c r="A42" s="397" t="s">
        <v>170</v>
      </c>
      <c r="B42" s="398">
        <v>8838.1047874376163</v>
      </c>
      <c r="C42" s="398">
        <v>5928.740658999578</v>
      </c>
      <c r="D42" s="398">
        <v>1831.7727678824683</v>
      </c>
      <c r="E42" s="398">
        <v>7.9527037679410757</v>
      </c>
      <c r="F42" s="398">
        <v>966.25350780485371</v>
      </c>
      <c r="G42" s="398">
        <v>62.296179515538419</v>
      </c>
      <c r="H42" s="398">
        <v>1267.1308003586339</v>
      </c>
      <c r="I42" s="398">
        <v>257.13742183009612</v>
      </c>
      <c r="J42" s="398">
        <v>1117.3548793957389</v>
      </c>
      <c r="K42" s="398">
        <v>131.21961217102776</v>
      </c>
      <c r="L42" s="398">
        <v>287.62278627386991</v>
      </c>
    </row>
    <row r="43" spans="1:12" x14ac:dyDescent="0.25">
      <c r="A43" s="399" t="s">
        <v>16</v>
      </c>
      <c r="B43" s="400">
        <v>21659.188711992068</v>
      </c>
      <c r="C43" s="400">
        <v>15723.820799845636</v>
      </c>
      <c r="D43" s="400">
        <v>2506.4271375294124</v>
      </c>
      <c r="E43" s="400">
        <v>21.207210047842867</v>
      </c>
      <c r="F43" s="400">
        <v>2271.8223763751835</v>
      </c>
      <c r="G43" s="400">
        <v>306.17909506573221</v>
      </c>
      <c r="H43" s="400">
        <v>1514.9900677928053</v>
      </c>
      <c r="I43" s="400">
        <v>1809.2401072066345</v>
      </c>
      <c r="J43" s="400">
        <v>6468.1990645915057</v>
      </c>
      <c r="K43" s="400">
        <v>304.85364443774205</v>
      </c>
      <c r="L43" s="400">
        <v>520.90209680013925</v>
      </c>
    </row>
    <row r="44" spans="1:12" ht="17.25" customHeight="1" x14ac:dyDescent="0.25">
      <c r="A44" s="397" t="s">
        <v>16</v>
      </c>
      <c r="B44" s="398">
        <v>16606.570918087276</v>
      </c>
      <c r="C44" s="398">
        <v>11705.054495779974</v>
      </c>
      <c r="D44" s="398">
        <v>1888.7671448860478</v>
      </c>
      <c r="E44" s="398">
        <v>21.207210047842867</v>
      </c>
      <c r="F44" s="398">
        <v>1028.549687320394</v>
      </c>
      <c r="G44" s="398">
        <v>271.71737873798793</v>
      </c>
      <c r="H44" s="398">
        <v>1435.4630301133921</v>
      </c>
      <c r="I44" s="398">
        <v>1560.0553891444729</v>
      </c>
      <c r="J44" s="398">
        <v>4774.2731620202931</v>
      </c>
      <c r="K44" s="398">
        <v>262.43922434205678</v>
      </c>
      <c r="L44" s="398">
        <v>462.58226916857166</v>
      </c>
    </row>
    <row r="45" spans="1:12" x14ac:dyDescent="0.25">
      <c r="A45" s="397" t="s">
        <v>171</v>
      </c>
      <c r="B45" s="398">
        <v>5052.6177938981918</v>
      </c>
      <c r="C45" s="398">
        <v>4018.7663040659959</v>
      </c>
      <c r="D45" s="398">
        <v>617.65999264342543</v>
      </c>
      <c r="E45" s="398">
        <v>0</v>
      </c>
      <c r="F45" s="398">
        <v>1243.2726890548099</v>
      </c>
      <c r="G45" s="398">
        <v>34.461716327744661</v>
      </c>
      <c r="H45" s="398">
        <v>79.527037679410753</v>
      </c>
      <c r="I45" s="398">
        <v>249.18471806215496</v>
      </c>
      <c r="J45" s="398">
        <v>1693.9259025714853</v>
      </c>
      <c r="K45" s="398">
        <v>42.414420095685735</v>
      </c>
      <c r="L45" s="398">
        <v>58.319827631567883</v>
      </c>
    </row>
    <row r="46" spans="1:12" x14ac:dyDescent="0.25">
      <c r="A46" s="399" t="s">
        <v>17</v>
      </c>
      <c r="B46" s="400">
        <v>39524.937726693715</v>
      </c>
      <c r="C46" s="400">
        <v>26551.426979909851</v>
      </c>
      <c r="D46" s="400">
        <v>3366.6445950949187</v>
      </c>
      <c r="E46" s="400">
        <v>15.90540753588215</v>
      </c>
      <c r="F46" s="400">
        <v>4173.8440275408257</v>
      </c>
      <c r="G46" s="400">
        <v>1318.8233748502525</v>
      </c>
      <c r="H46" s="400">
        <v>1310.8706710823112</v>
      </c>
      <c r="I46" s="400">
        <v>6566.2824110627653</v>
      </c>
      <c r="J46" s="400">
        <v>7633.2701665947106</v>
      </c>
      <c r="K46" s="400">
        <v>560.6656156398459</v>
      </c>
      <c r="L46" s="400">
        <v>1605.1207104961404</v>
      </c>
    </row>
    <row r="47" spans="1:12" ht="18" customHeight="1" x14ac:dyDescent="0.25">
      <c r="A47" s="397" t="s">
        <v>17</v>
      </c>
      <c r="B47" s="398">
        <v>24478.422197730655</v>
      </c>
      <c r="C47" s="398">
        <v>16308.344526789224</v>
      </c>
      <c r="D47" s="398">
        <v>1988.1759419853145</v>
      </c>
      <c r="E47" s="398">
        <v>11.929055651911613</v>
      </c>
      <c r="F47" s="398">
        <v>2734.4046455436915</v>
      </c>
      <c r="G47" s="398">
        <v>746.22870355847692</v>
      </c>
      <c r="H47" s="398">
        <v>730.32329602259426</v>
      </c>
      <c r="I47" s="398">
        <v>4298.4363865718851</v>
      </c>
      <c r="J47" s="398">
        <v>4269.2764727561052</v>
      </c>
      <c r="K47" s="398">
        <v>402.93699090901424</v>
      </c>
      <c r="L47" s="398">
        <v>1126.6330337916704</v>
      </c>
    </row>
    <row r="48" spans="1:12" x14ac:dyDescent="0.25">
      <c r="A48" s="397" t="s">
        <v>172</v>
      </c>
      <c r="B48" s="398">
        <v>15046.515528942749</v>
      </c>
      <c r="C48" s="398">
        <v>10243.08245310701</v>
      </c>
      <c r="D48" s="398">
        <v>1378.4686531098125</v>
      </c>
      <c r="E48" s="398">
        <v>3.9763518839705383</v>
      </c>
      <c r="F48" s="398">
        <v>1439.4393819973627</v>
      </c>
      <c r="G48" s="398">
        <v>572.59467129175789</v>
      </c>
      <c r="H48" s="398">
        <v>580.54737505969922</v>
      </c>
      <c r="I48" s="398">
        <v>2267.8460244912135</v>
      </c>
      <c r="J48" s="398">
        <v>3363.9936938389387</v>
      </c>
      <c r="K48" s="398">
        <v>157.72862473083163</v>
      </c>
      <c r="L48" s="398">
        <v>478.48767670445363</v>
      </c>
    </row>
    <row r="49" spans="1:12" x14ac:dyDescent="0.25">
      <c r="A49" s="399" t="s">
        <v>18</v>
      </c>
      <c r="B49" s="400">
        <v>17263.994429571216</v>
      </c>
      <c r="C49" s="400">
        <v>12374.407062914921</v>
      </c>
      <c r="D49" s="400">
        <v>726.3469441386236</v>
      </c>
      <c r="E49" s="400">
        <v>25.183561931813404</v>
      </c>
      <c r="F49" s="400">
        <v>2201.5734930917138</v>
      </c>
      <c r="G49" s="400">
        <v>1207.4855220990739</v>
      </c>
      <c r="H49" s="400">
        <v>1171.6983551433379</v>
      </c>
      <c r="I49" s="400">
        <v>1294.9652635464286</v>
      </c>
      <c r="J49" s="400">
        <v>4310.3654422237951</v>
      </c>
      <c r="K49" s="400">
        <v>679.95617215896584</v>
      </c>
      <c r="L49" s="400">
        <v>756.8323085823987</v>
      </c>
    </row>
    <row r="50" spans="1:12" x14ac:dyDescent="0.25">
      <c r="A50" s="397" t="s">
        <v>18</v>
      </c>
      <c r="B50" s="398">
        <v>10649.995795899938</v>
      </c>
      <c r="C50" s="398">
        <v>7291.3039045732921</v>
      </c>
      <c r="D50" s="398">
        <v>409.56424404896507</v>
      </c>
      <c r="E50" s="398">
        <v>6.6272531399508967</v>
      </c>
      <c r="F50" s="398">
        <v>1228.6927321469175</v>
      </c>
      <c r="G50" s="398">
        <v>603.08003573553299</v>
      </c>
      <c r="H50" s="398">
        <v>732.97419727857471</v>
      </c>
      <c r="I50" s="398">
        <v>884.07556886945997</v>
      </c>
      <c r="J50" s="398">
        <v>2634.9958484444419</v>
      </c>
      <c r="K50" s="398">
        <v>413.54059593293556</v>
      </c>
      <c r="L50" s="398">
        <v>377.75342897720111</v>
      </c>
    </row>
    <row r="51" spans="1:12" ht="15.75" customHeight="1" x14ac:dyDescent="0.25">
      <c r="A51" s="397" t="s">
        <v>173</v>
      </c>
      <c r="B51" s="398">
        <v>6613.9986336704051</v>
      </c>
      <c r="C51" s="398">
        <v>5083.1031583419617</v>
      </c>
      <c r="D51" s="398">
        <v>316.78270008965353</v>
      </c>
      <c r="E51" s="398">
        <v>18.556308791862509</v>
      </c>
      <c r="F51" s="398">
        <v>972.88076094480482</v>
      </c>
      <c r="G51" s="398">
        <v>604.40548636352321</v>
      </c>
      <c r="H51" s="398">
        <v>438.72415786474869</v>
      </c>
      <c r="I51" s="398">
        <v>410.88969467695523</v>
      </c>
      <c r="J51" s="398">
        <v>1675.3695937796222</v>
      </c>
      <c r="K51" s="398">
        <v>266.41557622602727</v>
      </c>
      <c r="L51" s="398">
        <v>379.07887960519128</v>
      </c>
    </row>
    <row r="52" spans="1:12" x14ac:dyDescent="0.25">
      <c r="A52" s="399" t="s">
        <v>174</v>
      </c>
      <c r="B52" s="400">
        <v>12745.533238752119</v>
      </c>
      <c r="C52" s="400">
        <v>10042.939408280521</v>
      </c>
      <c r="D52" s="400">
        <v>2514.3798412973524</v>
      </c>
      <c r="E52" s="400">
        <v>68.923432655489322</v>
      </c>
      <c r="F52" s="400">
        <v>1021.922434180443</v>
      </c>
      <c r="G52" s="400">
        <v>113.98875400715541</v>
      </c>
      <c r="H52" s="400">
        <v>2519.6816438093124</v>
      </c>
      <c r="I52" s="400">
        <v>628.2635976673472</v>
      </c>
      <c r="J52" s="400">
        <v>2604.510484000672</v>
      </c>
      <c r="K52" s="400">
        <v>76.876136423430395</v>
      </c>
      <c r="L52" s="400">
        <v>494.39308424033561</v>
      </c>
    </row>
    <row r="53" spans="1:12" ht="14.25" customHeight="1" x14ac:dyDescent="0.25">
      <c r="A53" s="397" t="s">
        <v>174</v>
      </c>
      <c r="B53" s="398">
        <v>12745.533238752119</v>
      </c>
      <c r="C53" s="398">
        <v>10042.939408280521</v>
      </c>
      <c r="D53" s="398">
        <v>2514.3798412973524</v>
      </c>
      <c r="E53" s="398">
        <v>68.923432655489322</v>
      </c>
      <c r="F53" s="398">
        <v>1021.922434180443</v>
      </c>
      <c r="G53" s="398">
        <v>113.98875400715541</v>
      </c>
      <c r="H53" s="398">
        <v>2519.6816438093124</v>
      </c>
      <c r="I53" s="398">
        <v>628.2635976673472</v>
      </c>
      <c r="J53" s="398">
        <v>2604.510484000672</v>
      </c>
      <c r="K53" s="398">
        <v>76.876136423430395</v>
      </c>
      <c r="L53" s="398">
        <v>494.39308424033561</v>
      </c>
    </row>
    <row r="54" spans="1:12" x14ac:dyDescent="0.25">
      <c r="A54" s="399" t="s">
        <v>175</v>
      </c>
      <c r="B54" s="400">
        <v>14378.488412435792</v>
      </c>
      <c r="C54" s="400">
        <v>9333.8233223058742</v>
      </c>
      <c r="D54" s="400">
        <v>5137.4466340895515</v>
      </c>
      <c r="E54" s="400">
        <v>13.254506279901792</v>
      </c>
      <c r="F54" s="400">
        <v>679.95617215896584</v>
      </c>
      <c r="G54" s="400">
        <v>318.1081507176437</v>
      </c>
      <c r="H54" s="400">
        <v>280.99553313391908</v>
      </c>
      <c r="I54" s="400">
        <v>409.56424404896507</v>
      </c>
      <c r="J54" s="400">
        <v>1479.2029008370694</v>
      </c>
      <c r="K54" s="400">
        <v>172.30858163872375</v>
      </c>
      <c r="L54" s="400">
        <v>842.9865994017631</v>
      </c>
    </row>
    <row r="55" spans="1:12" x14ac:dyDescent="0.25">
      <c r="A55" s="397" t="s">
        <v>175</v>
      </c>
      <c r="B55" s="398">
        <v>14378.488412435792</v>
      </c>
      <c r="C55" s="398">
        <v>9333.8233223058742</v>
      </c>
      <c r="D55" s="398">
        <v>5137.4466340895515</v>
      </c>
      <c r="E55" s="398">
        <v>13.254506279901792</v>
      </c>
      <c r="F55" s="398">
        <v>679.95617215896584</v>
      </c>
      <c r="G55" s="398">
        <v>318.1081507176437</v>
      </c>
      <c r="H55" s="398">
        <v>280.99553313391908</v>
      </c>
      <c r="I55" s="398">
        <v>409.56424404896507</v>
      </c>
      <c r="J55" s="398">
        <v>1479.2029008370694</v>
      </c>
      <c r="K55" s="398">
        <v>172.30858163872375</v>
      </c>
      <c r="L55" s="398">
        <v>842.9865994017631</v>
      </c>
    </row>
    <row r="56" spans="1:12" x14ac:dyDescent="0.25">
      <c r="A56" s="399" t="s">
        <v>176</v>
      </c>
      <c r="B56" s="400">
        <v>17611.262494105071</v>
      </c>
      <c r="C56" s="400">
        <v>11982.073677029883</v>
      </c>
      <c r="D56" s="400">
        <v>2851.044300806811</v>
      </c>
      <c r="E56" s="400">
        <v>416.19149718891589</v>
      </c>
      <c r="F56" s="400">
        <v>1243.2726890548099</v>
      </c>
      <c r="G56" s="400">
        <v>520.90209680013925</v>
      </c>
      <c r="H56" s="400">
        <v>2287.7277839110634</v>
      </c>
      <c r="I56" s="400">
        <v>707.7906353467605</v>
      </c>
      <c r="J56" s="400">
        <v>2933.2222397421906</v>
      </c>
      <c r="K56" s="400">
        <v>261.11377371406661</v>
      </c>
      <c r="L56" s="400">
        <v>760.80866046636936</v>
      </c>
    </row>
    <row r="57" spans="1:12" ht="15.75" customHeight="1" x14ac:dyDescent="0.25">
      <c r="A57" s="397" t="s">
        <v>176</v>
      </c>
      <c r="B57" s="398">
        <v>10557.214251940639</v>
      </c>
      <c r="C57" s="398">
        <v>6845.9524935686541</v>
      </c>
      <c r="D57" s="398">
        <v>1672.7186925236417</v>
      </c>
      <c r="E57" s="398">
        <v>396.30973776906342</v>
      </c>
      <c r="F57" s="398">
        <v>405.58789216499457</v>
      </c>
      <c r="G57" s="398">
        <v>495.71853486832578</v>
      </c>
      <c r="H57" s="398">
        <v>585.84917757166011</v>
      </c>
      <c r="I57" s="398">
        <v>493.06763361234545</v>
      </c>
      <c r="J57" s="398">
        <v>1969.6196331934514</v>
      </c>
      <c r="K57" s="398">
        <v>247.85926743416476</v>
      </c>
      <c r="L57" s="398">
        <v>579.221924431709</v>
      </c>
    </row>
    <row r="58" spans="1:12" ht="18" customHeight="1" x14ac:dyDescent="0.25">
      <c r="A58" s="397" t="s">
        <v>177</v>
      </c>
      <c r="B58" s="398">
        <v>7054.0482421630832</v>
      </c>
      <c r="C58" s="398">
        <v>5136.1211834615615</v>
      </c>
      <c r="D58" s="398">
        <v>1178.3256082832891</v>
      </c>
      <c r="E58" s="398">
        <v>19.881759419852688</v>
      </c>
      <c r="F58" s="398">
        <v>837.68479688980221</v>
      </c>
      <c r="G58" s="398">
        <v>25.183561931813404</v>
      </c>
      <c r="H58" s="398">
        <v>1701.8786063394266</v>
      </c>
      <c r="I58" s="398">
        <v>214.72300173440993</v>
      </c>
      <c r="J58" s="398">
        <v>963.60260654887327</v>
      </c>
      <c r="K58" s="398">
        <v>13.254506279901792</v>
      </c>
      <c r="L58" s="398">
        <v>181.5867360346551</v>
      </c>
    </row>
    <row r="59" spans="1:12" ht="16.5" customHeight="1" x14ac:dyDescent="0.25">
      <c r="A59" s="399" t="s">
        <v>178</v>
      </c>
      <c r="B59" s="400">
        <v>24759.41773086492</v>
      </c>
      <c r="C59" s="400">
        <v>13980.853224038794</v>
      </c>
      <c r="D59" s="400">
        <v>1823.820064114527</v>
      </c>
      <c r="E59" s="400">
        <v>31.810815071764299</v>
      </c>
      <c r="F59" s="400">
        <v>1659.4641862437395</v>
      </c>
      <c r="G59" s="400">
        <v>128.56871091504738</v>
      </c>
      <c r="H59" s="400">
        <v>2043.8448683609038</v>
      </c>
      <c r="I59" s="400">
        <v>1797.3110515547226</v>
      </c>
      <c r="J59" s="400">
        <v>5242.157233700761</v>
      </c>
      <c r="K59" s="400">
        <v>516.92574491616858</v>
      </c>
      <c r="L59" s="400">
        <v>736.95054916254537</v>
      </c>
    </row>
    <row r="60" spans="1:12" ht="15.75" customHeight="1" x14ac:dyDescent="0.25">
      <c r="A60" s="397" t="s">
        <v>178</v>
      </c>
      <c r="B60" s="398">
        <v>17183.141941263715</v>
      </c>
      <c r="C60" s="398">
        <v>9657.2332755354328</v>
      </c>
      <c r="D60" s="398">
        <v>1491.1319564889814</v>
      </c>
      <c r="E60" s="398">
        <v>29.159913815783941</v>
      </c>
      <c r="F60" s="398">
        <v>1161.0947501194162</v>
      </c>
      <c r="G60" s="398">
        <v>100.73424772725362</v>
      </c>
      <c r="H60" s="398">
        <v>1072.2895580440713</v>
      </c>
      <c r="I60" s="398">
        <v>1611.7479636360915</v>
      </c>
      <c r="J60" s="398">
        <v>3171.8033527803896</v>
      </c>
      <c r="K60" s="398">
        <v>473.18587419249297</v>
      </c>
      <c r="L60" s="398">
        <v>546.08565873195346</v>
      </c>
    </row>
    <row r="61" spans="1:12" x14ac:dyDescent="0.25">
      <c r="A61" s="397" t="s">
        <v>179</v>
      </c>
      <c r="B61" s="398">
        <v>7576.2757895911409</v>
      </c>
      <c r="C61" s="398">
        <v>4323.619948503695</v>
      </c>
      <c r="D61" s="398">
        <v>332.68810762553551</v>
      </c>
      <c r="E61" s="398">
        <v>2.6509012559803589</v>
      </c>
      <c r="F61" s="398">
        <v>498.36943612430611</v>
      </c>
      <c r="G61" s="398">
        <v>27.834463187793762</v>
      </c>
      <c r="H61" s="398">
        <v>971.5553103168146</v>
      </c>
      <c r="I61" s="398">
        <v>185.56308791862568</v>
      </c>
      <c r="J61" s="398">
        <v>2070.3538809207043</v>
      </c>
      <c r="K61" s="398">
        <v>43.739870723675914</v>
      </c>
      <c r="L61" s="398">
        <v>190.86489043058646</v>
      </c>
    </row>
    <row r="62" spans="1:12" x14ac:dyDescent="0.25">
      <c r="A62" s="399" t="s">
        <v>180</v>
      </c>
      <c r="B62" s="400">
        <v>7484.8196962598313</v>
      </c>
      <c r="C62" s="400">
        <v>6044.0548636347075</v>
      </c>
      <c r="D62" s="400">
        <v>770.08681486230091</v>
      </c>
      <c r="E62" s="400">
        <v>5.3018025119607177</v>
      </c>
      <c r="F62" s="400">
        <v>1427.5103263454507</v>
      </c>
      <c r="G62" s="400">
        <v>15.90540753588215</v>
      </c>
      <c r="H62" s="400">
        <v>494.39308424033561</v>
      </c>
      <c r="I62" s="400">
        <v>279.67008250592892</v>
      </c>
      <c r="J62" s="400">
        <v>2446.7818592698627</v>
      </c>
      <c r="K62" s="400">
        <v>152.42682221887085</v>
      </c>
      <c r="L62" s="400">
        <v>451.97866414465034</v>
      </c>
    </row>
    <row r="63" spans="1:12" ht="16.5" customHeight="1" x14ac:dyDescent="0.25">
      <c r="A63" s="397" t="s">
        <v>180</v>
      </c>
      <c r="B63" s="398">
        <v>7484.8196962598313</v>
      </c>
      <c r="C63" s="398">
        <v>6044.0548636347075</v>
      </c>
      <c r="D63" s="398">
        <v>770.08681486230091</v>
      </c>
      <c r="E63" s="398">
        <v>5.3018025119607177</v>
      </c>
      <c r="F63" s="398">
        <v>1427.5103263454507</v>
      </c>
      <c r="G63" s="398">
        <v>15.90540753588215</v>
      </c>
      <c r="H63" s="398">
        <v>494.39308424033561</v>
      </c>
      <c r="I63" s="398">
        <v>279.67008250592892</v>
      </c>
      <c r="J63" s="398">
        <v>2446.7818592698627</v>
      </c>
      <c r="K63" s="398">
        <v>152.42682221887085</v>
      </c>
      <c r="L63" s="398">
        <v>451.97866414465034</v>
      </c>
    </row>
    <row r="64" spans="1:12" x14ac:dyDescent="0.25">
      <c r="A64" s="399" t="s">
        <v>181</v>
      </c>
      <c r="B64" s="400">
        <v>15548.861316950957</v>
      </c>
      <c r="C64" s="400">
        <v>11498.284197813535</v>
      </c>
      <c r="D64" s="400">
        <v>550.06201061592412</v>
      </c>
      <c r="E64" s="400">
        <v>47.716222607646451</v>
      </c>
      <c r="F64" s="400">
        <v>2290.3786851670434</v>
      </c>
      <c r="G64" s="400">
        <v>1351.9596405500081</v>
      </c>
      <c r="H64" s="400">
        <v>318.1081507176437</v>
      </c>
      <c r="I64" s="400">
        <v>1969.6196331934514</v>
      </c>
      <c r="J64" s="400">
        <v>3472.6806453341183</v>
      </c>
      <c r="K64" s="400">
        <v>584.52372694366989</v>
      </c>
      <c r="L64" s="400">
        <v>913.23548268524485</v>
      </c>
    </row>
    <row r="65" spans="1:59" x14ac:dyDescent="0.25">
      <c r="A65" s="397" t="s">
        <v>181</v>
      </c>
      <c r="B65" s="398">
        <v>15548.861316950957</v>
      </c>
      <c r="C65" s="398">
        <v>11498.284197813535</v>
      </c>
      <c r="D65" s="398">
        <v>550.06201061592412</v>
      </c>
      <c r="E65" s="398">
        <v>47.716222607646451</v>
      </c>
      <c r="F65" s="398">
        <v>2290.3786851670434</v>
      </c>
      <c r="G65" s="398">
        <v>1351.9596405500081</v>
      </c>
      <c r="H65" s="398">
        <v>318.1081507176437</v>
      </c>
      <c r="I65" s="398">
        <v>1969.6196331934514</v>
      </c>
      <c r="J65" s="398">
        <v>3472.6806453341183</v>
      </c>
      <c r="K65" s="398">
        <v>584.52372694366989</v>
      </c>
      <c r="L65" s="398">
        <v>913.23548268524485</v>
      </c>
    </row>
    <row r="66" spans="1:59" x14ac:dyDescent="0.25">
      <c r="A66" s="399" t="s">
        <v>182</v>
      </c>
      <c r="B66" s="400">
        <v>17450.882968118061</v>
      </c>
      <c r="C66" s="400">
        <v>10301.40228073857</v>
      </c>
      <c r="D66" s="400">
        <v>1427.5103263454507</v>
      </c>
      <c r="E66" s="400">
        <v>45.065321351666093</v>
      </c>
      <c r="F66" s="400">
        <v>1186.2783120512304</v>
      </c>
      <c r="G66" s="400">
        <v>420.16784907288638</v>
      </c>
      <c r="H66" s="400">
        <v>774.06316674627158</v>
      </c>
      <c r="I66" s="400">
        <v>2988.8911661177704</v>
      </c>
      <c r="J66" s="400">
        <v>2421.5982973380528</v>
      </c>
      <c r="K66" s="400">
        <v>446.67686163268968</v>
      </c>
      <c r="L66" s="400">
        <v>591.15098008362099</v>
      </c>
    </row>
    <row r="67" spans="1:59" x14ac:dyDescent="0.25">
      <c r="A67" s="397" t="s">
        <v>182</v>
      </c>
      <c r="B67" s="398">
        <v>17450.882968118061</v>
      </c>
      <c r="C67" s="398">
        <v>10301.40228073857</v>
      </c>
      <c r="D67" s="398">
        <v>1427.5103263454507</v>
      </c>
      <c r="E67" s="398">
        <v>45.065321351666093</v>
      </c>
      <c r="F67" s="398">
        <v>1186.2783120512304</v>
      </c>
      <c r="G67" s="398">
        <v>420.16784907288638</v>
      </c>
      <c r="H67" s="398">
        <v>774.06316674627158</v>
      </c>
      <c r="I67" s="398">
        <v>2988.8911661177704</v>
      </c>
      <c r="J67" s="398">
        <v>2421.5982973380528</v>
      </c>
      <c r="K67" s="398">
        <v>446.67686163268968</v>
      </c>
      <c r="L67" s="398">
        <v>591.15098008362099</v>
      </c>
    </row>
    <row r="68" spans="1:59" x14ac:dyDescent="0.25">
      <c r="A68" s="399" t="s">
        <v>183</v>
      </c>
      <c r="B68" s="400">
        <v>8061.3907194354788</v>
      </c>
      <c r="C68" s="400">
        <v>5027.434231966382</v>
      </c>
      <c r="D68" s="400">
        <v>658.7489621111223</v>
      </c>
      <c r="E68" s="400">
        <v>0</v>
      </c>
      <c r="F68" s="400">
        <v>1170.3729045153477</v>
      </c>
      <c r="G68" s="400">
        <v>100.73424772725362</v>
      </c>
      <c r="H68" s="400">
        <v>559.34016501185567</v>
      </c>
      <c r="I68" s="400">
        <v>216.04845236240013</v>
      </c>
      <c r="J68" s="400">
        <v>1792.0092490427617</v>
      </c>
      <c r="K68" s="400">
        <v>86.154290819361648</v>
      </c>
      <c r="L68" s="400">
        <v>444.02596037670935</v>
      </c>
    </row>
    <row r="69" spans="1:59" s="592" customFormat="1" ht="15" customHeight="1" x14ac:dyDescent="0.25">
      <c r="A69" s="397" t="s">
        <v>183</v>
      </c>
      <c r="B69" s="398">
        <v>8061.3907194354788</v>
      </c>
      <c r="C69" s="398">
        <v>5027.434231966382</v>
      </c>
      <c r="D69" s="398">
        <v>658.7489621111223</v>
      </c>
      <c r="E69" s="398">
        <v>0</v>
      </c>
      <c r="F69" s="398">
        <v>1170.3729045153477</v>
      </c>
      <c r="G69" s="398">
        <v>100.73424772725362</v>
      </c>
      <c r="H69" s="398">
        <v>559.34016501185567</v>
      </c>
      <c r="I69" s="398">
        <v>216.04845236240013</v>
      </c>
      <c r="J69" s="398">
        <v>1792.0092490427617</v>
      </c>
      <c r="K69" s="398">
        <v>86.154290819361648</v>
      </c>
      <c r="L69" s="398">
        <v>444.02596037670935</v>
      </c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  <c r="BB69" s="606"/>
      <c r="BC69" s="606"/>
      <c r="BD69" s="606"/>
      <c r="BE69" s="606"/>
      <c r="BF69" s="606"/>
      <c r="BG69" s="606"/>
    </row>
    <row r="70" spans="1:59" s="592" customFormat="1" x14ac:dyDescent="0.25">
      <c r="A70" s="399" t="s">
        <v>184</v>
      </c>
      <c r="B70" s="400">
        <v>9979.3177781370014</v>
      </c>
      <c r="C70" s="400">
        <v>4395.1942824151547</v>
      </c>
      <c r="D70" s="400">
        <v>220.02480424637071</v>
      </c>
      <c r="E70" s="400">
        <v>11.929055651911613</v>
      </c>
      <c r="F70" s="400">
        <v>656.09806085514185</v>
      </c>
      <c r="G70" s="400">
        <v>19.881759419852688</v>
      </c>
      <c r="H70" s="400">
        <v>514.27484366018814</v>
      </c>
      <c r="I70" s="400">
        <v>625.61269641136676</v>
      </c>
      <c r="J70" s="400">
        <v>1891.4180461420283</v>
      </c>
      <c r="K70" s="400">
        <v>46.390771979656272</v>
      </c>
      <c r="L70" s="400">
        <v>409.56424404896507</v>
      </c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/>
    </row>
    <row r="71" spans="1:59" x14ac:dyDescent="0.25">
      <c r="A71" s="405" t="s">
        <v>184</v>
      </c>
      <c r="B71" s="406">
        <v>9979.3177781370014</v>
      </c>
      <c r="C71" s="406">
        <v>4395.1942824151547</v>
      </c>
      <c r="D71" s="406">
        <v>220.02480424637071</v>
      </c>
      <c r="E71" s="406">
        <v>11.929055651911613</v>
      </c>
      <c r="F71" s="406">
        <v>656.09806085514185</v>
      </c>
      <c r="G71" s="406">
        <v>19.881759419852688</v>
      </c>
      <c r="H71" s="406">
        <v>514.27484366018814</v>
      </c>
      <c r="I71" s="406">
        <v>625.61269641136676</v>
      </c>
      <c r="J71" s="406">
        <v>1891.4180461420283</v>
      </c>
      <c r="K71" s="406">
        <v>46.390771979656272</v>
      </c>
      <c r="L71" s="406">
        <v>409.56424404896507</v>
      </c>
    </row>
    <row r="72" spans="1:59" s="606" customFormat="1" x14ac:dyDescent="0.25">
      <c r="A72" s="607"/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</row>
    <row r="73" spans="1:59" s="606" customFormat="1" x14ac:dyDescent="0.25">
      <c r="A73" s="607"/>
      <c r="B73" s="607"/>
      <c r="C73" s="607"/>
      <c r="D73" s="607"/>
      <c r="E73" s="607"/>
      <c r="F73" s="607"/>
      <c r="G73" s="607"/>
      <c r="H73" s="607"/>
      <c r="I73" s="607"/>
      <c r="J73" s="607"/>
      <c r="K73" s="607"/>
      <c r="L73" s="607"/>
    </row>
    <row r="74" spans="1:59" s="606" customFormat="1" x14ac:dyDescent="0.25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</row>
    <row r="75" spans="1:59" s="606" customFormat="1" x14ac:dyDescent="0.25"/>
    <row r="76" spans="1:59" s="606" customFormat="1" x14ac:dyDescent="0.25"/>
    <row r="77" spans="1:59" s="606" customFormat="1" x14ac:dyDescent="0.25"/>
    <row r="78" spans="1:59" s="606" customFormat="1" x14ac:dyDescent="0.25"/>
    <row r="79" spans="1:59" s="606" customFormat="1" x14ac:dyDescent="0.25"/>
    <row r="80" spans="1:59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  <row r="378" s="606" customFormat="1" x14ac:dyDescent="0.25"/>
    <row r="379" s="606" customFormat="1" x14ac:dyDescent="0.25"/>
    <row r="380" s="606" customFormat="1" x14ac:dyDescent="0.25"/>
    <row r="381" s="606" customFormat="1" x14ac:dyDescent="0.25"/>
    <row r="382" s="606" customFormat="1" x14ac:dyDescent="0.25"/>
    <row r="383" s="606" customFormat="1" x14ac:dyDescent="0.25"/>
    <row r="384" s="606" customFormat="1" x14ac:dyDescent="0.25"/>
    <row r="385" s="606" customFormat="1" x14ac:dyDescent="0.25"/>
    <row r="386" s="606" customFormat="1" x14ac:dyDescent="0.25"/>
    <row r="387" s="606" customFormat="1" x14ac:dyDescent="0.25"/>
    <row r="388" s="606" customFormat="1" x14ac:dyDescent="0.25"/>
    <row r="389" s="606" customFormat="1" x14ac:dyDescent="0.25"/>
    <row r="390" s="606" customFormat="1" x14ac:dyDescent="0.25"/>
    <row r="391" s="606" customFormat="1" x14ac:dyDescent="0.25"/>
    <row r="392" s="606" customFormat="1" x14ac:dyDescent="0.25"/>
    <row r="393" s="606" customFormat="1" x14ac:dyDescent="0.25"/>
    <row r="394" s="606" customFormat="1" x14ac:dyDescent="0.25"/>
    <row r="395" s="606" customFormat="1" x14ac:dyDescent="0.25"/>
    <row r="396" s="606" customFormat="1" x14ac:dyDescent="0.25"/>
    <row r="397" s="606" customFormat="1" x14ac:dyDescent="0.25"/>
    <row r="398" s="606" customFormat="1" x14ac:dyDescent="0.25"/>
    <row r="399" s="606" customFormat="1" x14ac:dyDescent="0.25"/>
    <row r="400" s="606" customFormat="1" x14ac:dyDescent="0.25"/>
    <row r="401" s="606" customFormat="1" x14ac:dyDescent="0.25"/>
    <row r="402" s="606" customFormat="1" x14ac:dyDescent="0.25"/>
    <row r="403" s="606" customFormat="1" x14ac:dyDescent="0.25"/>
    <row r="404" s="606" customFormat="1" x14ac:dyDescent="0.25"/>
    <row r="405" s="606" customFormat="1" x14ac:dyDescent="0.25"/>
    <row r="406" s="606" customFormat="1" x14ac:dyDescent="0.25"/>
    <row r="407" s="606" customFormat="1" x14ac:dyDescent="0.25"/>
    <row r="408" s="606" customFormat="1" x14ac:dyDescent="0.25"/>
    <row r="409" s="606" customFormat="1" x14ac:dyDescent="0.25"/>
    <row r="410" s="606" customFormat="1" x14ac:dyDescent="0.25"/>
    <row r="411" s="606" customFormat="1" x14ac:dyDescent="0.25"/>
    <row r="412" s="606" customFormat="1" x14ac:dyDescent="0.25"/>
    <row r="413" s="606" customFormat="1" x14ac:dyDescent="0.25"/>
    <row r="414" s="606" customFormat="1" x14ac:dyDescent="0.25"/>
    <row r="415" s="606" customFormat="1" x14ac:dyDescent="0.25"/>
    <row r="416" s="606" customFormat="1" x14ac:dyDescent="0.25"/>
    <row r="417" s="606" customFormat="1" x14ac:dyDescent="0.25"/>
    <row r="418" s="606" customFormat="1" x14ac:dyDescent="0.25"/>
    <row r="419" s="606" customFormat="1" x14ac:dyDescent="0.25"/>
    <row r="420" s="606" customFormat="1" x14ac:dyDescent="0.25"/>
    <row r="421" s="606" customFormat="1" x14ac:dyDescent="0.25"/>
    <row r="422" s="606" customFormat="1" x14ac:dyDescent="0.25"/>
    <row r="423" s="606" customFormat="1" x14ac:dyDescent="0.25"/>
    <row r="424" s="606" customFormat="1" x14ac:dyDescent="0.25"/>
    <row r="425" s="606" customFormat="1" x14ac:dyDescent="0.25"/>
    <row r="426" s="606" customFormat="1" x14ac:dyDescent="0.25"/>
    <row r="427" s="606" customFormat="1" x14ac:dyDescent="0.25"/>
    <row r="428" s="606" customFormat="1" x14ac:dyDescent="0.25"/>
    <row r="429" s="606" customFormat="1" x14ac:dyDescent="0.25"/>
    <row r="430" s="606" customFormat="1" x14ac:dyDescent="0.25"/>
    <row r="431" s="606" customFormat="1" x14ac:dyDescent="0.25"/>
    <row r="432" s="606" customFormat="1" x14ac:dyDescent="0.25"/>
    <row r="433" s="606" customFormat="1" x14ac:dyDescent="0.25"/>
    <row r="434" s="606" customFormat="1" x14ac:dyDescent="0.25"/>
    <row r="435" s="606" customFormat="1" x14ac:dyDescent="0.25"/>
    <row r="436" s="606" customFormat="1" x14ac:dyDescent="0.25"/>
    <row r="437" s="606" customFormat="1" x14ac:dyDescent="0.25"/>
    <row r="438" s="606" customFormat="1" x14ac:dyDescent="0.25"/>
    <row r="439" s="606" customFormat="1" x14ac:dyDescent="0.25"/>
    <row r="440" s="606" customFormat="1" x14ac:dyDescent="0.25"/>
    <row r="441" s="606" customFormat="1" x14ac:dyDescent="0.25"/>
    <row r="442" s="606" customFormat="1" x14ac:dyDescent="0.25"/>
    <row r="443" s="606" customFormat="1" x14ac:dyDescent="0.25"/>
    <row r="444" s="606" customFormat="1" x14ac:dyDescent="0.25"/>
    <row r="445" s="606" customFormat="1" x14ac:dyDescent="0.25"/>
    <row r="446" s="606" customFormat="1" x14ac:dyDescent="0.25"/>
    <row r="447" s="606" customFormat="1" x14ac:dyDescent="0.25"/>
    <row r="448" s="606" customFormat="1" x14ac:dyDescent="0.25"/>
    <row r="449" s="606" customFormat="1" x14ac:dyDescent="0.25"/>
    <row r="450" s="606" customFormat="1" x14ac:dyDescent="0.25"/>
    <row r="451" s="606" customFormat="1" x14ac:dyDescent="0.25"/>
    <row r="452" s="606" customFormat="1" x14ac:dyDescent="0.25"/>
    <row r="453" s="606" customFormat="1" x14ac:dyDescent="0.25"/>
    <row r="454" s="606" customFormat="1" x14ac:dyDescent="0.25"/>
    <row r="455" s="606" customFormat="1" x14ac:dyDescent="0.25"/>
    <row r="456" s="606" customFormat="1" x14ac:dyDescent="0.25"/>
    <row r="457" s="606" customFormat="1" x14ac:dyDescent="0.25"/>
    <row r="458" s="606" customFormat="1" x14ac:dyDescent="0.25"/>
    <row r="459" s="606" customFormat="1" x14ac:dyDescent="0.25"/>
    <row r="460" s="606" customFormat="1" x14ac:dyDescent="0.25"/>
    <row r="461" s="606" customFormat="1" x14ac:dyDescent="0.25"/>
    <row r="462" s="606" customFormat="1" x14ac:dyDescent="0.25"/>
    <row r="463" s="606" customFormat="1" x14ac:dyDescent="0.25"/>
    <row r="464" s="606" customFormat="1" x14ac:dyDescent="0.25"/>
    <row r="465" s="606" customFormat="1" x14ac:dyDescent="0.25"/>
    <row r="466" s="606" customFormat="1" x14ac:dyDescent="0.25"/>
    <row r="467" s="606" customFormat="1" x14ac:dyDescent="0.25"/>
    <row r="468" s="606" customFormat="1" x14ac:dyDescent="0.25"/>
    <row r="469" s="606" customFormat="1" x14ac:dyDescent="0.25"/>
    <row r="470" s="606" customFormat="1" x14ac:dyDescent="0.25"/>
    <row r="471" s="606" customFormat="1" x14ac:dyDescent="0.25"/>
    <row r="472" s="606" customFormat="1" x14ac:dyDescent="0.25"/>
    <row r="473" s="606" customFormat="1" x14ac:dyDescent="0.25"/>
    <row r="474" s="606" customFormat="1" x14ac:dyDescent="0.25"/>
    <row r="475" s="606" customFormat="1" x14ac:dyDescent="0.25"/>
    <row r="476" s="606" customFormat="1" x14ac:dyDescent="0.25"/>
    <row r="477" s="606" customFormat="1" x14ac:dyDescent="0.25"/>
    <row r="478" s="606" customFormat="1" x14ac:dyDescent="0.25"/>
    <row r="479" s="606" customFormat="1" x14ac:dyDescent="0.25"/>
    <row r="480" s="606" customFormat="1" x14ac:dyDescent="0.25"/>
    <row r="481" s="606" customFormat="1" x14ac:dyDescent="0.25"/>
    <row r="482" s="606" customFormat="1" x14ac:dyDescent="0.25"/>
    <row r="483" s="606" customFormat="1" x14ac:dyDescent="0.25"/>
    <row r="484" s="606" customFormat="1" x14ac:dyDescent="0.25"/>
    <row r="485" s="606" customFormat="1" x14ac:dyDescent="0.25"/>
    <row r="486" s="606" customFormat="1" x14ac:dyDescent="0.25"/>
    <row r="487" s="606" customFormat="1" x14ac:dyDescent="0.25"/>
    <row r="488" s="606" customFormat="1" x14ac:dyDescent="0.25"/>
    <row r="489" s="606" customFormat="1" x14ac:dyDescent="0.25"/>
    <row r="490" s="606" customFormat="1" x14ac:dyDescent="0.25"/>
    <row r="491" s="606" customFormat="1" x14ac:dyDescent="0.25"/>
    <row r="492" s="606" customFormat="1" x14ac:dyDescent="0.25"/>
    <row r="493" s="606" customFormat="1" x14ac:dyDescent="0.25"/>
    <row r="494" s="606" customFormat="1" x14ac:dyDescent="0.25"/>
    <row r="495" s="606" customFormat="1" x14ac:dyDescent="0.25"/>
    <row r="496" s="606" customFormat="1" x14ac:dyDescent="0.25"/>
    <row r="497" s="606" customFormat="1" x14ac:dyDescent="0.25"/>
    <row r="498" s="606" customFormat="1" x14ac:dyDescent="0.25"/>
    <row r="499" s="606" customFormat="1" x14ac:dyDescent="0.25"/>
    <row r="500" s="606" customFormat="1" x14ac:dyDescent="0.25"/>
    <row r="501" s="606" customFormat="1" x14ac:dyDescent="0.25"/>
    <row r="502" s="606" customFormat="1" x14ac:dyDescent="0.25"/>
    <row r="503" s="606" customFormat="1" x14ac:dyDescent="0.25"/>
    <row r="504" s="606" customFormat="1" x14ac:dyDescent="0.25"/>
    <row r="505" s="606" customFormat="1" x14ac:dyDescent="0.25"/>
    <row r="506" s="606" customFormat="1" x14ac:dyDescent="0.25"/>
    <row r="507" s="606" customFormat="1" x14ac:dyDescent="0.25"/>
    <row r="508" s="606" customFormat="1" x14ac:dyDescent="0.25"/>
    <row r="509" s="606" customFormat="1" x14ac:dyDescent="0.25"/>
    <row r="510" s="606" customFormat="1" x14ac:dyDescent="0.25"/>
    <row r="511" s="606" customFormat="1" x14ac:dyDescent="0.25"/>
    <row r="512" s="606" customFormat="1" x14ac:dyDescent="0.25"/>
    <row r="513" s="606" customFormat="1" x14ac:dyDescent="0.25"/>
    <row r="514" s="606" customFormat="1" x14ac:dyDescent="0.25"/>
    <row r="515" s="606" customFormat="1" x14ac:dyDescent="0.25"/>
    <row r="516" s="606" customFormat="1" x14ac:dyDescent="0.25"/>
    <row r="517" s="606" customFormat="1" x14ac:dyDescent="0.25"/>
    <row r="518" s="606" customFormat="1" x14ac:dyDescent="0.25"/>
    <row r="519" s="606" customFormat="1" x14ac:dyDescent="0.25"/>
    <row r="520" s="606" customFormat="1" x14ac:dyDescent="0.25"/>
    <row r="521" s="606" customFormat="1" x14ac:dyDescent="0.25"/>
    <row r="522" s="606" customFormat="1" x14ac:dyDescent="0.25"/>
    <row r="523" s="606" customFormat="1" x14ac:dyDescent="0.25"/>
    <row r="524" s="606" customFormat="1" x14ac:dyDescent="0.25"/>
    <row r="525" s="606" customFormat="1" x14ac:dyDescent="0.25"/>
    <row r="526" s="606" customFormat="1" x14ac:dyDescent="0.25"/>
    <row r="527" s="606" customFormat="1" x14ac:dyDescent="0.25"/>
    <row r="528" s="606" customFormat="1" x14ac:dyDescent="0.25"/>
    <row r="529" s="606" customFormat="1" x14ac:dyDescent="0.25"/>
    <row r="530" s="606" customFormat="1" x14ac:dyDescent="0.25"/>
    <row r="531" s="606" customFormat="1" x14ac:dyDescent="0.25"/>
    <row r="532" s="606" customFormat="1" x14ac:dyDescent="0.25"/>
    <row r="533" s="606" customFormat="1" x14ac:dyDescent="0.25"/>
    <row r="534" s="606" customFormat="1" x14ac:dyDescent="0.25"/>
    <row r="535" s="606" customFormat="1" x14ac:dyDescent="0.25"/>
    <row r="536" s="606" customFormat="1" x14ac:dyDescent="0.25"/>
    <row r="537" s="606" customFormat="1" x14ac:dyDescent="0.25"/>
    <row r="538" s="606" customFormat="1" x14ac:dyDescent="0.25"/>
    <row r="539" s="606" customFormat="1" x14ac:dyDescent="0.25"/>
    <row r="540" s="606" customFormat="1" x14ac:dyDescent="0.25"/>
    <row r="541" s="606" customFormat="1" x14ac:dyDescent="0.25"/>
    <row r="542" s="606" customFormat="1" x14ac:dyDescent="0.25"/>
    <row r="543" s="606" customFormat="1" x14ac:dyDescent="0.25"/>
    <row r="544" s="606" customFormat="1" x14ac:dyDescent="0.25"/>
    <row r="545" s="606" customFormat="1" x14ac:dyDescent="0.25"/>
    <row r="546" s="606" customFormat="1" x14ac:dyDescent="0.25"/>
    <row r="547" s="606" customFormat="1" x14ac:dyDescent="0.25"/>
    <row r="548" s="606" customFormat="1" x14ac:dyDescent="0.25"/>
    <row r="549" s="606" customFormat="1" x14ac:dyDescent="0.25"/>
    <row r="550" s="606" customFormat="1" x14ac:dyDescent="0.25"/>
    <row r="551" s="606" customFormat="1" x14ac:dyDescent="0.25"/>
    <row r="552" s="606" customFormat="1" x14ac:dyDescent="0.25"/>
    <row r="553" s="606" customFormat="1" x14ac:dyDescent="0.25"/>
    <row r="554" s="606" customFormat="1" x14ac:dyDescent="0.25"/>
    <row r="555" s="606" customFormat="1" x14ac:dyDescent="0.25"/>
    <row r="556" s="606" customFormat="1" x14ac:dyDescent="0.25"/>
    <row r="557" s="606" customFormat="1" x14ac:dyDescent="0.25"/>
    <row r="558" s="606" customFormat="1" x14ac:dyDescent="0.25"/>
    <row r="559" s="606" customFormat="1" x14ac:dyDescent="0.25"/>
    <row r="560" s="606" customFormat="1" x14ac:dyDescent="0.25"/>
    <row r="561" s="606" customFormat="1" x14ac:dyDescent="0.25"/>
    <row r="562" s="606" customFormat="1" x14ac:dyDescent="0.25"/>
    <row r="563" s="606" customFormat="1" x14ac:dyDescent="0.25"/>
    <row r="564" s="606" customFormat="1" x14ac:dyDescent="0.25"/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V467"/>
  <sheetViews>
    <sheetView workbookViewId="0">
      <selection activeCell="N12" sqref="N12"/>
    </sheetView>
  </sheetViews>
  <sheetFormatPr defaultRowHeight="15" x14ac:dyDescent="0.25"/>
  <cols>
    <col min="1" max="1" width="17.5703125" style="25" customWidth="1"/>
    <col min="2" max="4" width="12.42578125" style="25" customWidth="1"/>
    <col min="5" max="48" width="9.140625" style="606"/>
    <col min="49" max="16384" width="9.140625" style="25"/>
  </cols>
  <sheetData>
    <row r="1" spans="1:4" ht="41.25" customHeight="1" x14ac:dyDescent="0.25">
      <c r="A1" s="1065" t="s">
        <v>583</v>
      </c>
      <c r="B1" s="1065"/>
      <c r="C1" s="1065"/>
      <c r="D1" s="1065"/>
    </row>
    <row r="2" spans="1:4" ht="25.5" customHeight="1" x14ac:dyDescent="0.25">
      <c r="A2" s="1066" t="s">
        <v>523</v>
      </c>
      <c r="B2" s="1067" t="s">
        <v>363</v>
      </c>
      <c r="C2" s="1068" t="s">
        <v>400</v>
      </c>
      <c r="D2" s="1068"/>
    </row>
    <row r="3" spans="1:4" ht="13.5" customHeight="1" x14ac:dyDescent="0.25">
      <c r="A3" s="1066"/>
      <c r="B3" s="1067"/>
      <c r="C3" s="823" t="s">
        <v>361</v>
      </c>
      <c r="D3" s="823" t="s">
        <v>362</v>
      </c>
    </row>
    <row r="4" spans="1:4" x14ac:dyDescent="0.25">
      <c r="A4" s="411" t="s">
        <v>163</v>
      </c>
      <c r="B4" s="412">
        <v>760147.26059758139</v>
      </c>
      <c r="C4" s="412">
        <v>135279.46744466008</v>
      </c>
      <c r="D4" s="412">
        <v>624867.7931573086</v>
      </c>
    </row>
    <row r="5" spans="1:4" ht="9.75" customHeight="1" x14ac:dyDescent="0.25">
      <c r="A5" s="415"/>
      <c r="B5" s="638"/>
      <c r="C5" s="638"/>
      <c r="D5" s="638"/>
    </row>
    <row r="6" spans="1:4" x14ac:dyDescent="0.25">
      <c r="A6" s="411" t="s">
        <v>3</v>
      </c>
      <c r="B6" s="412"/>
      <c r="C6" s="412"/>
      <c r="D6" s="412"/>
    </row>
    <row r="7" spans="1:4" x14ac:dyDescent="0.25">
      <c r="A7" s="413" t="s">
        <v>4</v>
      </c>
      <c r="B7" s="414">
        <v>297921.53765265149</v>
      </c>
      <c r="C7" s="414">
        <v>14688.643859385451</v>
      </c>
      <c r="D7" s="414">
        <v>283232.89379308495</v>
      </c>
    </row>
    <row r="8" spans="1:4" x14ac:dyDescent="0.25">
      <c r="A8" s="413" t="s">
        <v>5</v>
      </c>
      <c r="B8" s="414">
        <v>462225.72295094852</v>
      </c>
      <c r="C8" s="414">
        <v>120590.823585301</v>
      </c>
      <c r="D8" s="414">
        <v>341634.89936430141</v>
      </c>
    </row>
    <row r="9" spans="1:4" x14ac:dyDescent="0.25">
      <c r="A9" s="637" t="s">
        <v>565</v>
      </c>
      <c r="B9" s="617"/>
      <c r="C9" s="617"/>
      <c r="D9" s="617"/>
    </row>
    <row r="10" spans="1:4" x14ac:dyDescent="0.25">
      <c r="A10" s="409" t="s">
        <v>6</v>
      </c>
      <c r="B10" s="410">
        <v>50618.959482985192</v>
      </c>
      <c r="C10" s="410">
        <v>14117.374638721763</v>
      </c>
      <c r="D10" s="410">
        <v>36501.584844244389</v>
      </c>
    </row>
    <row r="11" spans="1:4" x14ac:dyDescent="0.25">
      <c r="A11" s="413" t="s">
        <v>6</v>
      </c>
      <c r="B11" s="414">
        <v>15804.673288153026</v>
      </c>
      <c r="C11" s="414">
        <v>3109.5071732648598</v>
      </c>
      <c r="D11" s="414">
        <v>12695.1661148885</v>
      </c>
    </row>
    <row r="12" spans="1:4" x14ac:dyDescent="0.25">
      <c r="A12" s="413" t="s">
        <v>158</v>
      </c>
      <c r="B12" s="414">
        <v>12143.778653644662</v>
      </c>
      <c r="C12" s="414">
        <v>4196.3766882166556</v>
      </c>
      <c r="D12" s="414">
        <v>7947.4019654283393</v>
      </c>
    </row>
    <row r="13" spans="1:4" x14ac:dyDescent="0.25">
      <c r="A13" s="413" t="s">
        <v>159</v>
      </c>
      <c r="B13" s="414">
        <v>10203.31893426731</v>
      </c>
      <c r="C13" s="414">
        <v>2800.6771769431912</v>
      </c>
      <c r="D13" s="414">
        <v>7402.6417573244516</v>
      </c>
    </row>
    <row r="14" spans="1:4" x14ac:dyDescent="0.25">
      <c r="A14" s="413" t="s">
        <v>160</v>
      </c>
      <c r="B14" s="414">
        <v>12467.188606874221</v>
      </c>
      <c r="C14" s="414">
        <v>4010.8136002980559</v>
      </c>
      <c r="D14" s="414">
        <v>8456.375006576498</v>
      </c>
    </row>
    <row r="15" spans="1:4" x14ac:dyDescent="0.25">
      <c r="A15" s="409" t="s">
        <v>7</v>
      </c>
      <c r="B15" s="410">
        <v>25035.111461487217</v>
      </c>
      <c r="C15" s="410">
        <v>4592.6864259856638</v>
      </c>
      <c r="D15" s="410">
        <v>20442.425035495584</v>
      </c>
    </row>
    <row r="16" spans="1:4" x14ac:dyDescent="0.25">
      <c r="A16" s="413" t="s">
        <v>161</v>
      </c>
      <c r="B16" s="414">
        <v>12281.625518955621</v>
      </c>
      <c r="C16" s="414">
        <v>2189.6444374398038</v>
      </c>
      <c r="D16" s="414">
        <v>10091.981081516151</v>
      </c>
    </row>
    <row r="17" spans="1:48" x14ac:dyDescent="0.25">
      <c r="A17" s="413" t="s">
        <v>162</v>
      </c>
      <c r="B17" s="414">
        <v>12753.485942520059</v>
      </c>
      <c r="C17" s="414">
        <v>2403.0419885461929</v>
      </c>
      <c r="D17" s="414">
        <v>10350.4439539742</v>
      </c>
    </row>
    <row r="18" spans="1:48" x14ac:dyDescent="0.25">
      <c r="A18" s="409" t="s">
        <v>8</v>
      </c>
      <c r="B18" s="410">
        <v>26519.616164838048</v>
      </c>
      <c r="C18" s="410">
        <v>4623.1717904294337</v>
      </c>
      <c r="D18" s="410">
        <v>21896.444374402603</v>
      </c>
    </row>
    <row r="19" spans="1:48" x14ac:dyDescent="0.25">
      <c r="A19" s="413" t="s">
        <v>8</v>
      </c>
      <c r="B19" s="414">
        <v>26519.616164838048</v>
      </c>
      <c r="C19" s="414">
        <v>4623.1717904294337</v>
      </c>
      <c r="D19" s="414">
        <v>21896.444374402603</v>
      </c>
    </row>
    <row r="20" spans="1:48" x14ac:dyDescent="0.25">
      <c r="A20" s="409" t="s">
        <v>9</v>
      </c>
      <c r="B20" s="410">
        <v>208883.06626686538</v>
      </c>
      <c r="C20" s="410">
        <v>7089.835409118813</v>
      </c>
      <c r="D20" s="410">
        <v>201793.23085781501</v>
      </c>
    </row>
    <row r="21" spans="1:48" x14ac:dyDescent="0.25">
      <c r="A21" s="413" t="s">
        <v>9</v>
      </c>
      <c r="B21" s="414">
        <v>197235.00614820121</v>
      </c>
      <c r="C21" s="414">
        <v>5091.0558621099017</v>
      </c>
      <c r="D21" s="414">
        <v>192143.95028614055</v>
      </c>
    </row>
    <row r="22" spans="1:48" x14ac:dyDescent="0.25">
      <c r="A22" s="413" t="s">
        <v>163</v>
      </c>
      <c r="B22" s="414">
        <v>11648.060118776404</v>
      </c>
      <c r="C22" s="414">
        <v>1998.7795470092362</v>
      </c>
      <c r="D22" s="414">
        <v>9649.2805717674928</v>
      </c>
    </row>
    <row r="23" spans="1:48" x14ac:dyDescent="0.25">
      <c r="A23" s="409" t="s">
        <v>10</v>
      </c>
      <c r="B23" s="410">
        <v>10097.282884028111</v>
      </c>
      <c r="C23" s="410">
        <v>2035.8921645929624</v>
      </c>
      <c r="D23" s="410">
        <v>8061.3907194354788</v>
      </c>
    </row>
    <row r="24" spans="1:48" x14ac:dyDescent="0.25">
      <c r="A24" s="413" t="s">
        <v>10</v>
      </c>
      <c r="B24" s="414">
        <v>10097.282884028111</v>
      </c>
      <c r="C24" s="414">
        <v>2035.8921645929624</v>
      </c>
      <c r="D24" s="414">
        <v>8061.3907194354788</v>
      </c>
    </row>
    <row r="25" spans="1:48" x14ac:dyDescent="0.25">
      <c r="A25" s="604" t="s">
        <v>11</v>
      </c>
      <c r="B25" s="410">
        <v>41196.330968591392</v>
      </c>
      <c r="C25" s="410">
        <v>11409.479005738205</v>
      </c>
      <c r="D25" s="410">
        <v>29786.851962837867</v>
      </c>
    </row>
    <row r="26" spans="1:48" s="592" customFormat="1" x14ac:dyDescent="0.25">
      <c r="A26" s="413" t="s">
        <v>11</v>
      </c>
      <c r="B26" s="414">
        <v>41196.330968591392</v>
      </c>
      <c r="C26" s="414">
        <v>11409.479005738205</v>
      </c>
      <c r="D26" s="414">
        <v>29786.851962837867</v>
      </c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</row>
    <row r="27" spans="1:48" s="592" customFormat="1" x14ac:dyDescent="0.25">
      <c r="A27" s="409" t="s">
        <v>12</v>
      </c>
      <c r="B27" s="410">
        <v>31509.937779227224</v>
      </c>
      <c r="C27" s="410">
        <v>5081.7777077139717</v>
      </c>
      <c r="D27" s="410">
        <v>26428.160071506612</v>
      </c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</row>
    <row r="28" spans="1:48" x14ac:dyDescent="0.25">
      <c r="A28" s="413" t="s">
        <v>12</v>
      </c>
      <c r="B28" s="414">
        <v>23253.70581746622</v>
      </c>
      <c r="C28" s="414">
        <v>3251.3303904597892</v>
      </c>
      <c r="D28" s="414">
        <v>20002.375427002302</v>
      </c>
    </row>
    <row r="29" spans="1:48" x14ac:dyDescent="0.25">
      <c r="A29" s="413" t="s">
        <v>164</v>
      </c>
      <c r="B29" s="414">
        <v>8256.2319617500088</v>
      </c>
      <c r="C29" s="414">
        <v>1830.4473172544781</v>
      </c>
      <c r="D29" s="414">
        <v>6425.7846444958259</v>
      </c>
    </row>
    <row r="30" spans="1:48" x14ac:dyDescent="0.25">
      <c r="A30" s="409" t="s">
        <v>13</v>
      </c>
      <c r="B30" s="410">
        <v>29185.097377729584</v>
      </c>
      <c r="C30" s="410">
        <v>7763.1643281377301</v>
      </c>
      <c r="D30" s="410">
        <v>21421.933049581534</v>
      </c>
    </row>
    <row r="31" spans="1:48" x14ac:dyDescent="0.25">
      <c r="A31" s="413" t="s">
        <v>13</v>
      </c>
      <c r="B31" s="414">
        <v>15945.171054719965</v>
      </c>
      <c r="C31" s="414">
        <v>3756.327079723977</v>
      </c>
      <c r="D31" s="414">
        <v>12188.843974996322</v>
      </c>
    </row>
    <row r="32" spans="1:48" x14ac:dyDescent="0.25">
      <c r="A32" s="413" t="s">
        <v>165</v>
      </c>
      <c r="B32" s="414">
        <v>8268.1610174019188</v>
      </c>
      <c r="C32" s="414">
        <v>2110.1173997604042</v>
      </c>
      <c r="D32" s="414">
        <v>6158.043617641847</v>
      </c>
    </row>
    <row r="33" spans="1:4" x14ac:dyDescent="0.25">
      <c r="A33" s="413" t="s">
        <v>166</v>
      </c>
      <c r="B33" s="414">
        <v>4971.7653055908022</v>
      </c>
      <c r="C33" s="414">
        <v>1896.7198486539892</v>
      </c>
      <c r="D33" s="414">
        <v>3075.04545693712</v>
      </c>
    </row>
    <row r="34" spans="1:4" x14ac:dyDescent="0.25">
      <c r="A34" s="409" t="s">
        <v>14</v>
      </c>
      <c r="B34" s="410">
        <v>57205.123653476512</v>
      </c>
      <c r="C34" s="410">
        <v>12383.685217310851</v>
      </c>
      <c r="D34" s="410">
        <v>44821.438436149001</v>
      </c>
    </row>
    <row r="35" spans="1:4" x14ac:dyDescent="0.25">
      <c r="A35" s="413" t="s">
        <v>14</v>
      </c>
      <c r="B35" s="414">
        <v>28727.816911072408</v>
      </c>
      <c r="C35" s="414">
        <v>5313.7315676122207</v>
      </c>
      <c r="D35" s="414">
        <v>23414.085343453229</v>
      </c>
    </row>
    <row r="36" spans="1:4" x14ac:dyDescent="0.25">
      <c r="A36" s="413" t="s">
        <v>167</v>
      </c>
      <c r="B36" s="414">
        <v>9785.8019864504622</v>
      </c>
      <c r="C36" s="414">
        <v>2858.9970045747509</v>
      </c>
      <c r="D36" s="414">
        <v>6926.8049818760437</v>
      </c>
    </row>
    <row r="37" spans="1:4" x14ac:dyDescent="0.25">
      <c r="A37" s="413" t="s">
        <v>168</v>
      </c>
      <c r="B37" s="414">
        <v>18691.504755918399</v>
      </c>
      <c r="C37" s="414">
        <v>4210.9566451245455</v>
      </c>
      <c r="D37" s="414">
        <v>14480.548110791022</v>
      </c>
    </row>
    <row r="38" spans="1:4" x14ac:dyDescent="0.25">
      <c r="A38" s="409" t="s">
        <v>15</v>
      </c>
      <c r="B38" s="410">
        <v>54420.351884065713</v>
      </c>
      <c r="C38" s="410">
        <v>6818.1180303808642</v>
      </c>
      <c r="D38" s="410">
        <v>47602.233853675825</v>
      </c>
    </row>
    <row r="39" spans="1:4" x14ac:dyDescent="0.25">
      <c r="A39" s="413" t="s">
        <v>15</v>
      </c>
      <c r="B39" s="414">
        <v>54420.351884065713</v>
      </c>
      <c r="C39" s="414">
        <v>6818.1180303808642</v>
      </c>
      <c r="D39" s="414">
        <v>47602.233853675825</v>
      </c>
    </row>
    <row r="40" spans="1:4" x14ac:dyDescent="0.25">
      <c r="A40" s="409" t="s">
        <v>169</v>
      </c>
      <c r="B40" s="410">
        <v>19008.287456008442</v>
      </c>
      <c r="C40" s="410">
        <v>4924.0490829831624</v>
      </c>
      <c r="D40" s="410">
        <v>14084.238373022014</v>
      </c>
    </row>
    <row r="41" spans="1:4" x14ac:dyDescent="0.25">
      <c r="A41" s="413" t="s">
        <v>169</v>
      </c>
      <c r="B41" s="414">
        <v>10170.182668567561</v>
      </c>
      <c r="C41" s="414">
        <v>2049.1466708728644</v>
      </c>
      <c r="D41" s="414">
        <v>8121.0359976950285</v>
      </c>
    </row>
    <row r="42" spans="1:4" x14ac:dyDescent="0.25">
      <c r="A42" s="413" t="s">
        <v>170</v>
      </c>
      <c r="B42" s="414">
        <v>8838.1047874376163</v>
      </c>
      <c r="C42" s="414">
        <v>2874.9024121106308</v>
      </c>
      <c r="D42" s="414">
        <v>5963.2023753273179</v>
      </c>
    </row>
    <row r="43" spans="1:4" x14ac:dyDescent="0.25">
      <c r="A43" s="409" t="s">
        <v>16</v>
      </c>
      <c r="B43" s="410">
        <v>21659.188711992068</v>
      </c>
      <c r="C43" s="410">
        <v>5244.808134956741</v>
      </c>
      <c r="D43" s="410">
        <v>16414.380577028463</v>
      </c>
    </row>
    <row r="44" spans="1:4" x14ac:dyDescent="0.25">
      <c r="A44" s="413" t="s">
        <v>16</v>
      </c>
      <c r="B44" s="414">
        <v>16606.570918087276</v>
      </c>
      <c r="C44" s="414">
        <v>3621.1311156689976</v>
      </c>
      <c r="D44" s="414">
        <v>12985.439802418308</v>
      </c>
    </row>
    <row r="45" spans="1:4" x14ac:dyDescent="0.25">
      <c r="A45" s="413" t="s">
        <v>171</v>
      </c>
      <c r="B45" s="414">
        <v>5052.6177938981918</v>
      </c>
      <c r="C45" s="414">
        <v>1623.6770192880035</v>
      </c>
      <c r="D45" s="414">
        <v>3428.9407746104484</v>
      </c>
    </row>
    <row r="46" spans="1:4" x14ac:dyDescent="0.25">
      <c r="A46" s="409" t="s">
        <v>17</v>
      </c>
      <c r="B46" s="410">
        <v>39524.937726693715</v>
      </c>
      <c r="C46" s="410">
        <v>10778.564506814968</v>
      </c>
      <c r="D46" s="410">
        <v>28746.373219864294</v>
      </c>
    </row>
    <row r="47" spans="1:4" x14ac:dyDescent="0.25">
      <c r="A47" s="413" t="s">
        <v>17</v>
      </c>
      <c r="B47" s="414">
        <v>24478.422197730655</v>
      </c>
      <c r="C47" s="414">
        <v>6572.9096642027152</v>
      </c>
      <c r="D47" s="414">
        <v>17905.512533519253</v>
      </c>
    </row>
    <row r="48" spans="1:4" x14ac:dyDescent="0.25">
      <c r="A48" s="413" t="s">
        <v>172</v>
      </c>
      <c r="B48" s="414">
        <v>15046.515528942749</v>
      </c>
      <c r="C48" s="414">
        <v>4205.6548426125855</v>
      </c>
      <c r="D48" s="414">
        <v>10840.860686330498</v>
      </c>
    </row>
    <row r="49" spans="1:4" x14ac:dyDescent="0.25">
      <c r="A49" s="409" t="s">
        <v>18</v>
      </c>
      <c r="B49" s="410">
        <v>17263.994429571216</v>
      </c>
      <c r="C49" s="410">
        <v>4636.4262967093337</v>
      </c>
      <c r="D49" s="410">
        <v>12627.56813286101</v>
      </c>
    </row>
    <row r="50" spans="1:4" x14ac:dyDescent="0.25">
      <c r="A50" s="413" t="s">
        <v>18</v>
      </c>
      <c r="B50" s="414">
        <v>10649.995795899938</v>
      </c>
      <c r="C50" s="414">
        <v>2935.8731409981706</v>
      </c>
      <c r="D50" s="414">
        <v>7714.1226549021003</v>
      </c>
    </row>
    <row r="51" spans="1:4" x14ac:dyDescent="0.25">
      <c r="A51" s="413" t="s">
        <v>173</v>
      </c>
      <c r="B51" s="414">
        <v>6613.9986336704051</v>
      </c>
      <c r="C51" s="414">
        <v>1700.5531557114364</v>
      </c>
      <c r="D51" s="414">
        <v>4913.4454779592425</v>
      </c>
    </row>
    <row r="52" spans="1:4" x14ac:dyDescent="0.25">
      <c r="A52" s="409" t="s">
        <v>174</v>
      </c>
      <c r="B52" s="410">
        <v>12745.533238752119</v>
      </c>
      <c r="C52" s="410">
        <v>3312.3011193473289</v>
      </c>
      <c r="D52" s="410">
        <v>9433.2321194051237</v>
      </c>
    </row>
    <row r="53" spans="1:4" x14ac:dyDescent="0.25">
      <c r="A53" s="413" t="s">
        <v>174</v>
      </c>
      <c r="B53" s="414">
        <v>12745.533238752119</v>
      </c>
      <c r="C53" s="414">
        <v>3312.3011193473289</v>
      </c>
      <c r="D53" s="414">
        <v>9433.2321194051237</v>
      </c>
    </row>
    <row r="54" spans="1:4" x14ac:dyDescent="0.25">
      <c r="A54" s="409" t="s">
        <v>175</v>
      </c>
      <c r="B54" s="410">
        <v>14378.488412435792</v>
      </c>
      <c r="C54" s="410">
        <v>3615.8293131570376</v>
      </c>
      <c r="D54" s="410">
        <v>10762.659099279088</v>
      </c>
    </row>
    <row r="55" spans="1:4" x14ac:dyDescent="0.25">
      <c r="A55" s="413" t="s">
        <v>175</v>
      </c>
      <c r="B55" s="414">
        <v>14378.488412435792</v>
      </c>
      <c r="C55" s="414">
        <v>3615.8293131570376</v>
      </c>
      <c r="D55" s="414">
        <v>10762.659099279088</v>
      </c>
    </row>
    <row r="56" spans="1:4" x14ac:dyDescent="0.25">
      <c r="A56" s="409" t="s">
        <v>176</v>
      </c>
      <c r="B56" s="410">
        <v>17611.262494105071</v>
      </c>
      <c r="C56" s="410">
        <v>6077.1911293344574</v>
      </c>
      <c r="D56" s="410">
        <v>11534.071364769265</v>
      </c>
    </row>
    <row r="57" spans="1:4" x14ac:dyDescent="0.25">
      <c r="A57" s="413" t="s">
        <v>176</v>
      </c>
      <c r="B57" s="414">
        <v>10557.214251940639</v>
      </c>
      <c r="C57" s="414">
        <v>2972.9857585818904</v>
      </c>
      <c r="D57" s="414">
        <v>7584.2284933590809</v>
      </c>
    </row>
    <row r="58" spans="1:4" x14ac:dyDescent="0.25">
      <c r="A58" s="413" t="s">
        <v>177</v>
      </c>
      <c r="B58" s="414">
        <v>7054.0482421630832</v>
      </c>
      <c r="C58" s="414">
        <v>3104.2053707528999</v>
      </c>
      <c r="D58" s="414">
        <v>3949.8428714105162</v>
      </c>
    </row>
    <row r="59" spans="1:4" x14ac:dyDescent="0.25">
      <c r="A59" s="409" t="s">
        <v>178</v>
      </c>
      <c r="B59" s="410">
        <v>24759.41773086492</v>
      </c>
      <c r="C59" s="410">
        <v>5112.2630721577416</v>
      </c>
      <c r="D59" s="410">
        <v>19647.154658700496</v>
      </c>
    </row>
    <row r="60" spans="1:4" x14ac:dyDescent="0.25">
      <c r="A60" s="413" t="s">
        <v>178</v>
      </c>
      <c r="B60" s="414">
        <v>17183.141941263715</v>
      </c>
      <c r="C60" s="414">
        <v>3586.6693993412578</v>
      </c>
      <c r="D60" s="414">
        <v>13596.472541921696</v>
      </c>
    </row>
    <row r="61" spans="1:4" x14ac:dyDescent="0.25">
      <c r="A61" s="413" t="s">
        <v>179</v>
      </c>
      <c r="B61" s="414">
        <v>7576.2757895911409</v>
      </c>
      <c r="C61" s="414">
        <v>1525.5936728167271</v>
      </c>
      <c r="D61" s="414">
        <v>6050.6821167746575</v>
      </c>
    </row>
    <row r="62" spans="1:4" x14ac:dyDescent="0.25">
      <c r="A62" s="409" t="s">
        <v>180</v>
      </c>
      <c r="B62" s="410">
        <v>7484.8196962598313</v>
      </c>
      <c r="C62" s="410">
        <v>2462.6872668057426</v>
      </c>
      <c r="D62" s="410">
        <v>5022.132429454422</v>
      </c>
    </row>
    <row r="63" spans="1:4" x14ac:dyDescent="0.25">
      <c r="A63" s="413" t="s">
        <v>180</v>
      </c>
      <c r="B63" s="414">
        <v>7484.8196962598313</v>
      </c>
      <c r="C63" s="414">
        <v>2462.6872668057426</v>
      </c>
      <c r="D63" s="414">
        <v>5022.132429454422</v>
      </c>
    </row>
    <row r="64" spans="1:4" x14ac:dyDescent="0.25">
      <c r="A64" s="409" t="s">
        <v>181</v>
      </c>
      <c r="B64" s="410">
        <v>15548.861316950957</v>
      </c>
      <c r="C64" s="410">
        <v>4928.0254348671324</v>
      </c>
      <c r="D64" s="410">
        <v>10620.835882084159</v>
      </c>
    </row>
    <row r="65" spans="1:48" x14ac:dyDescent="0.25">
      <c r="A65" s="413" t="s">
        <v>181</v>
      </c>
      <c r="B65" s="414">
        <v>15548.861316950957</v>
      </c>
      <c r="C65" s="414">
        <v>4928.0254348671324</v>
      </c>
      <c r="D65" s="414">
        <v>10620.835882084159</v>
      </c>
    </row>
    <row r="66" spans="1:48" x14ac:dyDescent="0.25">
      <c r="A66" s="409" t="s">
        <v>182</v>
      </c>
      <c r="B66" s="410">
        <v>17450.882968118061</v>
      </c>
      <c r="C66" s="410">
        <v>4697.3970255968734</v>
      </c>
      <c r="D66" s="410">
        <v>12753.485942520059</v>
      </c>
    </row>
    <row r="67" spans="1:48" x14ac:dyDescent="0.25">
      <c r="A67" s="413" t="s">
        <v>182</v>
      </c>
      <c r="B67" s="414">
        <v>17450.882968118061</v>
      </c>
      <c r="C67" s="414">
        <v>4697.3970255968734</v>
      </c>
      <c r="D67" s="414">
        <v>12753.485942520059</v>
      </c>
    </row>
    <row r="68" spans="1:48" x14ac:dyDescent="0.25">
      <c r="A68" s="409" t="s">
        <v>183</v>
      </c>
      <c r="B68" s="410">
        <v>8061.3907194354788</v>
      </c>
      <c r="C68" s="410">
        <v>2128.6737085522641</v>
      </c>
      <c r="D68" s="410">
        <v>5932.717010883548</v>
      </c>
    </row>
    <row r="69" spans="1:48" s="592" customFormat="1" x14ac:dyDescent="0.25">
      <c r="A69" s="413" t="s">
        <v>183</v>
      </c>
      <c r="B69" s="414">
        <v>8061.3907194354788</v>
      </c>
      <c r="C69" s="414">
        <v>2128.6737085522641</v>
      </c>
      <c r="D69" s="414">
        <v>5932.717010883548</v>
      </c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</row>
    <row r="70" spans="1:48" s="592" customFormat="1" x14ac:dyDescent="0.25">
      <c r="A70" s="409" t="s">
        <v>184</v>
      </c>
      <c r="B70" s="410">
        <v>9979.3177781370014</v>
      </c>
      <c r="C70" s="410">
        <v>1446.0666351373138</v>
      </c>
      <c r="D70" s="410">
        <v>8533.2511429999176</v>
      </c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</row>
    <row r="71" spans="1:48" x14ac:dyDescent="0.25">
      <c r="A71" s="416" t="s">
        <v>184</v>
      </c>
      <c r="B71" s="417">
        <v>9979.3177781370014</v>
      </c>
      <c r="C71" s="417">
        <v>1446.0666351373138</v>
      </c>
      <c r="D71" s="417">
        <v>8533.2511429999176</v>
      </c>
    </row>
    <row r="72" spans="1:48" s="606" customFormat="1" x14ac:dyDescent="0.25">
      <c r="A72" s="607"/>
      <c r="B72" s="607"/>
      <c r="C72" s="607"/>
      <c r="D72" s="607"/>
    </row>
    <row r="73" spans="1:48" s="606" customFormat="1" x14ac:dyDescent="0.25">
      <c r="A73" s="607"/>
      <c r="B73" s="607"/>
      <c r="C73" s="607"/>
      <c r="D73" s="607"/>
    </row>
    <row r="74" spans="1:48" s="606" customFormat="1" x14ac:dyDescent="0.25"/>
    <row r="75" spans="1:48" s="606" customFormat="1" x14ac:dyDescent="0.25"/>
    <row r="76" spans="1:48" s="606" customFormat="1" x14ac:dyDescent="0.25"/>
    <row r="77" spans="1:48" s="606" customFormat="1" x14ac:dyDescent="0.25"/>
    <row r="78" spans="1:48" s="606" customFormat="1" x14ac:dyDescent="0.25"/>
    <row r="79" spans="1:48" s="606" customFormat="1" x14ac:dyDescent="0.25"/>
    <row r="80" spans="1:48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  <row r="378" s="606" customFormat="1" x14ac:dyDescent="0.25"/>
    <row r="379" s="606" customFormat="1" x14ac:dyDescent="0.25"/>
    <row r="380" s="606" customFormat="1" x14ac:dyDescent="0.25"/>
    <row r="381" s="606" customFormat="1" x14ac:dyDescent="0.25"/>
    <row r="382" s="606" customFormat="1" x14ac:dyDescent="0.25"/>
    <row r="383" s="606" customFormat="1" x14ac:dyDescent="0.25"/>
    <row r="384" s="606" customFormat="1" x14ac:dyDescent="0.25"/>
    <row r="385" s="606" customFormat="1" x14ac:dyDescent="0.25"/>
    <row r="386" s="606" customFormat="1" x14ac:dyDescent="0.25"/>
    <row r="387" s="606" customFormat="1" x14ac:dyDescent="0.25"/>
    <row r="388" s="606" customFormat="1" x14ac:dyDescent="0.25"/>
    <row r="389" s="606" customFormat="1" x14ac:dyDescent="0.25"/>
    <row r="390" s="606" customFormat="1" x14ac:dyDescent="0.25"/>
    <row r="391" s="606" customFormat="1" x14ac:dyDescent="0.25"/>
    <row r="392" s="606" customFormat="1" x14ac:dyDescent="0.25"/>
    <row r="393" s="606" customFormat="1" x14ac:dyDescent="0.25"/>
    <row r="394" s="606" customFormat="1" x14ac:dyDescent="0.25"/>
    <row r="395" s="606" customFormat="1" x14ac:dyDescent="0.25"/>
    <row r="396" s="606" customFormat="1" x14ac:dyDescent="0.25"/>
    <row r="397" s="606" customFormat="1" x14ac:dyDescent="0.25"/>
    <row r="398" s="606" customFormat="1" x14ac:dyDescent="0.25"/>
    <row r="399" s="606" customFormat="1" x14ac:dyDescent="0.25"/>
    <row r="400" s="606" customFormat="1" x14ac:dyDescent="0.25"/>
    <row r="401" s="606" customFormat="1" x14ac:dyDescent="0.25"/>
    <row r="402" s="606" customFormat="1" x14ac:dyDescent="0.25"/>
    <row r="403" s="606" customFormat="1" x14ac:dyDescent="0.25"/>
    <row r="404" s="606" customFormat="1" x14ac:dyDescent="0.25"/>
    <row r="405" s="606" customFormat="1" x14ac:dyDescent="0.25"/>
    <row r="406" s="606" customFormat="1" x14ac:dyDescent="0.25"/>
    <row r="407" s="606" customFormat="1" x14ac:dyDescent="0.25"/>
    <row r="408" s="606" customFormat="1" x14ac:dyDescent="0.25"/>
    <row r="409" s="606" customFormat="1" x14ac:dyDescent="0.25"/>
    <row r="410" s="606" customFormat="1" x14ac:dyDescent="0.25"/>
    <row r="411" s="606" customFormat="1" x14ac:dyDescent="0.25"/>
    <row r="412" s="606" customFormat="1" x14ac:dyDescent="0.25"/>
    <row r="413" s="606" customFormat="1" x14ac:dyDescent="0.25"/>
    <row r="414" s="606" customFormat="1" x14ac:dyDescent="0.25"/>
    <row r="415" s="606" customFormat="1" x14ac:dyDescent="0.25"/>
    <row r="416" s="606" customFormat="1" x14ac:dyDescent="0.25"/>
    <row r="417" s="606" customFormat="1" x14ac:dyDescent="0.25"/>
    <row r="418" s="606" customFormat="1" x14ac:dyDescent="0.25"/>
    <row r="419" s="606" customFormat="1" x14ac:dyDescent="0.25"/>
    <row r="420" s="606" customFormat="1" x14ac:dyDescent="0.25"/>
    <row r="421" s="606" customFormat="1" x14ac:dyDescent="0.25"/>
    <row r="422" s="606" customFormat="1" x14ac:dyDescent="0.25"/>
    <row r="423" s="606" customFormat="1" x14ac:dyDescent="0.25"/>
    <row r="424" s="606" customFormat="1" x14ac:dyDescent="0.25"/>
    <row r="425" s="606" customFormat="1" x14ac:dyDescent="0.25"/>
    <row r="426" s="606" customFormat="1" x14ac:dyDescent="0.25"/>
    <row r="427" s="606" customFormat="1" x14ac:dyDescent="0.25"/>
    <row r="428" s="606" customFormat="1" x14ac:dyDescent="0.25"/>
    <row r="429" s="606" customFormat="1" x14ac:dyDescent="0.25"/>
    <row r="430" s="606" customFormat="1" x14ac:dyDescent="0.25"/>
    <row r="431" s="606" customFormat="1" x14ac:dyDescent="0.25"/>
    <row r="432" s="606" customFormat="1" x14ac:dyDescent="0.25"/>
    <row r="433" s="606" customFormat="1" x14ac:dyDescent="0.25"/>
    <row r="434" s="606" customFormat="1" x14ac:dyDescent="0.25"/>
    <row r="435" s="606" customFormat="1" x14ac:dyDescent="0.25"/>
    <row r="436" s="606" customFormat="1" x14ac:dyDescent="0.25"/>
    <row r="437" s="606" customFormat="1" x14ac:dyDescent="0.25"/>
    <row r="438" s="606" customFormat="1" x14ac:dyDescent="0.25"/>
    <row r="439" s="606" customFormat="1" x14ac:dyDescent="0.25"/>
    <row r="440" s="606" customFormat="1" x14ac:dyDescent="0.25"/>
    <row r="441" s="606" customFormat="1" x14ac:dyDescent="0.25"/>
    <row r="442" s="606" customFormat="1" x14ac:dyDescent="0.25"/>
    <row r="443" s="606" customFormat="1" x14ac:dyDescent="0.25"/>
    <row r="444" s="606" customFormat="1" x14ac:dyDescent="0.25"/>
    <row r="445" s="606" customFormat="1" x14ac:dyDescent="0.25"/>
    <row r="446" s="606" customFormat="1" x14ac:dyDescent="0.25"/>
    <row r="447" s="606" customFormat="1" x14ac:dyDescent="0.25"/>
    <row r="448" s="606" customFormat="1" x14ac:dyDescent="0.25"/>
    <row r="449" s="606" customFormat="1" x14ac:dyDescent="0.25"/>
    <row r="450" s="606" customFormat="1" x14ac:dyDescent="0.25"/>
    <row r="451" s="606" customFormat="1" x14ac:dyDescent="0.25"/>
    <row r="452" s="606" customFormat="1" x14ac:dyDescent="0.25"/>
    <row r="453" s="606" customFormat="1" x14ac:dyDescent="0.25"/>
    <row r="454" s="606" customFormat="1" x14ac:dyDescent="0.25"/>
    <row r="455" s="606" customFormat="1" x14ac:dyDescent="0.25"/>
    <row r="456" s="606" customFormat="1" x14ac:dyDescent="0.25"/>
    <row r="457" s="606" customFormat="1" x14ac:dyDescent="0.25"/>
    <row r="458" s="606" customFormat="1" x14ac:dyDescent="0.25"/>
    <row r="459" s="606" customFormat="1" x14ac:dyDescent="0.25"/>
    <row r="460" s="606" customFormat="1" x14ac:dyDescent="0.25"/>
    <row r="461" s="606" customFormat="1" x14ac:dyDescent="0.25"/>
    <row r="462" s="606" customFormat="1" x14ac:dyDescent="0.25"/>
    <row r="463" s="606" customFormat="1" x14ac:dyDescent="0.25"/>
    <row r="464" s="606" customFormat="1" x14ac:dyDescent="0.25"/>
    <row r="465" s="606" customFormat="1" x14ac:dyDescent="0.25"/>
    <row r="466" s="606" customFormat="1" x14ac:dyDescent="0.25"/>
    <row r="467" s="606" customFormat="1" x14ac:dyDescent="0.25"/>
  </sheetData>
  <mergeCells count="4">
    <mergeCell ref="A1:D1"/>
    <mergeCell ref="A2:A3"/>
    <mergeCell ref="B2:B3"/>
    <mergeCell ref="C2:D2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G98"/>
  <sheetViews>
    <sheetView workbookViewId="0">
      <selection activeCell="F15" sqref="F15:F16"/>
    </sheetView>
  </sheetViews>
  <sheetFormatPr defaultRowHeight="15" x14ac:dyDescent="0.25"/>
  <cols>
    <col min="1" max="1" width="18.7109375" style="418" customWidth="1"/>
    <col min="2" max="2" width="18" style="418" customWidth="1"/>
    <col min="3" max="3" width="21.7109375" style="418" customWidth="1"/>
    <col min="4" max="4" width="11" style="418" customWidth="1"/>
    <col min="5" max="5" width="13" style="609" customWidth="1"/>
    <col min="6" max="6" width="15.140625" style="609" customWidth="1"/>
    <col min="7" max="7" width="15.28515625" style="605" customWidth="1"/>
    <col min="8" max="8" width="12.7109375" style="605" customWidth="1"/>
    <col min="9" max="59" width="9.140625" style="609"/>
    <col min="60" max="16384" width="9.140625" style="418"/>
  </cols>
  <sheetData>
    <row r="1" spans="1:8" ht="34.5" customHeight="1" x14ac:dyDescent="0.25">
      <c r="A1" s="1069" t="s">
        <v>584</v>
      </c>
      <c r="B1" s="1069"/>
      <c r="C1" s="1069"/>
      <c r="D1" s="1069"/>
      <c r="E1" s="1069"/>
      <c r="F1" s="1069"/>
      <c r="G1" s="1069"/>
      <c r="H1" s="1069"/>
    </row>
    <row r="2" spans="1:8" ht="12" customHeight="1" x14ac:dyDescent="0.25">
      <c r="A2" s="1070" t="s">
        <v>523</v>
      </c>
      <c r="B2" s="1072" t="s">
        <v>318</v>
      </c>
      <c r="C2" s="1072" t="s">
        <v>401</v>
      </c>
      <c r="D2" s="1074" t="s">
        <v>493</v>
      </c>
      <c r="E2" s="1074"/>
      <c r="F2" s="1074"/>
      <c r="G2" s="1074"/>
      <c r="H2" s="1074"/>
    </row>
    <row r="3" spans="1:8" ht="11.25" customHeight="1" x14ac:dyDescent="0.25">
      <c r="A3" s="1070"/>
      <c r="B3" s="1072"/>
      <c r="C3" s="1072"/>
      <c r="D3" s="1075" t="s">
        <v>402</v>
      </c>
      <c r="E3" s="1075" t="s">
        <v>585</v>
      </c>
      <c r="F3" s="1075" t="s">
        <v>588</v>
      </c>
      <c r="G3" s="1075" t="s">
        <v>586</v>
      </c>
      <c r="H3" s="1075" t="s">
        <v>587</v>
      </c>
    </row>
    <row r="4" spans="1:8" ht="10.5" customHeight="1" x14ac:dyDescent="0.25">
      <c r="A4" s="1071"/>
      <c r="B4" s="1073"/>
      <c r="C4" s="1073"/>
      <c r="D4" s="1072"/>
      <c r="E4" s="1072"/>
      <c r="F4" s="1072"/>
      <c r="G4" s="1072"/>
      <c r="H4" s="1072"/>
    </row>
    <row r="5" spans="1:8" ht="10.5" customHeight="1" x14ac:dyDescent="0.25">
      <c r="A5" s="1070"/>
      <c r="B5" s="1073"/>
      <c r="C5" s="1073"/>
      <c r="D5" s="1072"/>
      <c r="E5" s="1072"/>
      <c r="F5" s="1072"/>
      <c r="G5" s="1072"/>
      <c r="H5" s="1072"/>
    </row>
    <row r="6" spans="1:8" x14ac:dyDescent="0.25">
      <c r="A6" s="423" t="s">
        <v>163</v>
      </c>
      <c r="B6" s="424">
        <v>760147.26059758139</v>
      </c>
      <c r="C6" s="642">
        <v>135279.46744466008</v>
      </c>
      <c r="D6" s="642">
        <v>100563.2645963447</v>
      </c>
      <c r="E6" s="642">
        <v>82323.738504549357</v>
      </c>
      <c r="F6" s="642">
        <v>86703.027379434308</v>
      </c>
      <c r="G6" s="642">
        <v>8535.9020442558976</v>
      </c>
      <c r="H6" s="642">
        <v>4839.2202427918028</v>
      </c>
    </row>
    <row r="7" spans="1:8" ht="12" customHeight="1" x14ac:dyDescent="0.25">
      <c r="A7" s="824"/>
      <c r="B7" s="825"/>
      <c r="C7" s="770"/>
      <c r="D7" s="770"/>
      <c r="E7" s="770"/>
      <c r="F7" s="770"/>
      <c r="G7" s="770"/>
      <c r="H7" s="770"/>
    </row>
    <row r="8" spans="1:8" x14ac:dyDescent="0.25">
      <c r="A8" s="423" t="s">
        <v>3</v>
      </c>
      <c r="B8" s="424"/>
      <c r="C8" s="424"/>
      <c r="D8" s="424"/>
      <c r="E8" s="424"/>
      <c r="F8" s="424"/>
      <c r="G8" s="424"/>
      <c r="H8" s="424"/>
    </row>
    <row r="9" spans="1:8" x14ac:dyDescent="0.25">
      <c r="A9" s="421" t="s">
        <v>4</v>
      </c>
      <c r="B9" s="422">
        <v>297921.53765265149</v>
      </c>
      <c r="C9" s="422">
        <v>14688.643859385451</v>
      </c>
      <c r="D9" s="422">
        <v>11703.729045151984</v>
      </c>
      <c r="E9" s="422">
        <v>8333.1080981734285</v>
      </c>
      <c r="F9" s="422">
        <v>6746.5436964694045</v>
      </c>
      <c r="G9" s="422">
        <v>994.08797099264837</v>
      </c>
      <c r="H9" s="422">
        <v>485.11492984440446</v>
      </c>
    </row>
    <row r="10" spans="1:8" x14ac:dyDescent="0.25">
      <c r="A10" s="421" t="s">
        <v>5</v>
      </c>
      <c r="B10" s="422">
        <v>462225.72295094852</v>
      </c>
      <c r="C10" s="422">
        <v>120590.823585301</v>
      </c>
      <c r="D10" s="422">
        <v>88859.535551176989</v>
      </c>
      <c r="E10" s="422">
        <v>73990.630406364828</v>
      </c>
      <c r="F10" s="422">
        <v>79956.483682955979</v>
      </c>
      <c r="G10" s="422">
        <v>7541.814073263401</v>
      </c>
      <c r="H10" s="422">
        <v>4354.1053129474649</v>
      </c>
    </row>
    <row r="11" spans="1:8" x14ac:dyDescent="0.25">
      <c r="A11" s="968" t="s">
        <v>518</v>
      </c>
      <c r="B11" s="968"/>
      <c r="C11" s="968"/>
      <c r="D11" s="968"/>
      <c r="E11" s="968"/>
      <c r="F11" s="968"/>
      <c r="G11" s="968"/>
      <c r="H11" s="968"/>
    </row>
    <row r="12" spans="1:8" x14ac:dyDescent="0.25">
      <c r="A12" s="419" t="s">
        <v>6</v>
      </c>
      <c r="B12" s="420">
        <v>50618.959482985192</v>
      </c>
      <c r="C12" s="420">
        <v>14117.374638721763</v>
      </c>
      <c r="D12" s="420">
        <v>11137.761627000256</v>
      </c>
      <c r="E12" s="420">
        <v>7687.6136423423004</v>
      </c>
      <c r="F12" s="420">
        <v>6334.3285511645163</v>
      </c>
      <c r="G12" s="420">
        <v>669.35256713504407</v>
      </c>
      <c r="H12" s="420">
        <v>290.27368752985024</v>
      </c>
    </row>
    <row r="13" spans="1:8" x14ac:dyDescent="0.25">
      <c r="A13" s="421" t="s">
        <v>6</v>
      </c>
      <c r="B13" s="422">
        <v>15804.673288153026</v>
      </c>
      <c r="C13" s="422">
        <v>3109.5071732648598</v>
      </c>
      <c r="D13" s="422">
        <v>2456.0600136657927</v>
      </c>
      <c r="E13" s="422">
        <v>1643.5587787078568</v>
      </c>
      <c r="F13" s="422">
        <v>1361.2377949459396</v>
      </c>
      <c r="G13" s="422">
        <v>131.21961217102776</v>
      </c>
      <c r="H13" s="422">
        <v>64.947080771518785</v>
      </c>
    </row>
    <row r="14" spans="1:8" x14ac:dyDescent="0.25">
      <c r="A14" s="421" t="s">
        <v>158</v>
      </c>
      <c r="B14" s="422">
        <v>12143.778653644662</v>
      </c>
      <c r="C14" s="422">
        <v>4196.3766882166556</v>
      </c>
      <c r="D14" s="422">
        <v>3422.3135214704985</v>
      </c>
      <c r="E14" s="422">
        <v>2229.4079562795037</v>
      </c>
      <c r="F14" s="422">
        <v>1562.7062904004533</v>
      </c>
      <c r="G14" s="422">
        <v>164.35587787078259</v>
      </c>
      <c r="H14" s="422">
        <v>50.367123863626809</v>
      </c>
    </row>
    <row r="15" spans="1:8" x14ac:dyDescent="0.25">
      <c r="A15" s="421" t="s">
        <v>159</v>
      </c>
      <c r="B15" s="422">
        <v>10203.31893426731</v>
      </c>
      <c r="C15" s="422">
        <v>2800.6771769431912</v>
      </c>
      <c r="D15" s="422">
        <v>2279.7750801431234</v>
      </c>
      <c r="E15" s="422">
        <v>1530.895475328688</v>
      </c>
      <c r="F15" s="422">
        <v>1130.6093856756411</v>
      </c>
      <c r="G15" s="422">
        <v>137.84686531097873</v>
      </c>
      <c r="H15" s="422">
        <v>68.923432655489322</v>
      </c>
    </row>
    <row r="16" spans="1:8" x14ac:dyDescent="0.25">
      <c r="A16" s="421" t="s">
        <v>160</v>
      </c>
      <c r="B16" s="422">
        <v>12467.188606874221</v>
      </c>
      <c r="C16" s="422">
        <v>4010.8136002980559</v>
      </c>
      <c r="D16" s="422">
        <v>2979.6130117218404</v>
      </c>
      <c r="E16" s="422">
        <v>2283.7514320270934</v>
      </c>
      <c r="F16" s="422">
        <v>2279.7750801431234</v>
      </c>
      <c r="G16" s="422">
        <v>235.93021178225302</v>
      </c>
      <c r="H16" s="422">
        <v>106.03605023921433</v>
      </c>
    </row>
    <row r="17" spans="1:59" x14ac:dyDescent="0.25">
      <c r="A17" s="419" t="s">
        <v>7</v>
      </c>
      <c r="B17" s="420">
        <v>25035.111461487217</v>
      </c>
      <c r="C17" s="420">
        <v>4592.6864259856638</v>
      </c>
      <c r="D17" s="420">
        <v>2902.7368752984207</v>
      </c>
      <c r="E17" s="420">
        <v>3705.9599558603572</v>
      </c>
      <c r="F17" s="420">
        <v>3471.3551947061283</v>
      </c>
      <c r="G17" s="420">
        <v>1051.0823479962278</v>
      </c>
      <c r="H17" s="420">
        <v>1161.0947501194162</v>
      </c>
    </row>
    <row r="18" spans="1:59" x14ac:dyDescent="0.25">
      <c r="A18" s="421" t="s">
        <v>161</v>
      </c>
      <c r="B18" s="422">
        <v>12281.625518955621</v>
      </c>
      <c r="C18" s="422">
        <v>2189.6444374398038</v>
      </c>
      <c r="D18" s="422">
        <v>1344.0069367820668</v>
      </c>
      <c r="E18" s="422">
        <v>1817.1928109745759</v>
      </c>
      <c r="F18" s="422">
        <v>1594.5171054722186</v>
      </c>
      <c r="G18" s="422">
        <v>597.7782332235721</v>
      </c>
      <c r="H18" s="422">
        <v>554.03836249989479</v>
      </c>
    </row>
    <row r="19" spans="1:59" ht="15" customHeight="1" x14ac:dyDescent="0.25">
      <c r="A19" s="421" t="s">
        <v>162</v>
      </c>
      <c r="B19" s="422">
        <v>12753.485942520059</v>
      </c>
      <c r="C19" s="422">
        <v>2403.0419885461929</v>
      </c>
      <c r="D19" s="422">
        <v>1558.7299385164827</v>
      </c>
      <c r="E19" s="422">
        <v>1888.7671448860478</v>
      </c>
      <c r="F19" s="422">
        <v>1876.8380892341359</v>
      </c>
      <c r="G19" s="422">
        <v>453.3041147726405</v>
      </c>
      <c r="H19" s="422">
        <v>607.05638761950365</v>
      </c>
    </row>
    <row r="20" spans="1:59" x14ac:dyDescent="0.25">
      <c r="A20" s="419" t="s">
        <v>8</v>
      </c>
      <c r="B20" s="420">
        <v>26519.616164838048</v>
      </c>
      <c r="C20" s="420">
        <v>4623.1717904294337</v>
      </c>
      <c r="D20" s="420">
        <v>2437.5037048739327</v>
      </c>
      <c r="E20" s="420">
        <v>2735.7300961716815</v>
      </c>
      <c r="F20" s="420">
        <v>3194.3360134562195</v>
      </c>
      <c r="G20" s="420">
        <v>221.3502548743609</v>
      </c>
      <c r="H20" s="420">
        <v>266.41557622602727</v>
      </c>
    </row>
    <row r="21" spans="1:59" ht="15" customHeight="1" x14ac:dyDescent="0.25">
      <c r="A21" s="421" t="s">
        <v>8</v>
      </c>
      <c r="B21" s="422">
        <v>26519.616164838048</v>
      </c>
      <c r="C21" s="422">
        <v>4623.1717904294337</v>
      </c>
      <c r="D21" s="422">
        <v>2437.5037048739327</v>
      </c>
      <c r="E21" s="422">
        <v>2735.7300961716815</v>
      </c>
      <c r="F21" s="422">
        <v>3194.3360134562195</v>
      </c>
      <c r="G21" s="422">
        <v>221.3502548743609</v>
      </c>
      <c r="H21" s="422">
        <v>266.41557622602727</v>
      </c>
    </row>
    <row r="22" spans="1:59" x14ac:dyDescent="0.25">
      <c r="A22" s="419" t="s">
        <v>9</v>
      </c>
      <c r="B22" s="420">
        <v>208883.06626686538</v>
      </c>
      <c r="C22" s="420">
        <v>7089.835409118813</v>
      </c>
      <c r="D22" s="420">
        <v>5715.343107893189</v>
      </c>
      <c r="E22" s="420">
        <v>4880.3092122594926</v>
      </c>
      <c r="F22" s="420">
        <v>4010.8136002980559</v>
      </c>
      <c r="G22" s="420">
        <v>652.12170897117119</v>
      </c>
      <c r="H22" s="420">
        <v>372.45162646524045</v>
      </c>
    </row>
    <row r="23" spans="1:59" x14ac:dyDescent="0.25">
      <c r="A23" s="421" t="s">
        <v>9</v>
      </c>
      <c r="B23" s="422">
        <v>197235.00614820121</v>
      </c>
      <c r="C23" s="422">
        <v>5091.0558621099017</v>
      </c>
      <c r="D23" s="422">
        <v>4134.0805087011258</v>
      </c>
      <c r="E23" s="422">
        <v>3409.0590151905985</v>
      </c>
      <c r="F23" s="422">
        <v>2540.8888538571523</v>
      </c>
      <c r="G23" s="422">
        <v>551.38746124391434</v>
      </c>
      <c r="H23" s="422">
        <v>304.85364443774205</v>
      </c>
    </row>
    <row r="24" spans="1:59" x14ac:dyDescent="0.25">
      <c r="A24" s="421" t="s">
        <v>163</v>
      </c>
      <c r="B24" s="422">
        <v>11648.060118776404</v>
      </c>
      <c r="C24" s="422">
        <v>1998.7795470092362</v>
      </c>
      <c r="D24" s="422">
        <v>1581.2625991923164</v>
      </c>
      <c r="E24" s="422">
        <v>1471.250197069128</v>
      </c>
      <c r="F24" s="422">
        <v>1469.9247464411378</v>
      </c>
      <c r="G24" s="422">
        <v>100.73424772725362</v>
      </c>
      <c r="H24" s="422">
        <v>67.597982027499143</v>
      </c>
    </row>
    <row r="25" spans="1:59" x14ac:dyDescent="0.25">
      <c r="A25" s="419" t="s">
        <v>10</v>
      </c>
      <c r="B25" s="420">
        <v>10097.282884028111</v>
      </c>
      <c r="C25" s="420">
        <v>2035.8921645929624</v>
      </c>
      <c r="D25" s="420">
        <v>1716.458563247319</v>
      </c>
      <c r="E25" s="420">
        <v>902.63187766132307</v>
      </c>
      <c r="F25" s="420">
        <v>682.60707341494629</v>
      </c>
      <c r="G25" s="420">
        <v>75.550685795440216</v>
      </c>
      <c r="H25" s="420">
        <v>18.556308791862509</v>
      </c>
    </row>
    <row r="26" spans="1:59" s="605" customFormat="1" x14ac:dyDescent="0.25">
      <c r="A26" s="421" t="s">
        <v>10</v>
      </c>
      <c r="B26" s="422">
        <v>10097.282884028111</v>
      </c>
      <c r="C26" s="422">
        <v>2035.8921645929624</v>
      </c>
      <c r="D26" s="422">
        <v>1716.458563247319</v>
      </c>
      <c r="E26" s="422">
        <v>902.63187766132307</v>
      </c>
      <c r="F26" s="422">
        <v>682.60707341494629</v>
      </c>
      <c r="G26" s="422">
        <v>75.550685795440216</v>
      </c>
      <c r="H26" s="422">
        <v>18.556308791862509</v>
      </c>
      <c r="I26" s="609"/>
      <c r="J26" s="609"/>
      <c r="K26" s="609"/>
      <c r="L26" s="609"/>
      <c r="M26" s="609"/>
      <c r="N26" s="609"/>
      <c r="O26" s="609"/>
      <c r="P26" s="609"/>
      <c r="Q26" s="609"/>
      <c r="R26" s="609"/>
      <c r="S26" s="609"/>
      <c r="T26" s="609"/>
      <c r="U26" s="609"/>
      <c r="V26" s="609"/>
      <c r="W26" s="609"/>
      <c r="X26" s="609"/>
      <c r="Y26" s="609"/>
      <c r="Z26" s="609"/>
      <c r="AA26" s="609"/>
      <c r="AB26" s="609"/>
      <c r="AC26" s="609"/>
      <c r="AD26" s="609"/>
      <c r="AE26" s="609"/>
      <c r="AF26" s="609"/>
      <c r="AG26" s="609"/>
      <c r="AH26" s="609"/>
      <c r="AI26" s="609"/>
      <c r="AJ26" s="609"/>
      <c r="AK26" s="609"/>
      <c r="AL26" s="609"/>
      <c r="AM26" s="609"/>
      <c r="AN26" s="609"/>
      <c r="AO26" s="609"/>
      <c r="AP26" s="609"/>
      <c r="AQ26" s="609"/>
      <c r="AR26" s="609"/>
      <c r="AS26" s="609"/>
      <c r="AT26" s="609"/>
      <c r="AU26" s="609"/>
      <c r="AV26" s="609"/>
      <c r="AW26" s="609"/>
      <c r="AX26" s="609"/>
      <c r="AY26" s="609"/>
      <c r="AZ26" s="609"/>
      <c r="BA26" s="609"/>
      <c r="BB26" s="609"/>
      <c r="BC26" s="609"/>
      <c r="BD26" s="609"/>
      <c r="BE26" s="609"/>
      <c r="BF26" s="609"/>
      <c r="BG26" s="609"/>
    </row>
    <row r="27" spans="1:59" s="605" customFormat="1" x14ac:dyDescent="0.25">
      <c r="A27" s="419" t="s">
        <v>11</v>
      </c>
      <c r="B27" s="420">
        <v>41196.330968591392</v>
      </c>
      <c r="C27" s="420">
        <v>11409.479005738205</v>
      </c>
      <c r="D27" s="420">
        <v>7865.2240264929596</v>
      </c>
      <c r="E27" s="420">
        <v>7906.3129959606495</v>
      </c>
      <c r="F27" s="420">
        <v>9035.5969310081255</v>
      </c>
      <c r="G27" s="420">
        <v>389.68248462911259</v>
      </c>
      <c r="H27" s="420">
        <v>222.67570550235109</v>
      </c>
      <c r="I27" s="609"/>
      <c r="J27" s="609"/>
      <c r="K27" s="609"/>
      <c r="L27" s="609"/>
      <c r="M27" s="609"/>
      <c r="N27" s="609"/>
      <c r="O27" s="609"/>
      <c r="P27" s="609"/>
      <c r="Q27" s="609"/>
      <c r="R27" s="609"/>
      <c r="S27" s="609"/>
      <c r="T27" s="609"/>
      <c r="U27" s="609"/>
      <c r="V27" s="609"/>
      <c r="W27" s="609"/>
      <c r="X27" s="609"/>
      <c r="Y27" s="609"/>
      <c r="Z27" s="609"/>
      <c r="AA27" s="609"/>
      <c r="AB27" s="609"/>
      <c r="AC27" s="609"/>
      <c r="AD27" s="609"/>
      <c r="AE27" s="609"/>
      <c r="AF27" s="609"/>
      <c r="AG27" s="609"/>
      <c r="AH27" s="609"/>
      <c r="AI27" s="609"/>
      <c r="AJ27" s="609"/>
      <c r="AK27" s="609"/>
      <c r="AL27" s="609"/>
      <c r="AM27" s="609"/>
      <c r="AN27" s="609"/>
      <c r="AO27" s="609"/>
      <c r="AP27" s="609"/>
      <c r="AQ27" s="609"/>
      <c r="AR27" s="609"/>
      <c r="AS27" s="609"/>
      <c r="AT27" s="609"/>
      <c r="AU27" s="609"/>
      <c r="AV27" s="609"/>
      <c r="AW27" s="609"/>
      <c r="AX27" s="609"/>
      <c r="AY27" s="609"/>
      <c r="AZ27" s="609"/>
      <c r="BA27" s="609"/>
      <c r="BB27" s="609"/>
      <c r="BC27" s="609"/>
      <c r="BD27" s="609"/>
      <c r="BE27" s="609"/>
      <c r="BF27" s="609"/>
      <c r="BG27" s="609"/>
    </row>
    <row r="28" spans="1:59" ht="15.75" customHeight="1" x14ac:dyDescent="0.25">
      <c r="A28" s="421" t="s">
        <v>11</v>
      </c>
      <c r="B28" s="422">
        <v>41196.330968591392</v>
      </c>
      <c r="C28" s="422">
        <v>11409.479005738205</v>
      </c>
      <c r="D28" s="422">
        <v>7865.2240264929596</v>
      </c>
      <c r="E28" s="422">
        <v>7906.3129959606495</v>
      </c>
      <c r="F28" s="422">
        <v>9035.5969310081255</v>
      </c>
      <c r="G28" s="422">
        <v>389.68248462911259</v>
      </c>
      <c r="H28" s="422">
        <v>222.67570550235109</v>
      </c>
    </row>
    <row r="29" spans="1:59" x14ac:dyDescent="0.25">
      <c r="A29" s="419" t="s">
        <v>12</v>
      </c>
      <c r="B29" s="420">
        <v>31509.937779227224</v>
      </c>
      <c r="C29" s="420">
        <v>5081.7777077139717</v>
      </c>
      <c r="D29" s="420">
        <v>3785.4869935397569</v>
      </c>
      <c r="E29" s="420">
        <v>4221.5602501484655</v>
      </c>
      <c r="F29" s="420">
        <v>4043.9498659978058</v>
      </c>
      <c r="G29" s="420">
        <v>762.13411109435958</v>
      </c>
      <c r="H29" s="420">
        <v>775.3886173742618</v>
      </c>
    </row>
    <row r="30" spans="1:59" x14ac:dyDescent="0.25">
      <c r="A30" s="421" t="s">
        <v>12</v>
      </c>
      <c r="B30" s="422">
        <v>23253.70581746622</v>
      </c>
      <c r="C30" s="422">
        <v>3251.3303904597892</v>
      </c>
      <c r="D30" s="422">
        <v>2566.0724157889622</v>
      </c>
      <c r="E30" s="422">
        <v>2758.2627568475114</v>
      </c>
      <c r="F30" s="422">
        <v>2638.9722003284119</v>
      </c>
      <c r="G30" s="422">
        <v>563.31651689582634</v>
      </c>
      <c r="H30" s="422">
        <v>359.1971201853388</v>
      </c>
    </row>
    <row r="31" spans="1:59" x14ac:dyDescent="0.25">
      <c r="A31" s="421" t="s">
        <v>164</v>
      </c>
      <c r="B31" s="422">
        <v>8256.2319617500088</v>
      </c>
      <c r="C31" s="422">
        <v>1830.4473172544781</v>
      </c>
      <c r="D31" s="422">
        <v>1219.4145777509859</v>
      </c>
      <c r="E31" s="422">
        <v>1463.2974933011867</v>
      </c>
      <c r="F31" s="422">
        <v>1404.977665669617</v>
      </c>
      <c r="G31" s="422">
        <v>198.81759419852762</v>
      </c>
      <c r="H31" s="422">
        <v>416.19149718891589</v>
      </c>
    </row>
    <row r="32" spans="1:59" x14ac:dyDescent="0.25">
      <c r="A32" s="419" t="s">
        <v>13</v>
      </c>
      <c r="B32" s="420">
        <v>29185.097377729584</v>
      </c>
      <c r="C32" s="420">
        <v>7763.1643281377301</v>
      </c>
      <c r="D32" s="420">
        <v>4672.2134636650635</v>
      </c>
      <c r="E32" s="420">
        <v>4824.6402858839128</v>
      </c>
      <c r="F32" s="420">
        <v>6602.0695780184951</v>
      </c>
      <c r="G32" s="420">
        <v>296.90094066980106</v>
      </c>
      <c r="H32" s="420">
        <v>137.84686531097873</v>
      </c>
    </row>
    <row r="33" spans="1:8" ht="14.25" customHeight="1" x14ac:dyDescent="0.25">
      <c r="A33" s="421" t="s">
        <v>13</v>
      </c>
      <c r="B33" s="422">
        <v>15945.171054719965</v>
      </c>
      <c r="C33" s="422">
        <v>3756.327079723977</v>
      </c>
      <c r="D33" s="422">
        <v>2323.5149508667932</v>
      </c>
      <c r="E33" s="422">
        <v>2363.2784697064931</v>
      </c>
      <c r="F33" s="422">
        <v>3035.2819380974202</v>
      </c>
      <c r="G33" s="422">
        <v>239.9065636662236</v>
      </c>
      <c r="H33" s="422">
        <v>99.408797099263438</v>
      </c>
    </row>
    <row r="34" spans="1:8" x14ac:dyDescent="0.25">
      <c r="A34" s="421" t="s">
        <v>165</v>
      </c>
      <c r="B34" s="422">
        <v>8268.1610174019188</v>
      </c>
      <c r="C34" s="422">
        <v>2110.1173997604042</v>
      </c>
      <c r="D34" s="422">
        <v>1208.8109727270642</v>
      </c>
      <c r="E34" s="422">
        <v>1263.1544484746632</v>
      </c>
      <c r="F34" s="422">
        <v>1835.749119766439</v>
      </c>
      <c r="G34" s="422">
        <v>29.159913815783941</v>
      </c>
      <c r="H34" s="422">
        <v>18.556308791862509</v>
      </c>
    </row>
    <row r="35" spans="1:8" x14ac:dyDescent="0.25">
      <c r="A35" s="421" t="s">
        <v>166</v>
      </c>
      <c r="B35" s="422">
        <v>4971.7653055908022</v>
      </c>
      <c r="C35" s="422">
        <v>1896.7198486539892</v>
      </c>
      <c r="D35" s="422">
        <v>1139.8875400715726</v>
      </c>
      <c r="E35" s="422">
        <v>1198.2073677031424</v>
      </c>
      <c r="F35" s="422">
        <v>1731.0385201552115</v>
      </c>
      <c r="G35" s="422">
        <v>27.834463187793762</v>
      </c>
      <c r="H35" s="422">
        <v>19.881759419852688</v>
      </c>
    </row>
    <row r="36" spans="1:8" ht="18" customHeight="1" x14ac:dyDescent="0.25">
      <c r="A36" s="419" t="s">
        <v>14</v>
      </c>
      <c r="B36" s="420">
        <v>57205.123653476512</v>
      </c>
      <c r="C36" s="420">
        <v>12383.685217310851</v>
      </c>
      <c r="D36" s="420">
        <v>8891.1228125572161</v>
      </c>
      <c r="E36" s="420">
        <v>6877.7633086404139</v>
      </c>
      <c r="F36" s="420">
        <v>8118.3850964390485</v>
      </c>
      <c r="G36" s="420">
        <v>1195.5564664471619</v>
      </c>
      <c r="H36" s="420">
        <v>206.77029796646877</v>
      </c>
    </row>
    <row r="37" spans="1:8" ht="18.75" customHeight="1" x14ac:dyDescent="0.25">
      <c r="A37" s="421" t="s">
        <v>14</v>
      </c>
      <c r="B37" s="422">
        <v>28727.816911072408</v>
      </c>
      <c r="C37" s="422">
        <v>5313.7315676122207</v>
      </c>
      <c r="D37" s="422">
        <v>3888.8721425229764</v>
      </c>
      <c r="E37" s="422">
        <v>2898.7605234144507</v>
      </c>
      <c r="F37" s="422">
        <v>3108.1817226368698</v>
      </c>
      <c r="G37" s="422">
        <v>466.55862105254215</v>
      </c>
      <c r="H37" s="422">
        <v>78.201587051420574</v>
      </c>
    </row>
    <row r="38" spans="1:8" x14ac:dyDescent="0.25">
      <c r="A38" s="421" t="s">
        <v>167</v>
      </c>
      <c r="B38" s="422">
        <v>9785.8019864504622</v>
      </c>
      <c r="C38" s="422">
        <v>2858.9970045747509</v>
      </c>
      <c r="D38" s="422">
        <v>2016.0104051731091</v>
      </c>
      <c r="E38" s="422">
        <v>1512.3391665368249</v>
      </c>
      <c r="F38" s="422">
        <v>2189.6444374398038</v>
      </c>
      <c r="G38" s="422">
        <v>296.90094066980106</v>
      </c>
      <c r="H38" s="422">
        <v>31.810815071764299</v>
      </c>
    </row>
    <row r="39" spans="1:8" x14ac:dyDescent="0.25">
      <c r="A39" s="421" t="s">
        <v>168</v>
      </c>
      <c r="B39" s="422">
        <v>18691.504755918399</v>
      </c>
      <c r="C39" s="422">
        <v>4210.9566451245455</v>
      </c>
      <c r="D39" s="422">
        <v>2986.2402648617904</v>
      </c>
      <c r="E39" s="422">
        <v>2466.6636186897126</v>
      </c>
      <c r="F39" s="422">
        <v>2820.5589363630411</v>
      </c>
      <c r="G39" s="422">
        <v>432.09690472479787</v>
      </c>
      <c r="H39" s="422">
        <v>96.75789584328308</v>
      </c>
    </row>
    <row r="40" spans="1:8" x14ac:dyDescent="0.25">
      <c r="A40" s="419" t="s">
        <v>15</v>
      </c>
      <c r="B40" s="420">
        <v>54420.351884065713</v>
      </c>
      <c r="C40" s="420">
        <v>6818.1180303808642</v>
      </c>
      <c r="D40" s="420">
        <v>5544.3599768824797</v>
      </c>
      <c r="E40" s="420">
        <v>3072.39455568114</v>
      </c>
      <c r="F40" s="420">
        <v>3882.2448893830265</v>
      </c>
      <c r="G40" s="420">
        <v>266.41557622602727</v>
      </c>
      <c r="H40" s="420">
        <v>125.91780965906702</v>
      </c>
    </row>
    <row r="41" spans="1:8" x14ac:dyDescent="0.25">
      <c r="A41" s="421" t="s">
        <v>15</v>
      </c>
      <c r="B41" s="422">
        <v>54420.351884065713</v>
      </c>
      <c r="C41" s="422">
        <v>6818.1180303808642</v>
      </c>
      <c r="D41" s="422">
        <v>5544.3599768824797</v>
      </c>
      <c r="E41" s="422">
        <v>3072.39455568114</v>
      </c>
      <c r="F41" s="422">
        <v>3882.2448893830265</v>
      </c>
      <c r="G41" s="422">
        <v>266.41557622602727</v>
      </c>
      <c r="H41" s="422">
        <v>125.91780965906702</v>
      </c>
    </row>
    <row r="42" spans="1:8" ht="17.25" customHeight="1" x14ac:dyDescent="0.25">
      <c r="A42" s="419" t="s">
        <v>169</v>
      </c>
      <c r="B42" s="420">
        <v>19008.287456008442</v>
      </c>
      <c r="C42" s="420">
        <v>4924.0490829831624</v>
      </c>
      <c r="D42" s="420">
        <v>4000.209995274136</v>
      </c>
      <c r="E42" s="420">
        <v>2958.4058016740005</v>
      </c>
      <c r="F42" s="420">
        <v>2909.3641284383707</v>
      </c>
      <c r="G42" s="420">
        <v>224.00115613034129</v>
      </c>
      <c r="H42" s="420">
        <v>116.63965526313577</v>
      </c>
    </row>
    <row r="43" spans="1:8" ht="16.5" customHeight="1" x14ac:dyDescent="0.25">
      <c r="A43" s="421" t="s">
        <v>169</v>
      </c>
      <c r="B43" s="422">
        <v>10170.182668567561</v>
      </c>
      <c r="C43" s="422">
        <v>2049.1466708728644</v>
      </c>
      <c r="D43" s="422">
        <v>1864.9090335822239</v>
      </c>
      <c r="E43" s="422">
        <v>1012.6442797845115</v>
      </c>
      <c r="F43" s="422">
        <v>861.5429081936262</v>
      </c>
      <c r="G43" s="422">
        <v>147.12501970691008</v>
      </c>
      <c r="H43" s="422">
        <v>88.805192075342006</v>
      </c>
    </row>
    <row r="44" spans="1:8" ht="16.5" customHeight="1" x14ac:dyDescent="0.25">
      <c r="A44" s="421" t="s">
        <v>170</v>
      </c>
      <c r="B44" s="422">
        <v>8838.1047874376163</v>
      </c>
      <c r="C44" s="422">
        <v>2874.9024121106308</v>
      </c>
      <c r="D44" s="422">
        <v>2135.3009616922141</v>
      </c>
      <c r="E44" s="422">
        <v>1945.7615218896274</v>
      </c>
      <c r="F44" s="422">
        <v>2047.8212202448744</v>
      </c>
      <c r="G44" s="422">
        <v>76.876136423430395</v>
      </c>
      <c r="H44" s="422">
        <v>27.834463187793762</v>
      </c>
    </row>
    <row r="45" spans="1:8" x14ac:dyDescent="0.25">
      <c r="A45" s="419" t="s">
        <v>16</v>
      </c>
      <c r="B45" s="420">
        <v>21659.188711992068</v>
      </c>
      <c r="C45" s="420">
        <v>5244.808134956741</v>
      </c>
      <c r="D45" s="420">
        <v>4203.0039413566055</v>
      </c>
      <c r="E45" s="420">
        <v>2365.9293709624731</v>
      </c>
      <c r="F45" s="420">
        <v>2364.6039203344831</v>
      </c>
      <c r="G45" s="420">
        <v>161.70497661480221</v>
      </c>
      <c r="H45" s="420">
        <v>26.509012559803583</v>
      </c>
    </row>
    <row r="46" spans="1:8" ht="19.5" customHeight="1" x14ac:dyDescent="0.25">
      <c r="A46" s="421" t="s">
        <v>16</v>
      </c>
      <c r="B46" s="422">
        <v>16606.570918087276</v>
      </c>
      <c r="C46" s="422">
        <v>3621.1311156689976</v>
      </c>
      <c r="D46" s="422">
        <v>2925.2695359742506</v>
      </c>
      <c r="E46" s="422">
        <v>1766.8256871109475</v>
      </c>
      <c r="F46" s="422">
        <v>1305.5688685703503</v>
      </c>
      <c r="G46" s="422">
        <v>141.82321719494931</v>
      </c>
      <c r="H46" s="422">
        <v>22.532660675833046</v>
      </c>
    </row>
    <row r="47" spans="1:8" x14ac:dyDescent="0.25">
      <c r="A47" s="421" t="s">
        <v>171</v>
      </c>
      <c r="B47" s="422">
        <v>5052.6177938981918</v>
      </c>
      <c r="C47" s="422">
        <v>1623.6770192880035</v>
      </c>
      <c r="D47" s="422">
        <v>1277.7344053825557</v>
      </c>
      <c r="E47" s="422">
        <v>599.10368385156232</v>
      </c>
      <c r="F47" s="422">
        <v>1059.0350517641691</v>
      </c>
      <c r="G47" s="422">
        <v>19.881759419852688</v>
      </c>
      <c r="H47" s="422">
        <v>3.9763518839705383</v>
      </c>
    </row>
    <row r="48" spans="1:8" x14ac:dyDescent="0.25">
      <c r="A48" s="419" t="s">
        <v>17</v>
      </c>
      <c r="B48" s="420">
        <v>39524.937726693715</v>
      </c>
      <c r="C48" s="420">
        <v>10778.564506814968</v>
      </c>
      <c r="D48" s="420">
        <v>8537.2274948838876</v>
      </c>
      <c r="E48" s="420">
        <v>5812.1010037364586</v>
      </c>
      <c r="F48" s="420">
        <v>6325.0503967685863</v>
      </c>
      <c r="G48" s="420">
        <v>573.92012191974811</v>
      </c>
      <c r="H48" s="420">
        <v>217.37390299039032</v>
      </c>
    </row>
    <row r="49" spans="1:8" ht="17.25" customHeight="1" x14ac:dyDescent="0.25">
      <c r="A49" s="421" t="s">
        <v>17</v>
      </c>
      <c r="B49" s="422">
        <v>24478.422197730655</v>
      </c>
      <c r="C49" s="422">
        <v>6572.9096642027152</v>
      </c>
      <c r="D49" s="422">
        <v>5148.0502391134714</v>
      </c>
      <c r="E49" s="422">
        <v>3728.4926165361871</v>
      </c>
      <c r="F49" s="422">
        <v>3951.1683220385062</v>
      </c>
      <c r="G49" s="422">
        <v>426.79510221283721</v>
      </c>
      <c r="H49" s="422">
        <v>168.33222975475317</v>
      </c>
    </row>
    <row r="50" spans="1:8" x14ac:dyDescent="0.25">
      <c r="A50" s="421" t="s">
        <v>172</v>
      </c>
      <c r="B50" s="422">
        <v>15046.515528942749</v>
      </c>
      <c r="C50" s="422">
        <v>4205.6548426125855</v>
      </c>
      <c r="D50" s="422">
        <v>3389.1772557707486</v>
      </c>
      <c r="E50" s="422">
        <v>2083.6083872006043</v>
      </c>
      <c r="F50" s="422">
        <v>2373.882074730413</v>
      </c>
      <c r="G50" s="422">
        <v>147.12501970691008</v>
      </c>
      <c r="H50" s="422">
        <v>49.04167323563663</v>
      </c>
    </row>
    <row r="51" spans="1:8" x14ac:dyDescent="0.25">
      <c r="A51" s="419" t="s">
        <v>18</v>
      </c>
      <c r="B51" s="420">
        <v>17263.994429571216</v>
      </c>
      <c r="C51" s="420">
        <v>4636.4262967093337</v>
      </c>
      <c r="D51" s="420">
        <v>3308.324767463359</v>
      </c>
      <c r="E51" s="420">
        <v>2990.2166167457603</v>
      </c>
      <c r="F51" s="420">
        <v>3117.4598770327998</v>
      </c>
      <c r="G51" s="420">
        <v>173.63403226671394</v>
      </c>
      <c r="H51" s="420">
        <v>29.159913815783941</v>
      </c>
    </row>
    <row r="52" spans="1:8" x14ac:dyDescent="0.25">
      <c r="A52" s="421" t="s">
        <v>18</v>
      </c>
      <c r="B52" s="422">
        <v>10649.995795899938</v>
      </c>
      <c r="C52" s="422">
        <v>2935.8731409981706</v>
      </c>
      <c r="D52" s="422">
        <v>2022.6376583130602</v>
      </c>
      <c r="E52" s="422">
        <v>1856.9563298142825</v>
      </c>
      <c r="F52" s="422">
        <v>2098.1883441084942</v>
      </c>
      <c r="G52" s="422">
        <v>113.98875400715541</v>
      </c>
      <c r="H52" s="422">
        <v>14.579956907891971</v>
      </c>
    </row>
    <row r="53" spans="1:8" ht="17.25" customHeight="1" x14ac:dyDescent="0.25">
      <c r="A53" s="421" t="s">
        <v>173</v>
      </c>
      <c r="B53" s="422">
        <v>6613.9986336704051</v>
      </c>
      <c r="C53" s="422">
        <v>1700.5531557114364</v>
      </c>
      <c r="D53" s="422">
        <v>1285.687109150497</v>
      </c>
      <c r="E53" s="422">
        <v>1133.2602869316215</v>
      </c>
      <c r="F53" s="422">
        <v>1019.2715329244626</v>
      </c>
      <c r="G53" s="422">
        <v>59.645278259558062</v>
      </c>
      <c r="H53" s="422">
        <v>14.579956907891971</v>
      </c>
    </row>
    <row r="54" spans="1:8" x14ac:dyDescent="0.25">
      <c r="A54" s="419" t="s">
        <v>174</v>
      </c>
      <c r="B54" s="420">
        <v>12745.533238752119</v>
      </c>
      <c r="C54" s="420">
        <v>3312.3011193473289</v>
      </c>
      <c r="D54" s="420">
        <v>2914.6659309503307</v>
      </c>
      <c r="E54" s="420">
        <v>1330.7524305021645</v>
      </c>
      <c r="F54" s="420">
        <v>951.67355089696127</v>
      </c>
      <c r="G54" s="420">
        <v>66.272531399508964</v>
      </c>
      <c r="H54" s="420">
        <v>23.858111303823225</v>
      </c>
    </row>
    <row r="55" spans="1:8" ht="15.75" customHeight="1" x14ac:dyDescent="0.25">
      <c r="A55" s="421" t="s">
        <v>174</v>
      </c>
      <c r="B55" s="422">
        <v>12745.533238752119</v>
      </c>
      <c r="C55" s="422">
        <v>3312.3011193473289</v>
      </c>
      <c r="D55" s="422">
        <v>2914.6659309503307</v>
      </c>
      <c r="E55" s="422">
        <v>1330.7524305021645</v>
      </c>
      <c r="F55" s="422">
        <v>951.67355089696127</v>
      </c>
      <c r="G55" s="422">
        <v>66.272531399508964</v>
      </c>
      <c r="H55" s="422">
        <v>23.858111303823225</v>
      </c>
    </row>
    <row r="56" spans="1:8" x14ac:dyDescent="0.25">
      <c r="A56" s="419" t="s">
        <v>175</v>
      </c>
      <c r="B56" s="420">
        <v>14378.488412435792</v>
      </c>
      <c r="C56" s="420">
        <v>3615.8293131570376</v>
      </c>
      <c r="D56" s="420">
        <v>3243.3776866918492</v>
      </c>
      <c r="E56" s="420">
        <v>2190.9698880677938</v>
      </c>
      <c r="F56" s="420">
        <v>1970.9450838214416</v>
      </c>
      <c r="G56" s="420">
        <v>406.91334279298474</v>
      </c>
      <c r="H56" s="420">
        <v>225.32660675833148</v>
      </c>
    </row>
    <row r="57" spans="1:8" x14ac:dyDescent="0.25">
      <c r="A57" s="421" t="s">
        <v>175</v>
      </c>
      <c r="B57" s="422">
        <v>14378.488412435792</v>
      </c>
      <c r="C57" s="422">
        <v>3615.8293131570376</v>
      </c>
      <c r="D57" s="422">
        <v>3243.3776866918492</v>
      </c>
      <c r="E57" s="422">
        <v>2190.9698880677938</v>
      </c>
      <c r="F57" s="422">
        <v>1970.9450838214416</v>
      </c>
      <c r="G57" s="422">
        <v>406.91334279298474</v>
      </c>
      <c r="H57" s="422">
        <v>225.32660675833148</v>
      </c>
    </row>
    <row r="58" spans="1:8" x14ac:dyDescent="0.25">
      <c r="A58" s="419" t="s">
        <v>176</v>
      </c>
      <c r="B58" s="420">
        <v>17611.262494105071</v>
      </c>
      <c r="C58" s="420">
        <v>6077.1911293344574</v>
      </c>
      <c r="D58" s="420">
        <v>4637.7517473373236</v>
      </c>
      <c r="E58" s="420">
        <v>4022.7426559499659</v>
      </c>
      <c r="F58" s="420">
        <v>4864.4038047236127</v>
      </c>
      <c r="G58" s="420">
        <v>246.53381680617457</v>
      </c>
      <c r="H58" s="420">
        <v>202.79394608249819</v>
      </c>
    </row>
    <row r="59" spans="1:8" ht="16.5" customHeight="1" x14ac:dyDescent="0.25">
      <c r="A59" s="421" t="s">
        <v>176</v>
      </c>
      <c r="B59" s="422">
        <v>10557.214251940639</v>
      </c>
      <c r="C59" s="422">
        <v>2972.9857585818904</v>
      </c>
      <c r="D59" s="422">
        <v>2422.9237479660428</v>
      </c>
      <c r="E59" s="422">
        <v>1799.961952810703</v>
      </c>
      <c r="F59" s="422">
        <v>2045.170318988894</v>
      </c>
      <c r="G59" s="422">
        <v>141.82321719494931</v>
      </c>
      <c r="H59" s="422">
        <v>58.319827631567883</v>
      </c>
    </row>
    <row r="60" spans="1:8" ht="17.25" customHeight="1" x14ac:dyDescent="0.25">
      <c r="A60" s="421" t="s">
        <v>177</v>
      </c>
      <c r="B60" s="422">
        <v>7054.0482421630832</v>
      </c>
      <c r="C60" s="422">
        <v>3104.2053707528999</v>
      </c>
      <c r="D60" s="422">
        <v>2214.8279993716137</v>
      </c>
      <c r="E60" s="422">
        <v>2222.7807031395537</v>
      </c>
      <c r="F60" s="422">
        <v>2819.2334857350511</v>
      </c>
      <c r="G60" s="422">
        <v>104.71059961122415</v>
      </c>
      <c r="H60" s="422">
        <v>144.47411845092969</v>
      </c>
    </row>
    <row r="61" spans="1:8" ht="14.25" customHeight="1" x14ac:dyDescent="0.25">
      <c r="A61" s="419" t="s">
        <v>178</v>
      </c>
      <c r="B61" s="420">
        <v>24759.41773086492</v>
      </c>
      <c r="C61" s="420">
        <v>5112.2630721577416</v>
      </c>
      <c r="D61" s="420">
        <v>3778.8597403998069</v>
      </c>
      <c r="E61" s="420">
        <v>3808.0196542155868</v>
      </c>
      <c r="F61" s="420">
        <v>4074.4352304415756</v>
      </c>
      <c r="G61" s="420">
        <v>238.58111303823341</v>
      </c>
      <c r="H61" s="420">
        <v>160.37952598681201</v>
      </c>
    </row>
    <row r="62" spans="1:8" ht="13.5" customHeight="1" x14ac:dyDescent="0.25">
      <c r="A62" s="421" t="s">
        <v>178</v>
      </c>
      <c r="B62" s="422">
        <v>17183.141941263715</v>
      </c>
      <c r="C62" s="422">
        <v>3586.6693993412578</v>
      </c>
      <c r="D62" s="422">
        <v>2684.0375216800717</v>
      </c>
      <c r="E62" s="422">
        <v>2563.4215145329822</v>
      </c>
      <c r="F62" s="422">
        <v>2902.7368752984207</v>
      </c>
      <c r="G62" s="422">
        <v>180.26128540666491</v>
      </c>
      <c r="H62" s="422">
        <v>83.50338956338129</v>
      </c>
    </row>
    <row r="63" spans="1:8" x14ac:dyDescent="0.25">
      <c r="A63" s="421" t="s">
        <v>179</v>
      </c>
      <c r="B63" s="422">
        <v>7576.2757895911409</v>
      </c>
      <c r="C63" s="422">
        <v>1525.5936728167271</v>
      </c>
      <c r="D63" s="422">
        <v>1094.8222187199051</v>
      </c>
      <c r="E63" s="422">
        <v>1244.5981396828001</v>
      </c>
      <c r="F63" s="422">
        <v>1171.6983551433379</v>
      </c>
      <c r="G63" s="422">
        <v>58.319827631567883</v>
      </c>
      <c r="H63" s="422">
        <v>76.876136423430395</v>
      </c>
    </row>
    <row r="64" spans="1:8" x14ac:dyDescent="0.25">
      <c r="A64" s="419" t="s">
        <v>180</v>
      </c>
      <c r="B64" s="420">
        <v>7484.8196962598313</v>
      </c>
      <c r="C64" s="420">
        <v>2462.6872668057426</v>
      </c>
      <c r="D64" s="420">
        <v>1377.1432024818223</v>
      </c>
      <c r="E64" s="420">
        <v>1373.1668505978516</v>
      </c>
      <c r="F64" s="420">
        <v>2057.0993746408044</v>
      </c>
      <c r="G64" s="420">
        <v>19.881759419852688</v>
      </c>
      <c r="H64" s="420">
        <v>18.556308791862509</v>
      </c>
    </row>
    <row r="65" spans="1:59" ht="15" customHeight="1" x14ac:dyDescent="0.25">
      <c r="A65" s="421" t="s">
        <v>180</v>
      </c>
      <c r="B65" s="422">
        <v>7484.8196962598313</v>
      </c>
      <c r="C65" s="422">
        <v>2462.6872668057426</v>
      </c>
      <c r="D65" s="422">
        <v>1377.1432024818223</v>
      </c>
      <c r="E65" s="422">
        <v>1373.1668505978516</v>
      </c>
      <c r="F65" s="422">
        <v>2057.0993746408044</v>
      </c>
      <c r="G65" s="422">
        <v>19.881759419852688</v>
      </c>
      <c r="H65" s="422">
        <v>18.556308791862509</v>
      </c>
    </row>
    <row r="66" spans="1:59" x14ac:dyDescent="0.25">
      <c r="A66" s="419" t="s">
        <v>181</v>
      </c>
      <c r="B66" s="420">
        <v>15548.861316950957</v>
      </c>
      <c r="C66" s="420">
        <v>4928.0254348671324</v>
      </c>
      <c r="D66" s="420">
        <v>3484.6097009860282</v>
      </c>
      <c r="E66" s="420">
        <v>3043.2346418653601</v>
      </c>
      <c r="F66" s="420">
        <v>2817.9080351070611</v>
      </c>
      <c r="G66" s="420">
        <v>291.5991381578404</v>
      </c>
      <c r="H66" s="420">
        <v>31.810815071764299</v>
      </c>
    </row>
    <row r="67" spans="1:59" x14ac:dyDescent="0.25">
      <c r="A67" s="421" t="s">
        <v>181</v>
      </c>
      <c r="B67" s="422">
        <v>15548.861316950957</v>
      </c>
      <c r="C67" s="422">
        <v>4928.0254348671324</v>
      </c>
      <c r="D67" s="422">
        <v>3484.6097009860282</v>
      </c>
      <c r="E67" s="422">
        <v>3043.2346418653601</v>
      </c>
      <c r="F67" s="422">
        <v>2817.9080351070611</v>
      </c>
      <c r="G67" s="422">
        <v>291.5991381578404</v>
      </c>
      <c r="H67" s="422">
        <v>31.810815071764299</v>
      </c>
    </row>
    <row r="68" spans="1:59" x14ac:dyDescent="0.25">
      <c r="A68" s="419" t="s">
        <v>182</v>
      </c>
      <c r="B68" s="420">
        <v>17450.882968118061</v>
      </c>
      <c r="C68" s="420">
        <v>4697.3970255968734</v>
      </c>
      <c r="D68" s="420">
        <v>3937.9138157586062</v>
      </c>
      <c r="E68" s="420">
        <v>3219.5195753880294</v>
      </c>
      <c r="F68" s="420">
        <v>3243.3776866918492</v>
      </c>
      <c r="G68" s="420">
        <v>408.2387934209749</v>
      </c>
      <c r="H68" s="420">
        <v>107.36150086720451</v>
      </c>
    </row>
    <row r="69" spans="1:59" s="605" customFormat="1" x14ac:dyDescent="0.25">
      <c r="A69" s="421" t="s">
        <v>182</v>
      </c>
      <c r="B69" s="422">
        <v>17450.882968118061</v>
      </c>
      <c r="C69" s="422">
        <v>4697.3970255968734</v>
      </c>
      <c r="D69" s="422">
        <v>3937.9138157586062</v>
      </c>
      <c r="E69" s="422">
        <v>3219.5195753880294</v>
      </c>
      <c r="F69" s="422">
        <v>3243.3776866918492</v>
      </c>
      <c r="G69" s="422">
        <v>408.2387934209749</v>
      </c>
      <c r="H69" s="422">
        <v>107.36150086720451</v>
      </c>
      <c r="I69" s="609"/>
      <c r="J69" s="609"/>
      <c r="K69" s="609"/>
      <c r="L69" s="609"/>
      <c r="M69" s="609"/>
      <c r="N69" s="609"/>
      <c r="O69" s="609"/>
      <c r="P69" s="609"/>
      <c r="Q69" s="609"/>
      <c r="R69" s="609"/>
      <c r="S69" s="609"/>
      <c r="T69" s="609"/>
      <c r="U69" s="609"/>
      <c r="V69" s="609"/>
      <c r="W69" s="609"/>
      <c r="X69" s="609"/>
      <c r="Y69" s="609"/>
      <c r="Z69" s="609"/>
      <c r="AA69" s="609"/>
      <c r="AB69" s="609"/>
      <c r="AC69" s="609"/>
      <c r="AD69" s="609"/>
      <c r="AE69" s="609"/>
      <c r="AF69" s="609"/>
      <c r="AG69" s="609"/>
      <c r="AH69" s="609"/>
      <c r="AI69" s="609"/>
      <c r="AJ69" s="609"/>
      <c r="AK69" s="609"/>
      <c r="AL69" s="609"/>
      <c r="AM69" s="609"/>
      <c r="AN69" s="609"/>
      <c r="AO69" s="609"/>
      <c r="AP69" s="609"/>
      <c r="AQ69" s="609"/>
      <c r="AR69" s="609"/>
      <c r="AS69" s="609"/>
      <c r="AT69" s="609"/>
      <c r="AU69" s="609"/>
      <c r="AV69" s="609"/>
      <c r="AW69" s="609"/>
      <c r="AX69" s="609"/>
      <c r="AY69" s="609"/>
      <c r="AZ69" s="609"/>
      <c r="BA69" s="609"/>
      <c r="BB69" s="609"/>
      <c r="BC69" s="609"/>
      <c r="BD69" s="609"/>
      <c r="BE69" s="609"/>
      <c r="BF69" s="609"/>
      <c r="BG69" s="609"/>
    </row>
    <row r="70" spans="1:59" s="605" customFormat="1" x14ac:dyDescent="0.25">
      <c r="A70" s="419" t="s">
        <v>183</v>
      </c>
      <c r="B70" s="420">
        <v>8061.3907194354788</v>
      </c>
      <c r="C70" s="420">
        <v>2128.6737085522641</v>
      </c>
      <c r="D70" s="420">
        <v>1581.2625991923164</v>
      </c>
      <c r="E70" s="420">
        <v>1605.1207104961404</v>
      </c>
      <c r="F70" s="420">
        <v>1728.387618899231</v>
      </c>
      <c r="G70" s="420">
        <v>99.408797099263438</v>
      </c>
      <c r="H70" s="420">
        <v>53.018025119607167</v>
      </c>
      <c r="I70" s="609"/>
      <c r="J70" s="609"/>
      <c r="K70" s="609"/>
      <c r="L70" s="609"/>
      <c r="M70" s="609"/>
      <c r="N70" s="609"/>
      <c r="O70" s="609"/>
      <c r="P70" s="609"/>
      <c r="Q70" s="609"/>
      <c r="R70" s="609"/>
      <c r="S70" s="609"/>
      <c r="T70" s="609"/>
      <c r="U70" s="609"/>
      <c r="V70" s="609"/>
      <c r="W70" s="609"/>
      <c r="X70" s="609"/>
      <c r="Y70" s="609"/>
      <c r="Z70" s="609"/>
      <c r="AA70" s="609"/>
      <c r="AB70" s="609"/>
      <c r="AC70" s="609"/>
      <c r="AD70" s="609"/>
      <c r="AE70" s="609"/>
      <c r="AF70" s="609"/>
      <c r="AG70" s="609"/>
      <c r="AH70" s="609"/>
      <c r="AI70" s="609"/>
      <c r="AJ70" s="609"/>
      <c r="AK70" s="609"/>
      <c r="AL70" s="609"/>
      <c r="AM70" s="609"/>
      <c r="AN70" s="609"/>
      <c r="AO70" s="609"/>
      <c r="AP70" s="609"/>
      <c r="AQ70" s="609"/>
      <c r="AR70" s="609"/>
      <c r="AS70" s="609"/>
      <c r="AT70" s="609"/>
      <c r="AU70" s="609"/>
      <c r="AV70" s="609"/>
      <c r="AW70" s="609"/>
      <c r="AX70" s="609"/>
      <c r="AY70" s="609"/>
      <c r="AZ70" s="609"/>
      <c r="BA70" s="609"/>
      <c r="BB70" s="609"/>
      <c r="BC70" s="609"/>
      <c r="BD70" s="609"/>
      <c r="BE70" s="609"/>
      <c r="BF70" s="609"/>
      <c r="BG70" s="609"/>
    </row>
    <row r="71" spans="1:59" ht="17.25" customHeight="1" x14ac:dyDescent="0.25">
      <c r="A71" s="421" t="s">
        <v>183</v>
      </c>
      <c r="B71" s="422">
        <v>8061.3907194354788</v>
      </c>
      <c r="C71" s="422">
        <v>2128.6737085522641</v>
      </c>
      <c r="D71" s="422">
        <v>1581.2625991923164</v>
      </c>
      <c r="E71" s="422">
        <v>1605.1207104961404</v>
      </c>
      <c r="F71" s="422">
        <v>1728.387618899231</v>
      </c>
      <c r="G71" s="422">
        <v>99.408797099263438</v>
      </c>
      <c r="H71" s="422">
        <v>53.018025119607167</v>
      </c>
    </row>
    <row r="72" spans="1:59" x14ac:dyDescent="0.25">
      <c r="A72" s="419" t="s">
        <v>184</v>
      </c>
      <c r="B72" s="420">
        <v>9979.3177781370014</v>
      </c>
      <c r="C72" s="420">
        <v>1446.0666351373138</v>
      </c>
      <c r="D72" s="420">
        <v>890.70282200941108</v>
      </c>
      <c r="E72" s="420">
        <v>788.64312365416401</v>
      </c>
      <c r="F72" s="420">
        <v>902.63187766132307</v>
      </c>
      <c r="G72" s="420">
        <v>45.065321351666093</v>
      </c>
      <c r="H72" s="420">
        <v>49.04167323563663</v>
      </c>
    </row>
    <row r="73" spans="1:59" x14ac:dyDescent="0.25">
      <c r="A73" s="425" t="s">
        <v>184</v>
      </c>
      <c r="B73" s="426">
        <v>9979.3177781370014</v>
      </c>
      <c r="C73" s="426">
        <v>1446.0666351373138</v>
      </c>
      <c r="D73" s="426">
        <v>890.70282200941108</v>
      </c>
      <c r="E73" s="426">
        <v>788.64312365416401</v>
      </c>
      <c r="F73" s="426">
        <v>902.63187766132307</v>
      </c>
      <c r="G73" s="426">
        <v>45.065321351666093</v>
      </c>
      <c r="H73" s="426">
        <v>49.04167323563663</v>
      </c>
    </row>
    <row r="74" spans="1:59" x14ac:dyDescent="0.25">
      <c r="A74" s="427"/>
      <c r="B74" s="427"/>
      <c r="C74" s="427"/>
      <c r="E74" s="418"/>
      <c r="F74" s="418"/>
      <c r="G74" s="418"/>
      <c r="H74" s="418"/>
    </row>
    <row r="75" spans="1:59" x14ac:dyDescent="0.25">
      <c r="E75" s="418"/>
      <c r="F75" s="418"/>
      <c r="G75" s="418"/>
      <c r="H75" s="418"/>
    </row>
    <row r="76" spans="1:59" x14ac:dyDescent="0.25">
      <c r="E76" s="418"/>
      <c r="F76" s="418"/>
      <c r="G76" s="418"/>
      <c r="H76" s="418"/>
    </row>
    <row r="77" spans="1:59" x14ac:dyDescent="0.25">
      <c r="E77" s="418"/>
      <c r="F77" s="418"/>
      <c r="G77" s="418"/>
      <c r="H77" s="418"/>
    </row>
    <row r="78" spans="1:59" x14ac:dyDescent="0.25">
      <c r="E78" s="418"/>
      <c r="F78" s="418"/>
      <c r="G78" s="418"/>
      <c r="H78" s="418"/>
    </row>
    <row r="79" spans="1:59" x14ac:dyDescent="0.25">
      <c r="E79" s="418"/>
      <c r="F79" s="418"/>
      <c r="G79" s="418"/>
      <c r="H79" s="418"/>
    </row>
    <row r="80" spans="1:59" x14ac:dyDescent="0.25">
      <c r="E80" s="418"/>
      <c r="F80" s="418"/>
      <c r="G80" s="418"/>
      <c r="H80" s="418"/>
    </row>
    <row r="81" spans="5:8" x14ac:dyDescent="0.25">
      <c r="E81" s="418"/>
      <c r="F81" s="418"/>
      <c r="G81" s="418"/>
      <c r="H81" s="418"/>
    </row>
    <row r="82" spans="5:8" x14ac:dyDescent="0.25">
      <c r="E82" s="418"/>
      <c r="F82" s="418"/>
      <c r="G82" s="418"/>
      <c r="H82" s="418"/>
    </row>
    <row r="83" spans="5:8" x14ac:dyDescent="0.25">
      <c r="E83" s="418"/>
      <c r="F83" s="418"/>
      <c r="G83" s="418"/>
      <c r="H83" s="418"/>
    </row>
    <row r="84" spans="5:8" x14ac:dyDescent="0.25">
      <c r="E84" s="418"/>
      <c r="F84" s="418"/>
      <c r="G84" s="418"/>
      <c r="H84" s="418"/>
    </row>
    <row r="85" spans="5:8" x14ac:dyDescent="0.25">
      <c r="E85" s="418"/>
      <c r="F85" s="418"/>
      <c r="G85" s="418"/>
      <c r="H85" s="418"/>
    </row>
    <row r="86" spans="5:8" x14ac:dyDescent="0.25">
      <c r="E86" s="418"/>
      <c r="F86" s="418"/>
      <c r="G86" s="418"/>
      <c r="H86" s="418"/>
    </row>
    <row r="87" spans="5:8" x14ac:dyDescent="0.25">
      <c r="E87" s="418"/>
      <c r="F87" s="418"/>
      <c r="G87" s="418"/>
      <c r="H87" s="418"/>
    </row>
    <row r="88" spans="5:8" x14ac:dyDescent="0.25">
      <c r="E88" s="418"/>
      <c r="F88" s="418"/>
      <c r="G88" s="418"/>
      <c r="H88" s="418"/>
    </row>
    <row r="89" spans="5:8" x14ac:dyDescent="0.25">
      <c r="E89" s="418"/>
      <c r="F89" s="418"/>
      <c r="G89" s="418"/>
      <c r="H89" s="418"/>
    </row>
    <row r="90" spans="5:8" x14ac:dyDescent="0.25">
      <c r="E90" s="418"/>
      <c r="F90" s="418"/>
      <c r="G90" s="418"/>
      <c r="H90" s="418"/>
    </row>
    <row r="91" spans="5:8" x14ac:dyDescent="0.25">
      <c r="E91" s="418"/>
      <c r="F91" s="418"/>
      <c r="G91" s="418"/>
      <c r="H91" s="418"/>
    </row>
    <row r="92" spans="5:8" x14ac:dyDescent="0.25">
      <c r="E92" s="418"/>
      <c r="F92" s="418"/>
      <c r="G92" s="418"/>
      <c r="H92" s="418"/>
    </row>
    <row r="93" spans="5:8" x14ac:dyDescent="0.25">
      <c r="E93" s="418"/>
      <c r="F93" s="418"/>
      <c r="G93" s="418"/>
      <c r="H93" s="418"/>
    </row>
    <row r="94" spans="5:8" x14ac:dyDescent="0.25">
      <c r="E94" s="418"/>
      <c r="F94" s="418"/>
      <c r="G94" s="418"/>
      <c r="H94" s="418"/>
    </row>
    <row r="95" spans="5:8" x14ac:dyDescent="0.25">
      <c r="E95" s="418"/>
      <c r="F95" s="418"/>
      <c r="G95" s="418"/>
      <c r="H95" s="418"/>
    </row>
    <row r="96" spans="5:8" x14ac:dyDescent="0.25">
      <c r="E96" s="418"/>
      <c r="F96" s="418"/>
      <c r="G96" s="418"/>
      <c r="H96" s="418"/>
    </row>
    <row r="97" spans="5:8" x14ac:dyDescent="0.25">
      <c r="E97" s="418"/>
      <c r="F97" s="418"/>
      <c r="G97" s="418"/>
      <c r="H97" s="418"/>
    </row>
    <row r="98" spans="5:8" x14ac:dyDescent="0.25">
      <c r="E98" s="418"/>
      <c r="F98" s="418"/>
      <c r="G98" s="418"/>
      <c r="H98" s="418"/>
    </row>
  </sheetData>
  <mergeCells count="14">
    <mergeCell ref="A11:B11"/>
    <mergeCell ref="A1:H1"/>
    <mergeCell ref="A2:A5"/>
    <mergeCell ref="B2:B5"/>
    <mergeCell ref="C2:C5"/>
    <mergeCell ref="C11:D11"/>
    <mergeCell ref="E11:F11"/>
    <mergeCell ref="G11:H11"/>
    <mergeCell ref="D2:H2"/>
    <mergeCell ref="D3:D5"/>
    <mergeCell ref="E3:E5"/>
    <mergeCell ref="F3:F5"/>
    <mergeCell ref="G3:G5"/>
    <mergeCell ref="H3:H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G75"/>
  <sheetViews>
    <sheetView workbookViewId="0">
      <selection activeCell="B14" sqref="B14"/>
    </sheetView>
  </sheetViews>
  <sheetFormatPr defaultRowHeight="12" x14ac:dyDescent="0.2"/>
  <cols>
    <col min="1" max="1" width="17.85546875" style="795" customWidth="1"/>
    <col min="2" max="2" width="9.140625" style="795"/>
    <col min="3" max="3" width="21.85546875" style="795" customWidth="1"/>
    <col min="4" max="4" width="17" style="795" customWidth="1"/>
    <col min="5" max="5" width="11.28515625" style="794" customWidth="1"/>
    <col min="6" max="6" width="11.42578125" style="794" customWidth="1"/>
    <col min="7" max="7" width="12" style="76" customWidth="1"/>
    <col min="8" max="59" width="9.140625" style="794"/>
    <col min="60" max="16384" width="9.140625" style="795"/>
  </cols>
  <sheetData>
    <row r="1" spans="1:7" ht="27" customHeight="1" x14ac:dyDescent="0.2">
      <c r="A1" s="1036" t="s">
        <v>589</v>
      </c>
      <c r="B1" s="1036"/>
      <c r="C1" s="1036"/>
      <c r="D1" s="1036"/>
      <c r="E1" s="1036"/>
      <c r="F1" s="1036"/>
      <c r="G1" s="1036"/>
    </row>
    <row r="2" spans="1:7" ht="11.25" customHeight="1" x14ac:dyDescent="0.2">
      <c r="A2" s="1077" t="s">
        <v>523</v>
      </c>
      <c r="B2" s="1079" t="s">
        <v>363</v>
      </c>
      <c r="C2" s="1079" t="s">
        <v>403</v>
      </c>
      <c r="D2" s="1083" t="s">
        <v>590</v>
      </c>
      <c r="E2" s="1083"/>
      <c r="F2" s="1083"/>
      <c r="G2" s="1083"/>
    </row>
    <row r="3" spans="1:7" ht="6.75" customHeight="1" x14ac:dyDescent="0.2">
      <c r="A3" s="1077"/>
      <c r="B3" s="1079"/>
      <c r="C3" s="1079"/>
      <c r="D3" s="1084"/>
      <c r="E3" s="1084"/>
      <c r="F3" s="1084"/>
      <c r="G3" s="1084"/>
    </row>
    <row r="4" spans="1:7" ht="21" customHeight="1" x14ac:dyDescent="0.2">
      <c r="A4" s="1078"/>
      <c r="B4" s="1080"/>
      <c r="C4" s="1080"/>
      <c r="D4" s="1079" t="s">
        <v>404</v>
      </c>
      <c r="E4" s="1079" t="s">
        <v>591</v>
      </c>
      <c r="F4" s="1081" t="s">
        <v>405</v>
      </c>
      <c r="G4" s="1082" t="s">
        <v>406</v>
      </c>
    </row>
    <row r="5" spans="1:7" ht="9" customHeight="1" x14ac:dyDescent="0.2">
      <c r="A5" s="1077"/>
      <c r="B5" s="1080"/>
      <c r="C5" s="1080"/>
      <c r="D5" s="1079"/>
      <c r="E5" s="1079"/>
      <c r="F5" s="1081"/>
      <c r="G5" s="1081"/>
    </row>
    <row r="6" spans="1:7" x14ac:dyDescent="0.2">
      <c r="A6" s="432" t="s">
        <v>163</v>
      </c>
      <c r="B6" s="433">
        <v>760147.26059758139</v>
      </c>
      <c r="C6" s="829">
        <v>8804.9685217378665</v>
      </c>
      <c r="D6" s="829">
        <v>4731.8587419246132</v>
      </c>
      <c r="E6" s="829">
        <v>13.254506279901792</v>
      </c>
      <c r="F6" s="829">
        <v>3826.5759630074467</v>
      </c>
      <c r="G6" s="829">
        <v>7.9527037679410757</v>
      </c>
    </row>
    <row r="7" spans="1:7" ht="13.5" customHeight="1" x14ac:dyDescent="0.2">
      <c r="A7" s="826"/>
      <c r="B7" s="827"/>
      <c r="C7" s="830"/>
      <c r="D7" s="830"/>
      <c r="E7" s="830"/>
      <c r="F7" s="830"/>
      <c r="G7" s="830"/>
    </row>
    <row r="8" spans="1:7" x14ac:dyDescent="0.2">
      <c r="A8" s="432" t="s">
        <v>3</v>
      </c>
      <c r="B8" s="433"/>
      <c r="C8" s="433"/>
      <c r="D8" s="433"/>
      <c r="E8" s="433"/>
      <c r="F8" s="433"/>
      <c r="G8" s="433"/>
    </row>
    <row r="9" spans="1:7" x14ac:dyDescent="0.2">
      <c r="A9" s="431" t="s">
        <v>4</v>
      </c>
      <c r="B9" s="428">
        <v>297921.53765265149</v>
      </c>
      <c r="C9" s="428">
        <v>1108.0767249998073</v>
      </c>
      <c r="D9" s="428">
        <v>576.57102317572856</v>
      </c>
      <c r="E9" s="428">
        <v>7.9527037679410757</v>
      </c>
      <c r="F9" s="831">
        <v>459.93136791259133</v>
      </c>
      <c r="G9" s="428">
        <v>3.9763518839705383</v>
      </c>
    </row>
    <row r="10" spans="1:7" x14ac:dyDescent="0.2">
      <c r="A10" s="431" t="s">
        <v>5</v>
      </c>
      <c r="B10" s="428">
        <v>462225.72295094852</v>
      </c>
      <c r="C10" s="428">
        <v>7696.8917967382304</v>
      </c>
      <c r="D10" s="428">
        <v>4155.2877187489657</v>
      </c>
      <c r="E10" s="428">
        <v>5.3018025119607177</v>
      </c>
      <c r="F10" s="428">
        <v>3366.6445950949187</v>
      </c>
      <c r="G10" s="428">
        <v>3.9763518839705383</v>
      </c>
    </row>
    <row r="11" spans="1:7" ht="15.75" customHeight="1" x14ac:dyDescent="0.2">
      <c r="A11" s="1076" t="s">
        <v>518</v>
      </c>
      <c r="B11" s="1076"/>
      <c r="C11" s="832"/>
      <c r="D11" s="832"/>
      <c r="E11" s="832"/>
      <c r="F11" s="832"/>
      <c r="G11" s="832"/>
    </row>
    <row r="12" spans="1:7" x14ac:dyDescent="0.2">
      <c r="A12" s="429" t="s">
        <v>6</v>
      </c>
      <c r="B12" s="430">
        <v>50618.959482985192</v>
      </c>
      <c r="C12" s="430">
        <v>958.30080403691238</v>
      </c>
      <c r="D12" s="430">
        <v>462.58226916857166</v>
      </c>
      <c r="E12" s="430">
        <v>1.3254506279901794</v>
      </c>
      <c r="F12" s="430">
        <v>359.1971201853388</v>
      </c>
      <c r="G12" s="430">
        <v>1.3254506279901794</v>
      </c>
    </row>
    <row r="13" spans="1:7" x14ac:dyDescent="0.2">
      <c r="A13" s="431" t="s">
        <v>6</v>
      </c>
      <c r="B13" s="428">
        <v>15804.673288153026</v>
      </c>
      <c r="C13" s="428">
        <v>250.51016869014515</v>
      </c>
      <c r="D13" s="428">
        <v>124.59235903107684</v>
      </c>
      <c r="E13" s="428">
        <v>0</v>
      </c>
      <c r="F13" s="428">
        <v>75.550685795440216</v>
      </c>
      <c r="G13" s="428">
        <v>0</v>
      </c>
    </row>
    <row r="14" spans="1:7" x14ac:dyDescent="0.2">
      <c r="A14" s="431" t="s">
        <v>158</v>
      </c>
      <c r="B14" s="428">
        <v>12143.778653644662</v>
      </c>
      <c r="C14" s="428">
        <v>165.68132849877279</v>
      </c>
      <c r="D14" s="428">
        <v>63.621630143528598</v>
      </c>
      <c r="E14" s="428">
        <v>1.3254506279901794</v>
      </c>
      <c r="F14" s="428">
        <v>96.75789584328308</v>
      </c>
      <c r="G14" s="428">
        <v>1.3254506279901794</v>
      </c>
    </row>
    <row r="15" spans="1:7" x14ac:dyDescent="0.2">
      <c r="A15" s="431" t="s">
        <v>159</v>
      </c>
      <c r="B15" s="428">
        <v>10203.31893426731</v>
      </c>
      <c r="C15" s="428">
        <v>280.99553313391908</v>
      </c>
      <c r="D15" s="428">
        <v>129.89416154303757</v>
      </c>
      <c r="E15" s="428">
        <v>0</v>
      </c>
      <c r="F15" s="428">
        <v>106.03605023921433</v>
      </c>
      <c r="G15" s="428">
        <v>0</v>
      </c>
    </row>
    <row r="16" spans="1:7" x14ac:dyDescent="0.2">
      <c r="A16" s="431" t="s">
        <v>160</v>
      </c>
      <c r="B16" s="428">
        <v>12467.188606874221</v>
      </c>
      <c r="C16" s="428">
        <v>261.11377371406661</v>
      </c>
      <c r="D16" s="428">
        <v>144.47411845092969</v>
      </c>
      <c r="E16" s="428">
        <v>0</v>
      </c>
      <c r="F16" s="428">
        <v>80.852488307400932</v>
      </c>
      <c r="G16" s="428">
        <v>0</v>
      </c>
    </row>
    <row r="17" spans="1:59" x14ac:dyDescent="0.2">
      <c r="A17" s="429" t="s">
        <v>7</v>
      </c>
      <c r="B17" s="430">
        <v>25035.111461487217</v>
      </c>
      <c r="C17" s="430">
        <v>250.51016869014515</v>
      </c>
      <c r="D17" s="430">
        <v>185.56308791862568</v>
      </c>
      <c r="E17" s="430">
        <v>0</v>
      </c>
      <c r="F17" s="430">
        <v>74.225235167450037</v>
      </c>
      <c r="G17" s="430">
        <v>0</v>
      </c>
    </row>
    <row r="18" spans="1:59" x14ac:dyDescent="0.2">
      <c r="A18" s="431" t="s">
        <v>161</v>
      </c>
      <c r="B18" s="428">
        <v>12281.625518955621</v>
      </c>
      <c r="C18" s="428">
        <v>27.834463187793762</v>
      </c>
      <c r="D18" s="428">
        <v>17.23085816387233</v>
      </c>
      <c r="E18" s="428">
        <v>0</v>
      </c>
      <c r="F18" s="428">
        <v>17.23085816387233</v>
      </c>
      <c r="G18" s="428">
        <v>0</v>
      </c>
    </row>
    <row r="19" spans="1:59" ht="12.75" customHeight="1" x14ac:dyDescent="0.2">
      <c r="A19" s="431" t="s">
        <v>162</v>
      </c>
      <c r="B19" s="428">
        <v>12753.485942520059</v>
      </c>
      <c r="C19" s="428">
        <v>222.67570550235109</v>
      </c>
      <c r="D19" s="428">
        <v>168.33222975475317</v>
      </c>
      <c r="E19" s="428">
        <v>0</v>
      </c>
      <c r="F19" s="428">
        <v>56.994377003577704</v>
      </c>
      <c r="G19" s="428">
        <v>0</v>
      </c>
    </row>
    <row r="20" spans="1:59" x14ac:dyDescent="0.2">
      <c r="A20" s="429" t="s">
        <v>8</v>
      </c>
      <c r="B20" s="430">
        <v>26519.616164838048</v>
      </c>
      <c r="C20" s="430">
        <v>280.99553313391908</v>
      </c>
      <c r="D20" s="430">
        <v>53.018025119607167</v>
      </c>
      <c r="E20" s="430">
        <v>1.3254506279901794</v>
      </c>
      <c r="F20" s="430">
        <v>231.95385989828245</v>
      </c>
      <c r="G20" s="430">
        <v>1.3254506279901794</v>
      </c>
    </row>
    <row r="21" spans="1:59" ht="11.25" customHeight="1" x14ac:dyDescent="0.2">
      <c r="A21" s="431" t="s">
        <v>8</v>
      </c>
      <c r="B21" s="428">
        <v>26519.616164838048</v>
      </c>
      <c r="C21" s="428">
        <v>280.99553313391908</v>
      </c>
      <c r="D21" s="428">
        <v>53.018025119607167</v>
      </c>
      <c r="E21" s="428">
        <v>1.3254506279901794</v>
      </c>
      <c r="F21" s="428">
        <v>231.95385989828245</v>
      </c>
      <c r="G21" s="428">
        <v>1.3254506279901794</v>
      </c>
    </row>
    <row r="22" spans="1:59" x14ac:dyDescent="0.2">
      <c r="A22" s="429" t="s">
        <v>9</v>
      </c>
      <c r="B22" s="430">
        <v>208883.06626686538</v>
      </c>
      <c r="C22" s="430">
        <v>698.51248095082894</v>
      </c>
      <c r="D22" s="430">
        <v>280.99553313391908</v>
      </c>
      <c r="E22" s="430">
        <v>2.6509012559803589</v>
      </c>
      <c r="F22" s="430">
        <v>330.03720636955518</v>
      </c>
      <c r="G22" s="430">
        <v>0</v>
      </c>
    </row>
    <row r="23" spans="1:59" x14ac:dyDescent="0.2">
      <c r="A23" s="431" t="s">
        <v>9</v>
      </c>
      <c r="B23" s="428">
        <v>197235.00614820121</v>
      </c>
      <c r="C23" s="428">
        <v>542.10930684798279</v>
      </c>
      <c r="D23" s="428">
        <v>274.36827999396826</v>
      </c>
      <c r="E23" s="428">
        <v>2.6509012559803589</v>
      </c>
      <c r="F23" s="428">
        <v>185.56308791862568</v>
      </c>
      <c r="G23" s="428">
        <v>0</v>
      </c>
    </row>
    <row r="24" spans="1:59" x14ac:dyDescent="0.2">
      <c r="A24" s="431" t="s">
        <v>163</v>
      </c>
      <c r="B24" s="428">
        <v>11648.060118776404</v>
      </c>
      <c r="C24" s="428">
        <v>156.40317410284143</v>
      </c>
      <c r="D24" s="428">
        <v>6.6272531399508967</v>
      </c>
      <c r="E24" s="428">
        <v>0</v>
      </c>
      <c r="F24" s="428">
        <v>144.47411845092969</v>
      </c>
      <c r="G24" s="428">
        <v>0</v>
      </c>
    </row>
    <row r="25" spans="1:59" x14ac:dyDescent="0.2">
      <c r="A25" s="429" t="s">
        <v>10</v>
      </c>
      <c r="B25" s="430">
        <v>10097.282884028111</v>
      </c>
      <c r="C25" s="430">
        <v>153.75227284686105</v>
      </c>
      <c r="D25" s="430">
        <v>66.272531399508964</v>
      </c>
      <c r="E25" s="430">
        <v>0</v>
      </c>
      <c r="F25" s="430">
        <v>41.088969467695556</v>
      </c>
      <c r="G25" s="430">
        <v>0</v>
      </c>
    </row>
    <row r="26" spans="1:59" s="76" customFormat="1" x14ac:dyDescent="0.2">
      <c r="A26" s="431" t="s">
        <v>10</v>
      </c>
      <c r="B26" s="428">
        <v>10097.282884028111</v>
      </c>
      <c r="C26" s="428">
        <v>153.75227284686105</v>
      </c>
      <c r="D26" s="428">
        <v>66.272531399508964</v>
      </c>
      <c r="E26" s="428">
        <v>0</v>
      </c>
      <c r="F26" s="428">
        <v>41.088969467695556</v>
      </c>
      <c r="G26" s="428">
        <v>0</v>
      </c>
      <c r="H26" s="794"/>
      <c r="I26" s="794"/>
      <c r="J26" s="794"/>
      <c r="K26" s="794"/>
      <c r="L26" s="794"/>
      <c r="M26" s="794"/>
      <c r="N26" s="794"/>
      <c r="O26" s="794"/>
      <c r="P26" s="794"/>
      <c r="Q26" s="794"/>
      <c r="R26" s="794"/>
      <c r="S26" s="794"/>
      <c r="T26" s="794"/>
      <c r="U26" s="794"/>
      <c r="V26" s="794"/>
      <c r="W26" s="794"/>
      <c r="X26" s="794"/>
      <c r="Y26" s="794"/>
      <c r="Z26" s="794"/>
      <c r="AA26" s="794"/>
      <c r="AB26" s="794"/>
      <c r="AC26" s="794"/>
      <c r="AD26" s="794"/>
      <c r="AE26" s="794"/>
      <c r="AF26" s="794"/>
      <c r="AG26" s="794"/>
      <c r="AH26" s="794"/>
      <c r="AI26" s="794"/>
      <c r="AJ26" s="794"/>
      <c r="AK26" s="794"/>
      <c r="AL26" s="794"/>
      <c r="AM26" s="794"/>
      <c r="AN26" s="794"/>
      <c r="AO26" s="794"/>
      <c r="AP26" s="794"/>
      <c r="AQ26" s="794"/>
      <c r="AR26" s="794"/>
      <c r="AS26" s="794"/>
      <c r="AT26" s="794"/>
      <c r="AU26" s="794"/>
      <c r="AV26" s="794"/>
      <c r="AW26" s="794"/>
      <c r="AX26" s="794"/>
      <c r="AY26" s="794"/>
      <c r="AZ26" s="794"/>
      <c r="BA26" s="794"/>
      <c r="BB26" s="794"/>
      <c r="BC26" s="794"/>
      <c r="BD26" s="794"/>
      <c r="BE26" s="794"/>
      <c r="BF26" s="794"/>
      <c r="BG26" s="794"/>
    </row>
    <row r="27" spans="1:59" s="76" customFormat="1" x14ac:dyDescent="0.2">
      <c r="A27" s="429" t="s">
        <v>11</v>
      </c>
      <c r="B27" s="430">
        <v>41196.330968591392</v>
      </c>
      <c r="C27" s="430">
        <v>494.39308424033561</v>
      </c>
      <c r="D27" s="430">
        <v>271.71737873798793</v>
      </c>
      <c r="E27" s="430">
        <v>1.3254506279901794</v>
      </c>
      <c r="F27" s="430">
        <v>282.32098376190925</v>
      </c>
      <c r="G27" s="430">
        <v>1.3254506279901794</v>
      </c>
      <c r="H27" s="794"/>
      <c r="I27" s="794"/>
      <c r="J27" s="794"/>
      <c r="K27" s="794"/>
      <c r="L27" s="794"/>
      <c r="M27" s="794"/>
      <c r="N27" s="794"/>
      <c r="O27" s="794"/>
      <c r="P27" s="794"/>
      <c r="Q27" s="794"/>
      <c r="R27" s="794"/>
      <c r="S27" s="794"/>
      <c r="T27" s="794"/>
      <c r="U27" s="794"/>
      <c r="V27" s="794"/>
      <c r="W27" s="794"/>
      <c r="X27" s="794"/>
      <c r="Y27" s="794"/>
      <c r="Z27" s="794"/>
      <c r="AA27" s="794"/>
      <c r="AB27" s="794"/>
      <c r="AC27" s="794"/>
      <c r="AD27" s="794"/>
      <c r="AE27" s="794"/>
      <c r="AF27" s="794"/>
      <c r="AG27" s="794"/>
      <c r="AH27" s="794"/>
      <c r="AI27" s="794"/>
      <c r="AJ27" s="794"/>
      <c r="AK27" s="794"/>
      <c r="AL27" s="794"/>
      <c r="AM27" s="794"/>
      <c r="AN27" s="794"/>
      <c r="AO27" s="794"/>
      <c r="AP27" s="794"/>
      <c r="AQ27" s="794"/>
      <c r="AR27" s="794"/>
      <c r="AS27" s="794"/>
      <c r="AT27" s="794"/>
      <c r="AU27" s="794"/>
      <c r="AV27" s="794"/>
      <c r="AW27" s="794"/>
      <c r="AX27" s="794"/>
      <c r="AY27" s="794"/>
      <c r="AZ27" s="794"/>
      <c r="BA27" s="794"/>
      <c r="BB27" s="794"/>
      <c r="BC27" s="794"/>
      <c r="BD27" s="794"/>
      <c r="BE27" s="794"/>
      <c r="BF27" s="794"/>
      <c r="BG27" s="794"/>
    </row>
    <row r="28" spans="1:59" ht="15.75" customHeight="1" x14ac:dyDescent="0.2">
      <c r="A28" s="431" t="s">
        <v>11</v>
      </c>
      <c r="B28" s="428">
        <v>41196.330968591392</v>
      </c>
      <c r="C28" s="428">
        <v>494.39308424033561</v>
      </c>
      <c r="D28" s="428">
        <v>271.71737873798793</v>
      </c>
      <c r="E28" s="428">
        <v>1.3254506279901794</v>
      </c>
      <c r="F28" s="428">
        <v>282.32098376190925</v>
      </c>
      <c r="G28" s="428">
        <v>1.3254506279901794</v>
      </c>
    </row>
    <row r="29" spans="1:59" x14ac:dyDescent="0.2">
      <c r="A29" s="429" t="s">
        <v>12</v>
      </c>
      <c r="B29" s="430">
        <v>31509.937779227224</v>
      </c>
      <c r="C29" s="430">
        <v>218.69935361838051</v>
      </c>
      <c r="D29" s="430">
        <v>47.716222607646451</v>
      </c>
      <c r="E29" s="430">
        <v>0</v>
      </c>
      <c r="F29" s="430">
        <v>86.154290819361648</v>
      </c>
      <c r="G29" s="430">
        <v>0</v>
      </c>
    </row>
    <row r="30" spans="1:59" x14ac:dyDescent="0.2">
      <c r="A30" s="431" t="s">
        <v>12</v>
      </c>
      <c r="B30" s="428">
        <v>23253.70581746622</v>
      </c>
      <c r="C30" s="428">
        <v>214.72300173440993</v>
      </c>
      <c r="D30" s="428">
        <v>43.739870723675914</v>
      </c>
      <c r="E30" s="428">
        <v>0</v>
      </c>
      <c r="F30" s="428">
        <v>83.50338956338129</v>
      </c>
      <c r="G30" s="428">
        <v>0</v>
      </c>
    </row>
    <row r="31" spans="1:59" x14ac:dyDescent="0.2">
      <c r="A31" s="431" t="s">
        <v>164</v>
      </c>
      <c r="B31" s="428">
        <v>8256.2319617500088</v>
      </c>
      <c r="C31" s="428">
        <v>3.9763518839705383</v>
      </c>
      <c r="D31" s="428">
        <v>3.9763518839705383</v>
      </c>
      <c r="E31" s="428">
        <v>0</v>
      </c>
      <c r="F31" s="428">
        <v>2.6509012559803589</v>
      </c>
      <c r="G31" s="428">
        <v>0</v>
      </c>
    </row>
    <row r="32" spans="1:59" x14ac:dyDescent="0.2">
      <c r="A32" s="429" t="s">
        <v>13</v>
      </c>
      <c r="B32" s="430">
        <v>29185.097377729584</v>
      </c>
      <c r="C32" s="430">
        <v>334.01355825352567</v>
      </c>
      <c r="D32" s="430">
        <v>98.083346471273259</v>
      </c>
      <c r="E32" s="430">
        <v>0</v>
      </c>
      <c r="F32" s="430">
        <v>245.20836617818438</v>
      </c>
      <c r="G32" s="430">
        <v>0</v>
      </c>
    </row>
    <row r="33" spans="1:7" ht="16.5" customHeight="1" x14ac:dyDescent="0.2">
      <c r="A33" s="431" t="s">
        <v>13</v>
      </c>
      <c r="B33" s="428">
        <v>15945.171054719965</v>
      </c>
      <c r="C33" s="428">
        <v>103.38514898323398</v>
      </c>
      <c r="D33" s="428">
        <v>13.254506279901792</v>
      </c>
      <c r="E33" s="428">
        <v>0</v>
      </c>
      <c r="F33" s="428">
        <v>74.225235167450037</v>
      </c>
      <c r="G33" s="428">
        <v>0</v>
      </c>
    </row>
    <row r="34" spans="1:7" x14ac:dyDescent="0.2">
      <c r="A34" s="431" t="s">
        <v>165</v>
      </c>
      <c r="B34" s="428">
        <v>8268.1610174019188</v>
      </c>
      <c r="C34" s="428">
        <v>91.456093331322364</v>
      </c>
      <c r="D34" s="428">
        <v>80.852488307400932</v>
      </c>
      <c r="E34" s="428">
        <v>0</v>
      </c>
      <c r="F34" s="428">
        <v>76.876136423430395</v>
      </c>
      <c r="G34" s="428">
        <v>0</v>
      </c>
    </row>
    <row r="35" spans="1:7" x14ac:dyDescent="0.2">
      <c r="A35" s="431" t="s">
        <v>166</v>
      </c>
      <c r="B35" s="428">
        <v>4971.7653055908022</v>
      </c>
      <c r="C35" s="428">
        <v>139.17231593896892</v>
      </c>
      <c r="D35" s="428">
        <v>3.9763518839705383</v>
      </c>
      <c r="E35" s="428">
        <v>0</v>
      </c>
      <c r="F35" s="428">
        <v>94.106994587302722</v>
      </c>
      <c r="G35" s="428">
        <v>0</v>
      </c>
    </row>
    <row r="36" spans="1:7" ht="15.75" customHeight="1" x14ac:dyDescent="0.2">
      <c r="A36" s="429" t="s">
        <v>14</v>
      </c>
      <c r="B36" s="430">
        <v>57205.123653476512</v>
      </c>
      <c r="C36" s="430">
        <v>1031.2005885763745</v>
      </c>
      <c r="D36" s="430">
        <v>679.95617215896584</v>
      </c>
      <c r="E36" s="430">
        <v>0</v>
      </c>
      <c r="F36" s="430">
        <v>567.292868779797</v>
      </c>
      <c r="G36" s="430">
        <v>0</v>
      </c>
    </row>
    <row r="37" spans="1:7" ht="14.25" customHeight="1" x14ac:dyDescent="0.2">
      <c r="A37" s="431" t="s">
        <v>14</v>
      </c>
      <c r="B37" s="428">
        <v>28727.816911072408</v>
      </c>
      <c r="C37" s="428">
        <v>401.61154028102408</v>
      </c>
      <c r="D37" s="428">
        <v>136.52141468298854</v>
      </c>
      <c r="E37" s="428">
        <v>0</v>
      </c>
      <c r="F37" s="428">
        <v>208.09574859445897</v>
      </c>
      <c r="G37" s="428">
        <v>0</v>
      </c>
    </row>
    <row r="38" spans="1:7" x14ac:dyDescent="0.2">
      <c r="A38" s="431" t="s">
        <v>167</v>
      </c>
      <c r="B38" s="428">
        <v>9785.8019864504622</v>
      </c>
      <c r="C38" s="428">
        <v>334.01355825352567</v>
      </c>
      <c r="D38" s="428">
        <v>282.32098376190925</v>
      </c>
      <c r="E38" s="428">
        <v>0</v>
      </c>
      <c r="F38" s="428">
        <v>127.2432602870572</v>
      </c>
      <c r="G38" s="428">
        <v>0</v>
      </c>
    </row>
    <row r="39" spans="1:7" x14ac:dyDescent="0.2">
      <c r="A39" s="431" t="s">
        <v>168</v>
      </c>
      <c r="B39" s="428">
        <v>18691.504755918399</v>
      </c>
      <c r="C39" s="428">
        <v>295.57549004181089</v>
      </c>
      <c r="D39" s="428">
        <v>261.11377371406661</v>
      </c>
      <c r="E39" s="428">
        <v>0</v>
      </c>
      <c r="F39" s="428">
        <v>231.95385989828245</v>
      </c>
      <c r="G39" s="428">
        <v>0</v>
      </c>
    </row>
    <row r="40" spans="1:7" x14ac:dyDescent="0.2">
      <c r="A40" s="429" t="s">
        <v>15</v>
      </c>
      <c r="B40" s="430">
        <v>54420.351884065713</v>
      </c>
      <c r="C40" s="430">
        <v>471.86042356450281</v>
      </c>
      <c r="D40" s="430">
        <v>307.50454569372238</v>
      </c>
      <c r="E40" s="430">
        <v>3.9763518839705383</v>
      </c>
      <c r="F40" s="430">
        <v>193.51579168656684</v>
      </c>
      <c r="G40" s="430">
        <v>2.6509012559803589</v>
      </c>
    </row>
    <row r="41" spans="1:7" x14ac:dyDescent="0.2">
      <c r="A41" s="431" t="s">
        <v>15</v>
      </c>
      <c r="B41" s="428">
        <v>54420.351884065713</v>
      </c>
      <c r="C41" s="428">
        <v>471.86042356450281</v>
      </c>
      <c r="D41" s="428">
        <v>307.50454569372238</v>
      </c>
      <c r="E41" s="428">
        <v>3.9763518839705383</v>
      </c>
      <c r="F41" s="428">
        <v>193.51579168656684</v>
      </c>
      <c r="G41" s="428">
        <v>2.6509012559803589</v>
      </c>
    </row>
    <row r="42" spans="1:7" ht="18.75" customHeight="1" x14ac:dyDescent="0.2">
      <c r="A42" s="429" t="s">
        <v>169</v>
      </c>
      <c r="B42" s="430">
        <v>19008.287456008442</v>
      </c>
      <c r="C42" s="430">
        <v>412.21514530494539</v>
      </c>
      <c r="D42" s="430">
        <v>119.29055651911612</v>
      </c>
      <c r="E42" s="430">
        <v>0</v>
      </c>
      <c r="F42" s="430">
        <v>157.72862473083163</v>
      </c>
      <c r="G42" s="430">
        <v>0</v>
      </c>
    </row>
    <row r="43" spans="1:7" ht="16.5" customHeight="1" x14ac:dyDescent="0.2">
      <c r="A43" s="431" t="s">
        <v>169</v>
      </c>
      <c r="B43" s="428">
        <v>10170.182668567561</v>
      </c>
      <c r="C43" s="428">
        <v>218.69935361838051</v>
      </c>
      <c r="D43" s="428">
        <v>70.248883283479501</v>
      </c>
      <c r="E43" s="428">
        <v>0</v>
      </c>
      <c r="F43" s="428">
        <v>68.923432655489322</v>
      </c>
      <c r="G43" s="428">
        <v>0</v>
      </c>
    </row>
    <row r="44" spans="1:7" ht="18.75" customHeight="1" x14ac:dyDescent="0.2">
      <c r="A44" s="431" t="s">
        <v>170</v>
      </c>
      <c r="B44" s="428">
        <v>8838.1047874376163</v>
      </c>
      <c r="C44" s="428">
        <v>193.51579168656684</v>
      </c>
      <c r="D44" s="428">
        <v>49.04167323563663</v>
      </c>
      <c r="E44" s="428">
        <v>0</v>
      </c>
      <c r="F44" s="428">
        <v>88.805192075342006</v>
      </c>
      <c r="G44" s="428">
        <v>0</v>
      </c>
    </row>
    <row r="45" spans="1:7" x14ac:dyDescent="0.2">
      <c r="A45" s="429" t="s">
        <v>16</v>
      </c>
      <c r="B45" s="430">
        <v>21659.188711992068</v>
      </c>
      <c r="C45" s="430">
        <v>666.70166587906363</v>
      </c>
      <c r="D45" s="430">
        <v>516.92574491616858</v>
      </c>
      <c r="E45" s="430">
        <v>0</v>
      </c>
      <c r="F45" s="430">
        <v>136.52141468298854</v>
      </c>
      <c r="G45" s="430">
        <v>0</v>
      </c>
    </row>
    <row r="46" spans="1:7" ht="18" customHeight="1" x14ac:dyDescent="0.2">
      <c r="A46" s="431" t="s">
        <v>16</v>
      </c>
      <c r="B46" s="428">
        <v>16606.570918087276</v>
      </c>
      <c r="C46" s="428">
        <v>459.93136791259133</v>
      </c>
      <c r="D46" s="428">
        <v>332.68810762553551</v>
      </c>
      <c r="E46" s="428">
        <v>0</v>
      </c>
      <c r="F46" s="428">
        <v>92.781543959312543</v>
      </c>
      <c r="G46" s="428">
        <v>0</v>
      </c>
    </row>
    <row r="47" spans="1:7" x14ac:dyDescent="0.2">
      <c r="A47" s="431" t="s">
        <v>171</v>
      </c>
      <c r="B47" s="428">
        <v>5052.6177938981918</v>
      </c>
      <c r="C47" s="428">
        <v>206.77029796646877</v>
      </c>
      <c r="D47" s="428">
        <v>184.23763729063549</v>
      </c>
      <c r="E47" s="428">
        <v>0</v>
      </c>
      <c r="F47" s="428">
        <v>43.739870723675914</v>
      </c>
      <c r="G47" s="428">
        <v>0</v>
      </c>
    </row>
    <row r="48" spans="1:7" x14ac:dyDescent="0.2">
      <c r="A48" s="429" t="s">
        <v>17</v>
      </c>
      <c r="B48" s="430">
        <v>39524.937726693715</v>
      </c>
      <c r="C48" s="430">
        <v>825.75574123789022</v>
      </c>
      <c r="D48" s="430">
        <v>510.29849177621759</v>
      </c>
      <c r="E48" s="430">
        <v>0</v>
      </c>
      <c r="F48" s="430">
        <v>369.80072520926012</v>
      </c>
      <c r="G48" s="430">
        <v>0</v>
      </c>
    </row>
    <row r="49" spans="1:7" ht="15" customHeight="1" x14ac:dyDescent="0.2">
      <c r="A49" s="431" t="s">
        <v>17</v>
      </c>
      <c r="B49" s="428">
        <v>24478.422197730655</v>
      </c>
      <c r="C49" s="428">
        <v>499.69488675229627</v>
      </c>
      <c r="D49" s="428">
        <v>304.85364443774205</v>
      </c>
      <c r="E49" s="428">
        <v>0</v>
      </c>
      <c r="F49" s="428">
        <v>300.87729255377155</v>
      </c>
      <c r="G49" s="428">
        <v>0</v>
      </c>
    </row>
    <row r="50" spans="1:7" x14ac:dyDescent="0.2">
      <c r="A50" s="431" t="s">
        <v>172</v>
      </c>
      <c r="B50" s="428">
        <v>15046.515528942749</v>
      </c>
      <c r="C50" s="428">
        <v>326.06085448558468</v>
      </c>
      <c r="D50" s="428">
        <v>205.44484733847858</v>
      </c>
      <c r="E50" s="428">
        <v>0</v>
      </c>
      <c r="F50" s="428">
        <v>68.923432655489322</v>
      </c>
      <c r="G50" s="428">
        <v>0</v>
      </c>
    </row>
    <row r="51" spans="1:7" x14ac:dyDescent="0.2">
      <c r="A51" s="429" t="s">
        <v>18</v>
      </c>
      <c r="B51" s="430">
        <v>17263.994429571216</v>
      </c>
      <c r="C51" s="430">
        <v>168.33222975475317</v>
      </c>
      <c r="D51" s="430">
        <v>124.59235903107684</v>
      </c>
      <c r="E51" s="430">
        <v>0</v>
      </c>
      <c r="F51" s="430">
        <v>53.018025119607167</v>
      </c>
      <c r="G51" s="430">
        <v>0</v>
      </c>
    </row>
    <row r="52" spans="1:7" x14ac:dyDescent="0.2">
      <c r="A52" s="431" t="s">
        <v>18</v>
      </c>
      <c r="B52" s="428">
        <v>10649.995795899938</v>
      </c>
      <c r="C52" s="428">
        <v>45.065321351666093</v>
      </c>
      <c r="D52" s="428">
        <v>34.461716327744661</v>
      </c>
      <c r="E52" s="428">
        <v>0</v>
      </c>
      <c r="F52" s="428">
        <v>3.9763518839705383</v>
      </c>
      <c r="G52" s="428">
        <v>0</v>
      </c>
    </row>
    <row r="53" spans="1:7" ht="14.25" customHeight="1" x14ac:dyDescent="0.2">
      <c r="A53" s="431" t="s">
        <v>173</v>
      </c>
      <c r="B53" s="428">
        <v>6613.9986336704051</v>
      </c>
      <c r="C53" s="428">
        <v>123.26690840308666</v>
      </c>
      <c r="D53" s="428">
        <v>90.130642703332185</v>
      </c>
      <c r="E53" s="428">
        <v>0</v>
      </c>
      <c r="F53" s="428">
        <v>49.04167323563663</v>
      </c>
      <c r="G53" s="428">
        <v>0</v>
      </c>
    </row>
    <row r="54" spans="1:7" x14ac:dyDescent="0.2">
      <c r="A54" s="429" t="s">
        <v>174</v>
      </c>
      <c r="B54" s="430">
        <v>12745.533238752119</v>
      </c>
      <c r="C54" s="430">
        <v>501.02033738028643</v>
      </c>
      <c r="D54" s="430">
        <v>209.42119922244916</v>
      </c>
      <c r="E54" s="430">
        <v>1.3254506279901794</v>
      </c>
      <c r="F54" s="430">
        <v>224.00115613034129</v>
      </c>
      <c r="G54" s="430">
        <v>1.3254506279901794</v>
      </c>
    </row>
    <row r="55" spans="1:7" ht="16.5" customHeight="1" x14ac:dyDescent="0.2">
      <c r="A55" s="431" t="s">
        <v>174</v>
      </c>
      <c r="B55" s="428">
        <v>12745.533238752119</v>
      </c>
      <c r="C55" s="428">
        <v>501.02033738028643</v>
      </c>
      <c r="D55" s="428">
        <v>209.42119922244916</v>
      </c>
      <c r="E55" s="428">
        <v>1.3254506279901794</v>
      </c>
      <c r="F55" s="428">
        <v>224.00115613034129</v>
      </c>
      <c r="G55" s="428">
        <v>1.3254506279901794</v>
      </c>
    </row>
    <row r="56" spans="1:7" x14ac:dyDescent="0.2">
      <c r="A56" s="429" t="s">
        <v>175</v>
      </c>
      <c r="B56" s="430">
        <v>14378.488412435792</v>
      </c>
      <c r="C56" s="430">
        <v>104.71059961122415</v>
      </c>
      <c r="D56" s="430">
        <v>58.319827631567883</v>
      </c>
      <c r="E56" s="430">
        <v>0</v>
      </c>
      <c r="F56" s="430">
        <v>30.48536444377412</v>
      </c>
      <c r="G56" s="430">
        <v>0</v>
      </c>
    </row>
    <row r="57" spans="1:7" x14ac:dyDescent="0.2">
      <c r="A57" s="431" t="s">
        <v>175</v>
      </c>
      <c r="B57" s="428">
        <v>14378.488412435792</v>
      </c>
      <c r="C57" s="428">
        <v>104.71059961122415</v>
      </c>
      <c r="D57" s="428">
        <v>58.319827631567883</v>
      </c>
      <c r="E57" s="428">
        <v>0</v>
      </c>
      <c r="F57" s="428">
        <v>30.48536444377412</v>
      </c>
      <c r="G57" s="428">
        <v>0</v>
      </c>
    </row>
    <row r="58" spans="1:7" x14ac:dyDescent="0.2">
      <c r="A58" s="429" t="s">
        <v>176</v>
      </c>
      <c r="B58" s="430">
        <v>17611.262494105071</v>
      </c>
      <c r="C58" s="430">
        <v>725.02149351063338</v>
      </c>
      <c r="D58" s="430">
        <v>451.97866414465034</v>
      </c>
      <c r="E58" s="430">
        <v>0</v>
      </c>
      <c r="F58" s="430">
        <v>267.74102685401743</v>
      </c>
      <c r="G58" s="430">
        <v>0</v>
      </c>
    </row>
    <row r="59" spans="1:7" ht="16.5" customHeight="1" x14ac:dyDescent="0.2">
      <c r="A59" s="431" t="s">
        <v>176</v>
      </c>
      <c r="B59" s="428">
        <v>10557.214251940639</v>
      </c>
      <c r="C59" s="428">
        <v>152.42682221887085</v>
      </c>
      <c r="D59" s="428">
        <v>64.947080771518785</v>
      </c>
      <c r="E59" s="428">
        <v>0</v>
      </c>
      <c r="F59" s="428">
        <v>66.272531399508964</v>
      </c>
      <c r="G59" s="428">
        <v>0</v>
      </c>
    </row>
    <row r="60" spans="1:7" ht="16.5" customHeight="1" x14ac:dyDescent="0.2">
      <c r="A60" s="431" t="s">
        <v>177</v>
      </c>
      <c r="B60" s="428">
        <v>7054.0482421630832</v>
      </c>
      <c r="C60" s="428">
        <v>572.59467129175789</v>
      </c>
      <c r="D60" s="428">
        <v>387.03158337313226</v>
      </c>
      <c r="E60" s="428">
        <v>0</v>
      </c>
      <c r="F60" s="428">
        <v>201.468495454508</v>
      </c>
      <c r="G60" s="428">
        <v>0</v>
      </c>
    </row>
    <row r="61" spans="1:7" ht="18" customHeight="1" x14ac:dyDescent="0.2">
      <c r="A61" s="429" t="s">
        <v>178</v>
      </c>
      <c r="B61" s="430">
        <v>24759.41773086492</v>
      </c>
      <c r="C61" s="430">
        <v>115.31420463514559</v>
      </c>
      <c r="D61" s="430">
        <v>39.763518839705377</v>
      </c>
      <c r="E61" s="430">
        <v>0</v>
      </c>
      <c r="F61" s="430">
        <v>80.852488307400932</v>
      </c>
      <c r="G61" s="430">
        <v>0</v>
      </c>
    </row>
    <row r="62" spans="1:7" ht="15" customHeight="1" x14ac:dyDescent="0.2">
      <c r="A62" s="431" t="s">
        <v>178</v>
      </c>
      <c r="B62" s="428">
        <v>17183.141941263715</v>
      </c>
      <c r="C62" s="428">
        <v>98.083346471273259</v>
      </c>
      <c r="D62" s="428">
        <v>30.48536444377412</v>
      </c>
      <c r="E62" s="428">
        <v>0</v>
      </c>
      <c r="F62" s="428">
        <v>78.201587051420574</v>
      </c>
      <c r="G62" s="428">
        <v>0</v>
      </c>
    </row>
    <row r="63" spans="1:7" x14ac:dyDescent="0.2">
      <c r="A63" s="431" t="s">
        <v>179</v>
      </c>
      <c r="B63" s="428">
        <v>7576.2757895911409</v>
      </c>
      <c r="C63" s="428">
        <v>17.23085816387233</v>
      </c>
      <c r="D63" s="428">
        <v>9.2781543959312547</v>
      </c>
      <c r="E63" s="428">
        <v>0</v>
      </c>
      <c r="F63" s="428">
        <v>2.6509012559803589</v>
      </c>
      <c r="G63" s="428">
        <v>0</v>
      </c>
    </row>
    <row r="64" spans="1:7" x14ac:dyDescent="0.2">
      <c r="A64" s="429" t="s">
        <v>180</v>
      </c>
      <c r="B64" s="430">
        <v>7484.8196962598313</v>
      </c>
      <c r="C64" s="430">
        <v>30.48536444377412</v>
      </c>
      <c r="D64" s="430">
        <v>6.6272531399508967</v>
      </c>
      <c r="E64" s="430">
        <v>0</v>
      </c>
      <c r="F64" s="430">
        <v>11.929055651911613</v>
      </c>
      <c r="G64" s="430">
        <v>0</v>
      </c>
    </row>
    <row r="65" spans="1:59" ht="15.75" customHeight="1" x14ac:dyDescent="0.2">
      <c r="A65" s="431" t="s">
        <v>180</v>
      </c>
      <c r="B65" s="428">
        <v>7484.8196962598313</v>
      </c>
      <c r="C65" s="428">
        <v>30.48536444377412</v>
      </c>
      <c r="D65" s="428">
        <v>6.6272531399508967</v>
      </c>
      <c r="E65" s="428">
        <v>0</v>
      </c>
      <c r="F65" s="428">
        <v>11.929055651911613</v>
      </c>
      <c r="G65" s="428">
        <v>0</v>
      </c>
    </row>
    <row r="66" spans="1:59" x14ac:dyDescent="0.2">
      <c r="A66" s="429" t="s">
        <v>181</v>
      </c>
      <c r="B66" s="430">
        <v>15548.861316950957</v>
      </c>
      <c r="C66" s="430">
        <v>242.55746492220399</v>
      </c>
      <c r="D66" s="430">
        <v>189.53943980259626</v>
      </c>
      <c r="E66" s="430">
        <v>0</v>
      </c>
      <c r="F66" s="430">
        <v>26.509012559803583</v>
      </c>
      <c r="G66" s="430">
        <v>0</v>
      </c>
    </row>
    <row r="67" spans="1:59" x14ac:dyDescent="0.2">
      <c r="A67" s="431" t="s">
        <v>181</v>
      </c>
      <c r="B67" s="428">
        <v>15548.861316950957</v>
      </c>
      <c r="C67" s="428">
        <v>242.55746492220399</v>
      </c>
      <c r="D67" s="428">
        <v>189.53943980259626</v>
      </c>
      <c r="E67" s="428">
        <v>0</v>
      </c>
      <c r="F67" s="428">
        <v>26.509012559803583</v>
      </c>
      <c r="G67" s="428">
        <v>0</v>
      </c>
    </row>
    <row r="68" spans="1:59" x14ac:dyDescent="0.2">
      <c r="A68" s="429" t="s">
        <v>182</v>
      </c>
      <c r="B68" s="430">
        <v>17450.882968118061</v>
      </c>
      <c r="C68" s="430">
        <v>42.414420095685735</v>
      </c>
      <c r="D68" s="430">
        <v>10.603605023921434</v>
      </c>
      <c r="E68" s="430">
        <v>1.3254506279901794</v>
      </c>
      <c r="F68" s="430">
        <v>22.532660675833046</v>
      </c>
      <c r="G68" s="430">
        <v>0</v>
      </c>
    </row>
    <row r="69" spans="1:59" s="76" customFormat="1" x14ac:dyDescent="0.2">
      <c r="A69" s="431" t="s">
        <v>182</v>
      </c>
      <c r="B69" s="428">
        <v>17450.882968118061</v>
      </c>
      <c r="C69" s="428">
        <v>42.414420095685735</v>
      </c>
      <c r="D69" s="428">
        <v>10.603605023921434</v>
      </c>
      <c r="E69" s="428">
        <v>1.3254506279901794</v>
      </c>
      <c r="F69" s="428">
        <v>22.532660675833046</v>
      </c>
      <c r="G69" s="428">
        <v>0</v>
      </c>
      <c r="H69" s="794"/>
      <c r="I69" s="794"/>
      <c r="J69" s="794"/>
      <c r="K69" s="794"/>
      <c r="L69" s="794"/>
      <c r="M69" s="794"/>
      <c r="N69" s="794"/>
      <c r="O69" s="794"/>
      <c r="P69" s="794"/>
      <c r="Q69" s="794"/>
      <c r="R69" s="794"/>
      <c r="S69" s="794"/>
      <c r="T69" s="794"/>
      <c r="U69" s="794"/>
      <c r="V69" s="794"/>
      <c r="W69" s="794"/>
      <c r="X69" s="794"/>
      <c r="Y69" s="794"/>
      <c r="Z69" s="794"/>
      <c r="AA69" s="794"/>
      <c r="AB69" s="794"/>
      <c r="AC69" s="794"/>
      <c r="AD69" s="794"/>
      <c r="AE69" s="794"/>
      <c r="AF69" s="794"/>
      <c r="AG69" s="794"/>
      <c r="AH69" s="794"/>
      <c r="AI69" s="794"/>
      <c r="AJ69" s="794"/>
      <c r="AK69" s="794"/>
      <c r="AL69" s="794"/>
      <c r="AM69" s="794"/>
      <c r="AN69" s="794"/>
      <c r="AO69" s="794"/>
      <c r="AP69" s="794"/>
      <c r="AQ69" s="794"/>
      <c r="AR69" s="794"/>
      <c r="AS69" s="794"/>
      <c r="AT69" s="794"/>
      <c r="AU69" s="794"/>
      <c r="AV69" s="794"/>
      <c r="AW69" s="794"/>
      <c r="AX69" s="794"/>
      <c r="AY69" s="794"/>
      <c r="AZ69" s="794"/>
      <c r="BA69" s="794"/>
      <c r="BB69" s="794"/>
      <c r="BC69" s="794"/>
      <c r="BD69" s="794"/>
      <c r="BE69" s="794"/>
      <c r="BF69" s="794"/>
      <c r="BG69" s="794"/>
    </row>
    <row r="70" spans="1:59" s="76" customFormat="1" ht="13.5" customHeight="1" x14ac:dyDescent="0.2">
      <c r="A70" s="429" t="s">
        <v>183</v>
      </c>
      <c r="B70" s="430">
        <v>8061.3907194354788</v>
      </c>
      <c r="C70" s="430">
        <v>45.065321351666093</v>
      </c>
      <c r="D70" s="430">
        <v>27.834463187793762</v>
      </c>
      <c r="E70" s="430">
        <v>0</v>
      </c>
      <c r="F70" s="430">
        <v>18.556308791862509</v>
      </c>
      <c r="G70" s="430">
        <v>0</v>
      </c>
      <c r="H70" s="794"/>
      <c r="I70" s="794"/>
      <c r="J70" s="794"/>
      <c r="K70" s="794"/>
      <c r="L70" s="794"/>
      <c r="M70" s="794"/>
      <c r="N70" s="794"/>
      <c r="O70" s="794"/>
      <c r="P70" s="794"/>
      <c r="Q70" s="794"/>
      <c r="R70" s="794"/>
      <c r="S70" s="794"/>
      <c r="T70" s="794"/>
      <c r="U70" s="794"/>
      <c r="V70" s="794"/>
      <c r="W70" s="794"/>
      <c r="X70" s="794"/>
      <c r="Y70" s="794"/>
      <c r="Z70" s="794"/>
      <c r="AA70" s="794"/>
      <c r="AB70" s="794"/>
      <c r="AC70" s="794"/>
      <c r="AD70" s="794"/>
      <c r="AE70" s="794"/>
      <c r="AF70" s="794"/>
      <c r="AG70" s="794"/>
      <c r="AH70" s="794"/>
      <c r="AI70" s="794"/>
      <c r="AJ70" s="794"/>
      <c r="AK70" s="794"/>
      <c r="AL70" s="794"/>
      <c r="AM70" s="794"/>
      <c r="AN70" s="794"/>
      <c r="AO70" s="794"/>
      <c r="AP70" s="794"/>
      <c r="AQ70" s="794"/>
      <c r="AR70" s="794"/>
      <c r="AS70" s="794"/>
      <c r="AT70" s="794"/>
      <c r="AU70" s="794"/>
      <c r="AV70" s="794"/>
      <c r="AW70" s="794"/>
      <c r="AX70" s="794"/>
      <c r="AY70" s="794"/>
      <c r="AZ70" s="794"/>
      <c r="BA70" s="794"/>
      <c r="BB70" s="794"/>
      <c r="BC70" s="794"/>
      <c r="BD70" s="794"/>
      <c r="BE70" s="794"/>
      <c r="BF70" s="794"/>
      <c r="BG70" s="794"/>
    </row>
    <row r="71" spans="1:59" ht="12" customHeight="1" x14ac:dyDescent="0.2">
      <c r="A71" s="431" t="s">
        <v>183</v>
      </c>
      <c r="B71" s="428">
        <v>8061.3907194354788</v>
      </c>
      <c r="C71" s="428">
        <v>45.065321351666093</v>
      </c>
      <c r="D71" s="428">
        <v>27.834463187793762</v>
      </c>
      <c r="E71" s="428">
        <v>0</v>
      </c>
      <c r="F71" s="428">
        <v>18.556308791862509</v>
      </c>
      <c r="G71" s="428">
        <v>0</v>
      </c>
    </row>
    <row r="72" spans="1:59" x14ac:dyDescent="0.2">
      <c r="A72" s="429" t="s">
        <v>184</v>
      </c>
      <c r="B72" s="430">
        <v>9979.3177781370014</v>
      </c>
      <c r="C72" s="430">
        <v>33.136265699754482</v>
      </c>
      <c r="D72" s="430">
        <v>13.254506279901792</v>
      </c>
      <c r="E72" s="430">
        <v>0</v>
      </c>
      <c r="F72" s="430">
        <v>15.90540753588215</v>
      </c>
      <c r="G72" s="430">
        <v>0</v>
      </c>
    </row>
    <row r="73" spans="1:59" x14ac:dyDescent="0.2">
      <c r="A73" s="434" t="s">
        <v>184</v>
      </c>
      <c r="B73" s="435">
        <v>9979.3177781370014</v>
      </c>
      <c r="C73" s="435">
        <v>33.136265699754482</v>
      </c>
      <c r="D73" s="435">
        <v>13.254506279901792</v>
      </c>
      <c r="E73" s="608">
        <v>0</v>
      </c>
      <c r="F73" s="608">
        <v>15.90540753588215</v>
      </c>
      <c r="G73" s="435">
        <v>0</v>
      </c>
    </row>
    <row r="74" spans="1:59" x14ac:dyDescent="0.2">
      <c r="A74" s="833"/>
      <c r="B74" s="833"/>
      <c r="C74" s="833"/>
      <c r="D74" s="833"/>
      <c r="E74" s="798"/>
      <c r="F74" s="798"/>
      <c r="G74" s="612"/>
    </row>
    <row r="75" spans="1:59" x14ac:dyDescent="0.2">
      <c r="A75" s="833"/>
      <c r="B75" s="833"/>
      <c r="C75" s="833"/>
      <c r="D75" s="833"/>
      <c r="E75" s="798"/>
      <c r="F75" s="798"/>
      <c r="G75" s="612"/>
    </row>
  </sheetData>
  <mergeCells count="10">
    <mergeCell ref="A11:B11"/>
    <mergeCell ref="A1:G1"/>
    <mergeCell ref="A2:A5"/>
    <mergeCell ref="B2:B5"/>
    <mergeCell ref="C2:C5"/>
    <mergeCell ref="D4:D5"/>
    <mergeCell ref="E4:E5"/>
    <mergeCell ref="F4:F5"/>
    <mergeCell ref="G4:G5"/>
    <mergeCell ref="D2:G3"/>
  </mergeCells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0"/>
  </sheetPr>
  <dimension ref="A1:BG683"/>
  <sheetViews>
    <sheetView workbookViewId="0">
      <selection activeCell="A11" sqref="A11"/>
    </sheetView>
  </sheetViews>
  <sheetFormatPr defaultRowHeight="15" x14ac:dyDescent="0.25"/>
  <cols>
    <col min="1" max="1" width="16.140625" style="25" customWidth="1"/>
    <col min="2" max="4" width="9.140625" style="25"/>
    <col min="5" max="5" width="11.28515625" style="606" customWidth="1"/>
    <col min="6" max="6" width="10.28515625" style="606" customWidth="1"/>
    <col min="7" max="7" width="11.85546875" style="592" customWidth="1"/>
    <col min="8" max="8" width="10.28515625" style="592" customWidth="1"/>
    <col min="9" max="9" width="12.5703125" style="592" customWidth="1"/>
    <col min="10" max="10" width="10.28515625" style="592" customWidth="1"/>
    <col min="11" max="11" width="9.140625" style="592"/>
    <col min="12" max="12" width="11" style="592" customWidth="1"/>
    <col min="13" max="59" width="9.140625" style="606"/>
    <col min="60" max="16384" width="9.140625" style="25"/>
  </cols>
  <sheetData>
    <row r="1" spans="1:12" ht="13.5" customHeight="1" x14ac:dyDescent="0.25">
      <c r="A1" s="1085" t="s">
        <v>594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</row>
    <row r="2" spans="1:12" ht="6" customHeight="1" x14ac:dyDescent="0.25">
      <c r="A2" s="1036"/>
      <c r="B2" s="1036"/>
      <c r="C2" s="1036"/>
      <c r="D2" s="1036"/>
      <c r="E2" s="1036"/>
      <c r="F2" s="1036"/>
      <c r="G2" s="1036"/>
      <c r="H2" s="1036"/>
      <c r="I2" s="1036"/>
      <c r="J2" s="1036"/>
      <c r="K2" s="1036"/>
      <c r="L2" s="1036"/>
    </row>
    <row r="3" spans="1:12" ht="10.5" customHeight="1" x14ac:dyDescent="0.25">
      <c r="A3" s="1091" t="s">
        <v>523</v>
      </c>
      <c r="B3" s="1089" t="s">
        <v>318</v>
      </c>
      <c r="C3" s="1088" t="s">
        <v>407</v>
      </c>
      <c r="D3" s="1088"/>
      <c r="E3" s="1088"/>
      <c r="F3" s="1088"/>
      <c r="G3" s="1088"/>
      <c r="H3" s="1088"/>
      <c r="I3" s="1088"/>
      <c r="J3" s="1088"/>
      <c r="K3" s="1088"/>
      <c r="L3" s="1088"/>
    </row>
    <row r="4" spans="1:12" ht="15" customHeight="1" x14ac:dyDescent="0.25">
      <c r="A4" s="1092"/>
      <c r="B4" s="1086"/>
      <c r="C4" s="1086" t="s">
        <v>408</v>
      </c>
      <c r="D4" s="1086" t="s">
        <v>409</v>
      </c>
      <c r="E4" s="1086" t="s">
        <v>592</v>
      </c>
      <c r="F4" s="1086" t="s">
        <v>593</v>
      </c>
      <c r="G4" s="1086" t="s">
        <v>410</v>
      </c>
      <c r="H4" s="1086" t="s">
        <v>411</v>
      </c>
      <c r="I4" s="1086" t="s">
        <v>412</v>
      </c>
      <c r="J4" s="1087" t="s">
        <v>413</v>
      </c>
      <c r="K4" s="1087" t="s">
        <v>414</v>
      </c>
      <c r="L4" s="1090" t="s">
        <v>415</v>
      </c>
    </row>
    <row r="5" spans="1:12" ht="23.25" customHeight="1" x14ac:dyDescent="0.25">
      <c r="A5" s="1092"/>
      <c r="B5" s="1086"/>
      <c r="C5" s="1086"/>
      <c r="D5" s="1086"/>
      <c r="E5" s="1086"/>
      <c r="F5" s="1086"/>
      <c r="G5" s="1086"/>
      <c r="H5" s="1086"/>
      <c r="I5" s="1086"/>
      <c r="J5" s="1087"/>
      <c r="K5" s="1087"/>
      <c r="L5" s="1087"/>
    </row>
    <row r="6" spans="1:12" x14ac:dyDescent="0.25">
      <c r="A6" s="440" t="s">
        <v>163</v>
      </c>
      <c r="B6" s="441">
        <v>760147.26059758139</v>
      </c>
      <c r="C6" s="441">
        <v>262070.74906633692</v>
      </c>
      <c r="D6" s="441">
        <v>210131.64075841996</v>
      </c>
      <c r="E6" s="441">
        <v>52840.414735499471</v>
      </c>
      <c r="F6" s="441">
        <v>39364.558200706706</v>
      </c>
      <c r="G6" s="441">
        <v>57700.84218834545</v>
      </c>
      <c r="H6" s="441">
        <v>43799.516001967313</v>
      </c>
      <c r="I6" s="441">
        <v>50298.200431011173</v>
      </c>
      <c r="J6" s="441">
        <v>91927.953754978036</v>
      </c>
      <c r="K6" s="441">
        <v>37465.187450794438</v>
      </c>
      <c r="L6" s="441">
        <v>108673.6969890266</v>
      </c>
    </row>
    <row r="7" spans="1:12" x14ac:dyDescent="0.25">
      <c r="A7" s="835"/>
      <c r="B7" s="836"/>
      <c r="C7" s="836"/>
      <c r="D7" s="836"/>
      <c r="E7" s="836"/>
      <c r="F7" s="836"/>
      <c r="G7" s="836"/>
      <c r="H7" s="836"/>
      <c r="I7" s="836"/>
      <c r="J7" s="836"/>
      <c r="K7" s="836"/>
      <c r="L7" s="836"/>
    </row>
    <row r="8" spans="1:12" ht="14.25" customHeight="1" x14ac:dyDescent="0.25">
      <c r="A8" s="834" t="s">
        <v>3</v>
      </c>
      <c r="B8" s="441"/>
      <c r="C8" s="441"/>
      <c r="D8" s="441"/>
      <c r="E8" s="441"/>
      <c r="F8" s="441"/>
      <c r="G8" s="441"/>
      <c r="H8" s="441"/>
      <c r="I8" s="441"/>
      <c r="J8" s="441"/>
      <c r="K8" s="441"/>
      <c r="L8" s="441"/>
    </row>
    <row r="9" spans="1:12" x14ac:dyDescent="0.25">
      <c r="A9" s="436" t="s">
        <v>4</v>
      </c>
      <c r="B9" s="437">
        <v>297921.53765265149</v>
      </c>
      <c r="C9" s="437">
        <v>126422.80634846498</v>
      </c>
      <c r="D9" s="437">
        <v>174259.64496284336</v>
      </c>
      <c r="E9" s="437">
        <v>25375.752272881113</v>
      </c>
      <c r="F9" s="437">
        <v>21486.880130353133</v>
      </c>
      <c r="G9" s="437">
        <v>39342.025540030845</v>
      </c>
      <c r="H9" s="437">
        <v>25871.470807750051</v>
      </c>
      <c r="I9" s="437">
        <v>31833.347732457227</v>
      </c>
      <c r="J9" s="437">
        <v>36565.206474387996</v>
      </c>
      <c r="K9" s="437">
        <v>17888.28167535536</v>
      </c>
      <c r="L9" s="437">
        <v>89070.282201027687</v>
      </c>
    </row>
    <row r="10" spans="1:12" x14ac:dyDescent="0.25">
      <c r="A10" s="436" t="s">
        <v>5</v>
      </c>
      <c r="B10" s="437">
        <v>462225.72295094852</v>
      </c>
      <c r="C10" s="437">
        <v>135647.94271923776</v>
      </c>
      <c r="D10" s="437">
        <v>35871.995795948278</v>
      </c>
      <c r="E10" s="437">
        <v>27464.66246259621</v>
      </c>
      <c r="F10" s="437">
        <v>17877.678070331425</v>
      </c>
      <c r="G10" s="437">
        <v>18358.816648292453</v>
      </c>
      <c r="H10" s="437">
        <v>17928.045194195114</v>
      </c>
      <c r="I10" s="437">
        <v>18464.852698531799</v>
      </c>
      <c r="J10" s="437">
        <v>55362.747280567892</v>
      </c>
      <c r="K10" s="437">
        <v>19576.90577541693</v>
      </c>
      <c r="L10" s="437">
        <v>19603.414787976766</v>
      </c>
    </row>
    <row r="11" spans="1:12" x14ac:dyDescent="0.25">
      <c r="A11" s="444" t="s">
        <v>518</v>
      </c>
      <c r="B11" s="170"/>
      <c r="C11" s="611"/>
      <c r="D11" s="611"/>
      <c r="E11" s="611"/>
      <c r="F11" s="611"/>
      <c r="G11" s="611"/>
      <c r="H11" s="611"/>
      <c r="I11" s="611"/>
      <c r="J11" s="611"/>
      <c r="K11" s="611"/>
      <c r="L11" s="611"/>
    </row>
    <row r="12" spans="1:12" x14ac:dyDescent="0.25">
      <c r="A12" s="438" t="s">
        <v>6</v>
      </c>
      <c r="B12" s="439">
        <v>50618.959482985192</v>
      </c>
      <c r="C12" s="439">
        <v>17623.191549756997</v>
      </c>
      <c r="D12" s="439">
        <v>4893.5637185393925</v>
      </c>
      <c r="E12" s="439">
        <v>3090.9508644729999</v>
      </c>
      <c r="F12" s="439">
        <v>1809.2401072066345</v>
      </c>
      <c r="G12" s="439">
        <v>2010.7086026611482</v>
      </c>
      <c r="H12" s="439">
        <v>1819.8437122305563</v>
      </c>
      <c r="I12" s="439">
        <v>1929.8561143537447</v>
      </c>
      <c r="J12" s="439">
        <v>5991.0368385151078</v>
      </c>
      <c r="K12" s="439">
        <v>2043.8448683609038</v>
      </c>
      <c r="L12" s="439">
        <v>2079.6320353166343</v>
      </c>
    </row>
    <row r="13" spans="1:12" x14ac:dyDescent="0.25">
      <c r="A13" s="436" t="s">
        <v>6</v>
      </c>
      <c r="B13" s="437">
        <v>15804.673288153026</v>
      </c>
      <c r="C13" s="437">
        <v>5304.4534132162908</v>
      </c>
      <c r="D13" s="437">
        <v>2401.7165379182029</v>
      </c>
      <c r="E13" s="437">
        <v>1186.2783120512304</v>
      </c>
      <c r="F13" s="437">
        <v>742.25235167450626</v>
      </c>
      <c r="G13" s="437">
        <v>898.65552577735241</v>
      </c>
      <c r="H13" s="437">
        <v>747.55415418646714</v>
      </c>
      <c r="I13" s="437">
        <v>832.38299437784133</v>
      </c>
      <c r="J13" s="437">
        <v>2202.8989437197038</v>
      </c>
      <c r="K13" s="437">
        <v>752.85595669842803</v>
      </c>
      <c r="L13" s="437">
        <v>945.04629775701017</v>
      </c>
    </row>
    <row r="14" spans="1:12" x14ac:dyDescent="0.25">
      <c r="A14" s="436" t="s">
        <v>158</v>
      </c>
      <c r="B14" s="437">
        <v>12143.778653644662</v>
      </c>
      <c r="C14" s="437">
        <v>3651.6164801127675</v>
      </c>
      <c r="D14" s="437">
        <v>801.89762993406623</v>
      </c>
      <c r="E14" s="437">
        <v>709.11608597475072</v>
      </c>
      <c r="F14" s="437">
        <v>380.40433023318144</v>
      </c>
      <c r="G14" s="437">
        <v>387.03158337313226</v>
      </c>
      <c r="H14" s="437">
        <v>364.49892269729946</v>
      </c>
      <c r="I14" s="437">
        <v>356.54621892935847</v>
      </c>
      <c r="J14" s="437">
        <v>1309.545220454321</v>
      </c>
      <c r="K14" s="437">
        <v>397.63518839705358</v>
      </c>
      <c r="L14" s="437">
        <v>389.68248462911259</v>
      </c>
    </row>
    <row r="15" spans="1:12" x14ac:dyDescent="0.25">
      <c r="A15" s="436" t="s">
        <v>159</v>
      </c>
      <c r="B15" s="437">
        <v>10203.31893426731</v>
      </c>
      <c r="C15" s="437">
        <v>4208.3057438685655</v>
      </c>
      <c r="D15" s="437">
        <v>750.20505544244759</v>
      </c>
      <c r="E15" s="437">
        <v>633.56540017930809</v>
      </c>
      <c r="F15" s="437">
        <v>340.6408113934765</v>
      </c>
      <c r="G15" s="437">
        <v>377.75342897720111</v>
      </c>
      <c r="H15" s="437">
        <v>360.52257081332897</v>
      </c>
      <c r="I15" s="437">
        <v>377.75342897720111</v>
      </c>
      <c r="J15" s="437">
        <v>1268.4562509866241</v>
      </c>
      <c r="K15" s="437">
        <v>420.16784907288638</v>
      </c>
      <c r="L15" s="437">
        <v>384.38068211715193</v>
      </c>
    </row>
    <row r="16" spans="1:12" x14ac:dyDescent="0.25">
      <c r="A16" s="436" t="s">
        <v>160</v>
      </c>
      <c r="B16" s="437">
        <v>12467.188606874221</v>
      </c>
      <c r="C16" s="437">
        <v>4458.8159125586744</v>
      </c>
      <c r="D16" s="437">
        <v>939.74449524504928</v>
      </c>
      <c r="E16" s="437">
        <v>561.99106626783612</v>
      </c>
      <c r="F16" s="437">
        <v>345.94261390543716</v>
      </c>
      <c r="G16" s="437">
        <v>347.26806453342732</v>
      </c>
      <c r="H16" s="437">
        <v>347.26806453342732</v>
      </c>
      <c r="I16" s="437">
        <v>363.1734720693093</v>
      </c>
      <c r="J16" s="437">
        <v>1210.1364233550544</v>
      </c>
      <c r="K16" s="437">
        <v>473.18587419249297</v>
      </c>
      <c r="L16" s="437">
        <v>360.52257081332897</v>
      </c>
    </row>
    <row r="17" spans="1:59" x14ac:dyDescent="0.25">
      <c r="A17" s="438" t="s">
        <v>7</v>
      </c>
      <c r="B17" s="439">
        <v>25035.111461487217</v>
      </c>
      <c r="C17" s="439">
        <v>4090.3406379774556</v>
      </c>
      <c r="D17" s="439">
        <v>1693.9259025714853</v>
      </c>
      <c r="E17" s="439">
        <v>1272.4326028705948</v>
      </c>
      <c r="F17" s="439">
        <v>626.93814703935698</v>
      </c>
      <c r="G17" s="439">
        <v>770.08681486230091</v>
      </c>
      <c r="H17" s="439">
        <v>625.61269641136676</v>
      </c>
      <c r="I17" s="439">
        <v>675.97982027499518</v>
      </c>
      <c r="J17" s="439">
        <v>1711.1567607353581</v>
      </c>
      <c r="K17" s="439">
        <v>693.21067843886806</v>
      </c>
      <c r="L17" s="439">
        <v>909.25913080127418</v>
      </c>
    </row>
    <row r="18" spans="1:59" x14ac:dyDescent="0.25">
      <c r="A18" s="436" t="s">
        <v>161</v>
      </c>
      <c r="B18" s="437">
        <v>12281.625518955621</v>
      </c>
      <c r="C18" s="437">
        <v>2144.579116088144</v>
      </c>
      <c r="D18" s="437">
        <v>986.13526722470704</v>
      </c>
      <c r="E18" s="437">
        <v>589.82552945563077</v>
      </c>
      <c r="F18" s="437">
        <v>352.56986704538798</v>
      </c>
      <c r="G18" s="437">
        <v>440.04960849273886</v>
      </c>
      <c r="H18" s="437">
        <v>307.50454569372238</v>
      </c>
      <c r="I18" s="437">
        <v>356.54621892935847</v>
      </c>
      <c r="J18" s="437">
        <v>922.5136370811764</v>
      </c>
      <c r="K18" s="437">
        <v>379.07887960519128</v>
      </c>
      <c r="L18" s="437">
        <v>580.54737505969922</v>
      </c>
    </row>
    <row r="19" spans="1:59" ht="18.75" customHeight="1" x14ac:dyDescent="0.25">
      <c r="A19" s="436" t="s">
        <v>162</v>
      </c>
      <c r="B19" s="437">
        <v>12753.485942520059</v>
      </c>
      <c r="C19" s="437">
        <v>1945.7615218896274</v>
      </c>
      <c r="D19" s="437">
        <v>707.7906353467605</v>
      </c>
      <c r="E19" s="437">
        <v>682.60707341494629</v>
      </c>
      <c r="F19" s="437">
        <v>274.36827999396826</v>
      </c>
      <c r="G19" s="437">
        <v>330.03720636955518</v>
      </c>
      <c r="H19" s="437">
        <v>318.1081507176437</v>
      </c>
      <c r="I19" s="437">
        <v>319.43360134563386</v>
      </c>
      <c r="J19" s="437">
        <v>788.64312365416401</v>
      </c>
      <c r="K19" s="437">
        <v>314.1317988336732</v>
      </c>
      <c r="L19" s="437">
        <v>328.71175574156501</v>
      </c>
    </row>
    <row r="20" spans="1:59" x14ac:dyDescent="0.25">
      <c r="A20" s="438" t="s">
        <v>8</v>
      </c>
      <c r="B20" s="439">
        <v>26519.616164838048</v>
      </c>
      <c r="C20" s="439">
        <v>5167.9319985333213</v>
      </c>
      <c r="D20" s="439">
        <v>4114.1987492812759</v>
      </c>
      <c r="E20" s="439">
        <v>990.1116191086777</v>
      </c>
      <c r="F20" s="439">
        <v>848.28840191372399</v>
      </c>
      <c r="G20" s="439">
        <v>1215.4382258670153</v>
      </c>
      <c r="H20" s="439">
        <v>998.06432287661903</v>
      </c>
      <c r="I20" s="439">
        <v>1305.5688685703503</v>
      </c>
      <c r="J20" s="439">
        <v>1385.0959062497636</v>
      </c>
      <c r="K20" s="439">
        <v>816.47758684195867</v>
      </c>
      <c r="L20" s="439">
        <v>2148.555467972114</v>
      </c>
    </row>
    <row r="21" spans="1:59" ht="15" customHeight="1" x14ac:dyDescent="0.25">
      <c r="A21" s="436" t="s">
        <v>8</v>
      </c>
      <c r="B21" s="437">
        <v>26519.616164838048</v>
      </c>
      <c r="C21" s="437">
        <v>5167.9319985333213</v>
      </c>
      <c r="D21" s="437">
        <v>4114.1987492812759</v>
      </c>
      <c r="E21" s="437">
        <v>990.1116191086777</v>
      </c>
      <c r="F21" s="437">
        <v>848.28840191372399</v>
      </c>
      <c r="G21" s="437">
        <v>1215.4382258670153</v>
      </c>
      <c r="H21" s="437">
        <v>998.06432287661903</v>
      </c>
      <c r="I21" s="437">
        <v>1305.5688685703503</v>
      </c>
      <c r="J21" s="437">
        <v>1385.0959062497636</v>
      </c>
      <c r="K21" s="437">
        <v>816.47758684195867</v>
      </c>
      <c r="L21" s="437">
        <v>2148.555467972114</v>
      </c>
    </row>
    <row r="22" spans="1:59" x14ac:dyDescent="0.25">
      <c r="A22" s="438" t="s">
        <v>9</v>
      </c>
      <c r="B22" s="439">
        <v>208883.06626686538</v>
      </c>
      <c r="C22" s="439">
        <v>92098.93688598898</v>
      </c>
      <c r="D22" s="439">
        <v>137243.78527532239</v>
      </c>
      <c r="E22" s="439">
        <v>19620.64564614066</v>
      </c>
      <c r="F22" s="439">
        <v>18038.057596318435</v>
      </c>
      <c r="G22" s="439">
        <v>33806.943717537033</v>
      </c>
      <c r="H22" s="439">
        <v>21915.000683194488</v>
      </c>
      <c r="I22" s="439">
        <v>26702.528351500918</v>
      </c>
      <c r="J22" s="439">
        <v>23097.302643363186</v>
      </c>
      <c r="K22" s="439">
        <v>14874.20694730405</v>
      </c>
      <c r="L22" s="439">
        <v>77276.422513156533</v>
      </c>
    </row>
    <row r="23" spans="1:59" x14ac:dyDescent="0.25">
      <c r="A23" s="436" t="s">
        <v>9</v>
      </c>
      <c r="B23" s="437">
        <v>197235.00614820121</v>
      </c>
      <c r="C23" s="437">
        <v>89201.501813198876</v>
      </c>
      <c r="D23" s="437">
        <v>135188.01135132965</v>
      </c>
      <c r="E23" s="437">
        <v>18943.340375236843</v>
      </c>
      <c r="F23" s="437">
        <v>17474.741079421914</v>
      </c>
      <c r="G23" s="437">
        <v>33153.496557937069</v>
      </c>
      <c r="H23" s="437">
        <v>21306.618844946246</v>
      </c>
      <c r="I23" s="437">
        <v>25956.299647941527</v>
      </c>
      <c r="J23" s="437">
        <v>22026.338535945801</v>
      </c>
      <c r="K23" s="437">
        <v>14252.570602776743</v>
      </c>
      <c r="L23" s="437">
        <v>76100.747806127794</v>
      </c>
    </row>
    <row r="24" spans="1:59" x14ac:dyDescent="0.25">
      <c r="A24" s="436" t="s">
        <v>163</v>
      </c>
      <c r="B24" s="437">
        <v>11648.060118776404</v>
      </c>
      <c r="C24" s="437">
        <v>2897.4350727864608</v>
      </c>
      <c r="D24" s="437">
        <v>2055.7739240128144</v>
      </c>
      <c r="E24" s="437">
        <v>677.3052709029854</v>
      </c>
      <c r="F24" s="437">
        <v>563.31651689582634</v>
      </c>
      <c r="G24" s="437">
        <v>653.44715959916141</v>
      </c>
      <c r="H24" s="437">
        <v>608.38183824749387</v>
      </c>
      <c r="I24" s="437">
        <v>746.22870355847692</v>
      </c>
      <c r="J24" s="437">
        <v>1070.9641074160811</v>
      </c>
      <c r="K24" s="437">
        <v>621.63634452739609</v>
      </c>
      <c r="L24" s="437">
        <v>1175.6747070273086</v>
      </c>
    </row>
    <row r="25" spans="1:59" x14ac:dyDescent="0.25">
      <c r="A25" s="438" t="s">
        <v>10</v>
      </c>
      <c r="B25" s="439">
        <v>10097.282884028111</v>
      </c>
      <c r="C25" s="439">
        <v>3150.5961427325497</v>
      </c>
      <c r="D25" s="439">
        <v>1215.4382258670153</v>
      </c>
      <c r="E25" s="439">
        <v>686.58342529891695</v>
      </c>
      <c r="F25" s="439">
        <v>547.41110935994368</v>
      </c>
      <c r="G25" s="439">
        <v>591.15098008362099</v>
      </c>
      <c r="H25" s="439">
        <v>532.83115245205124</v>
      </c>
      <c r="I25" s="439">
        <v>575.24557254773833</v>
      </c>
      <c r="J25" s="439">
        <v>1304.2434179423601</v>
      </c>
      <c r="K25" s="439">
        <v>569.94377003577745</v>
      </c>
      <c r="L25" s="439">
        <v>622.96179515538631</v>
      </c>
    </row>
    <row r="26" spans="1:59" s="592" customFormat="1" x14ac:dyDescent="0.25">
      <c r="A26" s="436" t="s">
        <v>10</v>
      </c>
      <c r="B26" s="437">
        <v>10097.282884028111</v>
      </c>
      <c r="C26" s="437">
        <v>3150.5961427325497</v>
      </c>
      <c r="D26" s="437">
        <v>1215.4382258670153</v>
      </c>
      <c r="E26" s="437">
        <v>686.58342529891695</v>
      </c>
      <c r="F26" s="437">
        <v>547.41110935994368</v>
      </c>
      <c r="G26" s="437">
        <v>591.15098008362099</v>
      </c>
      <c r="H26" s="437">
        <v>532.83115245205124</v>
      </c>
      <c r="I26" s="437">
        <v>575.24557254773833</v>
      </c>
      <c r="J26" s="437">
        <v>1304.2434179423601</v>
      </c>
      <c r="K26" s="437">
        <v>569.94377003577745</v>
      </c>
      <c r="L26" s="437">
        <v>622.96179515538631</v>
      </c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</row>
    <row r="27" spans="1:59" s="592" customFormat="1" x14ac:dyDescent="0.25">
      <c r="A27" s="438" t="s">
        <v>11</v>
      </c>
      <c r="B27" s="439">
        <v>41196.330968591392</v>
      </c>
      <c r="C27" s="439">
        <v>12552.01744706558</v>
      </c>
      <c r="D27" s="439">
        <v>5326.9860738921207</v>
      </c>
      <c r="E27" s="439">
        <v>3720.5399127682472</v>
      </c>
      <c r="F27" s="439">
        <v>2300.9822901909633</v>
      </c>
      <c r="G27" s="439">
        <v>2384.485679754333</v>
      </c>
      <c r="H27" s="439">
        <v>2312.9113458428733</v>
      </c>
      <c r="I27" s="439">
        <v>2384.485679754333</v>
      </c>
      <c r="J27" s="439">
        <v>6388.672026912106</v>
      </c>
      <c r="K27" s="439">
        <v>2446.7818592698627</v>
      </c>
      <c r="L27" s="439">
        <v>2803.3280781991712</v>
      </c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</row>
    <row r="28" spans="1:59" ht="15" customHeight="1" x14ac:dyDescent="0.25">
      <c r="A28" s="436" t="s">
        <v>11</v>
      </c>
      <c r="B28" s="437">
        <v>41196.330968591392</v>
      </c>
      <c r="C28" s="437">
        <v>12552.01744706558</v>
      </c>
      <c r="D28" s="437">
        <v>5326.9860738921207</v>
      </c>
      <c r="E28" s="437">
        <v>3720.5399127682472</v>
      </c>
      <c r="F28" s="437">
        <v>2300.9822901909633</v>
      </c>
      <c r="G28" s="437">
        <v>2384.485679754333</v>
      </c>
      <c r="H28" s="437">
        <v>2312.9113458428733</v>
      </c>
      <c r="I28" s="437">
        <v>2384.485679754333</v>
      </c>
      <c r="J28" s="437">
        <v>6388.672026912106</v>
      </c>
      <c r="K28" s="437">
        <v>2446.7818592698627</v>
      </c>
      <c r="L28" s="437">
        <v>2803.3280781991712</v>
      </c>
    </row>
    <row r="29" spans="1:59" x14ac:dyDescent="0.25">
      <c r="A29" s="438" t="s">
        <v>12</v>
      </c>
      <c r="B29" s="439">
        <v>31509.937779227224</v>
      </c>
      <c r="C29" s="439">
        <v>7874.5021808888896</v>
      </c>
      <c r="D29" s="439">
        <v>3845.1322717993066</v>
      </c>
      <c r="E29" s="439">
        <v>1215.4382258670153</v>
      </c>
      <c r="F29" s="439">
        <v>955.64990278093194</v>
      </c>
      <c r="G29" s="439">
        <v>1130.6093856756411</v>
      </c>
      <c r="H29" s="439">
        <v>970.22985968882438</v>
      </c>
      <c r="I29" s="439">
        <v>1117.3548793957389</v>
      </c>
      <c r="J29" s="439">
        <v>1878.1635398621261</v>
      </c>
      <c r="K29" s="439">
        <v>1066.9877555321104</v>
      </c>
      <c r="L29" s="439">
        <v>1807.9146565786443</v>
      </c>
    </row>
    <row r="30" spans="1:59" x14ac:dyDescent="0.25">
      <c r="A30" s="436" t="s">
        <v>12</v>
      </c>
      <c r="B30" s="437">
        <v>23253.70581746622</v>
      </c>
      <c r="C30" s="437">
        <v>5845.2372694362084</v>
      </c>
      <c r="D30" s="437">
        <v>3582.6930474572878</v>
      </c>
      <c r="E30" s="437">
        <v>988.78616848068748</v>
      </c>
      <c r="F30" s="437">
        <v>759.48320983837914</v>
      </c>
      <c r="G30" s="437">
        <v>921.18818645318618</v>
      </c>
      <c r="H30" s="437">
        <v>797.92127805009557</v>
      </c>
      <c r="I30" s="437">
        <v>915.88638394122529</v>
      </c>
      <c r="J30" s="437">
        <v>1483.17925272104</v>
      </c>
      <c r="K30" s="437">
        <v>848.28840191372399</v>
      </c>
      <c r="L30" s="437">
        <v>1589.2153029602578</v>
      </c>
    </row>
    <row r="31" spans="1:59" x14ac:dyDescent="0.25">
      <c r="A31" s="436" t="s">
        <v>164</v>
      </c>
      <c r="B31" s="437">
        <v>8256.2319617500088</v>
      </c>
      <c r="C31" s="437">
        <v>2029.2649114530113</v>
      </c>
      <c r="D31" s="437">
        <v>262.43922434205678</v>
      </c>
      <c r="E31" s="437">
        <v>226.65205738632167</v>
      </c>
      <c r="F31" s="437">
        <v>196.16669294254723</v>
      </c>
      <c r="G31" s="437">
        <v>209.42119922244916</v>
      </c>
      <c r="H31" s="437">
        <v>172.30858163872375</v>
      </c>
      <c r="I31" s="437">
        <v>201.468495454508</v>
      </c>
      <c r="J31" s="437">
        <v>394.98428714107325</v>
      </c>
      <c r="K31" s="437">
        <v>218.69935361838051</v>
      </c>
      <c r="L31" s="437">
        <v>218.69935361838051</v>
      </c>
    </row>
    <row r="32" spans="1:59" x14ac:dyDescent="0.25">
      <c r="A32" s="438" t="s">
        <v>13</v>
      </c>
      <c r="B32" s="439">
        <v>29185.097377729584</v>
      </c>
      <c r="C32" s="439">
        <v>8363.5934626171984</v>
      </c>
      <c r="D32" s="439">
        <v>2246.6388144433736</v>
      </c>
      <c r="E32" s="439">
        <v>1301.5925166863797</v>
      </c>
      <c r="F32" s="439">
        <v>946.37174838500039</v>
      </c>
      <c r="G32" s="439">
        <v>990.1116191086777</v>
      </c>
      <c r="H32" s="439">
        <v>947.69719901299061</v>
      </c>
      <c r="I32" s="439">
        <v>1029.8751379483842</v>
      </c>
      <c r="J32" s="439">
        <v>2872.2515108546509</v>
      </c>
      <c r="K32" s="439">
        <v>905.28277891730352</v>
      </c>
      <c r="L32" s="439">
        <v>1345.332387410057</v>
      </c>
    </row>
    <row r="33" spans="1:12" x14ac:dyDescent="0.25">
      <c r="A33" s="436" t="s">
        <v>13</v>
      </c>
      <c r="B33" s="437">
        <v>15945.171054719965</v>
      </c>
      <c r="C33" s="437">
        <v>5353.4950864519205</v>
      </c>
      <c r="D33" s="437">
        <v>1607.7716117521209</v>
      </c>
      <c r="E33" s="437">
        <v>682.60707341494629</v>
      </c>
      <c r="F33" s="437">
        <v>450.65321351666017</v>
      </c>
      <c r="G33" s="437">
        <v>512.94939303219792</v>
      </c>
      <c r="H33" s="437">
        <v>467.88407168053232</v>
      </c>
      <c r="I33" s="437">
        <v>504.99668926425693</v>
      </c>
      <c r="J33" s="437">
        <v>1383.7704556217734</v>
      </c>
      <c r="K33" s="437">
        <v>400.28608965303391</v>
      </c>
      <c r="L33" s="437">
        <v>842.9865994017631</v>
      </c>
    </row>
    <row r="34" spans="1:12" x14ac:dyDescent="0.25">
      <c r="A34" s="436" t="s">
        <v>165</v>
      </c>
      <c r="B34" s="437">
        <v>8268.1610174019188</v>
      </c>
      <c r="C34" s="437">
        <v>2045.170318988894</v>
      </c>
      <c r="D34" s="437">
        <v>287.62278627386991</v>
      </c>
      <c r="E34" s="437">
        <v>341.96626202146666</v>
      </c>
      <c r="F34" s="437">
        <v>234.60476115426283</v>
      </c>
      <c r="G34" s="437">
        <v>220.02480424637071</v>
      </c>
      <c r="H34" s="437">
        <v>233.27931052627264</v>
      </c>
      <c r="I34" s="437">
        <v>242.55746492220399</v>
      </c>
      <c r="J34" s="437">
        <v>603.08003573553299</v>
      </c>
      <c r="K34" s="437">
        <v>246.53381680617457</v>
      </c>
      <c r="L34" s="437">
        <v>245.20836617818438</v>
      </c>
    </row>
    <row r="35" spans="1:12" x14ac:dyDescent="0.25">
      <c r="A35" s="436" t="s">
        <v>166</v>
      </c>
      <c r="B35" s="437">
        <v>4971.7653055908022</v>
      </c>
      <c r="C35" s="437">
        <v>964.92805717686349</v>
      </c>
      <c r="D35" s="437">
        <v>351.24441641739782</v>
      </c>
      <c r="E35" s="437">
        <v>277.01918124994859</v>
      </c>
      <c r="F35" s="437">
        <v>261.11377371406661</v>
      </c>
      <c r="G35" s="437">
        <v>257.13742183009612</v>
      </c>
      <c r="H35" s="437">
        <v>246.53381680617457</v>
      </c>
      <c r="I35" s="437">
        <v>282.32098376190925</v>
      </c>
      <c r="J35" s="437">
        <v>885.40101949745019</v>
      </c>
      <c r="K35" s="437">
        <v>258.46287245808628</v>
      </c>
      <c r="L35" s="437">
        <v>257.13742183009612</v>
      </c>
    </row>
    <row r="36" spans="1:12" x14ac:dyDescent="0.25">
      <c r="A36" s="438" t="s">
        <v>14</v>
      </c>
      <c r="B36" s="439">
        <v>57205.123653476512</v>
      </c>
      <c r="C36" s="439">
        <v>14348.003047992022</v>
      </c>
      <c r="D36" s="439">
        <v>5459.5311366911201</v>
      </c>
      <c r="E36" s="439">
        <v>2722.4755898917815</v>
      </c>
      <c r="F36" s="439">
        <v>1182.3019601672597</v>
      </c>
      <c r="G36" s="439">
        <v>1320.1488254782428</v>
      </c>
      <c r="H36" s="439">
        <v>1283.0362078945166</v>
      </c>
      <c r="I36" s="439">
        <v>1363.8886962019201</v>
      </c>
      <c r="J36" s="439">
        <v>5890.3025907878682</v>
      </c>
      <c r="K36" s="439">
        <v>1374.4923012258419</v>
      </c>
      <c r="L36" s="439">
        <v>1504.3864627688836</v>
      </c>
    </row>
    <row r="37" spans="1:12" ht="16.5" customHeight="1" x14ac:dyDescent="0.25">
      <c r="A37" s="436" t="s">
        <v>14</v>
      </c>
      <c r="B37" s="437">
        <v>28727.816911072408</v>
      </c>
      <c r="C37" s="437">
        <v>6800.8871722169943</v>
      </c>
      <c r="D37" s="437">
        <v>3895.4993956629264</v>
      </c>
      <c r="E37" s="437">
        <v>1304.2434179423601</v>
      </c>
      <c r="F37" s="437">
        <v>567.292868779797</v>
      </c>
      <c r="G37" s="437">
        <v>722.37059225465293</v>
      </c>
      <c r="H37" s="437">
        <v>678.63072153097562</v>
      </c>
      <c r="I37" s="437">
        <v>738.27599979053559</v>
      </c>
      <c r="J37" s="437">
        <v>2925.2695359742506</v>
      </c>
      <c r="K37" s="437">
        <v>653.44715959916141</v>
      </c>
      <c r="L37" s="437">
        <v>893.35372326539152</v>
      </c>
    </row>
    <row r="38" spans="1:12" x14ac:dyDescent="0.25">
      <c r="A38" s="436" t="s">
        <v>167</v>
      </c>
      <c r="B38" s="437">
        <v>9785.8019864504622</v>
      </c>
      <c r="C38" s="437">
        <v>2322.1895002388032</v>
      </c>
      <c r="D38" s="437">
        <v>515.60029428817836</v>
      </c>
      <c r="E38" s="437">
        <v>440.04960849273886</v>
      </c>
      <c r="F38" s="437">
        <v>172.30858163872375</v>
      </c>
      <c r="G38" s="437">
        <v>169.65768038274337</v>
      </c>
      <c r="H38" s="437">
        <v>174.95948289470414</v>
      </c>
      <c r="I38" s="437">
        <v>159.05407535882182</v>
      </c>
      <c r="J38" s="437">
        <v>1080.2422618120127</v>
      </c>
      <c r="K38" s="437">
        <v>230.62840927029225</v>
      </c>
      <c r="L38" s="437">
        <v>186.88853854661588</v>
      </c>
    </row>
    <row r="39" spans="1:12" x14ac:dyDescent="0.25">
      <c r="A39" s="436" t="s">
        <v>168</v>
      </c>
      <c r="B39" s="437">
        <v>18691.504755918399</v>
      </c>
      <c r="C39" s="437">
        <v>5224.9263755368911</v>
      </c>
      <c r="D39" s="437">
        <v>1048.4314467402473</v>
      </c>
      <c r="E39" s="437">
        <v>978.18256345676571</v>
      </c>
      <c r="F39" s="437">
        <v>442.70050974871918</v>
      </c>
      <c r="G39" s="437">
        <v>428.12055284082737</v>
      </c>
      <c r="H39" s="437">
        <v>429.44600346881754</v>
      </c>
      <c r="I39" s="437">
        <v>466.55862105254215</v>
      </c>
      <c r="J39" s="437">
        <v>1884.7907930020772</v>
      </c>
      <c r="K39" s="437">
        <v>490.41673235636512</v>
      </c>
      <c r="L39" s="437">
        <v>424.14420095685688</v>
      </c>
    </row>
    <row r="40" spans="1:12" x14ac:dyDescent="0.25">
      <c r="A40" s="438" t="s">
        <v>15</v>
      </c>
      <c r="B40" s="439">
        <v>54420.351884065713</v>
      </c>
      <c r="C40" s="439">
        <v>22116.469178649244</v>
      </c>
      <c r="D40" s="439">
        <v>21954.764202034243</v>
      </c>
      <c r="E40" s="439">
        <v>4318.318145991735</v>
      </c>
      <c r="F40" s="439">
        <v>2961.0567029299805</v>
      </c>
      <c r="G40" s="439">
        <v>3617.1547637850276</v>
      </c>
      <c r="H40" s="439">
        <v>3187.7087603162695</v>
      </c>
      <c r="I40" s="439">
        <v>3382.5500026307986</v>
      </c>
      <c r="J40" s="439">
        <v>9174.7692469470749</v>
      </c>
      <c r="K40" s="439">
        <v>2946.4767460220905</v>
      </c>
      <c r="L40" s="439">
        <v>7239.6113300816824</v>
      </c>
    </row>
    <row r="41" spans="1:12" x14ac:dyDescent="0.25">
      <c r="A41" s="436" t="s">
        <v>15</v>
      </c>
      <c r="B41" s="437">
        <v>54420.351884065713</v>
      </c>
      <c r="C41" s="437">
        <v>22116.469178649244</v>
      </c>
      <c r="D41" s="437">
        <v>21954.764202034243</v>
      </c>
      <c r="E41" s="437">
        <v>4318.318145991735</v>
      </c>
      <c r="F41" s="437">
        <v>2961.0567029299805</v>
      </c>
      <c r="G41" s="437">
        <v>3617.1547637850276</v>
      </c>
      <c r="H41" s="437">
        <v>3187.7087603162695</v>
      </c>
      <c r="I41" s="437">
        <v>3382.5500026307986</v>
      </c>
      <c r="J41" s="437">
        <v>9174.7692469470749</v>
      </c>
      <c r="K41" s="437">
        <v>2946.4767460220905</v>
      </c>
      <c r="L41" s="437">
        <v>7239.6113300816824</v>
      </c>
    </row>
    <row r="42" spans="1:12" x14ac:dyDescent="0.25">
      <c r="A42" s="436" t="s">
        <v>169</v>
      </c>
      <c r="B42" s="439">
        <v>19008.287456008442</v>
      </c>
      <c r="C42" s="439">
        <v>8305.2736349856386</v>
      </c>
      <c r="D42" s="439">
        <v>2624.3922434205219</v>
      </c>
      <c r="E42" s="439">
        <v>987.46071785269726</v>
      </c>
      <c r="F42" s="439">
        <v>660.07441273911252</v>
      </c>
      <c r="G42" s="439">
        <v>735.62509853455515</v>
      </c>
      <c r="H42" s="439">
        <v>691.88522781087784</v>
      </c>
      <c r="I42" s="439">
        <v>770.08681486230091</v>
      </c>
      <c r="J42" s="439">
        <v>3161.1997477564696</v>
      </c>
      <c r="K42" s="439">
        <v>796.59582742210534</v>
      </c>
      <c r="L42" s="439">
        <v>1003.3661253885799</v>
      </c>
    </row>
    <row r="43" spans="1:12" x14ac:dyDescent="0.25">
      <c r="A43" s="436" t="s">
        <v>169</v>
      </c>
      <c r="B43" s="437">
        <v>10170.182668567561</v>
      </c>
      <c r="C43" s="437">
        <v>5332.2878764040806</v>
      </c>
      <c r="D43" s="437">
        <v>1957.6905775415394</v>
      </c>
      <c r="E43" s="437">
        <v>528.85480056808058</v>
      </c>
      <c r="F43" s="437">
        <v>400.28608965303391</v>
      </c>
      <c r="G43" s="437">
        <v>473.18587419249297</v>
      </c>
      <c r="H43" s="437">
        <v>410.88969467695523</v>
      </c>
      <c r="I43" s="437">
        <v>497.04398549631594</v>
      </c>
      <c r="J43" s="437">
        <v>1553.4281360045218</v>
      </c>
      <c r="K43" s="437">
        <v>466.55862105254215</v>
      </c>
      <c r="L43" s="437">
        <v>697.18703032283872</v>
      </c>
    </row>
    <row r="44" spans="1:12" x14ac:dyDescent="0.25">
      <c r="A44" s="436" t="s">
        <v>170</v>
      </c>
      <c r="B44" s="437">
        <v>8838.1047874376163</v>
      </c>
      <c r="C44" s="437">
        <v>2972.9857585818904</v>
      </c>
      <c r="D44" s="437">
        <v>666.70166587906363</v>
      </c>
      <c r="E44" s="437">
        <v>458.60591728460116</v>
      </c>
      <c r="F44" s="437">
        <v>259.78832308607645</v>
      </c>
      <c r="G44" s="437">
        <v>262.43922434205678</v>
      </c>
      <c r="H44" s="437">
        <v>280.99553313391908</v>
      </c>
      <c r="I44" s="437">
        <v>273.04282936597809</v>
      </c>
      <c r="J44" s="437">
        <v>1607.7716117521209</v>
      </c>
      <c r="K44" s="437">
        <v>330.03720636955518</v>
      </c>
      <c r="L44" s="437">
        <v>306.17909506573221</v>
      </c>
    </row>
    <row r="45" spans="1:12" x14ac:dyDescent="0.25">
      <c r="A45" s="438" t="s">
        <v>16</v>
      </c>
      <c r="B45" s="439">
        <v>21659.188711992068</v>
      </c>
      <c r="C45" s="439">
        <v>8533.2511429999176</v>
      </c>
      <c r="D45" s="439">
        <v>2399.0656366622229</v>
      </c>
      <c r="E45" s="439">
        <v>842.9865994017631</v>
      </c>
      <c r="F45" s="439">
        <v>552.71291187190457</v>
      </c>
      <c r="G45" s="439">
        <v>641.51810394724941</v>
      </c>
      <c r="H45" s="439">
        <v>559.34016501185567</v>
      </c>
      <c r="I45" s="439">
        <v>535.48205370803169</v>
      </c>
      <c r="J45" s="439">
        <v>3471.3551947061283</v>
      </c>
      <c r="K45" s="439">
        <v>583.19827631567966</v>
      </c>
      <c r="L45" s="439">
        <v>658.7489621111223</v>
      </c>
    </row>
    <row r="46" spans="1:12" x14ac:dyDescent="0.25">
      <c r="A46" s="436" t="s">
        <v>16</v>
      </c>
      <c r="B46" s="437">
        <v>16606.570918087276</v>
      </c>
      <c r="C46" s="437">
        <v>6694.8511219777947</v>
      </c>
      <c r="D46" s="437">
        <v>2229.4079562795037</v>
      </c>
      <c r="E46" s="437">
        <v>725.02149351063338</v>
      </c>
      <c r="F46" s="437">
        <v>497.04398549631594</v>
      </c>
      <c r="G46" s="437">
        <v>583.19827631567966</v>
      </c>
      <c r="H46" s="437">
        <v>494.39308424033561</v>
      </c>
      <c r="I46" s="437">
        <v>487.76583110038479</v>
      </c>
      <c r="J46" s="437">
        <v>2817.9080351070611</v>
      </c>
      <c r="K46" s="437">
        <v>514.27484366018814</v>
      </c>
      <c r="L46" s="437">
        <v>591.15098008362099</v>
      </c>
    </row>
    <row r="47" spans="1:12" x14ac:dyDescent="0.25">
      <c r="A47" s="436" t="s">
        <v>171</v>
      </c>
      <c r="B47" s="437">
        <v>5052.6177938981918</v>
      </c>
      <c r="C47" s="437">
        <v>1838.4000210224194</v>
      </c>
      <c r="D47" s="437">
        <v>169.65768038274337</v>
      </c>
      <c r="E47" s="437">
        <v>117.96510589112594</v>
      </c>
      <c r="F47" s="437">
        <v>55.668926375587525</v>
      </c>
      <c r="G47" s="437">
        <v>58.319827631567883</v>
      </c>
      <c r="H47" s="437">
        <v>64.947080771518785</v>
      </c>
      <c r="I47" s="437">
        <v>47.716222607646451</v>
      </c>
      <c r="J47" s="437">
        <v>653.44715959916141</v>
      </c>
      <c r="K47" s="437">
        <v>68.923432655489322</v>
      </c>
      <c r="L47" s="437">
        <v>67.597982027499143</v>
      </c>
    </row>
    <row r="48" spans="1:12" x14ac:dyDescent="0.25">
      <c r="A48" s="438" t="s">
        <v>17</v>
      </c>
      <c r="B48" s="439">
        <v>39524.937726693715</v>
      </c>
      <c r="C48" s="439">
        <v>13025.203321258008</v>
      </c>
      <c r="D48" s="439">
        <v>3626.4329181809576</v>
      </c>
      <c r="E48" s="439">
        <v>2407.0183404301629</v>
      </c>
      <c r="F48" s="439">
        <v>1613.0734142640817</v>
      </c>
      <c r="G48" s="439">
        <v>1752.245730203055</v>
      </c>
      <c r="H48" s="439">
        <v>1646.2096799638373</v>
      </c>
      <c r="I48" s="439">
        <v>1639.5824268238862</v>
      </c>
      <c r="J48" s="439">
        <v>6713.4074307696546</v>
      </c>
      <c r="K48" s="439">
        <v>1843.7018235343803</v>
      </c>
      <c r="L48" s="439">
        <v>1757.5475327150159</v>
      </c>
    </row>
    <row r="49" spans="1:12" x14ac:dyDescent="0.25">
      <c r="A49" s="436" t="s">
        <v>17</v>
      </c>
      <c r="B49" s="437">
        <v>24478.422197730655</v>
      </c>
      <c r="C49" s="437">
        <v>7939.4492616603993</v>
      </c>
      <c r="D49" s="437">
        <v>2518.3561931813224</v>
      </c>
      <c r="E49" s="437">
        <v>1728.387618899231</v>
      </c>
      <c r="F49" s="437">
        <v>1101.4494718598562</v>
      </c>
      <c r="G49" s="437">
        <v>1244.5981396828001</v>
      </c>
      <c r="H49" s="437">
        <v>1139.8875400715726</v>
      </c>
      <c r="I49" s="437">
        <v>1158.4438488634357</v>
      </c>
      <c r="J49" s="437">
        <v>4210.9566451245455</v>
      </c>
      <c r="K49" s="437">
        <v>1275.0835041265752</v>
      </c>
      <c r="L49" s="437">
        <v>1248.5744915667708</v>
      </c>
    </row>
    <row r="50" spans="1:12" x14ac:dyDescent="0.25">
      <c r="A50" s="436" t="s">
        <v>172</v>
      </c>
      <c r="B50" s="437">
        <v>15046.515528942749</v>
      </c>
      <c r="C50" s="437">
        <v>5085.7540595979417</v>
      </c>
      <c r="D50" s="437">
        <v>1108.0767249998073</v>
      </c>
      <c r="E50" s="437">
        <v>678.63072153097562</v>
      </c>
      <c r="F50" s="437">
        <v>511.62394240420775</v>
      </c>
      <c r="G50" s="437">
        <v>507.64759052023726</v>
      </c>
      <c r="H50" s="437">
        <v>506.32213989224709</v>
      </c>
      <c r="I50" s="437">
        <v>481.13857796043396</v>
      </c>
      <c r="J50" s="437">
        <v>2502.4507856454425</v>
      </c>
      <c r="K50" s="437">
        <v>568.61831940778723</v>
      </c>
      <c r="L50" s="437">
        <v>508.97304114822742</v>
      </c>
    </row>
    <row r="51" spans="1:12" x14ac:dyDescent="0.25">
      <c r="A51" s="438" t="s">
        <v>18</v>
      </c>
      <c r="B51" s="439">
        <v>17263.994429571216</v>
      </c>
      <c r="C51" s="439">
        <v>4407.1233380670647</v>
      </c>
      <c r="D51" s="439">
        <v>1785.3819959028106</v>
      </c>
      <c r="E51" s="439">
        <v>1455.3447895332454</v>
      </c>
      <c r="F51" s="439">
        <v>752.85595669842803</v>
      </c>
      <c r="G51" s="439">
        <v>808.52488307401734</v>
      </c>
      <c r="H51" s="439">
        <v>723.69604288264316</v>
      </c>
      <c r="I51" s="439">
        <v>764.78501235034003</v>
      </c>
      <c r="J51" s="439">
        <v>2550.1670082530823</v>
      </c>
      <c r="K51" s="439">
        <v>719.71969099867249</v>
      </c>
      <c r="L51" s="439">
        <v>903.9573282893133</v>
      </c>
    </row>
    <row r="52" spans="1:12" x14ac:dyDescent="0.25">
      <c r="A52" s="436" t="s">
        <v>18</v>
      </c>
      <c r="B52" s="437">
        <v>10649.995795899938</v>
      </c>
      <c r="C52" s="437">
        <v>2592.5814283487621</v>
      </c>
      <c r="D52" s="437">
        <v>1267.1308003586339</v>
      </c>
      <c r="E52" s="437">
        <v>792.61947553813468</v>
      </c>
      <c r="F52" s="437">
        <v>356.54621892935847</v>
      </c>
      <c r="G52" s="437">
        <v>416.19149718891589</v>
      </c>
      <c r="H52" s="437">
        <v>339.31536076548633</v>
      </c>
      <c r="I52" s="437">
        <v>398.96063902504375</v>
      </c>
      <c r="J52" s="437">
        <v>1272.4326028705948</v>
      </c>
      <c r="K52" s="437">
        <v>331.36265699754534</v>
      </c>
      <c r="L52" s="437">
        <v>491.74218298435528</v>
      </c>
    </row>
    <row r="53" spans="1:12" x14ac:dyDescent="0.25">
      <c r="A53" s="436" t="s">
        <v>173</v>
      </c>
      <c r="B53" s="437">
        <v>6613.9986336704051</v>
      </c>
      <c r="C53" s="437">
        <v>1814.5419097185954</v>
      </c>
      <c r="D53" s="437">
        <v>518.2511955441588</v>
      </c>
      <c r="E53" s="437">
        <v>662.72531399509296</v>
      </c>
      <c r="F53" s="437">
        <v>396.30973776906342</v>
      </c>
      <c r="G53" s="437">
        <v>392.33338588509292</v>
      </c>
      <c r="H53" s="437">
        <v>384.38068211715193</v>
      </c>
      <c r="I53" s="437">
        <v>365.82437332528963</v>
      </c>
      <c r="J53" s="437">
        <v>1277.7344053825557</v>
      </c>
      <c r="K53" s="437">
        <v>388.35703400112243</v>
      </c>
      <c r="L53" s="437">
        <v>412.21514530494539</v>
      </c>
    </row>
    <row r="54" spans="1:12" x14ac:dyDescent="0.25">
      <c r="A54" s="438" t="s">
        <v>174</v>
      </c>
      <c r="B54" s="439">
        <v>12745.533238752119</v>
      </c>
      <c r="C54" s="439">
        <v>3544.2549792455779</v>
      </c>
      <c r="D54" s="439">
        <v>711.76698723073116</v>
      </c>
      <c r="E54" s="439">
        <v>579.221924431709</v>
      </c>
      <c r="F54" s="439">
        <v>337.98991013749617</v>
      </c>
      <c r="G54" s="439">
        <v>330.03720636955518</v>
      </c>
      <c r="H54" s="439">
        <v>332.68810762553551</v>
      </c>
      <c r="I54" s="439">
        <v>307.50454569372238</v>
      </c>
      <c r="J54" s="439">
        <v>1334.7287823861352</v>
      </c>
      <c r="K54" s="439">
        <v>359.1971201853388</v>
      </c>
      <c r="L54" s="439">
        <v>310.15544694970271</v>
      </c>
    </row>
    <row r="55" spans="1:12" x14ac:dyDescent="0.25">
      <c r="A55" s="436" t="s">
        <v>174</v>
      </c>
      <c r="B55" s="437">
        <v>12745.533238752119</v>
      </c>
      <c r="C55" s="437">
        <v>3544.2549792455779</v>
      </c>
      <c r="D55" s="437">
        <v>711.76698723073116</v>
      </c>
      <c r="E55" s="437">
        <v>579.221924431709</v>
      </c>
      <c r="F55" s="437">
        <v>337.98991013749617</v>
      </c>
      <c r="G55" s="437">
        <v>330.03720636955518</v>
      </c>
      <c r="H55" s="437">
        <v>332.68810762553551</v>
      </c>
      <c r="I55" s="437">
        <v>307.50454569372238</v>
      </c>
      <c r="J55" s="437">
        <v>1334.7287823861352</v>
      </c>
      <c r="K55" s="437">
        <v>359.1971201853388</v>
      </c>
      <c r="L55" s="437">
        <v>310.15544694970271</v>
      </c>
    </row>
    <row r="56" spans="1:12" x14ac:dyDescent="0.25">
      <c r="A56" s="438" t="s">
        <v>175</v>
      </c>
      <c r="B56" s="439">
        <v>14378.488412435792</v>
      </c>
      <c r="C56" s="439">
        <v>7767.1406800217001</v>
      </c>
      <c r="D56" s="439">
        <v>1306.8943191983406</v>
      </c>
      <c r="E56" s="439">
        <v>1047.1059961122571</v>
      </c>
      <c r="F56" s="439">
        <v>852.26475379769465</v>
      </c>
      <c r="G56" s="439">
        <v>882.75011824146975</v>
      </c>
      <c r="H56" s="439">
        <v>846.96295128573377</v>
      </c>
      <c r="I56" s="439">
        <v>880.09921698548931</v>
      </c>
      <c r="J56" s="439">
        <v>2009.383152033158</v>
      </c>
      <c r="K56" s="439">
        <v>1006.0170266445604</v>
      </c>
      <c r="L56" s="439">
        <v>849.61385254171421</v>
      </c>
    </row>
    <row r="57" spans="1:12" x14ac:dyDescent="0.25">
      <c r="A57" s="436" t="s">
        <v>175</v>
      </c>
      <c r="B57" s="437">
        <v>14378.488412435792</v>
      </c>
      <c r="C57" s="437">
        <v>7767.1406800217001</v>
      </c>
      <c r="D57" s="437">
        <v>1306.8943191983406</v>
      </c>
      <c r="E57" s="437">
        <v>1047.1059961122571</v>
      </c>
      <c r="F57" s="437">
        <v>852.26475379769465</v>
      </c>
      <c r="G57" s="437">
        <v>882.75011824146975</v>
      </c>
      <c r="H57" s="437">
        <v>846.96295128573377</v>
      </c>
      <c r="I57" s="437">
        <v>880.09921698548931</v>
      </c>
      <c r="J57" s="437">
        <v>2009.383152033158</v>
      </c>
      <c r="K57" s="437">
        <v>1006.0170266445604</v>
      </c>
      <c r="L57" s="437">
        <v>849.61385254171421</v>
      </c>
    </row>
    <row r="58" spans="1:12" x14ac:dyDescent="0.25">
      <c r="A58" s="438" t="s">
        <v>176</v>
      </c>
      <c r="B58" s="439">
        <v>17611.262494105071</v>
      </c>
      <c r="C58" s="439">
        <v>5138.7720847175415</v>
      </c>
      <c r="D58" s="439">
        <v>1856.9563298142825</v>
      </c>
      <c r="E58" s="439">
        <v>892.0282726374013</v>
      </c>
      <c r="F58" s="439">
        <v>766.11046297833025</v>
      </c>
      <c r="G58" s="439">
        <v>746.22870355847692</v>
      </c>
      <c r="H58" s="439">
        <v>740.92690104651604</v>
      </c>
      <c r="I58" s="439">
        <v>827.08119186588044</v>
      </c>
      <c r="J58" s="439">
        <v>2852.3697514348009</v>
      </c>
      <c r="K58" s="439">
        <v>856.24110568166532</v>
      </c>
      <c r="L58" s="439">
        <v>984.80981659671681</v>
      </c>
    </row>
    <row r="59" spans="1:12" x14ac:dyDescent="0.25">
      <c r="A59" s="436" t="s">
        <v>176</v>
      </c>
      <c r="B59" s="437">
        <v>10557.214251940639</v>
      </c>
      <c r="C59" s="437">
        <v>3174.4542540363695</v>
      </c>
      <c r="D59" s="437">
        <v>1561.3808397724631</v>
      </c>
      <c r="E59" s="437">
        <v>701.16338220680939</v>
      </c>
      <c r="F59" s="437">
        <v>588.50007882764055</v>
      </c>
      <c r="G59" s="437">
        <v>577.89647380371878</v>
      </c>
      <c r="H59" s="437">
        <v>596.45278259558188</v>
      </c>
      <c r="I59" s="437">
        <v>633.56540017930809</v>
      </c>
      <c r="J59" s="437">
        <v>1697.9022544554559</v>
      </c>
      <c r="K59" s="437">
        <v>645.49445583122008</v>
      </c>
      <c r="L59" s="437">
        <v>824.4302906099</v>
      </c>
    </row>
    <row r="60" spans="1:12" x14ac:dyDescent="0.25">
      <c r="A60" s="436" t="s">
        <v>177</v>
      </c>
      <c r="B60" s="437">
        <v>7054.0482421630832</v>
      </c>
      <c r="C60" s="437">
        <v>1964.3178306814905</v>
      </c>
      <c r="D60" s="437">
        <v>295.57549004181089</v>
      </c>
      <c r="E60" s="437">
        <v>190.86489043058646</v>
      </c>
      <c r="F60" s="437">
        <v>177.61038415068452</v>
      </c>
      <c r="G60" s="437">
        <v>168.33222975475317</v>
      </c>
      <c r="H60" s="437">
        <v>144.47411845092969</v>
      </c>
      <c r="I60" s="437">
        <v>193.51579168656684</v>
      </c>
      <c r="J60" s="437">
        <v>1154.4674969794651</v>
      </c>
      <c r="K60" s="437">
        <v>210.74664985043935</v>
      </c>
      <c r="L60" s="437">
        <v>160.37952598681201</v>
      </c>
    </row>
    <row r="61" spans="1:12" x14ac:dyDescent="0.25">
      <c r="A61" s="438" t="s">
        <v>178</v>
      </c>
      <c r="B61" s="439">
        <v>24759.41773086492</v>
      </c>
      <c r="C61" s="439">
        <v>6330.3521992805463</v>
      </c>
      <c r="D61" s="439">
        <v>1267.1308003586339</v>
      </c>
      <c r="E61" s="439">
        <v>925.16453833715684</v>
      </c>
      <c r="F61" s="439">
        <v>637.54175206327875</v>
      </c>
      <c r="G61" s="439">
        <v>665.3762152510734</v>
      </c>
      <c r="H61" s="439">
        <v>666.70166587906363</v>
      </c>
      <c r="I61" s="439">
        <v>735.62509853455515</v>
      </c>
      <c r="J61" s="439">
        <v>2334.1185558907132</v>
      </c>
      <c r="K61" s="439">
        <v>690.55977718288761</v>
      </c>
      <c r="L61" s="439">
        <v>722.37059225465293</v>
      </c>
    </row>
    <row r="62" spans="1:12" ht="24" x14ac:dyDescent="0.25">
      <c r="A62" s="436" t="s">
        <v>178</v>
      </c>
      <c r="B62" s="437">
        <v>17183.141941263715</v>
      </c>
      <c r="C62" s="437">
        <v>4849.8238478157227</v>
      </c>
      <c r="D62" s="437">
        <v>929.14089022112751</v>
      </c>
      <c r="E62" s="437">
        <v>685.25797467092673</v>
      </c>
      <c r="F62" s="437">
        <v>444.02596037670935</v>
      </c>
      <c r="G62" s="437">
        <v>479.8131273324438</v>
      </c>
      <c r="H62" s="437">
        <v>497.04398549631594</v>
      </c>
      <c r="I62" s="437">
        <v>527.52934994009036</v>
      </c>
      <c r="J62" s="437">
        <v>1699.2277050834462</v>
      </c>
      <c r="K62" s="437">
        <v>490.41673235636512</v>
      </c>
      <c r="L62" s="437">
        <v>503.67123863626676</v>
      </c>
    </row>
    <row r="63" spans="1:12" x14ac:dyDescent="0.25">
      <c r="A63" s="436" t="s">
        <v>179</v>
      </c>
      <c r="B63" s="437">
        <v>7576.2757895911409</v>
      </c>
      <c r="C63" s="437">
        <v>1480.5283514650596</v>
      </c>
      <c r="D63" s="437">
        <v>337.98991013749617</v>
      </c>
      <c r="E63" s="437">
        <v>239.9065636662236</v>
      </c>
      <c r="F63" s="437">
        <v>193.51579168656684</v>
      </c>
      <c r="G63" s="437">
        <v>185.56308791862568</v>
      </c>
      <c r="H63" s="437">
        <v>169.65768038274337</v>
      </c>
      <c r="I63" s="437">
        <v>208.09574859445897</v>
      </c>
      <c r="J63" s="437">
        <v>634.89085080729831</v>
      </c>
      <c r="K63" s="437">
        <v>200.14304482651781</v>
      </c>
      <c r="L63" s="437">
        <v>218.69935361838051</v>
      </c>
    </row>
    <row r="64" spans="1:12" x14ac:dyDescent="0.25">
      <c r="A64" s="438" t="s">
        <v>180</v>
      </c>
      <c r="B64" s="439">
        <v>7484.8196962598313</v>
      </c>
      <c r="C64" s="439">
        <v>1632.9551736839351</v>
      </c>
      <c r="D64" s="439">
        <v>424.14420095685688</v>
      </c>
      <c r="E64" s="439">
        <v>466.55862105254215</v>
      </c>
      <c r="F64" s="439">
        <v>310.15544694970271</v>
      </c>
      <c r="G64" s="439">
        <v>298.22639129779122</v>
      </c>
      <c r="H64" s="439">
        <v>310.15544694970271</v>
      </c>
      <c r="I64" s="439">
        <v>319.43360134563386</v>
      </c>
      <c r="J64" s="439">
        <v>644.16900520322986</v>
      </c>
      <c r="K64" s="439">
        <v>322.08450260161419</v>
      </c>
      <c r="L64" s="439">
        <v>310.15544694970271</v>
      </c>
    </row>
    <row r="65" spans="1:59" x14ac:dyDescent="0.25">
      <c r="A65" s="436" t="s">
        <v>180</v>
      </c>
      <c r="B65" s="437">
        <v>7484.8196962598313</v>
      </c>
      <c r="C65" s="437">
        <v>1632.9551736839351</v>
      </c>
      <c r="D65" s="437">
        <v>424.14420095685688</v>
      </c>
      <c r="E65" s="437">
        <v>466.55862105254215</v>
      </c>
      <c r="F65" s="437">
        <v>310.15544694970271</v>
      </c>
      <c r="G65" s="437">
        <v>298.22639129779122</v>
      </c>
      <c r="H65" s="437">
        <v>310.15544694970271</v>
      </c>
      <c r="I65" s="437">
        <v>319.43360134563386</v>
      </c>
      <c r="J65" s="437">
        <v>644.16900520322986</v>
      </c>
      <c r="K65" s="437">
        <v>322.08450260161419</v>
      </c>
      <c r="L65" s="437">
        <v>310.15544694970271</v>
      </c>
    </row>
    <row r="66" spans="1:59" x14ac:dyDescent="0.25">
      <c r="A66" s="438" t="s">
        <v>181</v>
      </c>
      <c r="B66" s="439">
        <v>15548.861316950957</v>
      </c>
      <c r="C66" s="439">
        <v>4696.0715749688834</v>
      </c>
      <c r="D66" s="439">
        <v>1314.8470229662819</v>
      </c>
      <c r="E66" s="439">
        <v>1280.3853066385361</v>
      </c>
      <c r="F66" s="439">
        <v>854.9156550536751</v>
      </c>
      <c r="G66" s="439">
        <v>837.68479688980221</v>
      </c>
      <c r="H66" s="439">
        <v>840.33569814578266</v>
      </c>
      <c r="I66" s="439">
        <v>841.66114877377288</v>
      </c>
      <c r="J66" s="439">
        <v>3415.6862683305485</v>
      </c>
      <c r="K66" s="439">
        <v>837.68479688980221</v>
      </c>
      <c r="L66" s="439">
        <v>866.84471070558709</v>
      </c>
    </row>
    <row r="67" spans="1:59" x14ac:dyDescent="0.25">
      <c r="A67" s="436" t="s">
        <v>181</v>
      </c>
      <c r="B67" s="437">
        <v>15548.861316950957</v>
      </c>
      <c r="C67" s="437">
        <v>4696.0715749688834</v>
      </c>
      <c r="D67" s="437">
        <v>1314.8470229662819</v>
      </c>
      <c r="E67" s="437">
        <v>1280.3853066385361</v>
      </c>
      <c r="F67" s="437">
        <v>854.9156550536751</v>
      </c>
      <c r="G67" s="437">
        <v>837.68479688980221</v>
      </c>
      <c r="H67" s="437">
        <v>840.33569814578266</v>
      </c>
      <c r="I67" s="437">
        <v>841.66114877377288</v>
      </c>
      <c r="J67" s="437">
        <v>3415.6862683305485</v>
      </c>
      <c r="K67" s="437">
        <v>837.68479688980221</v>
      </c>
      <c r="L67" s="437">
        <v>866.84471070558709</v>
      </c>
    </row>
    <row r="68" spans="1:59" x14ac:dyDescent="0.25">
      <c r="A68" s="438" t="s">
        <v>182</v>
      </c>
      <c r="B68" s="439">
        <v>17450.882968118061</v>
      </c>
      <c r="C68" s="439">
        <v>6409.879236959946</v>
      </c>
      <c r="D68" s="439">
        <v>1643.5587787078568</v>
      </c>
      <c r="E68" s="439">
        <v>1063.0114036481398</v>
      </c>
      <c r="F68" s="439">
        <v>626.93814703935698</v>
      </c>
      <c r="G68" s="439">
        <v>596.45278259558188</v>
      </c>
      <c r="H68" s="439">
        <v>576.57102317572856</v>
      </c>
      <c r="I68" s="439">
        <v>634.89085080729831</v>
      </c>
      <c r="J68" s="439">
        <v>1675.3695937796222</v>
      </c>
      <c r="K68" s="439">
        <v>652.12170897117119</v>
      </c>
      <c r="L68" s="439">
        <v>646.8199064592103</v>
      </c>
    </row>
    <row r="69" spans="1:59" s="592" customFormat="1" x14ac:dyDescent="0.25">
      <c r="A69" s="436" t="s">
        <v>182</v>
      </c>
      <c r="B69" s="437">
        <v>17450.882968118061</v>
      </c>
      <c r="C69" s="437">
        <v>6409.879236959946</v>
      </c>
      <c r="D69" s="437">
        <v>1643.5587787078568</v>
      </c>
      <c r="E69" s="437">
        <v>1063.0114036481398</v>
      </c>
      <c r="F69" s="437">
        <v>626.93814703935698</v>
      </c>
      <c r="G69" s="437">
        <v>596.45278259558188</v>
      </c>
      <c r="H69" s="437">
        <v>576.57102317572856</v>
      </c>
      <c r="I69" s="437">
        <v>634.89085080729831</v>
      </c>
      <c r="J69" s="437">
        <v>1675.3695937796222</v>
      </c>
      <c r="K69" s="437">
        <v>652.12170897117119</v>
      </c>
      <c r="L69" s="437">
        <v>646.8199064592103</v>
      </c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  <c r="BB69" s="606"/>
      <c r="BC69" s="606"/>
      <c r="BD69" s="606"/>
      <c r="BE69" s="606"/>
      <c r="BF69" s="606"/>
      <c r="BG69" s="606"/>
    </row>
    <row r="70" spans="1:59" s="592" customFormat="1" x14ac:dyDescent="0.25">
      <c r="A70" s="438" t="s">
        <v>183</v>
      </c>
      <c r="B70" s="439">
        <v>8061.3907194354788</v>
      </c>
      <c r="C70" s="439">
        <v>2318.2131483548333</v>
      </c>
      <c r="D70" s="439">
        <v>732.97419727857471</v>
      </c>
      <c r="E70" s="439">
        <v>1241.9472384268197</v>
      </c>
      <c r="F70" s="439">
        <v>469.20952230852248</v>
      </c>
      <c r="G70" s="439">
        <v>477.16222607646347</v>
      </c>
      <c r="H70" s="439">
        <v>442.70050974871918</v>
      </c>
      <c r="I70" s="439">
        <v>478.48767670445363</v>
      </c>
      <c r="J70" s="439">
        <v>1298.9416154303992</v>
      </c>
      <c r="K70" s="439">
        <v>489.09128172837495</v>
      </c>
      <c r="L70" s="439">
        <v>475.8367754484733</v>
      </c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  <c r="BG70" s="606"/>
    </row>
    <row r="71" spans="1:59" x14ac:dyDescent="0.25">
      <c r="A71" s="436" t="s">
        <v>183</v>
      </c>
      <c r="B71" s="437">
        <v>8061.3907194354788</v>
      </c>
      <c r="C71" s="437">
        <v>2318.2131483548333</v>
      </c>
      <c r="D71" s="437">
        <v>732.97419727857471</v>
      </c>
      <c r="E71" s="437">
        <v>1241.9472384268197</v>
      </c>
      <c r="F71" s="437">
        <v>469.20952230852248</v>
      </c>
      <c r="G71" s="437">
        <v>477.16222607646347</v>
      </c>
      <c r="H71" s="437">
        <v>442.70050974871918</v>
      </c>
      <c r="I71" s="437">
        <v>478.48767670445363</v>
      </c>
      <c r="J71" s="437">
        <v>1298.9416154303992</v>
      </c>
      <c r="K71" s="437">
        <v>489.09128172837495</v>
      </c>
      <c r="L71" s="437">
        <v>475.8367754484733</v>
      </c>
    </row>
    <row r="72" spans="1:59" x14ac:dyDescent="0.25">
      <c r="A72" s="438" t="s">
        <v>184</v>
      </c>
      <c r="B72" s="439">
        <v>9979.3177781370014</v>
      </c>
      <c r="C72" s="439">
        <v>2576.6760208128821</v>
      </c>
      <c r="D72" s="439">
        <v>2444.1309580138827</v>
      </c>
      <c r="E72" s="439">
        <v>713.09243785872138</v>
      </c>
      <c r="F72" s="439">
        <v>714.4178884867116</v>
      </c>
      <c r="G72" s="439">
        <v>1092.1713174639247</v>
      </c>
      <c r="H72" s="439">
        <v>828.40664249387066</v>
      </c>
      <c r="I72" s="439">
        <v>1096.1476693478953</v>
      </c>
      <c r="J72" s="439">
        <v>774.06316674627158</v>
      </c>
      <c r="K72" s="439">
        <v>571.26922066376767</v>
      </c>
      <c r="L72" s="439">
        <v>1446.0666351373138</v>
      </c>
    </row>
    <row r="73" spans="1:59" x14ac:dyDescent="0.25">
      <c r="A73" s="442" t="s">
        <v>184</v>
      </c>
      <c r="B73" s="443">
        <v>9979.3177781370014</v>
      </c>
      <c r="C73" s="443">
        <v>2576.6760208128821</v>
      </c>
      <c r="D73" s="443">
        <v>2444.1309580138827</v>
      </c>
      <c r="E73" s="443">
        <v>713.09243785872138</v>
      </c>
      <c r="F73" s="443">
        <v>714.4178884867116</v>
      </c>
      <c r="G73" s="443">
        <v>1092.1713174639247</v>
      </c>
      <c r="H73" s="443">
        <v>828.40664249387066</v>
      </c>
      <c r="I73" s="443">
        <v>1096.1476693478953</v>
      </c>
      <c r="J73" s="443">
        <v>774.06316674627158</v>
      </c>
      <c r="K73" s="443">
        <v>571.26922066376767</v>
      </c>
      <c r="L73" s="443">
        <v>1446.0666351373138</v>
      </c>
    </row>
    <row r="74" spans="1:59" s="606" customFormat="1" x14ac:dyDescent="0.25">
      <c r="A74" s="607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</row>
    <row r="75" spans="1:59" s="606" customFormat="1" x14ac:dyDescent="0.25">
      <c r="A75" s="607"/>
      <c r="B75" s="607"/>
      <c r="C75" s="607"/>
      <c r="D75" s="607"/>
      <c r="E75" s="607"/>
      <c r="F75" s="607"/>
      <c r="G75" s="607"/>
      <c r="H75" s="607"/>
      <c r="I75" s="607"/>
      <c r="J75" s="607"/>
      <c r="K75" s="607"/>
      <c r="L75" s="607"/>
    </row>
    <row r="76" spans="1:59" s="606" customFormat="1" x14ac:dyDescent="0.25"/>
    <row r="77" spans="1:59" s="606" customFormat="1" x14ac:dyDescent="0.25"/>
    <row r="78" spans="1:59" s="606" customFormat="1" x14ac:dyDescent="0.25"/>
    <row r="79" spans="1:59" s="606" customFormat="1" x14ac:dyDescent="0.25"/>
    <row r="80" spans="1:59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  <row r="378" s="606" customFormat="1" x14ac:dyDescent="0.25"/>
    <row r="379" s="606" customFormat="1" x14ac:dyDescent="0.25"/>
    <row r="380" s="606" customFormat="1" x14ac:dyDescent="0.25"/>
    <row r="381" s="606" customFormat="1" x14ac:dyDescent="0.25"/>
    <row r="382" s="606" customFormat="1" x14ac:dyDescent="0.25"/>
    <row r="383" s="606" customFormat="1" x14ac:dyDescent="0.25"/>
    <row r="384" s="606" customFormat="1" x14ac:dyDescent="0.25"/>
    <row r="385" s="606" customFormat="1" x14ac:dyDescent="0.25"/>
    <row r="386" s="606" customFormat="1" x14ac:dyDescent="0.25"/>
    <row r="387" s="606" customFormat="1" x14ac:dyDescent="0.25"/>
    <row r="388" s="606" customFormat="1" x14ac:dyDescent="0.25"/>
    <row r="389" s="606" customFormat="1" x14ac:dyDescent="0.25"/>
    <row r="390" s="606" customFormat="1" x14ac:dyDescent="0.25"/>
    <row r="391" s="606" customFormat="1" x14ac:dyDescent="0.25"/>
    <row r="392" s="606" customFormat="1" x14ac:dyDescent="0.25"/>
    <row r="393" s="606" customFormat="1" x14ac:dyDescent="0.25"/>
    <row r="394" s="606" customFormat="1" x14ac:dyDescent="0.25"/>
    <row r="395" s="606" customFormat="1" x14ac:dyDescent="0.25"/>
    <row r="396" s="606" customFormat="1" x14ac:dyDescent="0.25"/>
    <row r="397" s="606" customFormat="1" x14ac:dyDescent="0.25"/>
    <row r="398" s="606" customFormat="1" x14ac:dyDescent="0.25"/>
    <row r="399" s="606" customFormat="1" x14ac:dyDescent="0.25"/>
    <row r="400" s="606" customFormat="1" x14ac:dyDescent="0.25"/>
    <row r="401" s="606" customFormat="1" x14ac:dyDescent="0.25"/>
    <row r="402" s="606" customFormat="1" x14ac:dyDescent="0.25"/>
    <row r="403" s="606" customFormat="1" x14ac:dyDescent="0.25"/>
    <row r="404" s="606" customFormat="1" x14ac:dyDescent="0.25"/>
    <row r="405" s="606" customFormat="1" x14ac:dyDescent="0.25"/>
    <row r="406" s="606" customFormat="1" x14ac:dyDescent="0.25"/>
    <row r="407" s="606" customFormat="1" x14ac:dyDescent="0.25"/>
    <row r="408" s="606" customFormat="1" x14ac:dyDescent="0.25"/>
    <row r="409" s="606" customFormat="1" x14ac:dyDescent="0.25"/>
    <row r="410" s="606" customFormat="1" x14ac:dyDescent="0.25"/>
    <row r="411" s="606" customFormat="1" x14ac:dyDescent="0.25"/>
    <row r="412" s="606" customFormat="1" x14ac:dyDescent="0.25"/>
    <row r="413" s="606" customFormat="1" x14ac:dyDescent="0.25"/>
    <row r="414" s="606" customFormat="1" x14ac:dyDescent="0.25"/>
    <row r="415" s="606" customFormat="1" x14ac:dyDescent="0.25"/>
    <row r="416" s="606" customFormat="1" x14ac:dyDescent="0.25"/>
    <row r="417" s="606" customFormat="1" x14ac:dyDescent="0.25"/>
    <row r="418" s="606" customFormat="1" x14ac:dyDescent="0.25"/>
    <row r="419" s="606" customFormat="1" x14ac:dyDescent="0.25"/>
    <row r="420" s="606" customFormat="1" x14ac:dyDescent="0.25"/>
    <row r="421" s="606" customFormat="1" x14ac:dyDescent="0.25"/>
    <row r="422" s="606" customFormat="1" x14ac:dyDescent="0.25"/>
    <row r="423" s="606" customFormat="1" x14ac:dyDescent="0.25"/>
    <row r="424" s="606" customFormat="1" x14ac:dyDescent="0.25"/>
    <row r="425" s="606" customFormat="1" x14ac:dyDescent="0.25"/>
    <row r="426" s="606" customFormat="1" x14ac:dyDescent="0.25"/>
    <row r="427" s="606" customFormat="1" x14ac:dyDescent="0.25"/>
    <row r="428" s="606" customFormat="1" x14ac:dyDescent="0.25"/>
    <row r="429" s="606" customFormat="1" x14ac:dyDescent="0.25"/>
    <row r="430" s="606" customFormat="1" x14ac:dyDescent="0.25"/>
    <row r="431" s="606" customFormat="1" x14ac:dyDescent="0.25"/>
    <row r="432" s="606" customFormat="1" x14ac:dyDescent="0.25"/>
    <row r="433" s="606" customFormat="1" x14ac:dyDescent="0.25"/>
    <row r="434" s="606" customFormat="1" x14ac:dyDescent="0.25"/>
    <row r="435" s="606" customFormat="1" x14ac:dyDescent="0.25"/>
    <row r="436" s="606" customFormat="1" x14ac:dyDescent="0.25"/>
    <row r="437" s="606" customFormat="1" x14ac:dyDescent="0.25"/>
    <row r="438" s="606" customFormat="1" x14ac:dyDescent="0.25"/>
    <row r="439" s="606" customFormat="1" x14ac:dyDescent="0.25"/>
    <row r="440" s="606" customFormat="1" x14ac:dyDescent="0.25"/>
    <row r="441" s="606" customFormat="1" x14ac:dyDescent="0.25"/>
    <row r="442" s="606" customFormat="1" x14ac:dyDescent="0.25"/>
    <row r="443" s="606" customFormat="1" x14ac:dyDescent="0.25"/>
    <row r="444" s="606" customFormat="1" x14ac:dyDescent="0.25"/>
    <row r="445" s="606" customFormat="1" x14ac:dyDescent="0.25"/>
    <row r="446" s="606" customFormat="1" x14ac:dyDescent="0.25"/>
    <row r="447" s="606" customFormat="1" x14ac:dyDescent="0.25"/>
    <row r="448" s="606" customFormat="1" x14ac:dyDescent="0.25"/>
    <row r="449" s="606" customFormat="1" x14ac:dyDescent="0.25"/>
    <row r="450" s="606" customFormat="1" x14ac:dyDescent="0.25"/>
    <row r="451" s="606" customFormat="1" x14ac:dyDescent="0.25"/>
    <row r="452" s="606" customFormat="1" x14ac:dyDescent="0.25"/>
    <row r="453" s="606" customFormat="1" x14ac:dyDescent="0.25"/>
    <row r="454" s="606" customFormat="1" x14ac:dyDescent="0.25"/>
    <row r="455" s="606" customFormat="1" x14ac:dyDescent="0.25"/>
    <row r="456" s="606" customFormat="1" x14ac:dyDescent="0.25"/>
    <row r="457" s="606" customFormat="1" x14ac:dyDescent="0.25"/>
    <row r="458" s="606" customFormat="1" x14ac:dyDescent="0.25"/>
    <row r="459" s="606" customFormat="1" x14ac:dyDescent="0.25"/>
    <row r="460" s="606" customFormat="1" x14ac:dyDescent="0.25"/>
    <row r="461" s="606" customFormat="1" x14ac:dyDescent="0.25"/>
    <row r="462" s="606" customFormat="1" x14ac:dyDescent="0.25"/>
    <row r="463" s="606" customFormat="1" x14ac:dyDescent="0.25"/>
    <row r="464" s="606" customFormat="1" x14ac:dyDescent="0.25"/>
    <row r="465" s="606" customFormat="1" x14ac:dyDescent="0.25"/>
    <row r="466" s="606" customFormat="1" x14ac:dyDescent="0.25"/>
    <row r="467" s="606" customFormat="1" x14ac:dyDescent="0.25"/>
    <row r="468" s="606" customFormat="1" x14ac:dyDescent="0.25"/>
    <row r="469" s="606" customFormat="1" x14ac:dyDescent="0.25"/>
    <row r="470" s="606" customFormat="1" x14ac:dyDescent="0.25"/>
    <row r="471" s="606" customFormat="1" x14ac:dyDescent="0.25"/>
    <row r="472" s="606" customFormat="1" x14ac:dyDescent="0.25"/>
    <row r="473" s="606" customFormat="1" x14ac:dyDescent="0.25"/>
    <row r="474" s="606" customFormat="1" x14ac:dyDescent="0.25"/>
    <row r="475" s="606" customFormat="1" x14ac:dyDescent="0.25"/>
    <row r="476" s="606" customFormat="1" x14ac:dyDescent="0.25"/>
    <row r="477" s="606" customFormat="1" x14ac:dyDescent="0.25"/>
    <row r="478" s="606" customFormat="1" x14ac:dyDescent="0.25"/>
    <row r="479" s="606" customFormat="1" x14ac:dyDescent="0.25"/>
    <row r="480" s="606" customFormat="1" x14ac:dyDescent="0.25"/>
    <row r="481" s="606" customFormat="1" x14ac:dyDescent="0.25"/>
    <row r="482" s="606" customFormat="1" x14ac:dyDescent="0.25"/>
    <row r="483" s="606" customFormat="1" x14ac:dyDescent="0.25"/>
    <row r="484" s="606" customFormat="1" x14ac:dyDescent="0.25"/>
    <row r="485" s="606" customFormat="1" x14ac:dyDescent="0.25"/>
    <row r="486" s="606" customFormat="1" x14ac:dyDescent="0.25"/>
    <row r="487" s="606" customFormat="1" x14ac:dyDescent="0.25"/>
    <row r="488" s="606" customFormat="1" x14ac:dyDescent="0.25"/>
    <row r="489" s="606" customFormat="1" x14ac:dyDescent="0.25"/>
    <row r="490" s="606" customFormat="1" x14ac:dyDescent="0.25"/>
    <row r="491" s="606" customFormat="1" x14ac:dyDescent="0.25"/>
    <row r="492" s="606" customFormat="1" x14ac:dyDescent="0.25"/>
    <row r="493" s="606" customFormat="1" x14ac:dyDescent="0.25"/>
    <row r="494" s="606" customFormat="1" x14ac:dyDescent="0.25"/>
    <row r="495" s="606" customFormat="1" x14ac:dyDescent="0.25"/>
    <row r="496" s="606" customFormat="1" x14ac:dyDescent="0.25"/>
    <row r="497" s="606" customFormat="1" x14ac:dyDescent="0.25"/>
    <row r="498" s="606" customFormat="1" x14ac:dyDescent="0.25"/>
    <row r="499" s="606" customFormat="1" x14ac:dyDescent="0.25"/>
    <row r="500" s="606" customFormat="1" x14ac:dyDescent="0.25"/>
    <row r="501" s="606" customFormat="1" x14ac:dyDescent="0.25"/>
    <row r="502" s="606" customFormat="1" x14ac:dyDescent="0.25"/>
    <row r="503" s="606" customFormat="1" x14ac:dyDescent="0.25"/>
    <row r="504" s="606" customFormat="1" x14ac:dyDescent="0.25"/>
    <row r="505" s="606" customFormat="1" x14ac:dyDescent="0.25"/>
    <row r="506" s="606" customFormat="1" x14ac:dyDescent="0.25"/>
    <row r="507" s="606" customFormat="1" x14ac:dyDescent="0.25"/>
    <row r="508" s="606" customFormat="1" x14ac:dyDescent="0.25"/>
    <row r="509" s="606" customFormat="1" x14ac:dyDescent="0.25"/>
    <row r="510" s="606" customFormat="1" x14ac:dyDescent="0.25"/>
    <row r="511" s="606" customFormat="1" x14ac:dyDescent="0.25"/>
    <row r="512" s="606" customFormat="1" x14ac:dyDescent="0.25"/>
    <row r="513" s="606" customFormat="1" x14ac:dyDescent="0.25"/>
    <row r="514" s="606" customFormat="1" x14ac:dyDescent="0.25"/>
    <row r="515" s="606" customFormat="1" x14ac:dyDescent="0.25"/>
    <row r="516" s="606" customFormat="1" x14ac:dyDescent="0.25"/>
    <row r="517" s="606" customFormat="1" x14ac:dyDescent="0.25"/>
    <row r="518" s="606" customFormat="1" x14ac:dyDescent="0.25"/>
    <row r="519" s="606" customFormat="1" x14ac:dyDescent="0.25"/>
    <row r="520" s="606" customFormat="1" x14ac:dyDescent="0.25"/>
    <row r="521" s="606" customFormat="1" x14ac:dyDescent="0.25"/>
    <row r="522" s="606" customFormat="1" x14ac:dyDescent="0.25"/>
    <row r="523" s="606" customFormat="1" x14ac:dyDescent="0.25"/>
    <row r="524" s="606" customFormat="1" x14ac:dyDescent="0.25"/>
    <row r="525" s="606" customFormat="1" x14ac:dyDescent="0.25"/>
    <row r="526" s="606" customFormat="1" x14ac:dyDescent="0.25"/>
    <row r="527" s="606" customFormat="1" x14ac:dyDescent="0.25"/>
    <row r="528" s="606" customFormat="1" x14ac:dyDescent="0.25"/>
    <row r="529" s="606" customFormat="1" x14ac:dyDescent="0.25"/>
    <row r="530" s="606" customFormat="1" x14ac:dyDescent="0.25"/>
    <row r="531" s="606" customFormat="1" x14ac:dyDescent="0.25"/>
    <row r="532" s="606" customFormat="1" x14ac:dyDescent="0.25"/>
    <row r="533" s="606" customFormat="1" x14ac:dyDescent="0.25"/>
    <row r="534" s="606" customFormat="1" x14ac:dyDescent="0.25"/>
    <row r="535" s="606" customFormat="1" x14ac:dyDescent="0.25"/>
    <row r="536" s="606" customFormat="1" x14ac:dyDescent="0.25"/>
    <row r="537" s="606" customFormat="1" x14ac:dyDescent="0.25"/>
    <row r="538" s="606" customFormat="1" x14ac:dyDescent="0.25"/>
    <row r="539" s="606" customFormat="1" x14ac:dyDescent="0.25"/>
    <row r="540" s="606" customFormat="1" x14ac:dyDescent="0.25"/>
    <row r="541" s="606" customFormat="1" x14ac:dyDescent="0.25"/>
    <row r="542" s="606" customFormat="1" x14ac:dyDescent="0.25"/>
    <row r="543" s="606" customFormat="1" x14ac:dyDescent="0.25"/>
    <row r="544" s="606" customFormat="1" x14ac:dyDescent="0.25"/>
    <row r="545" s="606" customFormat="1" x14ac:dyDescent="0.25"/>
    <row r="546" s="606" customFormat="1" x14ac:dyDescent="0.25"/>
    <row r="547" s="606" customFormat="1" x14ac:dyDescent="0.25"/>
    <row r="548" s="606" customFormat="1" x14ac:dyDescent="0.25"/>
    <row r="549" s="606" customFormat="1" x14ac:dyDescent="0.25"/>
    <row r="550" s="606" customFormat="1" x14ac:dyDescent="0.25"/>
    <row r="551" s="606" customFormat="1" x14ac:dyDescent="0.25"/>
    <row r="552" s="606" customFormat="1" x14ac:dyDescent="0.25"/>
    <row r="553" s="606" customFormat="1" x14ac:dyDescent="0.25"/>
    <row r="554" s="606" customFormat="1" x14ac:dyDescent="0.25"/>
    <row r="555" s="606" customFormat="1" x14ac:dyDescent="0.25"/>
    <row r="556" s="606" customFormat="1" x14ac:dyDescent="0.25"/>
    <row r="557" s="606" customFormat="1" x14ac:dyDescent="0.25"/>
    <row r="558" s="606" customFormat="1" x14ac:dyDescent="0.25"/>
    <row r="559" s="606" customFormat="1" x14ac:dyDescent="0.25"/>
    <row r="560" s="606" customFormat="1" x14ac:dyDescent="0.25"/>
    <row r="561" s="606" customFormat="1" x14ac:dyDescent="0.25"/>
    <row r="562" s="606" customFormat="1" x14ac:dyDescent="0.25"/>
    <row r="563" s="606" customFormat="1" x14ac:dyDescent="0.25"/>
    <row r="564" s="606" customFormat="1" x14ac:dyDescent="0.25"/>
    <row r="565" s="606" customFormat="1" x14ac:dyDescent="0.25"/>
    <row r="566" s="606" customFormat="1" x14ac:dyDescent="0.25"/>
    <row r="567" s="606" customFormat="1" x14ac:dyDescent="0.25"/>
    <row r="568" s="606" customFormat="1" x14ac:dyDescent="0.25"/>
    <row r="569" s="606" customFormat="1" x14ac:dyDescent="0.25"/>
    <row r="570" s="606" customFormat="1" x14ac:dyDescent="0.25"/>
    <row r="571" s="606" customFormat="1" x14ac:dyDescent="0.25"/>
    <row r="572" s="606" customFormat="1" x14ac:dyDescent="0.25"/>
    <row r="573" s="606" customFormat="1" x14ac:dyDescent="0.25"/>
    <row r="574" s="606" customFormat="1" x14ac:dyDescent="0.25"/>
    <row r="575" s="606" customFormat="1" x14ac:dyDescent="0.25"/>
    <row r="576" s="606" customFormat="1" x14ac:dyDescent="0.25"/>
    <row r="577" s="606" customFormat="1" x14ac:dyDescent="0.25"/>
    <row r="578" s="606" customFormat="1" x14ac:dyDescent="0.25"/>
    <row r="579" s="606" customFormat="1" x14ac:dyDescent="0.25"/>
    <row r="580" s="606" customFormat="1" x14ac:dyDescent="0.25"/>
    <row r="581" s="606" customFormat="1" x14ac:dyDescent="0.25"/>
    <row r="582" s="606" customFormat="1" x14ac:dyDescent="0.25"/>
    <row r="583" s="606" customFormat="1" x14ac:dyDescent="0.25"/>
    <row r="584" s="606" customFormat="1" x14ac:dyDescent="0.25"/>
    <row r="585" s="606" customFormat="1" x14ac:dyDescent="0.25"/>
    <row r="586" s="606" customFormat="1" x14ac:dyDescent="0.25"/>
    <row r="587" s="606" customFormat="1" x14ac:dyDescent="0.25"/>
    <row r="588" s="606" customFormat="1" x14ac:dyDescent="0.25"/>
    <row r="589" s="606" customFormat="1" x14ac:dyDescent="0.25"/>
    <row r="590" s="606" customFormat="1" x14ac:dyDescent="0.25"/>
    <row r="591" s="606" customFormat="1" x14ac:dyDescent="0.25"/>
    <row r="592" s="606" customFormat="1" x14ac:dyDescent="0.25"/>
    <row r="593" s="606" customFormat="1" x14ac:dyDescent="0.25"/>
    <row r="594" s="606" customFormat="1" x14ac:dyDescent="0.25"/>
    <row r="595" s="606" customFormat="1" x14ac:dyDescent="0.25"/>
    <row r="596" s="606" customFormat="1" x14ac:dyDescent="0.25"/>
    <row r="597" s="606" customFormat="1" x14ac:dyDescent="0.25"/>
    <row r="598" s="606" customFormat="1" x14ac:dyDescent="0.25"/>
    <row r="599" s="606" customFormat="1" x14ac:dyDescent="0.25"/>
    <row r="600" s="606" customFormat="1" x14ac:dyDescent="0.25"/>
    <row r="601" s="606" customFormat="1" x14ac:dyDescent="0.25"/>
    <row r="602" s="606" customFormat="1" x14ac:dyDescent="0.25"/>
    <row r="603" s="606" customFormat="1" x14ac:dyDescent="0.25"/>
    <row r="604" s="606" customFormat="1" x14ac:dyDescent="0.25"/>
    <row r="605" s="606" customFormat="1" x14ac:dyDescent="0.25"/>
    <row r="606" s="606" customFormat="1" x14ac:dyDescent="0.25"/>
    <row r="607" s="606" customFormat="1" x14ac:dyDescent="0.25"/>
    <row r="608" s="606" customFormat="1" x14ac:dyDescent="0.25"/>
    <row r="609" s="606" customFormat="1" x14ac:dyDescent="0.25"/>
    <row r="610" s="606" customFormat="1" x14ac:dyDescent="0.25"/>
    <row r="611" s="606" customFormat="1" x14ac:dyDescent="0.25"/>
    <row r="612" s="606" customFormat="1" x14ac:dyDescent="0.25"/>
    <row r="613" s="606" customFormat="1" x14ac:dyDescent="0.25"/>
    <row r="614" s="606" customFormat="1" x14ac:dyDescent="0.25"/>
    <row r="615" s="606" customFormat="1" x14ac:dyDescent="0.25"/>
    <row r="616" s="606" customFormat="1" x14ac:dyDescent="0.25"/>
    <row r="617" s="606" customFormat="1" x14ac:dyDescent="0.25"/>
    <row r="618" s="606" customFormat="1" x14ac:dyDescent="0.25"/>
    <row r="619" s="606" customFormat="1" x14ac:dyDescent="0.25"/>
    <row r="620" s="606" customFormat="1" x14ac:dyDescent="0.25"/>
    <row r="621" s="606" customFormat="1" x14ac:dyDescent="0.25"/>
    <row r="622" s="606" customFormat="1" x14ac:dyDescent="0.25"/>
    <row r="623" s="606" customFormat="1" x14ac:dyDescent="0.25"/>
    <row r="624" s="606" customFormat="1" x14ac:dyDescent="0.25"/>
    <row r="625" s="606" customFormat="1" x14ac:dyDescent="0.25"/>
    <row r="626" s="606" customFormat="1" x14ac:dyDescent="0.25"/>
    <row r="627" s="606" customFormat="1" x14ac:dyDescent="0.25"/>
    <row r="628" s="606" customFormat="1" x14ac:dyDescent="0.25"/>
    <row r="629" s="606" customFormat="1" x14ac:dyDescent="0.25"/>
    <row r="630" s="606" customFormat="1" x14ac:dyDescent="0.25"/>
    <row r="631" s="606" customFormat="1" x14ac:dyDescent="0.25"/>
    <row r="632" s="606" customFormat="1" x14ac:dyDescent="0.25"/>
    <row r="633" s="606" customFormat="1" x14ac:dyDescent="0.25"/>
    <row r="634" s="606" customFormat="1" x14ac:dyDescent="0.25"/>
    <row r="635" s="606" customFormat="1" x14ac:dyDescent="0.25"/>
    <row r="636" s="606" customFormat="1" x14ac:dyDescent="0.25"/>
    <row r="637" s="606" customFormat="1" x14ac:dyDescent="0.25"/>
    <row r="638" s="606" customFormat="1" x14ac:dyDescent="0.25"/>
    <row r="639" s="606" customFormat="1" x14ac:dyDescent="0.25"/>
    <row r="640" s="606" customFormat="1" x14ac:dyDescent="0.25"/>
    <row r="641" s="606" customFormat="1" x14ac:dyDescent="0.25"/>
    <row r="642" s="606" customFormat="1" x14ac:dyDescent="0.25"/>
    <row r="643" s="606" customFormat="1" x14ac:dyDescent="0.25"/>
    <row r="644" s="606" customFormat="1" x14ac:dyDescent="0.25"/>
    <row r="645" s="606" customFormat="1" x14ac:dyDescent="0.25"/>
    <row r="646" s="606" customFormat="1" x14ac:dyDescent="0.25"/>
    <row r="647" s="606" customFormat="1" x14ac:dyDescent="0.25"/>
    <row r="648" s="606" customFormat="1" x14ac:dyDescent="0.25"/>
    <row r="649" s="606" customFormat="1" x14ac:dyDescent="0.25"/>
    <row r="650" s="606" customFormat="1" x14ac:dyDescent="0.25"/>
    <row r="651" s="606" customFormat="1" x14ac:dyDescent="0.25"/>
    <row r="652" s="606" customFormat="1" x14ac:dyDescent="0.25"/>
    <row r="653" s="606" customFormat="1" x14ac:dyDescent="0.25"/>
    <row r="654" s="606" customFormat="1" x14ac:dyDescent="0.25"/>
    <row r="655" s="606" customFormat="1" x14ac:dyDescent="0.25"/>
    <row r="656" s="606" customFormat="1" x14ac:dyDescent="0.25"/>
    <row r="657" s="606" customFormat="1" x14ac:dyDescent="0.25"/>
    <row r="658" s="606" customFormat="1" x14ac:dyDescent="0.25"/>
    <row r="659" s="606" customFormat="1" x14ac:dyDescent="0.25"/>
    <row r="660" s="606" customFormat="1" x14ac:dyDescent="0.25"/>
    <row r="661" s="606" customFormat="1" x14ac:dyDescent="0.25"/>
    <row r="662" s="606" customFormat="1" x14ac:dyDescent="0.25"/>
    <row r="663" s="606" customFormat="1" x14ac:dyDescent="0.25"/>
    <row r="664" s="606" customFormat="1" x14ac:dyDescent="0.25"/>
    <row r="665" s="606" customFormat="1" x14ac:dyDescent="0.25"/>
    <row r="666" s="606" customFormat="1" x14ac:dyDescent="0.25"/>
    <row r="667" s="606" customFormat="1" x14ac:dyDescent="0.25"/>
    <row r="668" s="606" customFormat="1" x14ac:dyDescent="0.25"/>
    <row r="669" s="606" customFormat="1" x14ac:dyDescent="0.25"/>
    <row r="670" s="606" customFormat="1" x14ac:dyDescent="0.25"/>
    <row r="671" s="606" customFormat="1" x14ac:dyDescent="0.25"/>
    <row r="672" s="606" customFormat="1" x14ac:dyDescent="0.25"/>
    <row r="673" s="606" customFormat="1" x14ac:dyDescent="0.25"/>
    <row r="674" s="606" customFormat="1" x14ac:dyDescent="0.25"/>
    <row r="675" s="606" customFormat="1" x14ac:dyDescent="0.25"/>
    <row r="676" s="606" customFormat="1" x14ac:dyDescent="0.25"/>
    <row r="677" s="606" customFormat="1" x14ac:dyDescent="0.25"/>
    <row r="678" s="606" customFormat="1" x14ac:dyDescent="0.25"/>
    <row r="679" s="606" customFormat="1" x14ac:dyDescent="0.25"/>
    <row r="680" s="606" customFormat="1" x14ac:dyDescent="0.25"/>
    <row r="681" s="606" customFormat="1" x14ac:dyDescent="0.25"/>
    <row r="682" s="606" customFormat="1" x14ac:dyDescent="0.25"/>
    <row r="683" s="606" customFormat="1" x14ac:dyDescent="0.25"/>
  </sheetData>
  <mergeCells count="14">
    <mergeCell ref="A1:L2"/>
    <mergeCell ref="I4:I5"/>
    <mergeCell ref="J4:J5"/>
    <mergeCell ref="K4:K5"/>
    <mergeCell ref="C3:L3"/>
    <mergeCell ref="C4:C5"/>
    <mergeCell ref="D4:D5"/>
    <mergeCell ref="E4:E5"/>
    <mergeCell ref="F4:F5"/>
    <mergeCell ref="G4:G5"/>
    <mergeCell ref="H4:H5"/>
    <mergeCell ref="B3:B5"/>
    <mergeCell ref="L4:L5"/>
    <mergeCell ref="A3:A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Y377"/>
  <sheetViews>
    <sheetView workbookViewId="0">
      <selection activeCell="D23" sqref="D23"/>
    </sheetView>
  </sheetViews>
  <sheetFormatPr defaultRowHeight="15" x14ac:dyDescent="0.25"/>
  <cols>
    <col min="1" max="1" width="18.7109375" style="25" customWidth="1"/>
    <col min="2" max="2" width="9.140625" style="25"/>
    <col min="3" max="3" width="10" style="25" customWidth="1"/>
    <col min="4" max="4" width="12" style="25" customWidth="1"/>
    <col min="5" max="5" width="11.28515625" style="606" customWidth="1"/>
    <col min="6" max="51" width="9.140625" style="606"/>
    <col min="52" max="16384" width="9.140625" style="25"/>
  </cols>
  <sheetData>
    <row r="1" spans="1:5" ht="25.5" customHeight="1" x14ac:dyDescent="0.25">
      <c r="A1" s="1093" t="s">
        <v>595</v>
      </c>
      <c r="B1" s="1093"/>
      <c r="C1" s="1093"/>
      <c r="D1" s="1093"/>
      <c r="E1" s="1093"/>
    </row>
    <row r="2" spans="1:5" ht="29.25" customHeight="1" x14ac:dyDescent="0.25">
      <c r="A2" s="1094" t="s">
        <v>523</v>
      </c>
      <c r="B2" s="1095" t="s">
        <v>318</v>
      </c>
      <c r="C2" s="1048" t="s">
        <v>416</v>
      </c>
      <c r="D2" s="1048"/>
      <c r="E2" s="1096" t="s">
        <v>193</v>
      </c>
    </row>
    <row r="3" spans="1:5" ht="12.75" customHeight="1" x14ac:dyDescent="0.25">
      <c r="A3" s="1094"/>
      <c r="B3" s="1095"/>
      <c r="C3" s="445" t="s">
        <v>417</v>
      </c>
      <c r="D3" s="603" t="s">
        <v>418</v>
      </c>
      <c r="E3" s="1096"/>
    </row>
    <row r="4" spans="1:5" x14ac:dyDescent="0.25">
      <c r="A4" s="450" t="s">
        <v>163</v>
      </c>
      <c r="B4" s="451">
        <v>760147.26059758139</v>
      </c>
      <c r="C4" s="451">
        <v>98480.981659769561</v>
      </c>
      <c r="D4" s="451">
        <v>660324.92290554976</v>
      </c>
      <c r="E4" s="451">
        <v>1341.3560355260734</v>
      </c>
    </row>
    <row r="5" spans="1:5" x14ac:dyDescent="0.25">
      <c r="A5" s="452"/>
      <c r="B5" s="640"/>
      <c r="C5" s="640"/>
      <c r="D5" s="640"/>
      <c r="E5" s="640"/>
    </row>
    <row r="6" spans="1:5" x14ac:dyDescent="0.25">
      <c r="A6" s="450" t="s">
        <v>3</v>
      </c>
      <c r="B6" s="451"/>
      <c r="C6" s="451"/>
      <c r="D6" s="451"/>
      <c r="E6" s="451"/>
    </row>
    <row r="7" spans="1:5" x14ac:dyDescent="0.25">
      <c r="A7" s="446" t="s">
        <v>4</v>
      </c>
      <c r="B7" s="447">
        <v>297921.53765265149</v>
      </c>
      <c r="C7" s="447">
        <v>23164.900625390768</v>
      </c>
      <c r="D7" s="447">
        <v>273819.54343298374</v>
      </c>
      <c r="E7" s="447">
        <v>937.09359398906884</v>
      </c>
    </row>
    <row r="8" spans="1:5" x14ac:dyDescent="0.25">
      <c r="A8" s="446" t="s">
        <v>5</v>
      </c>
      <c r="B8" s="447">
        <v>462225.72295094852</v>
      </c>
      <c r="C8" s="447">
        <v>75316.081034356641</v>
      </c>
      <c r="D8" s="447">
        <v>386505.37947420089</v>
      </c>
      <c r="E8" s="447">
        <v>404.26244153700441</v>
      </c>
    </row>
    <row r="9" spans="1:5" x14ac:dyDescent="0.25">
      <c r="A9" s="639" t="s">
        <v>518</v>
      </c>
      <c r="B9" s="615"/>
      <c r="C9" s="615"/>
      <c r="D9" s="615"/>
      <c r="E9" s="615"/>
    </row>
    <row r="10" spans="1:5" x14ac:dyDescent="0.25">
      <c r="A10" s="448" t="s">
        <v>6</v>
      </c>
      <c r="B10" s="449">
        <v>50618.959482985192</v>
      </c>
      <c r="C10" s="449">
        <v>2193.6207893237738</v>
      </c>
      <c r="D10" s="449">
        <v>48385.575174818987</v>
      </c>
      <c r="E10" s="449">
        <v>39.763518839705377</v>
      </c>
    </row>
    <row r="11" spans="1:5" ht="16.5" customHeight="1" x14ac:dyDescent="0.25">
      <c r="A11" s="446" t="s">
        <v>6</v>
      </c>
      <c r="B11" s="447">
        <v>15804.673288153026</v>
      </c>
      <c r="C11" s="447">
        <v>878.77376635749908</v>
      </c>
      <c r="D11" s="447">
        <v>14912.64501551576</v>
      </c>
      <c r="E11" s="447">
        <v>13.254506279901792</v>
      </c>
    </row>
    <row r="12" spans="1:5" x14ac:dyDescent="0.25">
      <c r="A12" s="446" t="s">
        <v>158</v>
      </c>
      <c r="B12" s="447">
        <v>12143.778653644662</v>
      </c>
      <c r="C12" s="447">
        <v>453.3041147726405</v>
      </c>
      <c r="D12" s="447">
        <v>11685.172736360124</v>
      </c>
      <c r="E12" s="447">
        <v>5.3018025119607177</v>
      </c>
    </row>
    <row r="13" spans="1:5" x14ac:dyDescent="0.25">
      <c r="A13" s="446" t="s">
        <v>159</v>
      </c>
      <c r="B13" s="447">
        <v>10203.31893426731</v>
      </c>
      <c r="C13" s="447">
        <v>445.35141100469951</v>
      </c>
      <c r="D13" s="447">
        <v>9755.3166220066923</v>
      </c>
      <c r="E13" s="447">
        <v>2.6509012559803589</v>
      </c>
    </row>
    <row r="14" spans="1:5" x14ac:dyDescent="0.25">
      <c r="A14" s="446" t="s">
        <v>160</v>
      </c>
      <c r="B14" s="447">
        <v>12467.188606874221</v>
      </c>
      <c r="C14" s="447">
        <v>416.19149718891589</v>
      </c>
      <c r="D14" s="447">
        <v>12032.440800893502</v>
      </c>
      <c r="E14" s="447">
        <v>18.556308791862509</v>
      </c>
    </row>
    <row r="15" spans="1:5" x14ac:dyDescent="0.25">
      <c r="A15" s="448" t="s">
        <v>7</v>
      </c>
      <c r="B15" s="449">
        <v>25035.111461487217</v>
      </c>
      <c r="C15" s="449">
        <v>11340.555573082725</v>
      </c>
      <c r="D15" s="449">
        <v>13682.626832741045</v>
      </c>
      <c r="E15" s="449">
        <v>11.929055651911613</v>
      </c>
    </row>
    <row r="16" spans="1:5" x14ac:dyDescent="0.25">
      <c r="A16" s="446" t="s">
        <v>161</v>
      </c>
      <c r="B16" s="447">
        <v>12281.625518955621</v>
      </c>
      <c r="C16" s="447">
        <v>5163.9556466493514</v>
      </c>
      <c r="D16" s="447">
        <v>7108.3917179106729</v>
      </c>
      <c r="E16" s="447">
        <v>9.2781543959312547</v>
      </c>
    </row>
    <row r="17" spans="1:51" x14ac:dyDescent="0.25">
      <c r="A17" s="446" t="s">
        <v>162</v>
      </c>
      <c r="B17" s="447">
        <v>12753.485942520059</v>
      </c>
      <c r="C17" s="447">
        <v>6176.599926433707</v>
      </c>
      <c r="D17" s="447">
        <v>6574.2351148307052</v>
      </c>
      <c r="E17" s="447">
        <v>2.6509012559803589</v>
      </c>
    </row>
    <row r="18" spans="1:51" x14ac:dyDescent="0.25">
      <c r="A18" s="448" t="s">
        <v>8</v>
      </c>
      <c r="B18" s="449">
        <v>26519.616164838048</v>
      </c>
      <c r="C18" s="449">
        <v>10137.046402867811</v>
      </c>
      <c r="D18" s="449">
        <v>16377.267959444704</v>
      </c>
      <c r="E18" s="449">
        <v>5.3018025119607177</v>
      </c>
    </row>
    <row r="19" spans="1:51" x14ac:dyDescent="0.25">
      <c r="A19" s="446" t="s">
        <v>8</v>
      </c>
      <c r="B19" s="447">
        <v>26519.616164838048</v>
      </c>
      <c r="C19" s="447">
        <v>10137.046402867811</v>
      </c>
      <c r="D19" s="447">
        <v>16377.267959444704</v>
      </c>
      <c r="E19" s="447">
        <v>5.3018025119607177</v>
      </c>
    </row>
    <row r="20" spans="1:51" x14ac:dyDescent="0.25">
      <c r="A20" s="448" t="s">
        <v>9</v>
      </c>
      <c r="B20" s="449">
        <v>208883.06626686538</v>
      </c>
      <c r="C20" s="449">
        <v>12582.50281150935</v>
      </c>
      <c r="D20" s="449">
        <v>195696.15796911961</v>
      </c>
      <c r="E20" s="449">
        <v>604.40548636352321</v>
      </c>
    </row>
    <row r="21" spans="1:51" x14ac:dyDescent="0.25">
      <c r="A21" s="446" t="s">
        <v>9</v>
      </c>
      <c r="B21" s="447">
        <v>197235.00614820121</v>
      </c>
      <c r="C21" s="447">
        <v>11990.026380797823</v>
      </c>
      <c r="D21" s="447">
        <v>184643.22518241723</v>
      </c>
      <c r="E21" s="447">
        <v>601.75458510754277</v>
      </c>
    </row>
    <row r="22" spans="1:51" x14ac:dyDescent="0.25">
      <c r="A22" s="446" t="s">
        <v>163</v>
      </c>
      <c r="B22" s="447">
        <v>11648.060118776404</v>
      </c>
      <c r="C22" s="447">
        <v>592.47643071161121</v>
      </c>
      <c r="D22" s="447">
        <v>11052.932786808897</v>
      </c>
      <c r="E22" s="447">
        <v>2.6509012559803589</v>
      </c>
    </row>
    <row r="23" spans="1:51" x14ac:dyDescent="0.25">
      <c r="A23" s="448" t="s">
        <v>10</v>
      </c>
      <c r="B23" s="449">
        <v>10097.282884028111</v>
      </c>
      <c r="C23" s="449">
        <v>565.96741815180678</v>
      </c>
      <c r="D23" s="449">
        <v>9520.7118608524634</v>
      </c>
      <c r="E23" s="449">
        <v>10.603605023921434</v>
      </c>
    </row>
    <row r="24" spans="1:51" x14ac:dyDescent="0.25">
      <c r="A24" s="446" t="s">
        <v>10</v>
      </c>
      <c r="B24" s="447">
        <v>10097.282884028111</v>
      </c>
      <c r="C24" s="447">
        <v>565.96741815180678</v>
      </c>
      <c r="D24" s="447">
        <v>9520.7118608524634</v>
      </c>
      <c r="E24" s="447">
        <v>10.603605023921434</v>
      </c>
    </row>
    <row r="25" spans="1:51" x14ac:dyDescent="0.25">
      <c r="A25" s="448" t="s">
        <v>11</v>
      </c>
      <c r="B25" s="449">
        <v>41196.330968591392</v>
      </c>
      <c r="C25" s="449">
        <v>2400.3910872902129</v>
      </c>
      <c r="D25" s="449">
        <v>38758.827263714447</v>
      </c>
      <c r="E25" s="449">
        <v>37.112617583725019</v>
      </c>
    </row>
    <row r="26" spans="1:51" s="592" customFormat="1" x14ac:dyDescent="0.25">
      <c r="A26" s="446" t="s">
        <v>11</v>
      </c>
      <c r="B26" s="447">
        <v>41196.330968591392</v>
      </c>
      <c r="C26" s="447">
        <v>2400.3910872902129</v>
      </c>
      <c r="D26" s="447">
        <v>38758.827263714447</v>
      </c>
      <c r="E26" s="447">
        <v>37.112617583725019</v>
      </c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</row>
    <row r="27" spans="1:51" s="592" customFormat="1" x14ac:dyDescent="0.25">
      <c r="A27" s="448" t="s">
        <v>12</v>
      </c>
      <c r="B27" s="449">
        <v>31509.937779227224</v>
      </c>
      <c r="C27" s="449">
        <v>2578.0014714408721</v>
      </c>
      <c r="D27" s="449">
        <v>28859.036523243598</v>
      </c>
      <c r="E27" s="449">
        <v>72.899784539459858</v>
      </c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</row>
    <row r="28" spans="1:51" x14ac:dyDescent="0.25">
      <c r="A28" s="446" t="s">
        <v>12</v>
      </c>
      <c r="B28" s="447">
        <v>23253.70581746622</v>
      </c>
      <c r="C28" s="447">
        <v>1540.1736297246196</v>
      </c>
      <c r="D28" s="447">
        <v>21647.259656340142</v>
      </c>
      <c r="E28" s="447">
        <v>66.272531399508964</v>
      </c>
    </row>
    <row r="29" spans="1:51" x14ac:dyDescent="0.25">
      <c r="A29" s="446" t="s">
        <v>164</v>
      </c>
      <c r="B29" s="447">
        <v>8256.2319617500088</v>
      </c>
      <c r="C29" s="447">
        <v>1037.8278417163256</v>
      </c>
      <c r="D29" s="447">
        <v>7211.7768668938925</v>
      </c>
      <c r="E29" s="447">
        <v>6.6272531399508967</v>
      </c>
    </row>
    <row r="30" spans="1:51" x14ac:dyDescent="0.25">
      <c r="A30" s="448" t="s">
        <v>13</v>
      </c>
      <c r="B30" s="449">
        <v>29185.097377729584</v>
      </c>
      <c r="C30" s="449">
        <v>14012.664039110554</v>
      </c>
      <c r="D30" s="449">
        <v>15153.877029809939</v>
      </c>
      <c r="E30" s="449">
        <v>18.556308791862509</v>
      </c>
    </row>
    <row r="31" spans="1:51" x14ac:dyDescent="0.25">
      <c r="A31" s="446" t="s">
        <v>13</v>
      </c>
      <c r="B31" s="447">
        <v>15945.171054719965</v>
      </c>
      <c r="C31" s="447">
        <v>7115.0189710506229</v>
      </c>
      <c r="D31" s="447">
        <v>8820.8739292737464</v>
      </c>
      <c r="E31" s="447">
        <v>9.2781543959312547</v>
      </c>
    </row>
    <row r="32" spans="1:51" x14ac:dyDescent="0.25">
      <c r="A32" s="446" t="s">
        <v>165</v>
      </c>
      <c r="B32" s="447">
        <v>8268.1610174019188</v>
      </c>
      <c r="C32" s="447">
        <v>3867.6649324751365</v>
      </c>
      <c r="D32" s="447">
        <v>4393.8688317871647</v>
      </c>
      <c r="E32" s="447">
        <v>6.6272531399508967</v>
      </c>
    </row>
    <row r="33" spans="1:5" x14ac:dyDescent="0.25">
      <c r="A33" s="446" t="s">
        <v>166</v>
      </c>
      <c r="B33" s="447">
        <v>4971.7653055908022</v>
      </c>
      <c r="C33" s="447">
        <v>3029.9801355854602</v>
      </c>
      <c r="D33" s="447">
        <v>1939.1342687496763</v>
      </c>
      <c r="E33" s="447">
        <v>2.6509012559803589</v>
      </c>
    </row>
    <row r="34" spans="1:5" x14ac:dyDescent="0.25">
      <c r="A34" s="448" t="s">
        <v>14</v>
      </c>
      <c r="B34" s="449">
        <v>57205.123653476512</v>
      </c>
      <c r="C34" s="449">
        <v>7487.4705975158113</v>
      </c>
      <c r="D34" s="449">
        <v>49676.564086483013</v>
      </c>
      <c r="E34" s="449">
        <v>41.088969467695556</v>
      </c>
    </row>
    <row r="35" spans="1:5" x14ac:dyDescent="0.25">
      <c r="A35" s="446" t="s">
        <v>14</v>
      </c>
      <c r="B35" s="447">
        <v>28727.816911072408</v>
      </c>
      <c r="C35" s="447">
        <v>3613.1784119010576</v>
      </c>
      <c r="D35" s="447">
        <v>25105.360344770783</v>
      </c>
      <c r="E35" s="447">
        <v>9.2781543959312547</v>
      </c>
    </row>
    <row r="36" spans="1:5" x14ac:dyDescent="0.25">
      <c r="A36" s="446" t="s">
        <v>167</v>
      </c>
      <c r="B36" s="447">
        <v>9785.8019864504622</v>
      </c>
      <c r="C36" s="447">
        <v>2238.6861106754336</v>
      </c>
      <c r="D36" s="447">
        <v>7547.115875775361</v>
      </c>
      <c r="E36" s="447">
        <v>0</v>
      </c>
    </row>
    <row r="37" spans="1:5" x14ac:dyDescent="0.25">
      <c r="A37" s="446" t="s">
        <v>168</v>
      </c>
      <c r="B37" s="447">
        <v>18691.504755918399</v>
      </c>
      <c r="C37" s="447">
        <v>1635.6060749399155</v>
      </c>
      <c r="D37" s="447">
        <v>17024.087865904698</v>
      </c>
      <c r="E37" s="447">
        <v>31.810815071764299</v>
      </c>
    </row>
    <row r="38" spans="1:5" x14ac:dyDescent="0.25">
      <c r="A38" s="448" t="s">
        <v>15</v>
      </c>
      <c r="B38" s="449">
        <v>54420.351884065713</v>
      </c>
      <c r="C38" s="449">
        <v>2684.0375216800717</v>
      </c>
      <c r="D38" s="449">
        <v>51415.555310408272</v>
      </c>
      <c r="E38" s="449">
        <v>320.75905197362403</v>
      </c>
    </row>
    <row r="39" spans="1:5" x14ac:dyDescent="0.25">
      <c r="A39" s="446" t="s">
        <v>15</v>
      </c>
      <c r="B39" s="447">
        <v>54420.351884065713</v>
      </c>
      <c r="C39" s="447">
        <v>2684.0375216800717</v>
      </c>
      <c r="D39" s="447">
        <v>51415.555310408272</v>
      </c>
      <c r="E39" s="447">
        <v>320.75905197362403</v>
      </c>
    </row>
    <row r="40" spans="1:5" ht="14.25" customHeight="1" x14ac:dyDescent="0.25">
      <c r="A40" s="448" t="s">
        <v>169</v>
      </c>
      <c r="B40" s="449">
        <v>19008.287456008442</v>
      </c>
      <c r="C40" s="449">
        <v>728.99784539460404</v>
      </c>
      <c r="D40" s="449">
        <v>18266.035104333027</v>
      </c>
      <c r="E40" s="449">
        <v>13.254506279901792</v>
      </c>
    </row>
    <row r="41" spans="1:5" x14ac:dyDescent="0.25">
      <c r="A41" s="446" t="s">
        <v>169</v>
      </c>
      <c r="B41" s="447">
        <v>10170.182668567561</v>
      </c>
      <c r="C41" s="447">
        <v>430.7714540968077</v>
      </c>
      <c r="D41" s="447">
        <v>9734.1094119588524</v>
      </c>
      <c r="E41" s="447">
        <v>5.3018025119607177</v>
      </c>
    </row>
    <row r="42" spans="1:5" x14ac:dyDescent="0.25">
      <c r="A42" s="446" t="s">
        <v>170</v>
      </c>
      <c r="B42" s="447">
        <v>8838.1047874376163</v>
      </c>
      <c r="C42" s="447">
        <v>298.22639129779122</v>
      </c>
      <c r="D42" s="447">
        <v>8531.9256923719277</v>
      </c>
      <c r="E42" s="447">
        <v>7.9527037679410757</v>
      </c>
    </row>
    <row r="43" spans="1:5" x14ac:dyDescent="0.25">
      <c r="A43" s="448" t="s">
        <v>16</v>
      </c>
      <c r="B43" s="449">
        <v>21659.188711992068</v>
      </c>
      <c r="C43" s="449">
        <v>558.01471438386545</v>
      </c>
      <c r="D43" s="449">
        <v>21086.594040699605</v>
      </c>
      <c r="E43" s="449">
        <v>14.579956907891971</v>
      </c>
    </row>
    <row r="44" spans="1:5" x14ac:dyDescent="0.25">
      <c r="A44" s="446" t="s">
        <v>16</v>
      </c>
      <c r="B44" s="447">
        <v>16606.570918087276</v>
      </c>
      <c r="C44" s="447">
        <v>497.04398549631594</v>
      </c>
      <c r="D44" s="447">
        <v>16094.946975682835</v>
      </c>
      <c r="E44" s="447">
        <v>14.579956907891971</v>
      </c>
    </row>
    <row r="45" spans="1:5" x14ac:dyDescent="0.25">
      <c r="A45" s="446" t="s">
        <v>171</v>
      </c>
      <c r="B45" s="447">
        <v>5052.6177938981918</v>
      </c>
      <c r="C45" s="447">
        <v>60.97072888754824</v>
      </c>
      <c r="D45" s="447">
        <v>4991.6470650106521</v>
      </c>
      <c r="E45" s="447">
        <v>0</v>
      </c>
    </row>
    <row r="46" spans="1:5" x14ac:dyDescent="0.25">
      <c r="A46" s="448" t="s">
        <v>17</v>
      </c>
      <c r="B46" s="449">
        <v>39524.937726693715</v>
      </c>
      <c r="C46" s="449">
        <v>1977.5723369613927</v>
      </c>
      <c r="D46" s="449">
        <v>37518.20547591411</v>
      </c>
      <c r="E46" s="449">
        <v>29.159913815783941</v>
      </c>
    </row>
    <row r="47" spans="1:5" x14ac:dyDescent="0.25">
      <c r="A47" s="446" t="s">
        <v>17</v>
      </c>
      <c r="B47" s="447">
        <v>24478.422197730655</v>
      </c>
      <c r="C47" s="447">
        <v>1404.977665669617</v>
      </c>
      <c r="D47" s="447">
        <v>23053.562772639456</v>
      </c>
      <c r="E47" s="447">
        <v>19.881759419852688</v>
      </c>
    </row>
    <row r="48" spans="1:5" x14ac:dyDescent="0.25">
      <c r="A48" s="446" t="s">
        <v>172</v>
      </c>
      <c r="B48" s="447">
        <v>15046.515528942749</v>
      </c>
      <c r="C48" s="447">
        <v>572.59467129175789</v>
      </c>
      <c r="D48" s="447">
        <v>14464.642703255142</v>
      </c>
      <c r="E48" s="447">
        <v>9.2781543959312547</v>
      </c>
    </row>
    <row r="49" spans="1:5" x14ac:dyDescent="0.25">
      <c r="A49" s="448" t="s">
        <v>18</v>
      </c>
      <c r="B49" s="449">
        <v>17263.994429571216</v>
      </c>
      <c r="C49" s="449">
        <v>9100.5440117796352</v>
      </c>
      <c r="D49" s="449">
        <v>8154.1722633947784</v>
      </c>
      <c r="E49" s="449">
        <v>9.2781543959312547</v>
      </c>
    </row>
    <row r="50" spans="1:5" x14ac:dyDescent="0.25">
      <c r="A50" s="446" t="s">
        <v>18</v>
      </c>
      <c r="B50" s="447">
        <v>10649.995795899938</v>
      </c>
      <c r="C50" s="447">
        <v>5592.0761994901195</v>
      </c>
      <c r="D50" s="447">
        <v>5055.2686951541718</v>
      </c>
      <c r="E50" s="447">
        <v>2.6509012559803589</v>
      </c>
    </row>
    <row r="51" spans="1:5" x14ac:dyDescent="0.25">
      <c r="A51" s="446" t="s">
        <v>173</v>
      </c>
      <c r="B51" s="447">
        <v>6613.9986336704051</v>
      </c>
      <c r="C51" s="447">
        <v>3508.4678122898481</v>
      </c>
      <c r="D51" s="447">
        <v>3098.9035682409399</v>
      </c>
      <c r="E51" s="447">
        <v>6.6272531399508967</v>
      </c>
    </row>
    <row r="52" spans="1:5" x14ac:dyDescent="0.25">
      <c r="A52" s="448" t="s">
        <v>174</v>
      </c>
      <c r="B52" s="449">
        <v>12745.533238752119</v>
      </c>
      <c r="C52" s="449">
        <v>384.38068211715193</v>
      </c>
      <c r="D52" s="449">
        <v>12342.596247843161</v>
      </c>
      <c r="E52" s="449">
        <v>18.556308791862509</v>
      </c>
    </row>
    <row r="53" spans="1:5" x14ac:dyDescent="0.25">
      <c r="A53" s="446" t="s">
        <v>174</v>
      </c>
      <c r="B53" s="447">
        <v>12745.533238752119</v>
      </c>
      <c r="C53" s="447">
        <v>384.38068211715193</v>
      </c>
      <c r="D53" s="447">
        <v>12342.596247843161</v>
      </c>
      <c r="E53" s="447">
        <v>18.556308791862509</v>
      </c>
    </row>
    <row r="54" spans="1:5" x14ac:dyDescent="0.25">
      <c r="A54" s="448" t="s">
        <v>175</v>
      </c>
      <c r="B54" s="449">
        <v>14378.488412435792</v>
      </c>
      <c r="C54" s="449">
        <v>939.74449524504928</v>
      </c>
      <c r="D54" s="449">
        <v>13421.513059027016</v>
      </c>
      <c r="E54" s="449">
        <v>17.23085816387233</v>
      </c>
    </row>
    <row r="55" spans="1:5" x14ac:dyDescent="0.25">
      <c r="A55" s="446" t="s">
        <v>175</v>
      </c>
      <c r="B55" s="447">
        <v>14378.488412435792</v>
      </c>
      <c r="C55" s="447">
        <v>939.74449524504928</v>
      </c>
      <c r="D55" s="447">
        <v>13421.513059027016</v>
      </c>
      <c r="E55" s="447">
        <v>17.23085816387233</v>
      </c>
    </row>
    <row r="56" spans="1:5" x14ac:dyDescent="0.25">
      <c r="A56" s="448" t="s">
        <v>176</v>
      </c>
      <c r="B56" s="449">
        <v>17611.262494105071</v>
      </c>
      <c r="C56" s="449">
        <v>776.71406800225202</v>
      </c>
      <c r="D56" s="449">
        <v>16805.388512286048</v>
      </c>
      <c r="E56" s="449">
        <v>29.159913815783941</v>
      </c>
    </row>
    <row r="57" spans="1:5" x14ac:dyDescent="0.25">
      <c r="A57" s="446" t="s">
        <v>176</v>
      </c>
      <c r="B57" s="447">
        <v>10557.214251940639</v>
      </c>
      <c r="C57" s="447">
        <v>576.57102317572856</v>
      </c>
      <c r="D57" s="447">
        <v>9952.8087655772015</v>
      </c>
      <c r="E57" s="447">
        <v>27.834463187793762</v>
      </c>
    </row>
    <row r="58" spans="1:5" x14ac:dyDescent="0.25">
      <c r="A58" s="446" t="s">
        <v>177</v>
      </c>
      <c r="B58" s="447">
        <v>7054.0482421630832</v>
      </c>
      <c r="C58" s="447">
        <v>200.14304482651781</v>
      </c>
      <c r="D58" s="447">
        <v>6852.579746708604</v>
      </c>
      <c r="E58" s="447">
        <v>1.3254506279901794</v>
      </c>
    </row>
    <row r="59" spans="1:5" x14ac:dyDescent="0.25">
      <c r="A59" s="448" t="s">
        <v>178</v>
      </c>
      <c r="B59" s="449">
        <v>24759.41773086492</v>
      </c>
      <c r="C59" s="449">
        <v>1228.6927321469175</v>
      </c>
      <c r="D59" s="449">
        <v>23501.565084900689</v>
      </c>
      <c r="E59" s="447">
        <v>29.159913815783941</v>
      </c>
    </row>
    <row r="60" spans="1:5" x14ac:dyDescent="0.25">
      <c r="A60" s="446" t="s">
        <v>178</v>
      </c>
      <c r="B60" s="447">
        <v>17183.141941263715</v>
      </c>
      <c r="C60" s="447">
        <v>779.36496925823246</v>
      </c>
      <c r="D60" s="447">
        <v>16378.593410072694</v>
      </c>
      <c r="E60" s="447">
        <v>25.183561931813404</v>
      </c>
    </row>
    <row r="61" spans="1:5" x14ac:dyDescent="0.25">
      <c r="A61" s="446" t="s">
        <v>179</v>
      </c>
      <c r="B61" s="447">
        <v>7576.2757895911409</v>
      </c>
      <c r="C61" s="447">
        <v>449.32776288867001</v>
      </c>
      <c r="D61" s="447">
        <v>7122.9716748185629</v>
      </c>
      <c r="E61" s="447">
        <v>3.9763518839705383</v>
      </c>
    </row>
    <row r="62" spans="1:5" x14ac:dyDescent="0.25">
      <c r="A62" s="448" t="s">
        <v>180</v>
      </c>
      <c r="B62" s="449">
        <v>7484.8196962598313</v>
      </c>
      <c r="C62" s="449">
        <v>4684.1425193169734</v>
      </c>
      <c r="D62" s="449">
        <v>2799.3517263152012</v>
      </c>
      <c r="E62" s="449">
        <v>1.3254506279901794</v>
      </c>
    </row>
    <row r="63" spans="1:5" x14ac:dyDescent="0.25">
      <c r="A63" s="446" t="s">
        <v>180</v>
      </c>
      <c r="B63" s="447">
        <v>7484.8196962598313</v>
      </c>
      <c r="C63" s="447">
        <v>4684.1425193169734</v>
      </c>
      <c r="D63" s="447">
        <v>2799.3517263152012</v>
      </c>
      <c r="E63" s="447">
        <v>1.3254506279901794</v>
      </c>
    </row>
    <row r="64" spans="1:5" x14ac:dyDescent="0.25">
      <c r="A64" s="448" t="s">
        <v>181</v>
      </c>
      <c r="B64" s="449">
        <v>15548.861316950957</v>
      </c>
      <c r="C64" s="449">
        <v>7511.3287088196312</v>
      </c>
      <c r="D64" s="449">
        <v>8032.2308056196989</v>
      </c>
      <c r="E64" s="449">
        <v>5.3018025119607177</v>
      </c>
    </row>
    <row r="65" spans="1:51" x14ac:dyDescent="0.25">
      <c r="A65" s="446" t="s">
        <v>181</v>
      </c>
      <c r="B65" s="447">
        <v>15548.861316950957</v>
      </c>
      <c r="C65" s="447">
        <v>7511.3287088196312</v>
      </c>
      <c r="D65" s="447">
        <v>8032.2308056196989</v>
      </c>
      <c r="E65" s="447">
        <v>5.3018025119607177</v>
      </c>
    </row>
    <row r="66" spans="1:51" x14ac:dyDescent="0.25">
      <c r="A66" s="448" t="s">
        <v>182</v>
      </c>
      <c r="B66" s="449">
        <v>17450.882968118061</v>
      </c>
      <c r="C66" s="449">
        <v>645.49445583122008</v>
      </c>
      <c r="D66" s="449">
        <v>16796.110357890106</v>
      </c>
      <c r="E66" s="449">
        <v>9.2781543959312547</v>
      </c>
    </row>
    <row r="67" spans="1:51" x14ac:dyDescent="0.25">
      <c r="A67" s="446" t="s">
        <v>182</v>
      </c>
      <c r="B67" s="447">
        <v>17450.882968118061</v>
      </c>
      <c r="C67" s="447">
        <v>645.49445583122008</v>
      </c>
      <c r="D67" s="447">
        <v>16796.110357890106</v>
      </c>
      <c r="E67" s="447">
        <v>9.2781543959312547</v>
      </c>
    </row>
    <row r="68" spans="1:51" x14ac:dyDescent="0.25">
      <c r="A68" s="448" t="s">
        <v>183</v>
      </c>
      <c r="B68" s="449">
        <v>8061.3907194354788</v>
      </c>
      <c r="C68" s="449">
        <v>599.10368385156232</v>
      </c>
      <c r="D68" s="449">
        <v>7459.6361343280214</v>
      </c>
      <c r="E68" s="449">
        <v>2.6509012559803589</v>
      </c>
    </row>
    <row r="69" spans="1:51" s="592" customFormat="1" x14ac:dyDescent="0.25">
      <c r="A69" s="446" t="s">
        <v>183</v>
      </c>
      <c r="B69" s="447">
        <v>8061.3907194354788</v>
      </c>
      <c r="C69" s="447">
        <v>599.10368385156232</v>
      </c>
      <c r="D69" s="447">
        <v>7459.6361343280214</v>
      </c>
      <c r="E69" s="447">
        <v>2.6509012559803589</v>
      </c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</row>
    <row r="70" spans="1:51" s="592" customFormat="1" x14ac:dyDescent="0.25">
      <c r="A70" s="448" t="s">
        <v>184</v>
      </c>
      <c r="B70" s="449">
        <v>9979.3177781370014</v>
      </c>
      <c r="C70" s="449">
        <v>3363.9936938389387</v>
      </c>
      <c r="D70" s="449">
        <v>6615.3240842983951</v>
      </c>
      <c r="E70" s="449">
        <v>0</v>
      </c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</row>
    <row r="71" spans="1:51" x14ac:dyDescent="0.25">
      <c r="A71" s="476" t="s">
        <v>184</v>
      </c>
      <c r="B71" s="477">
        <v>9979.3177781370014</v>
      </c>
      <c r="C71" s="477">
        <v>3363.9936938389387</v>
      </c>
      <c r="D71" s="477">
        <v>6615.3240842983951</v>
      </c>
      <c r="E71" s="477">
        <v>0</v>
      </c>
    </row>
    <row r="72" spans="1:51" s="606" customFormat="1" x14ac:dyDescent="0.25">
      <c r="A72" s="607"/>
      <c r="B72" s="607"/>
      <c r="C72" s="607"/>
      <c r="D72" s="607"/>
      <c r="E72" s="607"/>
    </row>
    <row r="73" spans="1:51" s="606" customFormat="1" x14ac:dyDescent="0.25"/>
    <row r="74" spans="1:51" s="606" customFormat="1" x14ac:dyDescent="0.25"/>
    <row r="75" spans="1:51" s="606" customFormat="1" x14ac:dyDescent="0.25"/>
    <row r="76" spans="1:51" s="606" customFormat="1" x14ac:dyDescent="0.25"/>
    <row r="77" spans="1:51" s="606" customFormat="1" x14ac:dyDescent="0.25"/>
    <row r="78" spans="1:51" s="606" customFormat="1" x14ac:dyDescent="0.25"/>
    <row r="79" spans="1:51" s="606" customFormat="1" x14ac:dyDescent="0.25"/>
    <row r="80" spans="1:51" s="606" customFormat="1" x14ac:dyDescent="0.25"/>
    <row r="81" s="606" customFormat="1" x14ac:dyDescent="0.25"/>
    <row r="82" s="606" customFormat="1" x14ac:dyDescent="0.25"/>
    <row r="83" s="606" customFormat="1" x14ac:dyDescent="0.25"/>
    <row r="84" s="606" customFormat="1" x14ac:dyDescent="0.25"/>
    <row r="85" s="606" customFormat="1" x14ac:dyDescent="0.25"/>
    <row r="86" s="606" customFormat="1" x14ac:dyDescent="0.25"/>
    <row r="87" s="606" customFormat="1" x14ac:dyDescent="0.25"/>
    <row r="88" s="606" customFormat="1" x14ac:dyDescent="0.25"/>
    <row r="89" s="606" customFormat="1" x14ac:dyDescent="0.25"/>
    <row r="90" s="606" customFormat="1" x14ac:dyDescent="0.25"/>
    <row r="91" s="606" customFormat="1" x14ac:dyDescent="0.25"/>
    <row r="92" s="606" customFormat="1" x14ac:dyDescent="0.25"/>
    <row r="93" s="606" customFormat="1" x14ac:dyDescent="0.25"/>
    <row r="94" s="606" customFormat="1" x14ac:dyDescent="0.25"/>
    <row r="95" s="606" customFormat="1" x14ac:dyDescent="0.25"/>
    <row r="96" s="606" customFormat="1" x14ac:dyDescent="0.25"/>
    <row r="97" s="606" customFormat="1" x14ac:dyDescent="0.25"/>
    <row r="98" s="606" customFormat="1" x14ac:dyDescent="0.25"/>
    <row r="99" s="606" customFormat="1" x14ac:dyDescent="0.25"/>
    <row r="100" s="606" customFormat="1" x14ac:dyDescent="0.25"/>
    <row r="101" s="606" customFormat="1" x14ac:dyDescent="0.25"/>
    <row r="102" s="606" customFormat="1" x14ac:dyDescent="0.25"/>
    <row r="103" s="606" customFormat="1" x14ac:dyDescent="0.25"/>
    <row r="104" s="606" customFormat="1" x14ac:dyDescent="0.25"/>
    <row r="105" s="606" customFormat="1" x14ac:dyDescent="0.25"/>
    <row r="106" s="606" customFormat="1" x14ac:dyDescent="0.25"/>
    <row r="107" s="606" customFormat="1" x14ac:dyDescent="0.25"/>
    <row r="108" s="606" customFormat="1" x14ac:dyDescent="0.25"/>
    <row r="109" s="606" customFormat="1" x14ac:dyDescent="0.25"/>
    <row r="110" s="606" customFormat="1" x14ac:dyDescent="0.25"/>
    <row r="111" s="606" customFormat="1" x14ac:dyDescent="0.25"/>
    <row r="112" s="606" customFormat="1" x14ac:dyDescent="0.25"/>
    <row r="113" s="606" customFormat="1" x14ac:dyDescent="0.25"/>
    <row r="114" s="606" customFormat="1" x14ac:dyDescent="0.25"/>
    <row r="115" s="606" customFormat="1" x14ac:dyDescent="0.25"/>
    <row r="116" s="606" customFormat="1" x14ac:dyDescent="0.25"/>
    <row r="117" s="606" customFormat="1" x14ac:dyDescent="0.25"/>
    <row r="118" s="606" customFormat="1" x14ac:dyDescent="0.25"/>
    <row r="119" s="606" customFormat="1" x14ac:dyDescent="0.25"/>
    <row r="120" s="606" customFormat="1" x14ac:dyDescent="0.25"/>
    <row r="121" s="606" customFormat="1" x14ac:dyDescent="0.25"/>
    <row r="122" s="606" customFormat="1" x14ac:dyDescent="0.25"/>
    <row r="123" s="606" customFormat="1" x14ac:dyDescent="0.25"/>
    <row r="124" s="606" customFormat="1" x14ac:dyDescent="0.25"/>
    <row r="125" s="606" customFormat="1" x14ac:dyDescent="0.25"/>
    <row r="126" s="606" customFormat="1" x14ac:dyDescent="0.25"/>
    <row r="127" s="606" customFormat="1" x14ac:dyDescent="0.25"/>
    <row r="128" s="606" customFormat="1" x14ac:dyDescent="0.25"/>
    <row r="129" s="606" customFormat="1" x14ac:dyDescent="0.25"/>
    <row r="130" s="606" customFormat="1" x14ac:dyDescent="0.25"/>
    <row r="131" s="606" customFormat="1" x14ac:dyDescent="0.25"/>
    <row r="132" s="606" customFormat="1" x14ac:dyDescent="0.25"/>
    <row r="133" s="606" customFormat="1" x14ac:dyDescent="0.25"/>
    <row r="134" s="606" customFormat="1" x14ac:dyDescent="0.25"/>
    <row r="135" s="606" customFormat="1" x14ac:dyDescent="0.25"/>
    <row r="136" s="606" customFormat="1" x14ac:dyDescent="0.25"/>
    <row r="137" s="606" customFormat="1" x14ac:dyDescent="0.25"/>
    <row r="138" s="606" customFormat="1" x14ac:dyDescent="0.25"/>
    <row r="139" s="606" customFormat="1" x14ac:dyDescent="0.25"/>
    <row r="140" s="606" customFormat="1" x14ac:dyDescent="0.25"/>
    <row r="141" s="606" customFormat="1" x14ac:dyDescent="0.25"/>
    <row r="142" s="606" customFormat="1" x14ac:dyDescent="0.25"/>
    <row r="143" s="606" customFormat="1" x14ac:dyDescent="0.25"/>
    <row r="144" s="606" customFormat="1" x14ac:dyDescent="0.25"/>
    <row r="145" s="606" customFormat="1" x14ac:dyDescent="0.25"/>
    <row r="146" s="606" customFormat="1" x14ac:dyDescent="0.25"/>
    <row r="147" s="606" customFormat="1" x14ac:dyDescent="0.25"/>
    <row r="148" s="606" customFormat="1" x14ac:dyDescent="0.25"/>
    <row r="149" s="606" customFormat="1" x14ac:dyDescent="0.25"/>
    <row r="150" s="606" customFormat="1" x14ac:dyDescent="0.25"/>
    <row r="151" s="606" customFormat="1" x14ac:dyDescent="0.25"/>
    <row r="152" s="606" customFormat="1" x14ac:dyDescent="0.25"/>
    <row r="153" s="606" customFormat="1" x14ac:dyDescent="0.25"/>
    <row r="154" s="606" customFormat="1" x14ac:dyDescent="0.25"/>
    <row r="155" s="606" customFormat="1" x14ac:dyDescent="0.25"/>
    <row r="156" s="606" customFormat="1" x14ac:dyDescent="0.25"/>
    <row r="157" s="606" customFormat="1" x14ac:dyDescent="0.25"/>
    <row r="158" s="606" customFormat="1" x14ac:dyDescent="0.25"/>
    <row r="159" s="606" customFormat="1" x14ac:dyDescent="0.25"/>
    <row r="160" s="606" customFormat="1" x14ac:dyDescent="0.25"/>
    <row r="161" s="606" customFormat="1" x14ac:dyDescent="0.25"/>
    <row r="162" s="606" customFormat="1" x14ac:dyDescent="0.25"/>
    <row r="163" s="606" customFormat="1" x14ac:dyDescent="0.25"/>
    <row r="164" s="606" customFormat="1" x14ac:dyDescent="0.25"/>
    <row r="165" s="606" customFormat="1" x14ac:dyDescent="0.25"/>
    <row r="166" s="606" customFormat="1" x14ac:dyDescent="0.25"/>
    <row r="167" s="606" customFormat="1" x14ac:dyDescent="0.25"/>
    <row r="168" s="606" customFormat="1" x14ac:dyDescent="0.25"/>
    <row r="169" s="606" customFormat="1" x14ac:dyDescent="0.25"/>
    <row r="170" s="606" customFormat="1" x14ac:dyDescent="0.25"/>
    <row r="171" s="606" customFormat="1" x14ac:dyDescent="0.25"/>
    <row r="172" s="606" customFormat="1" x14ac:dyDescent="0.25"/>
    <row r="173" s="606" customFormat="1" x14ac:dyDescent="0.25"/>
    <row r="174" s="606" customFormat="1" x14ac:dyDescent="0.25"/>
    <row r="175" s="606" customFormat="1" x14ac:dyDescent="0.25"/>
    <row r="176" s="606" customFormat="1" x14ac:dyDescent="0.25"/>
    <row r="177" s="606" customFormat="1" x14ac:dyDescent="0.25"/>
    <row r="178" s="606" customFormat="1" x14ac:dyDescent="0.25"/>
    <row r="179" s="606" customFormat="1" x14ac:dyDescent="0.25"/>
    <row r="180" s="606" customFormat="1" x14ac:dyDescent="0.25"/>
    <row r="181" s="606" customFormat="1" x14ac:dyDescent="0.25"/>
    <row r="182" s="606" customFormat="1" x14ac:dyDescent="0.25"/>
    <row r="183" s="606" customFormat="1" x14ac:dyDescent="0.25"/>
    <row r="184" s="606" customFormat="1" x14ac:dyDescent="0.25"/>
    <row r="185" s="606" customFormat="1" x14ac:dyDescent="0.25"/>
    <row r="186" s="606" customFormat="1" x14ac:dyDescent="0.25"/>
    <row r="187" s="606" customFormat="1" x14ac:dyDescent="0.25"/>
    <row r="188" s="606" customFormat="1" x14ac:dyDescent="0.25"/>
    <row r="189" s="606" customFormat="1" x14ac:dyDescent="0.25"/>
    <row r="190" s="606" customFormat="1" x14ac:dyDescent="0.25"/>
    <row r="191" s="606" customFormat="1" x14ac:dyDescent="0.25"/>
    <row r="192" s="606" customFormat="1" x14ac:dyDescent="0.25"/>
    <row r="193" s="606" customFormat="1" x14ac:dyDescent="0.25"/>
    <row r="194" s="606" customFormat="1" x14ac:dyDescent="0.25"/>
    <row r="195" s="606" customFormat="1" x14ac:dyDescent="0.25"/>
    <row r="196" s="606" customFormat="1" x14ac:dyDescent="0.25"/>
    <row r="197" s="606" customFormat="1" x14ac:dyDescent="0.25"/>
    <row r="198" s="606" customFormat="1" x14ac:dyDescent="0.25"/>
    <row r="199" s="606" customFormat="1" x14ac:dyDescent="0.25"/>
    <row r="200" s="606" customFormat="1" x14ac:dyDescent="0.25"/>
    <row r="201" s="606" customFormat="1" x14ac:dyDescent="0.25"/>
    <row r="202" s="606" customFormat="1" x14ac:dyDescent="0.25"/>
    <row r="203" s="606" customFormat="1" x14ac:dyDescent="0.25"/>
    <row r="204" s="606" customFormat="1" x14ac:dyDescent="0.25"/>
    <row r="205" s="606" customFormat="1" x14ac:dyDescent="0.25"/>
    <row r="206" s="606" customFormat="1" x14ac:dyDescent="0.25"/>
    <row r="207" s="606" customFormat="1" x14ac:dyDescent="0.25"/>
    <row r="208" s="606" customFormat="1" x14ac:dyDescent="0.25"/>
    <row r="209" s="606" customFormat="1" x14ac:dyDescent="0.25"/>
    <row r="210" s="606" customFormat="1" x14ac:dyDescent="0.25"/>
    <row r="211" s="606" customFormat="1" x14ac:dyDescent="0.25"/>
    <row r="212" s="606" customFormat="1" x14ac:dyDescent="0.25"/>
    <row r="213" s="606" customFormat="1" x14ac:dyDescent="0.25"/>
    <row r="214" s="606" customFormat="1" x14ac:dyDescent="0.25"/>
    <row r="215" s="606" customFormat="1" x14ac:dyDescent="0.25"/>
    <row r="216" s="606" customFormat="1" x14ac:dyDescent="0.25"/>
    <row r="217" s="606" customFormat="1" x14ac:dyDescent="0.25"/>
    <row r="218" s="606" customFormat="1" x14ac:dyDescent="0.25"/>
    <row r="219" s="606" customFormat="1" x14ac:dyDescent="0.25"/>
    <row r="220" s="606" customFormat="1" x14ac:dyDescent="0.25"/>
    <row r="221" s="606" customFormat="1" x14ac:dyDescent="0.25"/>
    <row r="222" s="606" customFormat="1" x14ac:dyDescent="0.25"/>
    <row r="223" s="606" customFormat="1" x14ac:dyDescent="0.25"/>
    <row r="224" s="606" customFormat="1" x14ac:dyDescent="0.25"/>
    <row r="225" s="606" customFormat="1" x14ac:dyDescent="0.25"/>
    <row r="226" s="606" customFormat="1" x14ac:dyDescent="0.25"/>
    <row r="227" s="606" customFormat="1" x14ac:dyDescent="0.25"/>
    <row r="228" s="606" customFormat="1" x14ac:dyDescent="0.25"/>
    <row r="229" s="606" customFormat="1" x14ac:dyDescent="0.25"/>
    <row r="230" s="606" customFormat="1" x14ac:dyDescent="0.25"/>
    <row r="231" s="606" customFormat="1" x14ac:dyDescent="0.25"/>
    <row r="232" s="606" customFormat="1" x14ac:dyDescent="0.25"/>
    <row r="233" s="606" customFormat="1" x14ac:dyDescent="0.25"/>
    <row r="234" s="606" customFormat="1" x14ac:dyDescent="0.25"/>
    <row r="235" s="606" customFormat="1" x14ac:dyDescent="0.25"/>
    <row r="236" s="606" customFormat="1" x14ac:dyDescent="0.25"/>
    <row r="237" s="606" customFormat="1" x14ac:dyDescent="0.25"/>
    <row r="238" s="606" customFormat="1" x14ac:dyDescent="0.25"/>
    <row r="239" s="606" customFormat="1" x14ac:dyDescent="0.25"/>
    <row r="240" s="606" customFormat="1" x14ac:dyDescent="0.25"/>
    <row r="241" s="606" customFormat="1" x14ac:dyDescent="0.25"/>
    <row r="242" s="606" customFormat="1" x14ac:dyDescent="0.25"/>
    <row r="243" s="606" customFormat="1" x14ac:dyDescent="0.25"/>
    <row r="244" s="606" customFormat="1" x14ac:dyDescent="0.25"/>
    <row r="245" s="606" customFormat="1" x14ac:dyDescent="0.25"/>
    <row r="246" s="606" customFormat="1" x14ac:dyDescent="0.25"/>
    <row r="247" s="606" customFormat="1" x14ac:dyDescent="0.25"/>
    <row r="248" s="606" customFormat="1" x14ac:dyDescent="0.25"/>
    <row r="249" s="606" customFormat="1" x14ac:dyDescent="0.25"/>
    <row r="250" s="606" customFormat="1" x14ac:dyDescent="0.25"/>
    <row r="251" s="606" customFormat="1" x14ac:dyDescent="0.25"/>
    <row r="252" s="606" customFormat="1" x14ac:dyDescent="0.25"/>
    <row r="253" s="606" customFormat="1" x14ac:dyDescent="0.25"/>
    <row r="254" s="606" customFormat="1" x14ac:dyDescent="0.25"/>
    <row r="255" s="606" customFormat="1" x14ac:dyDescent="0.25"/>
    <row r="256" s="606" customFormat="1" x14ac:dyDescent="0.25"/>
    <row r="257" s="606" customFormat="1" x14ac:dyDescent="0.25"/>
    <row r="258" s="606" customFormat="1" x14ac:dyDescent="0.25"/>
    <row r="259" s="606" customFormat="1" x14ac:dyDescent="0.25"/>
    <row r="260" s="606" customFormat="1" x14ac:dyDescent="0.25"/>
    <row r="261" s="606" customFormat="1" x14ac:dyDescent="0.25"/>
    <row r="262" s="606" customFormat="1" x14ac:dyDescent="0.25"/>
    <row r="263" s="606" customFormat="1" x14ac:dyDescent="0.25"/>
    <row r="264" s="606" customFormat="1" x14ac:dyDescent="0.25"/>
    <row r="265" s="606" customFormat="1" x14ac:dyDescent="0.25"/>
    <row r="266" s="606" customFormat="1" x14ac:dyDescent="0.25"/>
    <row r="267" s="606" customFormat="1" x14ac:dyDescent="0.25"/>
    <row r="268" s="606" customFormat="1" x14ac:dyDescent="0.25"/>
    <row r="269" s="606" customFormat="1" x14ac:dyDescent="0.25"/>
    <row r="270" s="606" customFormat="1" x14ac:dyDescent="0.25"/>
    <row r="271" s="606" customFormat="1" x14ac:dyDescent="0.25"/>
    <row r="272" s="606" customFormat="1" x14ac:dyDescent="0.25"/>
    <row r="273" s="606" customFormat="1" x14ac:dyDescent="0.25"/>
    <row r="274" s="606" customFormat="1" x14ac:dyDescent="0.25"/>
    <row r="275" s="606" customFormat="1" x14ac:dyDescent="0.25"/>
    <row r="276" s="606" customFormat="1" x14ac:dyDescent="0.25"/>
    <row r="277" s="606" customFormat="1" x14ac:dyDescent="0.25"/>
    <row r="278" s="606" customFormat="1" x14ac:dyDescent="0.25"/>
    <row r="279" s="606" customFormat="1" x14ac:dyDescent="0.25"/>
    <row r="280" s="606" customFormat="1" x14ac:dyDescent="0.25"/>
    <row r="281" s="606" customFormat="1" x14ac:dyDescent="0.25"/>
    <row r="282" s="606" customFormat="1" x14ac:dyDescent="0.25"/>
    <row r="283" s="606" customFormat="1" x14ac:dyDescent="0.25"/>
    <row r="284" s="606" customFormat="1" x14ac:dyDescent="0.25"/>
    <row r="285" s="606" customFormat="1" x14ac:dyDescent="0.25"/>
    <row r="286" s="606" customFormat="1" x14ac:dyDescent="0.25"/>
    <row r="287" s="606" customFormat="1" x14ac:dyDescent="0.25"/>
    <row r="288" s="606" customFormat="1" x14ac:dyDescent="0.25"/>
    <row r="289" s="606" customFormat="1" x14ac:dyDescent="0.25"/>
    <row r="290" s="606" customFormat="1" x14ac:dyDescent="0.25"/>
    <row r="291" s="606" customFormat="1" x14ac:dyDescent="0.25"/>
    <row r="292" s="606" customFormat="1" x14ac:dyDescent="0.25"/>
    <row r="293" s="606" customFormat="1" x14ac:dyDescent="0.25"/>
    <row r="294" s="606" customFormat="1" x14ac:dyDescent="0.25"/>
    <row r="295" s="606" customFormat="1" x14ac:dyDescent="0.25"/>
    <row r="296" s="606" customFormat="1" x14ac:dyDescent="0.25"/>
    <row r="297" s="606" customFormat="1" x14ac:dyDescent="0.25"/>
    <row r="298" s="606" customFormat="1" x14ac:dyDescent="0.25"/>
    <row r="299" s="606" customFormat="1" x14ac:dyDescent="0.25"/>
    <row r="300" s="606" customFormat="1" x14ac:dyDescent="0.25"/>
    <row r="301" s="606" customFormat="1" x14ac:dyDescent="0.25"/>
    <row r="302" s="606" customFormat="1" x14ac:dyDescent="0.25"/>
    <row r="303" s="606" customFormat="1" x14ac:dyDescent="0.25"/>
    <row r="304" s="606" customFormat="1" x14ac:dyDescent="0.25"/>
    <row r="305" s="606" customFormat="1" x14ac:dyDescent="0.25"/>
    <row r="306" s="606" customFormat="1" x14ac:dyDescent="0.25"/>
    <row r="307" s="606" customFormat="1" x14ac:dyDescent="0.25"/>
    <row r="308" s="606" customFormat="1" x14ac:dyDescent="0.25"/>
    <row r="309" s="606" customFormat="1" x14ac:dyDescent="0.25"/>
    <row r="310" s="606" customFormat="1" x14ac:dyDescent="0.25"/>
    <row r="311" s="606" customFormat="1" x14ac:dyDescent="0.25"/>
    <row r="312" s="606" customFormat="1" x14ac:dyDescent="0.25"/>
    <row r="313" s="606" customFormat="1" x14ac:dyDescent="0.25"/>
    <row r="314" s="606" customFormat="1" x14ac:dyDescent="0.25"/>
    <row r="315" s="606" customFormat="1" x14ac:dyDescent="0.25"/>
    <row r="316" s="606" customFormat="1" x14ac:dyDescent="0.25"/>
    <row r="317" s="606" customFormat="1" x14ac:dyDescent="0.25"/>
    <row r="318" s="606" customFormat="1" x14ac:dyDescent="0.25"/>
    <row r="319" s="606" customFormat="1" x14ac:dyDescent="0.25"/>
    <row r="320" s="606" customFormat="1" x14ac:dyDescent="0.25"/>
    <row r="321" s="606" customFormat="1" x14ac:dyDescent="0.25"/>
    <row r="322" s="606" customFormat="1" x14ac:dyDescent="0.25"/>
    <row r="323" s="606" customFormat="1" x14ac:dyDescent="0.25"/>
    <row r="324" s="606" customFormat="1" x14ac:dyDescent="0.25"/>
    <row r="325" s="606" customFormat="1" x14ac:dyDescent="0.25"/>
    <row r="326" s="606" customFormat="1" x14ac:dyDescent="0.25"/>
    <row r="327" s="606" customFormat="1" x14ac:dyDescent="0.25"/>
    <row r="328" s="606" customFormat="1" x14ac:dyDescent="0.25"/>
    <row r="329" s="606" customFormat="1" x14ac:dyDescent="0.25"/>
    <row r="330" s="606" customFormat="1" x14ac:dyDescent="0.25"/>
    <row r="331" s="606" customFormat="1" x14ac:dyDescent="0.25"/>
    <row r="332" s="606" customFormat="1" x14ac:dyDescent="0.25"/>
    <row r="333" s="606" customFormat="1" x14ac:dyDescent="0.25"/>
    <row r="334" s="606" customFormat="1" x14ac:dyDescent="0.25"/>
    <row r="335" s="606" customFormat="1" x14ac:dyDescent="0.25"/>
    <row r="336" s="606" customFormat="1" x14ac:dyDescent="0.25"/>
    <row r="337" s="606" customFormat="1" x14ac:dyDescent="0.25"/>
    <row r="338" s="606" customFormat="1" x14ac:dyDescent="0.25"/>
    <row r="339" s="606" customFormat="1" x14ac:dyDescent="0.25"/>
    <row r="340" s="606" customFormat="1" x14ac:dyDescent="0.25"/>
    <row r="341" s="606" customFormat="1" x14ac:dyDescent="0.25"/>
    <row r="342" s="606" customFormat="1" x14ac:dyDescent="0.25"/>
    <row r="343" s="606" customFormat="1" x14ac:dyDescent="0.25"/>
    <row r="344" s="606" customFormat="1" x14ac:dyDescent="0.25"/>
    <row r="345" s="606" customFormat="1" x14ac:dyDescent="0.25"/>
    <row r="346" s="606" customFormat="1" x14ac:dyDescent="0.25"/>
    <row r="347" s="606" customFormat="1" x14ac:dyDescent="0.25"/>
    <row r="348" s="606" customFormat="1" x14ac:dyDescent="0.25"/>
    <row r="349" s="606" customFormat="1" x14ac:dyDescent="0.25"/>
    <row r="350" s="606" customFormat="1" x14ac:dyDescent="0.25"/>
    <row r="351" s="606" customFormat="1" x14ac:dyDescent="0.25"/>
    <row r="352" s="606" customFormat="1" x14ac:dyDescent="0.25"/>
    <row r="353" s="606" customFormat="1" x14ac:dyDescent="0.25"/>
    <row r="354" s="606" customFormat="1" x14ac:dyDescent="0.25"/>
    <row r="355" s="606" customFormat="1" x14ac:dyDescent="0.25"/>
    <row r="356" s="606" customFormat="1" x14ac:dyDescent="0.25"/>
    <row r="357" s="606" customFormat="1" x14ac:dyDescent="0.25"/>
    <row r="358" s="606" customFormat="1" x14ac:dyDescent="0.25"/>
    <row r="359" s="606" customFormat="1" x14ac:dyDescent="0.25"/>
    <row r="360" s="606" customFormat="1" x14ac:dyDescent="0.25"/>
    <row r="361" s="606" customFormat="1" x14ac:dyDescent="0.25"/>
    <row r="362" s="606" customFormat="1" x14ac:dyDescent="0.25"/>
    <row r="363" s="606" customFormat="1" x14ac:dyDescent="0.25"/>
    <row r="364" s="606" customFormat="1" x14ac:dyDescent="0.25"/>
    <row r="365" s="606" customFormat="1" x14ac:dyDescent="0.25"/>
    <row r="366" s="606" customFormat="1" x14ac:dyDescent="0.25"/>
    <row r="367" s="606" customFormat="1" x14ac:dyDescent="0.25"/>
    <row r="368" s="606" customFormat="1" x14ac:dyDescent="0.25"/>
    <row r="369" s="606" customFormat="1" x14ac:dyDescent="0.25"/>
    <row r="370" s="606" customFormat="1" x14ac:dyDescent="0.25"/>
    <row r="371" s="606" customFormat="1" x14ac:dyDescent="0.25"/>
    <row r="372" s="606" customFormat="1" x14ac:dyDescent="0.25"/>
    <row r="373" s="606" customFormat="1" x14ac:dyDescent="0.25"/>
    <row r="374" s="606" customFormat="1" x14ac:dyDescent="0.25"/>
    <row r="375" s="606" customFormat="1" x14ac:dyDescent="0.25"/>
    <row r="376" s="606" customFormat="1" x14ac:dyDescent="0.25"/>
    <row r="377" s="606" customFormat="1" x14ac:dyDescent="0.25"/>
  </sheetData>
  <mergeCells count="5"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A72"/>
  <sheetViews>
    <sheetView workbookViewId="0">
      <selection activeCell="K13" sqref="K13"/>
    </sheetView>
  </sheetViews>
  <sheetFormatPr defaultRowHeight="15" x14ac:dyDescent="0.25"/>
  <cols>
    <col min="1" max="1" width="19.28515625" style="25" customWidth="1"/>
    <col min="2" max="2" width="11.42578125" style="25" customWidth="1"/>
    <col min="3" max="3" width="18.5703125" style="25" customWidth="1"/>
    <col min="4" max="4" width="14.140625" style="25" customWidth="1"/>
    <col min="5" max="5" width="11.28515625" style="606" customWidth="1"/>
    <col min="6" max="6" width="24.42578125" style="606" customWidth="1"/>
    <col min="7" max="53" width="9.140625" style="606"/>
    <col min="54" max="16384" width="9.140625" style="25"/>
  </cols>
  <sheetData>
    <row r="1" spans="1:6" ht="30.75" customHeight="1" x14ac:dyDescent="0.25">
      <c r="A1" s="1036" t="s">
        <v>596</v>
      </c>
      <c r="B1" s="1036"/>
      <c r="C1" s="1036"/>
      <c r="D1" s="1036"/>
      <c r="E1" s="1036"/>
      <c r="F1" s="1036"/>
    </row>
    <row r="2" spans="1:6" ht="12" customHeight="1" x14ac:dyDescent="0.25">
      <c r="A2" s="1097" t="s">
        <v>523</v>
      </c>
      <c r="B2" s="1099" t="s">
        <v>318</v>
      </c>
      <c r="C2" s="1099" t="s">
        <v>419</v>
      </c>
      <c r="D2" s="1101" t="s">
        <v>420</v>
      </c>
      <c r="E2" s="1101"/>
      <c r="F2" s="1101"/>
    </row>
    <row r="3" spans="1:6" ht="47.25" customHeight="1" x14ac:dyDescent="0.25">
      <c r="A3" s="1098"/>
      <c r="B3" s="1100"/>
      <c r="C3" s="1100"/>
      <c r="D3" s="837" t="s">
        <v>421</v>
      </c>
      <c r="E3" s="837" t="s">
        <v>422</v>
      </c>
      <c r="F3" s="837" t="s">
        <v>597</v>
      </c>
    </row>
    <row r="4" spans="1:6" x14ac:dyDescent="0.25">
      <c r="A4" s="462" t="s">
        <v>163</v>
      </c>
      <c r="B4" s="463">
        <v>760147.26059758139</v>
      </c>
      <c r="C4" s="463">
        <v>98480.981659769561</v>
      </c>
      <c r="D4" s="463">
        <v>64484.49850240755</v>
      </c>
      <c r="E4" s="463">
        <v>816.47758684195867</v>
      </c>
      <c r="F4" s="463">
        <v>33180.005570496905</v>
      </c>
    </row>
    <row r="5" spans="1:6" x14ac:dyDescent="0.25">
      <c r="A5" s="464"/>
      <c r="B5" s="465"/>
      <c r="C5" s="465"/>
      <c r="D5" s="465"/>
      <c r="E5" s="465"/>
      <c r="F5" s="465"/>
    </row>
    <row r="6" spans="1:6" x14ac:dyDescent="0.25">
      <c r="A6" s="462" t="s">
        <v>3</v>
      </c>
      <c r="B6" s="463"/>
      <c r="C6" s="463"/>
      <c r="D6" s="463"/>
      <c r="E6" s="463"/>
      <c r="F6" s="463"/>
    </row>
    <row r="7" spans="1:6" x14ac:dyDescent="0.25">
      <c r="A7" s="453" t="s">
        <v>4</v>
      </c>
      <c r="B7" s="454">
        <v>297921.53765265149</v>
      </c>
      <c r="C7" s="454">
        <v>23164.900625390768</v>
      </c>
      <c r="D7" s="454">
        <v>8375.5225182691083</v>
      </c>
      <c r="E7" s="454">
        <v>314.1317988336732</v>
      </c>
      <c r="F7" s="454">
        <v>14475.246308279062</v>
      </c>
    </row>
    <row r="8" spans="1:6" x14ac:dyDescent="0.25">
      <c r="A8" s="453" t="s">
        <v>5</v>
      </c>
      <c r="B8" s="454">
        <v>462225.72295094852</v>
      </c>
      <c r="C8" s="454">
        <v>75316.081034356641</v>
      </c>
      <c r="D8" s="454">
        <v>56108.975984127283</v>
      </c>
      <c r="E8" s="454">
        <v>502.3457880082766</v>
      </c>
      <c r="F8" s="828">
        <v>18704.759262198317</v>
      </c>
    </row>
    <row r="9" spans="1:6" x14ac:dyDescent="0.25">
      <c r="A9" s="458" t="s">
        <v>185</v>
      </c>
      <c r="B9" s="457"/>
      <c r="C9" s="457"/>
      <c r="D9" s="457"/>
      <c r="E9" s="457"/>
      <c r="F9" s="457"/>
    </row>
    <row r="10" spans="1:6" x14ac:dyDescent="0.25">
      <c r="A10" s="455" t="s">
        <v>6</v>
      </c>
      <c r="B10" s="456">
        <v>50618.959482985192</v>
      </c>
      <c r="C10" s="456">
        <v>2193.6207893237738</v>
      </c>
      <c r="D10" s="456">
        <v>226.65205738632167</v>
      </c>
      <c r="E10" s="456">
        <v>25.183561931813404</v>
      </c>
      <c r="F10" s="456">
        <v>1941.7851700056567</v>
      </c>
    </row>
    <row r="11" spans="1:6" x14ac:dyDescent="0.25">
      <c r="A11" s="453" t="s">
        <v>6</v>
      </c>
      <c r="B11" s="454">
        <v>15804.673288153026</v>
      </c>
      <c r="C11" s="454">
        <v>878.77376635749908</v>
      </c>
      <c r="D11" s="454">
        <v>137.84686531097873</v>
      </c>
      <c r="E11" s="454">
        <v>10.603605023921434</v>
      </c>
      <c r="F11" s="454">
        <v>730.32329602259426</v>
      </c>
    </row>
    <row r="12" spans="1:6" x14ac:dyDescent="0.25">
      <c r="A12" s="453" t="s">
        <v>158</v>
      </c>
      <c r="B12" s="454">
        <v>12143.778653644662</v>
      </c>
      <c r="C12" s="454">
        <v>453.3041147726405</v>
      </c>
      <c r="D12" s="454">
        <v>18.556308791862509</v>
      </c>
      <c r="E12" s="454">
        <v>3.9763518839705383</v>
      </c>
      <c r="F12" s="454">
        <v>430.7714540968077</v>
      </c>
    </row>
    <row r="13" spans="1:6" x14ac:dyDescent="0.25">
      <c r="A13" s="453" t="s">
        <v>159</v>
      </c>
      <c r="B13" s="454">
        <v>10203.31893426731</v>
      </c>
      <c r="C13" s="454">
        <v>445.35141100469951</v>
      </c>
      <c r="D13" s="454">
        <v>22.532660675833046</v>
      </c>
      <c r="E13" s="454">
        <v>2.6509012559803589</v>
      </c>
      <c r="F13" s="454">
        <v>420.16784907288638</v>
      </c>
    </row>
    <row r="14" spans="1:6" x14ac:dyDescent="0.25">
      <c r="A14" s="453" t="s">
        <v>160</v>
      </c>
      <c r="B14" s="454">
        <v>12467.188606874221</v>
      </c>
      <c r="C14" s="454">
        <v>416.19149718891589</v>
      </c>
      <c r="D14" s="454">
        <v>47.716222607646451</v>
      </c>
      <c r="E14" s="454">
        <v>7.9527037679410757</v>
      </c>
      <c r="F14" s="454">
        <v>360.52257081332897</v>
      </c>
    </row>
    <row r="15" spans="1:6" x14ac:dyDescent="0.25">
      <c r="A15" s="455" t="s">
        <v>7</v>
      </c>
      <c r="B15" s="456">
        <v>25035.111461487217</v>
      </c>
      <c r="C15" s="456">
        <v>11340.555573082725</v>
      </c>
      <c r="D15" s="456">
        <v>10699.037469135568</v>
      </c>
      <c r="E15" s="456">
        <v>23.858111303823225</v>
      </c>
      <c r="F15" s="456">
        <v>617.65999264342543</v>
      </c>
    </row>
    <row r="16" spans="1:6" x14ac:dyDescent="0.25">
      <c r="A16" s="453" t="s">
        <v>161</v>
      </c>
      <c r="B16" s="454">
        <v>12281.625518955621</v>
      </c>
      <c r="C16" s="454">
        <v>5163.9556466493514</v>
      </c>
      <c r="D16" s="454">
        <v>4829.9420883958728</v>
      </c>
      <c r="E16" s="454">
        <v>15.90540753588215</v>
      </c>
      <c r="F16" s="454">
        <v>318.1081507176437</v>
      </c>
    </row>
    <row r="17" spans="1:53" x14ac:dyDescent="0.25">
      <c r="A17" s="453" t="s">
        <v>162</v>
      </c>
      <c r="B17" s="454">
        <v>12753.485942520059</v>
      </c>
      <c r="C17" s="454">
        <v>6176.599926433707</v>
      </c>
      <c r="D17" s="454">
        <v>5869.0953807400283</v>
      </c>
      <c r="E17" s="454">
        <v>7.9527037679410757</v>
      </c>
      <c r="F17" s="454">
        <v>299.55184192578139</v>
      </c>
    </row>
    <row r="18" spans="1:53" x14ac:dyDescent="0.25">
      <c r="A18" s="455" t="s">
        <v>8</v>
      </c>
      <c r="B18" s="456">
        <v>26519.616164838048</v>
      </c>
      <c r="C18" s="456">
        <v>10137.046402867811</v>
      </c>
      <c r="D18" s="456">
        <v>9458.4156813369336</v>
      </c>
      <c r="E18" s="456">
        <v>21.207210047842867</v>
      </c>
      <c r="F18" s="456">
        <v>657.42351148313207</v>
      </c>
    </row>
    <row r="19" spans="1:53" x14ac:dyDescent="0.25">
      <c r="A19" s="453" t="s">
        <v>8</v>
      </c>
      <c r="B19" s="454">
        <v>26519.616164838048</v>
      </c>
      <c r="C19" s="454">
        <v>10137.046402867811</v>
      </c>
      <c r="D19" s="454">
        <v>9458.4156813369336</v>
      </c>
      <c r="E19" s="454">
        <v>21.207210047842867</v>
      </c>
      <c r="F19" s="454">
        <v>657.42351148313207</v>
      </c>
    </row>
    <row r="20" spans="1:53" x14ac:dyDescent="0.25">
      <c r="A20" s="459" t="s">
        <v>9</v>
      </c>
      <c r="B20" s="456">
        <v>208883.06626686538</v>
      </c>
      <c r="C20" s="456">
        <v>12582.50281150935</v>
      </c>
      <c r="D20" s="456">
        <v>335.33900888151584</v>
      </c>
      <c r="E20" s="456">
        <v>102.0596983552438</v>
      </c>
      <c r="F20" s="456">
        <v>12145.104104272652</v>
      </c>
    </row>
    <row r="21" spans="1:53" x14ac:dyDescent="0.25">
      <c r="A21" s="453" t="s">
        <v>9</v>
      </c>
      <c r="B21" s="454">
        <v>197235.00614820121</v>
      </c>
      <c r="C21" s="454">
        <v>11990.026380797823</v>
      </c>
      <c r="D21" s="454">
        <v>323.40995322960435</v>
      </c>
      <c r="E21" s="454">
        <v>100.73424772725362</v>
      </c>
      <c r="F21" s="454">
        <v>11565.882179841024</v>
      </c>
    </row>
    <row r="22" spans="1:53" x14ac:dyDescent="0.25">
      <c r="A22" s="453" t="s">
        <v>163</v>
      </c>
      <c r="B22" s="454">
        <v>11648.060118776404</v>
      </c>
      <c r="C22" s="454">
        <v>592.47643071161121</v>
      </c>
      <c r="D22" s="454">
        <v>11.929055651911613</v>
      </c>
      <c r="E22" s="454">
        <v>1.3254506279901794</v>
      </c>
      <c r="F22" s="454">
        <v>579.221924431709</v>
      </c>
    </row>
    <row r="23" spans="1:53" x14ac:dyDescent="0.25">
      <c r="A23" s="455" t="s">
        <v>10</v>
      </c>
      <c r="B23" s="456">
        <v>10097.282884028111</v>
      </c>
      <c r="C23" s="456">
        <v>565.96741815180678</v>
      </c>
      <c r="D23" s="456">
        <v>13.254506279901792</v>
      </c>
      <c r="E23" s="456">
        <v>11.929055651911613</v>
      </c>
      <c r="F23" s="456">
        <v>540.78385621999257</v>
      </c>
    </row>
    <row r="24" spans="1:53" x14ac:dyDescent="0.25">
      <c r="A24" s="453" t="s">
        <v>10</v>
      </c>
      <c r="B24" s="454">
        <v>10097.282884028111</v>
      </c>
      <c r="C24" s="454">
        <v>565.96741815180678</v>
      </c>
      <c r="D24" s="454">
        <v>13.254506279901792</v>
      </c>
      <c r="E24" s="454">
        <v>11.929055651911613</v>
      </c>
      <c r="F24" s="454">
        <v>540.78385621999257</v>
      </c>
    </row>
    <row r="25" spans="1:53" s="592" customFormat="1" x14ac:dyDescent="0.25">
      <c r="A25" s="455" t="s">
        <v>11</v>
      </c>
      <c r="B25" s="456">
        <v>41196.330968591392</v>
      </c>
      <c r="C25" s="456">
        <v>2400.3910872902129</v>
      </c>
      <c r="D25" s="456">
        <v>63.621630143528598</v>
      </c>
      <c r="E25" s="456">
        <v>35.78716695573484</v>
      </c>
      <c r="F25" s="456">
        <v>2300.9822901909633</v>
      </c>
      <c r="G25" s="606"/>
      <c r="H25" s="606"/>
      <c r="I25" s="606"/>
      <c r="J25" s="606"/>
      <c r="K25" s="606"/>
      <c r="L25" s="606"/>
      <c r="M25" s="606"/>
      <c r="N25" s="606"/>
      <c r="O25" s="606"/>
      <c r="P25" s="606"/>
      <c r="Q25" s="606"/>
      <c r="R25" s="606"/>
      <c r="S25" s="606"/>
      <c r="T25" s="606"/>
      <c r="U25" s="606"/>
      <c r="V25" s="606"/>
      <c r="W25" s="606"/>
      <c r="X25" s="606"/>
      <c r="Y25" s="606"/>
      <c r="Z25" s="606"/>
      <c r="AA25" s="606"/>
      <c r="AB25" s="606"/>
      <c r="AC25" s="606"/>
      <c r="AD25" s="606"/>
      <c r="AE25" s="606"/>
      <c r="AF25" s="606"/>
      <c r="AG25" s="606"/>
      <c r="AH25" s="606"/>
      <c r="AI25" s="606"/>
      <c r="AJ25" s="606"/>
      <c r="AK25" s="606"/>
      <c r="AL25" s="606"/>
      <c r="AM25" s="606"/>
      <c r="AN25" s="606"/>
      <c r="AO25" s="606"/>
      <c r="AP25" s="606"/>
      <c r="AQ25" s="606"/>
      <c r="AR25" s="606"/>
      <c r="AS25" s="606"/>
      <c r="AT25" s="606"/>
      <c r="AU25" s="606"/>
      <c r="AV25" s="606"/>
      <c r="AW25" s="606"/>
      <c r="AX25" s="606"/>
      <c r="AY25" s="606"/>
      <c r="AZ25" s="606"/>
      <c r="BA25" s="606"/>
    </row>
    <row r="26" spans="1:53" s="592" customFormat="1" x14ac:dyDescent="0.25">
      <c r="A26" s="453" t="s">
        <v>11</v>
      </c>
      <c r="B26" s="454">
        <v>41196.330968591392</v>
      </c>
      <c r="C26" s="454">
        <v>2400.3910872902129</v>
      </c>
      <c r="D26" s="454">
        <v>63.621630143528598</v>
      </c>
      <c r="E26" s="454">
        <v>35.78716695573484</v>
      </c>
      <c r="F26" s="454">
        <v>2300.9822901909633</v>
      </c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</row>
    <row r="27" spans="1:53" x14ac:dyDescent="0.25">
      <c r="A27" s="455" t="s">
        <v>12</v>
      </c>
      <c r="B27" s="456">
        <v>31509.937779227224</v>
      </c>
      <c r="C27" s="456">
        <v>2578.0014714408721</v>
      </c>
      <c r="D27" s="456">
        <v>1334.7287823861352</v>
      </c>
      <c r="E27" s="456">
        <v>242.55746492220399</v>
      </c>
      <c r="F27" s="456">
        <v>1000.7152241325995</v>
      </c>
    </row>
    <row r="28" spans="1:53" x14ac:dyDescent="0.25">
      <c r="A28" s="453" t="s">
        <v>12</v>
      </c>
      <c r="B28" s="454">
        <v>23253.70581746622</v>
      </c>
      <c r="C28" s="454">
        <v>1540.1736297246196</v>
      </c>
      <c r="D28" s="454">
        <v>548.7365599879339</v>
      </c>
      <c r="E28" s="454">
        <v>239.9065636662236</v>
      </c>
      <c r="F28" s="454">
        <v>751.53050607043781</v>
      </c>
    </row>
    <row r="29" spans="1:53" x14ac:dyDescent="0.25">
      <c r="A29" s="453" t="s">
        <v>164</v>
      </c>
      <c r="B29" s="454">
        <v>8256.2319617500088</v>
      </c>
      <c r="C29" s="454">
        <v>1037.8278417163256</v>
      </c>
      <c r="D29" s="454">
        <v>785.99222239818357</v>
      </c>
      <c r="E29" s="454">
        <v>2.6509012559803589</v>
      </c>
      <c r="F29" s="454">
        <v>249.18471806215496</v>
      </c>
    </row>
    <row r="30" spans="1:53" x14ac:dyDescent="0.25">
      <c r="A30" s="455" t="s">
        <v>13</v>
      </c>
      <c r="B30" s="456">
        <v>29185.097377729584</v>
      </c>
      <c r="C30" s="456">
        <v>14012.664039110554</v>
      </c>
      <c r="D30" s="456">
        <v>13017.250617490068</v>
      </c>
      <c r="E30" s="456">
        <v>103.38514898323398</v>
      </c>
      <c r="F30" s="456">
        <v>892.0282726374013</v>
      </c>
    </row>
    <row r="31" spans="1:53" x14ac:dyDescent="0.25">
      <c r="A31" s="453" t="s">
        <v>13</v>
      </c>
      <c r="B31" s="454">
        <v>15945.171054719965</v>
      </c>
      <c r="C31" s="454">
        <v>7115.0189710506229</v>
      </c>
      <c r="D31" s="454">
        <v>6714.7328813976446</v>
      </c>
      <c r="E31" s="454">
        <v>6.6272531399508967</v>
      </c>
      <c r="F31" s="454">
        <v>393.65883651308309</v>
      </c>
    </row>
    <row r="32" spans="1:53" x14ac:dyDescent="0.25">
      <c r="A32" s="453" t="s">
        <v>165</v>
      </c>
      <c r="B32" s="454">
        <v>8268.1610174019188</v>
      </c>
      <c r="C32" s="454">
        <v>3867.6649324751365</v>
      </c>
      <c r="D32" s="454">
        <v>3549.5567817575379</v>
      </c>
      <c r="E32" s="454">
        <v>95.432445215292901</v>
      </c>
      <c r="F32" s="454">
        <v>222.67570550235109</v>
      </c>
    </row>
    <row r="33" spans="1:6" x14ac:dyDescent="0.25">
      <c r="A33" s="453" t="s">
        <v>166</v>
      </c>
      <c r="B33" s="454">
        <v>4971.7653055908022</v>
      </c>
      <c r="C33" s="454">
        <v>3029.9801355854602</v>
      </c>
      <c r="D33" s="454">
        <v>2752.9609543355514</v>
      </c>
      <c r="E33" s="454">
        <v>1.3254506279901794</v>
      </c>
      <c r="F33" s="454">
        <v>275.69373062195842</v>
      </c>
    </row>
    <row r="34" spans="1:6" x14ac:dyDescent="0.25">
      <c r="A34" s="455" t="s">
        <v>14</v>
      </c>
      <c r="B34" s="456">
        <v>57205.123653476512</v>
      </c>
      <c r="C34" s="456">
        <v>7487.4705975158113</v>
      </c>
      <c r="D34" s="456">
        <v>5899.5807451837982</v>
      </c>
      <c r="E34" s="456">
        <v>49.04167323563663</v>
      </c>
      <c r="F34" s="456">
        <v>1538.8481790966293</v>
      </c>
    </row>
    <row r="35" spans="1:6" x14ac:dyDescent="0.25">
      <c r="A35" s="453" t="s">
        <v>14</v>
      </c>
      <c r="B35" s="454">
        <v>28727.816911072408</v>
      </c>
      <c r="C35" s="454">
        <v>3613.1784119010576</v>
      </c>
      <c r="D35" s="454">
        <v>2882.8551158785708</v>
      </c>
      <c r="E35" s="454">
        <v>29.159913815783941</v>
      </c>
      <c r="F35" s="454">
        <v>701.16338220680939</v>
      </c>
    </row>
    <row r="36" spans="1:6" x14ac:dyDescent="0.25">
      <c r="A36" s="453" t="s">
        <v>167</v>
      </c>
      <c r="B36" s="454">
        <v>9785.8019864504622</v>
      </c>
      <c r="C36" s="454">
        <v>2238.6861106754336</v>
      </c>
      <c r="D36" s="454">
        <v>1868.8853854661945</v>
      </c>
      <c r="E36" s="454">
        <v>14.579956907891971</v>
      </c>
      <c r="F36" s="454">
        <v>355.22076830136831</v>
      </c>
    </row>
    <row r="37" spans="1:6" x14ac:dyDescent="0.25">
      <c r="A37" s="453" t="s">
        <v>168</v>
      </c>
      <c r="B37" s="454">
        <v>18691.504755918399</v>
      </c>
      <c r="C37" s="454">
        <v>1635.6060749399155</v>
      </c>
      <c r="D37" s="454">
        <v>1147.840243839514</v>
      </c>
      <c r="E37" s="454">
        <v>5.3018025119607177</v>
      </c>
      <c r="F37" s="454">
        <v>482.46402858842413</v>
      </c>
    </row>
    <row r="38" spans="1:6" x14ac:dyDescent="0.25">
      <c r="A38" s="455" t="s">
        <v>15</v>
      </c>
      <c r="B38" s="456">
        <v>54420.351884065713</v>
      </c>
      <c r="C38" s="456">
        <v>2684.0375216800717</v>
      </c>
      <c r="D38" s="456">
        <v>26.509012559803583</v>
      </c>
      <c r="E38" s="456">
        <v>30.48536444377412</v>
      </c>
      <c r="F38" s="456">
        <v>2627.0431446765019</v>
      </c>
    </row>
    <row r="39" spans="1:6" x14ac:dyDescent="0.25">
      <c r="A39" s="453" t="s">
        <v>15</v>
      </c>
      <c r="B39" s="454">
        <v>54420.351884065713</v>
      </c>
      <c r="C39" s="454">
        <v>2684.0375216800717</v>
      </c>
      <c r="D39" s="454">
        <v>26.509012559803583</v>
      </c>
      <c r="E39" s="454">
        <v>30.48536444377412</v>
      </c>
      <c r="F39" s="454">
        <v>2627.0431446765019</v>
      </c>
    </row>
    <row r="40" spans="1:6" x14ac:dyDescent="0.25">
      <c r="A40" s="459" t="s">
        <v>169</v>
      </c>
      <c r="B40" s="456">
        <v>19008.287456008442</v>
      </c>
      <c r="C40" s="456">
        <v>728.99784539460404</v>
      </c>
      <c r="D40" s="456">
        <v>27.834463187793762</v>
      </c>
      <c r="E40" s="456">
        <v>6.6272531399508967</v>
      </c>
      <c r="F40" s="456">
        <v>694.53612906685828</v>
      </c>
    </row>
    <row r="41" spans="1:6" x14ac:dyDescent="0.25">
      <c r="A41" s="453" t="s">
        <v>169</v>
      </c>
      <c r="B41" s="454">
        <v>10170.182668567561</v>
      </c>
      <c r="C41" s="454">
        <v>430.7714540968077</v>
      </c>
      <c r="D41" s="454">
        <v>18.556308791862509</v>
      </c>
      <c r="E41" s="454">
        <v>5.3018025119607177</v>
      </c>
      <c r="F41" s="454">
        <v>406.91334279298474</v>
      </c>
    </row>
    <row r="42" spans="1:6" x14ac:dyDescent="0.25">
      <c r="A42" s="453" t="s">
        <v>170</v>
      </c>
      <c r="B42" s="454">
        <v>8838.1047874376163</v>
      </c>
      <c r="C42" s="454">
        <v>298.22639129779122</v>
      </c>
      <c r="D42" s="454">
        <v>9.2781543959312547</v>
      </c>
      <c r="E42" s="454">
        <v>1.3254506279901794</v>
      </c>
      <c r="F42" s="454">
        <v>287.62278627386991</v>
      </c>
    </row>
    <row r="43" spans="1:6" x14ac:dyDescent="0.25">
      <c r="A43" s="455" t="s">
        <v>16</v>
      </c>
      <c r="B43" s="456">
        <v>21659.188711992068</v>
      </c>
      <c r="C43" s="456">
        <v>558.01471438386545</v>
      </c>
      <c r="D43" s="456">
        <v>14.579956907891971</v>
      </c>
      <c r="E43" s="456">
        <v>5.3018025119607177</v>
      </c>
      <c r="F43" s="456">
        <v>538.13295496401213</v>
      </c>
    </row>
    <row r="44" spans="1:6" x14ac:dyDescent="0.25">
      <c r="A44" s="453" t="s">
        <v>16</v>
      </c>
      <c r="B44" s="454">
        <v>16606.570918087276</v>
      </c>
      <c r="C44" s="454">
        <v>497.04398549631594</v>
      </c>
      <c r="D44" s="454">
        <v>14.579956907891971</v>
      </c>
      <c r="E44" s="454">
        <v>1.3254506279901794</v>
      </c>
      <c r="F44" s="454">
        <v>481.13857796043396</v>
      </c>
    </row>
    <row r="45" spans="1:6" x14ac:dyDescent="0.25">
      <c r="A45" s="453" t="s">
        <v>171</v>
      </c>
      <c r="B45" s="454">
        <v>5052.6177938981918</v>
      </c>
      <c r="C45" s="454">
        <v>60.97072888754824</v>
      </c>
      <c r="D45" s="454">
        <v>0</v>
      </c>
      <c r="E45" s="454">
        <v>3.9763518839705383</v>
      </c>
      <c r="F45" s="454">
        <v>56.994377003577704</v>
      </c>
    </row>
    <row r="46" spans="1:6" x14ac:dyDescent="0.25">
      <c r="A46" s="455" t="s">
        <v>17</v>
      </c>
      <c r="B46" s="456">
        <v>39524.937726693715</v>
      </c>
      <c r="C46" s="456">
        <v>1977.5723369613927</v>
      </c>
      <c r="D46" s="456">
        <v>258.46287245808628</v>
      </c>
      <c r="E46" s="456">
        <v>42.414420095685735</v>
      </c>
      <c r="F46" s="456">
        <v>1676.6950444076124</v>
      </c>
    </row>
    <row r="47" spans="1:6" x14ac:dyDescent="0.25">
      <c r="A47" s="453" t="s">
        <v>17</v>
      </c>
      <c r="B47" s="454">
        <v>24478.422197730655</v>
      </c>
      <c r="C47" s="454">
        <v>1404.977665669617</v>
      </c>
      <c r="D47" s="454">
        <v>227.97750801431187</v>
      </c>
      <c r="E47" s="454">
        <v>14.579956907891971</v>
      </c>
      <c r="F47" s="454">
        <v>1162.4202007474064</v>
      </c>
    </row>
    <row r="48" spans="1:6" x14ac:dyDescent="0.25">
      <c r="A48" s="453" t="s">
        <v>172</v>
      </c>
      <c r="B48" s="454">
        <v>15046.515528942749</v>
      </c>
      <c r="C48" s="454">
        <v>572.59467129175789</v>
      </c>
      <c r="D48" s="454">
        <v>30.48536444377412</v>
      </c>
      <c r="E48" s="454">
        <v>27.834463187793762</v>
      </c>
      <c r="F48" s="454">
        <v>514.27484366018814</v>
      </c>
    </row>
    <row r="49" spans="1:6" x14ac:dyDescent="0.25">
      <c r="A49" s="455" t="s">
        <v>18</v>
      </c>
      <c r="B49" s="456">
        <v>17263.994429571216</v>
      </c>
      <c r="C49" s="456">
        <v>9100.5440117796352</v>
      </c>
      <c r="D49" s="456">
        <v>8321.1790425215186</v>
      </c>
      <c r="E49" s="456">
        <v>17.23085816387233</v>
      </c>
      <c r="F49" s="456">
        <v>762.13411109435958</v>
      </c>
    </row>
    <row r="50" spans="1:6" x14ac:dyDescent="0.25">
      <c r="A50" s="453" t="s">
        <v>18</v>
      </c>
      <c r="B50" s="454">
        <v>10649.995795899938</v>
      </c>
      <c r="C50" s="454">
        <v>5592.0761994901195</v>
      </c>
      <c r="D50" s="454">
        <v>5212.9973198849812</v>
      </c>
      <c r="E50" s="454">
        <v>11.929055651911613</v>
      </c>
      <c r="F50" s="454">
        <v>367.14982395327979</v>
      </c>
    </row>
    <row r="51" spans="1:6" x14ac:dyDescent="0.25">
      <c r="A51" s="453" t="s">
        <v>173</v>
      </c>
      <c r="B51" s="454">
        <v>6613.9986336704051</v>
      </c>
      <c r="C51" s="454">
        <v>3508.4678122898481</v>
      </c>
      <c r="D51" s="454">
        <v>3108.1817226368698</v>
      </c>
      <c r="E51" s="454">
        <v>5.3018025119607177</v>
      </c>
      <c r="F51" s="454">
        <v>394.98428714107325</v>
      </c>
    </row>
    <row r="52" spans="1:6" x14ac:dyDescent="0.25">
      <c r="A52" s="455" t="s">
        <v>174</v>
      </c>
      <c r="B52" s="456">
        <v>12745.533238752119</v>
      </c>
      <c r="C52" s="456">
        <v>384.38068211715193</v>
      </c>
      <c r="D52" s="456">
        <v>14.579956907891971</v>
      </c>
      <c r="E52" s="456">
        <v>10.603605023921434</v>
      </c>
      <c r="F52" s="456">
        <v>359.1971201853388</v>
      </c>
    </row>
    <row r="53" spans="1:6" x14ac:dyDescent="0.25">
      <c r="A53" s="453" t="s">
        <v>174</v>
      </c>
      <c r="B53" s="454">
        <v>12745.533238752119</v>
      </c>
      <c r="C53" s="454">
        <v>384.38068211715193</v>
      </c>
      <c r="D53" s="454">
        <v>14.579956907891971</v>
      </c>
      <c r="E53" s="454">
        <v>10.603605023921434</v>
      </c>
      <c r="F53" s="454">
        <v>359.1971201853388</v>
      </c>
    </row>
    <row r="54" spans="1:6" x14ac:dyDescent="0.25">
      <c r="A54" s="455" t="s">
        <v>175</v>
      </c>
      <c r="B54" s="456">
        <v>14378.488412435792</v>
      </c>
      <c r="C54" s="456">
        <v>939.74449524504928</v>
      </c>
      <c r="D54" s="456">
        <v>96.75789584328308</v>
      </c>
      <c r="E54" s="456">
        <v>2.6509012559803589</v>
      </c>
      <c r="F54" s="456">
        <v>840.33569814578266</v>
      </c>
    </row>
    <row r="55" spans="1:6" x14ac:dyDescent="0.25">
      <c r="A55" s="453" t="s">
        <v>175</v>
      </c>
      <c r="B55" s="454">
        <v>14378.488412435792</v>
      </c>
      <c r="C55" s="454">
        <v>939.74449524504928</v>
      </c>
      <c r="D55" s="454">
        <v>96.75789584328308</v>
      </c>
      <c r="E55" s="454">
        <v>2.6509012559803589</v>
      </c>
      <c r="F55" s="454">
        <v>840.33569814578266</v>
      </c>
    </row>
    <row r="56" spans="1:6" x14ac:dyDescent="0.25">
      <c r="A56" s="455" t="s">
        <v>176</v>
      </c>
      <c r="B56" s="456">
        <v>17611.262494105071</v>
      </c>
      <c r="C56" s="456">
        <v>776.71406800225202</v>
      </c>
      <c r="D56" s="456">
        <v>51.692574491616988</v>
      </c>
      <c r="E56" s="456">
        <v>0</v>
      </c>
      <c r="F56" s="456">
        <v>725.02149351063338</v>
      </c>
    </row>
    <row r="57" spans="1:6" x14ac:dyDescent="0.25">
      <c r="A57" s="453" t="s">
        <v>176</v>
      </c>
      <c r="B57" s="454">
        <v>10557.214251940639</v>
      </c>
      <c r="C57" s="454">
        <v>576.57102317572856</v>
      </c>
      <c r="D57" s="454">
        <v>6.6272531399508967</v>
      </c>
      <c r="E57" s="454">
        <v>0</v>
      </c>
      <c r="F57" s="454">
        <v>569.94377003577745</v>
      </c>
    </row>
    <row r="58" spans="1:6" x14ac:dyDescent="0.25">
      <c r="A58" s="453" t="s">
        <v>177</v>
      </c>
      <c r="B58" s="454">
        <v>7054.0482421630832</v>
      </c>
      <c r="C58" s="454">
        <v>200.14304482651781</v>
      </c>
      <c r="D58" s="454">
        <v>45.065321351666093</v>
      </c>
      <c r="E58" s="454">
        <v>0</v>
      </c>
      <c r="F58" s="454">
        <v>155.07772347485124</v>
      </c>
    </row>
    <row r="59" spans="1:6" x14ac:dyDescent="0.25">
      <c r="A59" s="455" t="s">
        <v>178</v>
      </c>
      <c r="B59" s="456">
        <v>24759.41773086492</v>
      </c>
      <c r="C59" s="456">
        <v>1228.6927321469175</v>
      </c>
      <c r="D59" s="456">
        <v>416.19149718891589</v>
      </c>
      <c r="E59" s="456">
        <v>71.574333911469679</v>
      </c>
      <c r="F59" s="456">
        <v>740.92690104651604</v>
      </c>
    </row>
    <row r="60" spans="1:6" x14ac:dyDescent="0.25">
      <c r="A60" s="453" t="s">
        <v>178</v>
      </c>
      <c r="B60" s="454">
        <v>17183.141941263715</v>
      </c>
      <c r="C60" s="454">
        <v>779.36496925823246</v>
      </c>
      <c r="D60" s="454">
        <v>270.39192810999776</v>
      </c>
      <c r="E60" s="454">
        <v>6.6272531399508967</v>
      </c>
      <c r="F60" s="454">
        <v>502.3457880082766</v>
      </c>
    </row>
    <row r="61" spans="1:6" x14ac:dyDescent="0.25">
      <c r="A61" s="453" t="s">
        <v>179</v>
      </c>
      <c r="B61" s="454">
        <v>7576.2757895911409</v>
      </c>
      <c r="C61" s="454">
        <v>449.32776288867001</v>
      </c>
      <c r="D61" s="454">
        <v>145.79956907891989</v>
      </c>
      <c r="E61" s="454">
        <v>64.947080771518785</v>
      </c>
      <c r="F61" s="454">
        <v>238.58111303823341</v>
      </c>
    </row>
    <row r="62" spans="1:6" x14ac:dyDescent="0.25">
      <c r="A62" s="455" t="s">
        <v>180</v>
      </c>
      <c r="B62" s="456">
        <v>7484.8196962598313</v>
      </c>
      <c r="C62" s="456">
        <v>4684.1425193169734</v>
      </c>
      <c r="D62" s="456">
        <v>4380.6143255072648</v>
      </c>
      <c r="E62" s="456">
        <v>2.6509012559803589</v>
      </c>
      <c r="F62" s="456">
        <v>300.87729255377155</v>
      </c>
    </row>
    <row r="63" spans="1:6" x14ac:dyDescent="0.25">
      <c r="A63" s="453" t="s">
        <v>180</v>
      </c>
      <c r="B63" s="454">
        <v>7484.8196962598313</v>
      </c>
      <c r="C63" s="454">
        <v>4684.1425193169734</v>
      </c>
      <c r="D63" s="454">
        <v>4380.6143255072648</v>
      </c>
      <c r="E63" s="454">
        <v>2.6509012559803589</v>
      </c>
      <c r="F63" s="454">
        <v>300.87729255377155</v>
      </c>
    </row>
    <row r="64" spans="1:6" x14ac:dyDescent="0.25">
      <c r="A64" s="455" t="s">
        <v>181</v>
      </c>
      <c r="B64" s="456">
        <v>15548.861316950957</v>
      </c>
      <c r="C64" s="456">
        <v>7511.3287088196312</v>
      </c>
      <c r="D64" s="456">
        <v>6682.9220663258848</v>
      </c>
      <c r="E64" s="456">
        <v>3.9763518839705383</v>
      </c>
      <c r="F64" s="456">
        <v>824.4302906099</v>
      </c>
    </row>
    <row r="65" spans="1:53" x14ac:dyDescent="0.25">
      <c r="A65" s="453" t="s">
        <v>181</v>
      </c>
      <c r="B65" s="454">
        <v>15548.861316950957</v>
      </c>
      <c r="C65" s="454">
        <v>7511.3287088196312</v>
      </c>
      <c r="D65" s="454">
        <v>6682.9220663258848</v>
      </c>
      <c r="E65" s="454">
        <v>3.9763518839705383</v>
      </c>
      <c r="F65" s="454">
        <v>824.4302906099</v>
      </c>
    </row>
    <row r="66" spans="1:53" x14ac:dyDescent="0.25">
      <c r="A66" s="455" t="s">
        <v>182</v>
      </c>
      <c r="B66" s="456">
        <v>17450.882968118061</v>
      </c>
      <c r="C66" s="456">
        <v>645.49445583122008</v>
      </c>
      <c r="D66" s="456">
        <v>42.414420095685735</v>
      </c>
      <c r="E66" s="456">
        <v>1.3254506279901794</v>
      </c>
      <c r="F66" s="456">
        <v>601.75458510754277</v>
      </c>
    </row>
    <row r="67" spans="1:53" x14ac:dyDescent="0.25">
      <c r="A67" s="453" t="s">
        <v>182</v>
      </c>
      <c r="B67" s="454">
        <v>17450.882968118061</v>
      </c>
      <c r="C67" s="454">
        <v>645.49445583122008</v>
      </c>
      <c r="D67" s="454">
        <v>42.414420095685735</v>
      </c>
      <c r="E67" s="454">
        <v>1.3254506279901794</v>
      </c>
      <c r="F67" s="454">
        <v>601.75458510754277</v>
      </c>
    </row>
    <row r="68" spans="1:53" s="592" customFormat="1" x14ac:dyDescent="0.25">
      <c r="A68" s="455" t="s">
        <v>183</v>
      </c>
      <c r="B68" s="456">
        <v>8061.3907194354788</v>
      </c>
      <c r="C68" s="456">
        <v>599.10368385156232</v>
      </c>
      <c r="D68" s="456">
        <v>108.68695149519469</v>
      </c>
      <c r="E68" s="456">
        <v>2.6509012559803589</v>
      </c>
      <c r="F68" s="456">
        <v>487.76583110038479</v>
      </c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  <c r="Y68" s="606"/>
      <c r="Z68" s="606"/>
      <c r="AA68" s="606"/>
      <c r="AB68" s="606"/>
      <c r="AC68" s="606"/>
      <c r="AD68" s="606"/>
      <c r="AE68" s="606"/>
      <c r="AF68" s="606"/>
      <c r="AG68" s="606"/>
      <c r="AH68" s="606"/>
      <c r="AI68" s="606"/>
      <c r="AJ68" s="606"/>
      <c r="AK68" s="606"/>
      <c r="AL68" s="606"/>
      <c r="AM68" s="606"/>
      <c r="AN68" s="606"/>
      <c r="AO68" s="606"/>
      <c r="AP68" s="606"/>
      <c r="AQ68" s="606"/>
      <c r="AR68" s="606"/>
      <c r="AS68" s="606"/>
      <c r="AT68" s="606"/>
      <c r="AU68" s="606"/>
      <c r="AV68" s="606"/>
      <c r="AW68" s="606"/>
      <c r="AX68" s="606"/>
      <c r="AY68" s="606"/>
      <c r="AZ68" s="606"/>
      <c r="BA68" s="606"/>
    </row>
    <row r="69" spans="1:53" s="592" customFormat="1" x14ac:dyDescent="0.25">
      <c r="A69" s="453" t="s">
        <v>183</v>
      </c>
      <c r="B69" s="454">
        <v>8061.3907194354788</v>
      </c>
      <c r="C69" s="454">
        <v>599.10368385156232</v>
      </c>
      <c r="D69" s="454">
        <v>108.68695149519469</v>
      </c>
      <c r="E69" s="454">
        <v>2.6509012559803589</v>
      </c>
      <c r="F69" s="454">
        <v>487.76583110038479</v>
      </c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  <c r="AW69" s="606"/>
      <c r="AX69" s="606"/>
      <c r="AY69" s="606"/>
      <c r="AZ69" s="606"/>
      <c r="BA69" s="606"/>
    </row>
    <row r="70" spans="1:53" x14ac:dyDescent="0.25">
      <c r="A70" s="455" t="s">
        <v>184</v>
      </c>
      <c r="B70" s="456">
        <v>9979.3177781370014</v>
      </c>
      <c r="C70" s="456">
        <v>3363.9936938389387</v>
      </c>
      <c r="D70" s="456">
        <v>2994.1929686297303</v>
      </c>
      <c r="E70" s="456">
        <v>3.9763518839705383</v>
      </c>
      <c r="F70" s="456">
        <v>365.82437332528963</v>
      </c>
    </row>
    <row r="71" spans="1:53" x14ac:dyDescent="0.25">
      <c r="A71" s="460" t="s">
        <v>184</v>
      </c>
      <c r="B71" s="461">
        <v>9979.3177781370014</v>
      </c>
      <c r="C71" s="461">
        <v>3363.9936938389387</v>
      </c>
      <c r="D71" s="461">
        <v>2994.1929686297303</v>
      </c>
      <c r="E71" s="461">
        <v>3.9763518839705383</v>
      </c>
      <c r="F71" s="461">
        <v>365.82437332528963</v>
      </c>
    </row>
    <row r="72" spans="1:53" x14ac:dyDescent="0.25">
      <c r="A72" s="13"/>
      <c r="B72" s="13"/>
      <c r="C72" s="13"/>
      <c r="D72" s="13"/>
      <c r="E72" s="607"/>
      <c r="F72" s="607"/>
    </row>
  </sheetData>
  <mergeCells count="5">
    <mergeCell ref="A1:F1"/>
    <mergeCell ref="A2:A3"/>
    <mergeCell ref="B2:B3"/>
    <mergeCell ref="C2:C3"/>
    <mergeCell ref="D2:F2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V73"/>
  <sheetViews>
    <sheetView workbookViewId="0">
      <selection activeCell="G5" sqref="G5"/>
    </sheetView>
  </sheetViews>
  <sheetFormatPr defaultRowHeight="15" x14ac:dyDescent="0.25"/>
  <cols>
    <col min="1" max="1" width="16.42578125" style="25" customWidth="1"/>
    <col min="2" max="2" width="11.42578125" style="25" customWidth="1"/>
    <col min="3" max="3" width="9.85546875" style="25" customWidth="1"/>
    <col min="4" max="4" width="11.28515625" style="25" customWidth="1"/>
    <col min="5" max="48" width="9.140625" style="606"/>
    <col min="49" max="16384" width="9.140625" style="25"/>
  </cols>
  <sheetData>
    <row r="1" spans="1:4" ht="33.75" customHeight="1" x14ac:dyDescent="0.25">
      <c r="A1" s="1102" t="s">
        <v>598</v>
      </c>
      <c r="B1" s="1102"/>
      <c r="C1" s="1102"/>
      <c r="D1" s="1102"/>
    </row>
    <row r="2" spans="1:4" ht="16.5" customHeight="1" x14ac:dyDescent="0.25">
      <c r="A2" s="1103" t="s">
        <v>523</v>
      </c>
      <c r="B2" s="1104" t="s">
        <v>318</v>
      </c>
      <c r="C2" s="1105" t="s">
        <v>423</v>
      </c>
      <c r="D2" s="1105"/>
    </row>
    <row r="3" spans="1:4" ht="19.5" customHeight="1" x14ac:dyDescent="0.25">
      <c r="A3" s="1103"/>
      <c r="B3" s="1104"/>
      <c r="C3" s="810" t="s">
        <v>1</v>
      </c>
      <c r="D3" s="810" t="s">
        <v>2</v>
      </c>
    </row>
    <row r="4" spans="1:4" x14ac:dyDescent="0.25">
      <c r="A4" s="471" t="s">
        <v>163</v>
      </c>
      <c r="B4" s="472">
        <v>760147.26059758139</v>
      </c>
      <c r="C4" s="472">
        <v>470126.73414449446</v>
      </c>
      <c r="D4" s="472">
        <v>290020.52645910555</v>
      </c>
    </row>
    <row r="5" spans="1:4" x14ac:dyDescent="0.25">
      <c r="A5" s="473"/>
      <c r="B5" s="641"/>
      <c r="C5" s="641"/>
      <c r="D5" s="641"/>
    </row>
    <row r="6" spans="1:4" x14ac:dyDescent="0.25">
      <c r="A6" s="471" t="s">
        <v>3</v>
      </c>
      <c r="B6" s="472"/>
      <c r="C6" s="472"/>
      <c r="D6" s="472"/>
    </row>
    <row r="7" spans="1:4" x14ac:dyDescent="0.25">
      <c r="A7" s="466" t="s">
        <v>4</v>
      </c>
      <c r="B7" s="467">
        <v>297921.53765265149</v>
      </c>
      <c r="C7" s="467">
        <v>179073.68164365678</v>
      </c>
      <c r="D7" s="467">
        <v>118847.85600949176</v>
      </c>
    </row>
    <row r="8" spans="1:4" x14ac:dyDescent="0.25">
      <c r="A8" s="468" t="s">
        <v>5</v>
      </c>
      <c r="B8" s="467">
        <v>462225.72295094852</v>
      </c>
      <c r="C8" s="467">
        <v>291053.0524983225</v>
      </c>
      <c r="D8" s="467">
        <v>171172.67045028432</v>
      </c>
    </row>
    <row r="9" spans="1:4" ht="15" customHeight="1" x14ac:dyDescent="0.25">
      <c r="A9" s="838" t="s">
        <v>556</v>
      </c>
      <c r="B9" s="472"/>
      <c r="C9" s="472"/>
      <c r="D9" s="472"/>
    </row>
    <row r="10" spans="1:4" x14ac:dyDescent="0.25">
      <c r="A10" s="469" t="s">
        <v>6</v>
      </c>
      <c r="B10" s="470">
        <v>50618.959482985192</v>
      </c>
      <c r="C10" s="470">
        <v>33247.603552524488</v>
      </c>
      <c r="D10" s="470">
        <v>17371.355930438553</v>
      </c>
    </row>
    <row r="11" spans="1:4" x14ac:dyDescent="0.25">
      <c r="A11" s="466" t="s">
        <v>6</v>
      </c>
      <c r="B11" s="467">
        <v>15804.673288153026</v>
      </c>
      <c r="C11" s="467">
        <v>9785.8019864504622</v>
      </c>
      <c r="D11" s="467">
        <v>6018.8713017028977</v>
      </c>
    </row>
    <row r="12" spans="1:4" x14ac:dyDescent="0.25">
      <c r="A12" s="466" t="s">
        <v>158</v>
      </c>
      <c r="B12" s="467">
        <v>12143.778653644662</v>
      </c>
      <c r="C12" s="467">
        <v>8187.3085290945282</v>
      </c>
      <c r="D12" s="467">
        <v>3956.4701245504662</v>
      </c>
    </row>
    <row r="13" spans="1:4" x14ac:dyDescent="0.25">
      <c r="A13" s="466" t="s">
        <v>159</v>
      </c>
      <c r="B13" s="467">
        <v>10203.31893426731</v>
      </c>
      <c r="C13" s="467">
        <v>7158.7588417742927</v>
      </c>
      <c r="D13" s="467">
        <v>3044.5600924933501</v>
      </c>
    </row>
    <row r="14" spans="1:4" x14ac:dyDescent="0.25">
      <c r="A14" s="466" t="s">
        <v>160</v>
      </c>
      <c r="B14" s="467">
        <v>12467.188606874221</v>
      </c>
      <c r="C14" s="467">
        <v>8115.7341951830686</v>
      </c>
      <c r="D14" s="467">
        <v>4351.4544116914849</v>
      </c>
    </row>
    <row r="15" spans="1:4" x14ac:dyDescent="0.25">
      <c r="A15" s="469" t="s">
        <v>7</v>
      </c>
      <c r="B15" s="470">
        <v>25035.111461487217</v>
      </c>
      <c r="C15" s="470">
        <v>12817.107572663579</v>
      </c>
      <c r="D15" s="470">
        <v>12218.003888812102</v>
      </c>
    </row>
    <row r="16" spans="1:4" x14ac:dyDescent="0.25">
      <c r="A16" s="466" t="s">
        <v>161</v>
      </c>
      <c r="B16" s="467">
        <v>12281.625518955621</v>
      </c>
      <c r="C16" s="467">
        <v>5914.1607020916881</v>
      </c>
      <c r="D16" s="467">
        <v>6367.4648168642661</v>
      </c>
    </row>
    <row r="17" spans="1:48" x14ac:dyDescent="0.25">
      <c r="A17" s="466" t="s">
        <v>162</v>
      </c>
      <c r="B17" s="467">
        <v>12753.485942520059</v>
      </c>
      <c r="C17" s="467">
        <v>6902.9468705722238</v>
      </c>
      <c r="D17" s="467">
        <v>5850.5390719481684</v>
      </c>
    </row>
    <row r="18" spans="1:48" x14ac:dyDescent="0.25">
      <c r="A18" s="469" t="s">
        <v>8</v>
      </c>
      <c r="B18" s="470">
        <v>26519.616164838048</v>
      </c>
      <c r="C18" s="470">
        <v>14137.256398141613</v>
      </c>
      <c r="D18" s="470">
        <v>12382.359766682861</v>
      </c>
    </row>
    <row r="19" spans="1:48" x14ac:dyDescent="0.25">
      <c r="A19" s="466" t="s">
        <v>8</v>
      </c>
      <c r="B19" s="467">
        <v>26519.616164838048</v>
      </c>
      <c r="C19" s="467">
        <v>14137.256398141613</v>
      </c>
      <c r="D19" s="467">
        <v>12382.359766682861</v>
      </c>
    </row>
    <row r="20" spans="1:48" x14ac:dyDescent="0.25">
      <c r="A20" s="469" t="s">
        <v>9</v>
      </c>
      <c r="B20" s="470">
        <v>208883.06626686538</v>
      </c>
      <c r="C20" s="470">
        <v>127101.43706999678</v>
      </c>
      <c r="D20" s="470">
        <v>81781.629197700706</v>
      </c>
    </row>
    <row r="21" spans="1:48" x14ac:dyDescent="0.25">
      <c r="A21" s="466" t="s">
        <v>9</v>
      </c>
      <c r="B21" s="467">
        <v>197235.00614820121</v>
      </c>
      <c r="C21" s="467">
        <v>120072.5723897562</v>
      </c>
      <c r="D21" s="467">
        <v>77162.433759149237</v>
      </c>
    </row>
    <row r="22" spans="1:48" x14ac:dyDescent="0.25">
      <c r="A22" s="466" t="s">
        <v>163</v>
      </c>
      <c r="B22" s="467">
        <v>11648.060118776404</v>
      </c>
      <c r="C22" s="467">
        <v>7028.8646802312733</v>
      </c>
      <c r="D22" s="467">
        <v>4619.1954385454637</v>
      </c>
    </row>
    <row r="23" spans="1:48" x14ac:dyDescent="0.25">
      <c r="A23" s="469" t="s">
        <v>10</v>
      </c>
      <c r="B23" s="470">
        <v>10097.282884028111</v>
      </c>
      <c r="C23" s="470">
        <v>6619.300436182365</v>
      </c>
      <c r="D23" s="470">
        <v>3477.9824478460782</v>
      </c>
    </row>
    <row r="24" spans="1:48" x14ac:dyDescent="0.25">
      <c r="A24" s="466" t="s">
        <v>10</v>
      </c>
      <c r="B24" s="467">
        <v>10097.282884028111</v>
      </c>
      <c r="C24" s="467">
        <v>6619.300436182365</v>
      </c>
      <c r="D24" s="467">
        <v>3477.9824478460782</v>
      </c>
    </row>
    <row r="25" spans="1:48" x14ac:dyDescent="0.25">
      <c r="A25" s="469" t="s">
        <v>11</v>
      </c>
      <c r="B25" s="470">
        <v>41196.330968591392</v>
      </c>
      <c r="C25" s="470">
        <v>24294.184560439793</v>
      </c>
      <c r="D25" s="470">
        <v>16902.146408129451</v>
      </c>
    </row>
    <row r="26" spans="1:48" s="592" customFormat="1" x14ac:dyDescent="0.25">
      <c r="A26" s="466" t="s">
        <v>11</v>
      </c>
      <c r="B26" s="467">
        <v>41196.330968591392</v>
      </c>
      <c r="C26" s="467">
        <v>24294.184560439793</v>
      </c>
      <c r="D26" s="467">
        <v>16902.146408129451</v>
      </c>
      <c r="E26" s="606"/>
      <c r="F26" s="606"/>
      <c r="G26" s="606"/>
      <c r="H26" s="606"/>
      <c r="I26" s="606"/>
      <c r="J26" s="606"/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</row>
    <row r="27" spans="1:48" s="592" customFormat="1" x14ac:dyDescent="0.25">
      <c r="A27" s="469" t="s">
        <v>12</v>
      </c>
      <c r="B27" s="470">
        <v>31509.937779227224</v>
      </c>
      <c r="C27" s="470">
        <v>17263.994429571216</v>
      </c>
      <c r="D27" s="470">
        <v>14245.943349636793</v>
      </c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</row>
    <row r="28" spans="1:48" x14ac:dyDescent="0.25">
      <c r="A28" s="466" t="s">
        <v>12</v>
      </c>
      <c r="B28" s="467">
        <v>23253.70581746622</v>
      </c>
      <c r="C28" s="467">
        <v>12624.91723160503</v>
      </c>
      <c r="D28" s="467">
        <v>10628.788585852099</v>
      </c>
    </row>
    <row r="29" spans="1:48" x14ac:dyDescent="0.25">
      <c r="A29" s="466" t="s">
        <v>164</v>
      </c>
      <c r="B29" s="467">
        <v>8256.2319617500088</v>
      </c>
      <c r="C29" s="467">
        <v>4639.0771979653136</v>
      </c>
      <c r="D29" s="467">
        <v>3617.1547637850276</v>
      </c>
    </row>
    <row r="30" spans="1:48" x14ac:dyDescent="0.25">
      <c r="A30" s="469" t="s">
        <v>13</v>
      </c>
      <c r="B30" s="470">
        <v>29185.097377729584</v>
      </c>
      <c r="C30" s="470">
        <v>15725.146250473626</v>
      </c>
      <c r="D30" s="470">
        <v>13459.951127238726</v>
      </c>
    </row>
    <row r="31" spans="1:48" x14ac:dyDescent="0.25">
      <c r="A31" s="466" t="s">
        <v>13</v>
      </c>
      <c r="B31" s="467">
        <v>15945.171054719965</v>
      </c>
      <c r="C31" s="467">
        <v>8705.5597246386169</v>
      </c>
      <c r="D31" s="467">
        <v>7239.6113300816824</v>
      </c>
    </row>
    <row r="32" spans="1:48" x14ac:dyDescent="0.25">
      <c r="A32" s="466" t="s">
        <v>165</v>
      </c>
      <c r="B32" s="467">
        <v>8268.1610174019188</v>
      </c>
      <c r="C32" s="467">
        <v>4302.4127384558551</v>
      </c>
      <c r="D32" s="467">
        <v>3965.7482789463961</v>
      </c>
    </row>
    <row r="33" spans="1:4" x14ac:dyDescent="0.25">
      <c r="A33" s="466" t="s">
        <v>166</v>
      </c>
      <c r="B33" s="467">
        <v>4971.7653055908022</v>
      </c>
      <c r="C33" s="467">
        <v>2717.1737873798215</v>
      </c>
      <c r="D33" s="467">
        <v>2254.5915182113135</v>
      </c>
    </row>
    <row r="34" spans="1:4" x14ac:dyDescent="0.25">
      <c r="A34" s="469" t="s">
        <v>14</v>
      </c>
      <c r="B34" s="470">
        <v>57205.123653476512</v>
      </c>
      <c r="C34" s="470">
        <v>36878.012822594064</v>
      </c>
      <c r="D34" s="470">
        <v>20327.110830860296</v>
      </c>
    </row>
    <row r="35" spans="1:4" x14ac:dyDescent="0.25">
      <c r="A35" s="466" t="s">
        <v>14</v>
      </c>
      <c r="B35" s="467">
        <v>28727.816911072408</v>
      </c>
      <c r="C35" s="467">
        <v>17938.648799219049</v>
      </c>
      <c r="D35" s="467">
        <v>10789.168111838888</v>
      </c>
    </row>
    <row r="36" spans="1:4" x14ac:dyDescent="0.25">
      <c r="A36" s="466" t="s">
        <v>167</v>
      </c>
      <c r="B36" s="467">
        <v>9785.8019864504622</v>
      </c>
      <c r="C36" s="467">
        <v>6645.8094487421649</v>
      </c>
      <c r="D36" s="467">
        <v>3139.9925377086297</v>
      </c>
    </row>
    <row r="37" spans="1:4" x14ac:dyDescent="0.25">
      <c r="A37" s="466" t="s">
        <v>168</v>
      </c>
      <c r="B37" s="467">
        <v>18691.504755918399</v>
      </c>
      <c r="C37" s="467">
        <v>12293.554574607531</v>
      </c>
      <c r="D37" s="467">
        <v>6397.950181308036</v>
      </c>
    </row>
    <row r="38" spans="1:4" x14ac:dyDescent="0.25">
      <c r="A38" s="469" t="s">
        <v>15</v>
      </c>
      <c r="B38" s="470">
        <v>54420.351884065713</v>
      </c>
      <c r="C38" s="470">
        <v>34404.721950761341</v>
      </c>
      <c r="D38" s="470">
        <v>20015.62993328222</v>
      </c>
    </row>
    <row r="39" spans="1:4" x14ac:dyDescent="0.25">
      <c r="A39" s="466" t="s">
        <v>15</v>
      </c>
      <c r="B39" s="467">
        <v>54420.351884065713</v>
      </c>
      <c r="C39" s="467">
        <v>34404.721950761341</v>
      </c>
      <c r="D39" s="467">
        <v>20015.62993328222</v>
      </c>
    </row>
    <row r="40" spans="1:4" x14ac:dyDescent="0.25">
      <c r="A40" s="469" t="s">
        <v>169</v>
      </c>
      <c r="B40" s="470">
        <v>19008.287456008442</v>
      </c>
      <c r="C40" s="470">
        <v>12913.865468506849</v>
      </c>
      <c r="D40" s="470">
        <v>6094.4219874983273</v>
      </c>
    </row>
    <row r="41" spans="1:4" x14ac:dyDescent="0.25">
      <c r="A41" s="466" t="s">
        <v>169</v>
      </c>
      <c r="B41" s="467">
        <v>10170.182668567561</v>
      </c>
      <c r="C41" s="467">
        <v>6747.8691470973945</v>
      </c>
      <c r="D41" s="467">
        <v>3422.3135214704985</v>
      </c>
    </row>
    <row r="42" spans="1:4" x14ac:dyDescent="0.25">
      <c r="A42" s="466" t="s">
        <v>170</v>
      </c>
      <c r="B42" s="467">
        <v>8838.1047874376163</v>
      </c>
      <c r="C42" s="467">
        <v>6165.996321409787</v>
      </c>
      <c r="D42" s="467">
        <v>2672.1084660281617</v>
      </c>
    </row>
    <row r="43" spans="1:4" x14ac:dyDescent="0.25">
      <c r="A43" s="469" t="s">
        <v>16</v>
      </c>
      <c r="B43" s="470">
        <v>21659.188711992068</v>
      </c>
      <c r="C43" s="470">
        <v>15847.087708248706</v>
      </c>
      <c r="D43" s="470">
        <v>5812.1010037364586</v>
      </c>
    </row>
    <row r="44" spans="1:4" x14ac:dyDescent="0.25">
      <c r="A44" s="466" t="s">
        <v>16</v>
      </c>
      <c r="B44" s="467">
        <v>16606.570918087276</v>
      </c>
      <c r="C44" s="467">
        <v>11910.499343118423</v>
      </c>
      <c r="D44" s="467">
        <v>4696.0715749688834</v>
      </c>
    </row>
    <row r="45" spans="1:4" x14ac:dyDescent="0.25">
      <c r="A45" s="466" t="s">
        <v>171</v>
      </c>
      <c r="B45" s="467">
        <v>5052.6177938981918</v>
      </c>
      <c r="C45" s="467">
        <v>3936.5883651306162</v>
      </c>
      <c r="D45" s="467">
        <v>1116.0294287677486</v>
      </c>
    </row>
    <row r="46" spans="1:4" x14ac:dyDescent="0.25">
      <c r="A46" s="469" t="s">
        <v>17</v>
      </c>
      <c r="B46" s="470">
        <v>39524.937726693715</v>
      </c>
      <c r="C46" s="470">
        <v>28094.251510892322</v>
      </c>
      <c r="D46" s="470">
        <v>11430.686215786045</v>
      </c>
    </row>
    <row r="47" spans="1:4" x14ac:dyDescent="0.25">
      <c r="A47" s="466" t="s">
        <v>17</v>
      </c>
      <c r="B47" s="467">
        <v>24478.422197730655</v>
      </c>
      <c r="C47" s="467">
        <v>17491.971937585808</v>
      </c>
      <c r="D47" s="467">
        <v>6986.4502601355935</v>
      </c>
    </row>
    <row r="48" spans="1:4" x14ac:dyDescent="0.25">
      <c r="A48" s="466" t="s">
        <v>172</v>
      </c>
      <c r="B48" s="467">
        <v>15046.515528942749</v>
      </c>
      <c r="C48" s="467">
        <v>10602.279573292299</v>
      </c>
      <c r="D48" s="467">
        <v>4444.2359556507845</v>
      </c>
    </row>
    <row r="49" spans="1:4" x14ac:dyDescent="0.25">
      <c r="A49" s="469" t="s">
        <v>18</v>
      </c>
      <c r="B49" s="470">
        <v>17263.994429571216</v>
      </c>
      <c r="C49" s="470">
        <v>9359.0068842376841</v>
      </c>
      <c r="D49" s="470">
        <v>7904.9875453326595</v>
      </c>
    </row>
    <row r="50" spans="1:4" x14ac:dyDescent="0.25">
      <c r="A50" s="466" t="s">
        <v>18</v>
      </c>
      <c r="B50" s="467">
        <v>10649.995795899938</v>
      </c>
      <c r="C50" s="467">
        <v>5610.6325082819794</v>
      </c>
      <c r="D50" s="467">
        <v>5039.3632876182919</v>
      </c>
    </row>
    <row r="51" spans="1:4" x14ac:dyDescent="0.25">
      <c r="A51" s="466" t="s">
        <v>173</v>
      </c>
      <c r="B51" s="467">
        <v>6613.9986336704051</v>
      </c>
      <c r="C51" s="467">
        <v>3748.3743759560371</v>
      </c>
      <c r="D51" s="467">
        <v>2865.6242577147009</v>
      </c>
    </row>
    <row r="52" spans="1:4" x14ac:dyDescent="0.25">
      <c r="A52" s="469" t="s">
        <v>174</v>
      </c>
      <c r="B52" s="470">
        <v>12745.533238752119</v>
      </c>
      <c r="C52" s="470">
        <v>8928.2354301409359</v>
      </c>
      <c r="D52" s="470">
        <v>3817.2978086115168</v>
      </c>
    </row>
    <row r="53" spans="1:4" x14ac:dyDescent="0.25">
      <c r="A53" s="466" t="s">
        <v>174</v>
      </c>
      <c r="B53" s="467">
        <v>12745.533238752119</v>
      </c>
      <c r="C53" s="467">
        <v>8928.2354301409359</v>
      </c>
      <c r="D53" s="467">
        <v>3817.2978086115168</v>
      </c>
    </row>
    <row r="54" spans="1:4" x14ac:dyDescent="0.25">
      <c r="A54" s="466" t="s">
        <v>175</v>
      </c>
      <c r="B54" s="467">
        <v>14378.488412435792</v>
      </c>
      <c r="C54" s="467">
        <v>10365.02391088209</v>
      </c>
      <c r="D54" s="467">
        <v>4013.4645015540359</v>
      </c>
    </row>
    <row r="55" spans="1:4" x14ac:dyDescent="0.25">
      <c r="A55" s="466" t="s">
        <v>175</v>
      </c>
      <c r="B55" s="467">
        <v>14378.488412435792</v>
      </c>
      <c r="C55" s="467">
        <v>10365.02391088209</v>
      </c>
      <c r="D55" s="467">
        <v>4013.4645015540359</v>
      </c>
    </row>
    <row r="56" spans="1:4" x14ac:dyDescent="0.25">
      <c r="A56" s="469" t="s">
        <v>176</v>
      </c>
      <c r="B56" s="470">
        <v>17611.262494105071</v>
      </c>
      <c r="C56" s="470">
        <v>12005.931788333703</v>
      </c>
      <c r="D56" s="470">
        <v>5605.3307057700194</v>
      </c>
    </row>
    <row r="57" spans="1:4" x14ac:dyDescent="0.25">
      <c r="A57" s="466" t="s">
        <v>176</v>
      </c>
      <c r="B57" s="467">
        <v>10557.214251940639</v>
      </c>
      <c r="C57" s="467">
        <v>6940.0594881559437</v>
      </c>
      <c r="D57" s="467">
        <v>3617.1547637850276</v>
      </c>
    </row>
    <row r="58" spans="1:4" x14ac:dyDescent="0.25">
      <c r="A58" s="466" t="s">
        <v>177</v>
      </c>
      <c r="B58" s="467">
        <v>7054.0482421630832</v>
      </c>
      <c r="C58" s="467">
        <v>5065.8723001780918</v>
      </c>
      <c r="D58" s="467">
        <v>1988.1759419853145</v>
      </c>
    </row>
    <row r="59" spans="1:4" x14ac:dyDescent="0.25">
      <c r="A59" s="469" t="s">
        <v>178</v>
      </c>
      <c r="B59" s="470">
        <v>24759.41773086492</v>
      </c>
      <c r="C59" s="470">
        <v>15612.482947094477</v>
      </c>
      <c r="D59" s="470">
        <v>9146.934783759285</v>
      </c>
    </row>
    <row r="60" spans="1:4" ht="24" x14ac:dyDescent="0.25">
      <c r="A60" s="466" t="s">
        <v>178</v>
      </c>
      <c r="B60" s="467">
        <v>17183.141941263715</v>
      </c>
      <c r="C60" s="467">
        <v>11222.590467191616</v>
      </c>
      <c r="D60" s="467">
        <v>5960.5514740713379</v>
      </c>
    </row>
    <row r="61" spans="1:4" x14ac:dyDescent="0.25">
      <c r="A61" s="466" t="s">
        <v>179</v>
      </c>
      <c r="B61" s="467">
        <v>7576.2757895911409</v>
      </c>
      <c r="C61" s="467">
        <v>4389.8924799031947</v>
      </c>
      <c r="D61" s="467">
        <v>3186.3833096882795</v>
      </c>
    </row>
    <row r="62" spans="1:4" x14ac:dyDescent="0.25">
      <c r="A62" s="469" t="s">
        <v>180</v>
      </c>
      <c r="B62" s="470">
        <v>7484.8196962598313</v>
      </c>
      <c r="C62" s="470">
        <v>3793.4396973076969</v>
      </c>
      <c r="D62" s="470">
        <v>3691.3799989524673</v>
      </c>
    </row>
    <row r="63" spans="1:4" x14ac:dyDescent="0.25">
      <c r="A63" s="466" t="s">
        <v>180</v>
      </c>
      <c r="B63" s="467">
        <v>7484.8196962598313</v>
      </c>
      <c r="C63" s="467">
        <v>3793.4396973076969</v>
      </c>
      <c r="D63" s="467">
        <v>3691.3799989524673</v>
      </c>
    </row>
    <row r="64" spans="1:4" x14ac:dyDescent="0.25">
      <c r="A64" s="469" t="s">
        <v>181</v>
      </c>
      <c r="B64" s="470">
        <v>15548.861316950957</v>
      </c>
      <c r="C64" s="470">
        <v>9195.9764569949148</v>
      </c>
      <c r="D64" s="470">
        <v>6352.8848599563762</v>
      </c>
    </row>
    <row r="65" spans="1:48" x14ac:dyDescent="0.25">
      <c r="A65" s="466" t="s">
        <v>181</v>
      </c>
      <c r="B65" s="467">
        <v>15548.861316950957</v>
      </c>
      <c r="C65" s="467">
        <v>9195.9764569949148</v>
      </c>
      <c r="D65" s="467">
        <v>6352.8848599563762</v>
      </c>
    </row>
    <row r="66" spans="1:48" x14ac:dyDescent="0.25">
      <c r="A66" s="469" t="s">
        <v>182</v>
      </c>
      <c r="B66" s="470">
        <v>17450.882968118061</v>
      </c>
      <c r="C66" s="470">
        <v>11217.288664679656</v>
      </c>
      <c r="D66" s="470">
        <v>6233.5943034372767</v>
      </c>
    </row>
    <row r="67" spans="1:48" x14ac:dyDescent="0.25">
      <c r="A67" s="466" t="s">
        <v>182</v>
      </c>
      <c r="B67" s="467">
        <v>17450.882968118061</v>
      </c>
      <c r="C67" s="467">
        <v>11217.288664679656</v>
      </c>
      <c r="D67" s="467">
        <v>6233.5943034372767</v>
      </c>
    </row>
    <row r="68" spans="1:48" x14ac:dyDescent="0.25">
      <c r="A68" s="469" t="s">
        <v>183</v>
      </c>
      <c r="B68" s="470">
        <v>8061.3907194354788</v>
      </c>
      <c r="C68" s="470">
        <v>5024.783330710402</v>
      </c>
      <c r="D68" s="470">
        <v>3036.6073887254101</v>
      </c>
    </row>
    <row r="69" spans="1:48" s="592" customFormat="1" x14ac:dyDescent="0.25">
      <c r="A69" s="466" t="s">
        <v>183</v>
      </c>
      <c r="B69" s="467">
        <v>8061.3907194354788</v>
      </c>
      <c r="C69" s="467">
        <v>5024.783330710402</v>
      </c>
      <c r="D69" s="467">
        <v>3036.6073887254101</v>
      </c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  <c r="Y69" s="606"/>
      <c r="Z69" s="606"/>
      <c r="AA69" s="606"/>
      <c r="AB69" s="606"/>
      <c r="AC69" s="606"/>
      <c r="AD69" s="606"/>
      <c r="AE69" s="606"/>
      <c r="AF69" s="606"/>
      <c r="AG69" s="606"/>
      <c r="AH69" s="606"/>
      <c r="AI69" s="606"/>
      <c r="AJ69" s="606"/>
      <c r="AK69" s="606"/>
      <c r="AL69" s="606"/>
      <c r="AM69" s="606"/>
      <c r="AN69" s="606"/>
      <c r="AO69" s="606"/>
      <c r="AP69" s="606"/>
      <c r="AQ69" s="606"/>
      <c r="AR69" s="606"/>
      <c r="AS69" s="606"/>
      <c r="AT69" s="606"/>
      <c r="AU69" s="606"/>
      <c r="AV69" s="606"/>
    </row>
    <row r="70" spans="1:48" s="592" customFormat="1" x14ac:dyDescent="0.25">
      <c r="A70" s="469" t="s">
        <v>184</v>
      </c>
      <c r="B70" s="470">
        <v>9979.3177781370014</v>
      </c>
      <c r="C70" s="470">
        <v>5280.5953019124709</v>
      </c>
      <c r="D70" s="470">
        <v>4698.7224762248634</v>
      </c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</row>
    <row r="71" spans="1:48" x14ac:dyDescent="0.25">
      <c r="A71" s="474" t="s">
        <v>184</v>
      </c>
      <c r="B71" s="475">
        <v>9979.3177781370014</v>
      </c>
      <c r="C71" s="475">
        <v>5280.5953019124709</v>
      </c>
      <c r="D71" s="475">
        <v>4698.7224762248634</v>
      </c>
    </row>
    <row r="72" spans="1:48" x14ac:dyDescent="0.25">
      <c r="A72" s="13"/>
      <c r="B72" s="613"/>
      <c r="C72" s="613"/>
      <c r="D72" s="613"/>
    </row>
    <row r="73" spans="1:48" x14ac:dyDescent="0.25">
      <c r="A73" s="13"/>
      <c r="B73" s="13"/>
      <c r="C73" s="13"/>
      <c r="D73" s="13"/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F147"/>
  <sheetViews>
    <sheetView workbookViewId="0">
      <selection activeCell="N16" sqref="N16"/>
    </sheetView>
  </sheetViews>
  <sheetFormatPr defaultRowHeight="15" x14ac:dyDescent="0.25"/>
  <cols>
    <col min="1" max="1" width="16.85546875" style="25" customWidth="1"/>
    <col min="2" max="3" width="9.140625" style="25"/>
    <col min="4" max="4" width="11.28515625" style="606" customWidth="1"/>
    <col min="5" max="5" width="12.28515625" style="606" customWidth="1"/>
    <col min="6" max="6" width="11.42578125" style="592" customWidth="1"/>
    <col min="7" max="7" width="12.42578125" style="592" customWidth="1"/>
    <col min="8" max="9" width="12.28515625" style="592" customWidth="1"/>
    <col min="10" max="10" width="7.140625" style="592" customWidth="1"/>
    <col min="11" max="48" width="9.140625" style="627"/>
    <col min="49" max="58" width="9.140625" style="606"/>
    <col min="59" max="16384" width="9.140625" style="25"/>
  </cols>
  <sheetData>
    <row r="1" spans="1:11" ht="15" customHeight="1" x14ac:dyDescent="0.25">
      <c r="A1" s="1085" t="s">
        <v>445</v>
      </c>
      <c r="B1" s="1085"/>
      <c r="C1" s="1085"/>
      <c r="D1" s="1085"/>
      <c r="E1" s="1085"/>
      <c r="F1" s="1085"/>
      <c r="G1" s="1085"/>
      <c r="H1" s="1085"/>
      <c r="I1" s="1085"/>
      <c r="J1" s="1085"/>
    </row>
    <row r="2" spans="1:11" x14ac:dyDescent="0.25">
      <c r="A2" s="1036"/>
      <c r="B2" s="1036"/>
      <c r="C2" s="1036"/>
      <c r="D2" s="1036"/>
      <c r="E2" s="1036"/>
      <c r="F2" s="1036"/>
      <c r="G2" s="1036"/>
      <c r="H2" s="1036"/>
      <c r="I2" s="1036"/>
      <c r="J2" s="1036"/>
    </row>
    <row r="3" spans="1:11" ht="12" customHeight="1" x14ac:dyDescent="0.25">
      <c r="A3" s="1106" t="s">
        <v>523</v>
      </c>
      <c r="B3" s="1108" t="s">
        <v>318</v>
      </c>
      <c r="C3" s="1110" t="s">
        <v>424</v>
      </c>
      <c r="D3" s="1110"/>
      <c r="E3" s="1110"/>
      <c r="F3" s="1110"/>
      <c r="G3" s="1110"/>
      <c r="H3" s="1110"/>
      <c r="I3" s="1110"/>
      <c r="J3" s="1110"/>
    </row>
    <row r="4" spans="1:11" ht="42.75" customHeight="1" x14ac:dyDescent="0.25">
      <c r="A4" s="1107"/>
      <c r="B4" s="1109"/>
      <c r="C4" s="839" t="s">
        <v>425</v>
      </c>
      <c r="D4" s="840" t="s">
        <v>422</v>
      </c>
      <c r="E4" s="840" t="s">
        <v>405</v>
      </c>
      <c r="F4" s="840" t="s">
        <v>426</v>
      </c>
      <c r="G4" s="840" t="s">
        <v>427</v>
      </c>
      <c r="H4" s="840" t="s">
        <v>428</v>
      </c>
      <c r="I4" s="840" t="s">
        <v>429</v>
      </c>
      <c r="J4" s="840" t="s">
        <v>430</v>
      </c>
    </row>
    <row r="5" spans="1:11" x14ac:dyDescent="0.25">
      <c r="A5" s="482" t="s">
        <v>163</v>
      </c>
      <c r="B5" s="483">
        <v>760147.26059758139</v>
      </c>
      <c r="C5" s="483">
        <v>18.801536527531603</v>
      </c>
      <c r="D5" s="483">
        <v>4.3551798515043378</v>
      </c>
      <c r="E5" s="483">
        <v>1.7881398637617507</v>
      </c>
      <c r="F5" s="483">
        <v>35.484506566062201</v>
      </c>
      <c r="G5" s="483">
        <v>9.6186405952889977</v>
      </c>
      <c r="H5" s="483">
        <v>16.998226681502949</v>
      </c>
      <c r="I5" s="483">
        <v>6.7987675697643999</v>
      </c>
      <c r="J5" s="483">
        <v>6.1550023452877234</v>
      </c>
      <c r="K5" s="793"/>
    </row>
    <row r="6" spans="1:11" x14ac:dyDescent="0.25">
      <c r="A6" s="485"/>
      <c r="B6" s="484"/>
      <c r="C6" s="484"/>
      <c r="D6" s="484"/>
      <c r="E6" s="484"/>
      <c r="F6" s="484"/>
      <c r="G6" s="484"/>
      <c r="H6" s="484"/>
      <c r="I6" s="484"/>
      <c r="J6" s="484"/>
      <c r="K6" s="793"/>
    </row>
    <row r="7" spans="1:11" x14ac:dyDescent="0.25">
      <c r="A7" s="482" t="s">
        <v>3</v>
      </c>
      <c r="B7" s="483"/>
      <c r="C7" s="483"/>
      <c r="D7" s="483"/>
      <c r="E7" s="483"/>
      <c r="F7" s="483"/>
      <c r="G7" s="483"/>
      <c r="H7" s="483"/>
      <c r="I7" s="483"/>
      <c r="J7" s="483"/>
      <c r="K7" s="793"/>
    </row>
    <row r="8" spans="1:11" x14ac:dyDescent="0.25">
      <c r="A8" s="841" t="s">
        <v>4</v>
      </c>
      <c r="B8" s="478">
        <v>297921.53765265149</v>
      </c>
      <c r="C8" s="478">
        <v>21.170529875031391</v>
      </c>
      <c r="D8" s="478">
        <v>3.3741157627874303</v>
      </c>
      <c r="E8" s="478">
        <v>1.4263469324230882</v>
      </c>
      <c r="F8" s="478">
        <v>29.351781821484089</v>
      </c>
      <c r="G8" s="478">
        <v>12.44561106912113</v>
      </c>
      <c r="H8" s="478">
        <v>14.68122970150597</v>
      </c>
      <c r="I8" s="478">
        <v>9.7695421987142055</v>
      </c>
      <c r="J8" s="478">
        <v>7.780842639159931</v>
      </c>
    </row>
    <row r="9" spans="1:11" x14ac:dyDescent="0.25">
      <c r="A9" s="841" t="s">
        <v>5</v>
      </c>
      <c r="B9" s="478">
        <v>462225.72295094852</v>
      </c>
      <c r="C9" s="478">
        <v>17.274632883174963</v>
      </c>
      <c r="D9" s="478">
        <v>4.987511864431184</v>
      </c>
      <c r="E9" s="478">
        <v>2.0213287605574495</v>
      </c>
      <c r="F9" s="478">
        <v>39.437274001909806</v>
      </c>
      <c r="G9" s="478">
        <v>7.7965537907215072</v>
      </c>
      <c r="H9" s="478">
        <v>18.491616747525327</v>
      </c>
      <c r="I9" s="478">
        <v>4.8839936799282428</v>
      </c>
      <c r="J9" s="478">
        <v>5.1070882714608965</v>
      </c>
    </row>
    <row r="10" spans="1:11" ht="14.25" customHeight="1" x14ac:dyDescent="0.25">
      <c r="A10" s="481" t="s">
        <v>555</v>
      </c>
      <c r="B10" s="480"/>
      <c r="C10" s="480"/>
      <c r="D10" s="480"/>
      <c r="E10" s="480"/>
      <c r="F10" s="480"/>
      <c r="G10" s="480"/>
      <c r="H10" s="480"/>
      <c r="I10" s="480"/>
      <c r="J10" s="480"/>
    </row>
    <row r="11" spans="1:11" x14ac:dyDescent="0.25">
      <c r="A11" s="841" t="s">
        <v>6</v>
      </c>
      <c r="B11" s="478">
        <v>50618.959482985192</v>
      </c>
      <c r="C11" s="478">
        <v>17.012306886604833</v>
      </c>
      <c r="D11" s="478">
        <v>6.7818800733119229</v>
      </c>
      <c r="E11" s="478">
        <v>2.1288295365262302</v>
      </c>
      <c r="F11" s="478">
        <v>46.300078554554979</v>
      </c>
      <c r="G11" s="478">
        <v>6.776643100282338</v>
      </c>
      <c r="H11" s="478">
        <v>13.267871170452066</v>
      </c>
      <c r="I11" s="478">
        <v>3.8570306362890965</v>
      </c>
      <c r="J11" s="478">
        <v>3.8753600418926415</v>
      </c>
    </row>
    <row r="12" spans="1:11" x14ac:dyDescent="0.25">
      <c r="A12" s="841" t="s">
        <v>7</v>
      </c>
      <c r="B12" s="478">
        <v>25035.111461487217</v>
      </c>
      <c r="C12" s="478">
        <v>14.204786107575927</v>
      </c>
      <c r="D12" s="478">
        <v>2.5995340957212769</v>
      </c>
      <c r="E12" s="478">
        <v>1.9959762812360842</v>
      </c>
      <c r="F12" s="478">
        <v>27.366581956786668</v>
      </c>
      <c r="G12" s="478">
        <v>8.0421431596751631</v>
      </c>
      <c r="H12" s="478">
        <v>28.933714527730505</v>
      </c>
      <c r="I12" s="478">
        <v>8.3492164337114545</v>
      </c>
      <c r="J12" s="478">
        <v>8.5080474375233308</v>
      </c>
    </row>
    <row r="13" spans="1:11" x14ac:dyDescent="0.25">
      <c r="A13" s="841" t="s">
        <v>8</v>
      </c>
      <c r="B13" s="478">
        <v>26519.616164838048</v>
      </c>
      <c r="C13" s="478">
        <v>16.343462614946649</v>
      </c>
      <c r="D13" s="478">
        <v>2.5639744102349176</v>
      </c>
      <c r="E13" s="478">
        <v>1.1745301879243608</v>
      </c>
      <c r="F13" s="478">
        <v>32.841863254682792</v>
      </c>
      <c r="G13" s="478">
        <v>7.7169132347029059</v>
      </c>
      <c r="H13" s="478">
        <v>25.934626149528189</v>
      </c>
      <c r="I13" s="478">
        <v>6.9022391043554379</v>
      </c>
      <c r="J13" s="478">
        <v>6.5223910435799315</v>
      </c>
    </row>
    <row r="14" spans="1:11" x14ac:dyDescent="0.25">
      <c r="A14" s="841" t="s">
        <v>9</v>
      </c>
      <c r="B14" s="478">
        <v>208883.06626686538</v>
      </c>
      <c r="C14" s="478">
        <v>22.455804155045222</v>
      </c>
      <c r="D14" s="478">
        <v>3.1796895820999058</v>
      </c>
      <c r="E14" s="478">
        <v>1.3541124662146047</v>
      </c>
      <c r="F14" s="478">
        <v>29.121667068627108</v>
      </c>
      <c r="G14" s="478">
        <v>12.666091348691928</v>
      </c>
      <c r="H14" s="478">
        <v>13.633767783076733</v>
      </c>
      <c r="I14" s="478">
        <v>9.9749990482158903</v>
      </c>
      <c r="J14" s="478">
        <v>7.6138685483169661</v>
      </c>
    </row>
    <row r="15" spans="1:11" x14ac:dyDescent="0.25">
      <c r="A15" s="841" t="s">
        <v>10</v>
      </c>
      <c r="B15" s="478">
        <v>10097.282884028111</v>
      </c>
      <c r="C15" s="478">
        <v>27.526909950120078</v>
      </c>
      <c r="D15" s="478">
        <v>5.5395116828570332</v>
      </c>
      <c r="E15" s="478">
        <v>1.8377526909952042</v>
      </c>
      <c r="F15" s="478">
        <v>33.525859805725354</v>
      </c>
      <c r="G15" s="478">
        <v>7.7316881071156578</v>
      </c>
      <c r="H15" s="478">
        <v>12.614859543188759</v>
      </c>
      <c r="I15" s="478">
        <v>5.4344972433715908</v>
      </c>
      <c r="J15" s="478">
        <v>5.7889209766349605</v>
      </c>
    </row>
    <row r="16" spans="1:11" x14ac:dyDescent="0.25">
      <c r="A16" s="841" t="s">
        <v>11</v>
      </c>
      <c r="B16" s="478">
        <v>41196.330968591392</v>
      </c>
      <c r="C16" s="478">
        <v>20.137704707040385</v>
      </c>
      <c r="D16" s="478">
        <v>4.2823589974552432</v>
      </c>
      <c r="E16" s="478">
        <v>1.9240050191422178</v>
      </c>
      <c r="F16" s="478">
        <v>33.290434670673513</v>
      </c>
      <c r="G16" s="478">
        <v>7.9083684566075272</v>
      </c>
      <c r="H16" s="478">
        <v>20.060487114298898</v>
      </c>
      <c r="I16" s="478">
        <v>5.7623628583337263</v>
      </c>
      <c r="J16" s="478">
        <v>6.634278176373007</v>
      </c>
    </row>
    <row r="17" spans="1:58" x14ac:dyDescent="0.25">
      <c r="A17" s="841" t="s">
        <v>12</v>
      </c>
      <c r="B17" s="478">
        <v>31509.937779227224</v>
      </c>
      <c r="C17" s="478">
        <v>15.660623396280714</v>
      </c>
      <c r="D17" s="478">
        <v>3.7353299962122795</v>
      </c>
      <c r="E17" s="478">
        <v>1.3418584108014651</v>
      </c>
      <c r="F17" s="478">
        <v>34.934589660518228</v>
      </c>
      <c r="G17" s="478">
        <v>6.9700921213102411</v>
      </c>
      <c r="H17" s="478">
        <v>26.193580953166514</v>
      </c>
      <c r="I17" s="478">
        <v>5.5230723930479746</v>
      </c>
      <c r="J17" s="478">
        <v>5.6408530686042058</v>
      </c>
    </row>
    <row r="18" spans="1:58" x14ac:dyDescent="0.25">
      <c r="A18" s="841" t="s">
        <v>13</v>
      </c>
      <c r="B18" s="478">
        <v>29185.097377729584</v>
      </c>
      <c r="C18" s="478">
        <v>15.895363095500011</v>
      </c>
      <c r="D18" s="478">
        <v>2.9974113265802136</v>
      </c>
      <c r="E18" s="478">
        <v>2.1436032517361441</v>
      </c>
      <c r="F18" s="478">
        <v>29.583541486881622</v>
      </c>
      <c r="G18" s="478">
        <v>9.9959126209131774</v>
      </c>
      <c r="H18" s="478">
        <v>23.97929061263978</v>
      </c>
      <c r="I18" s="478">
        <v>8.1792996957132296</v>
      </c>
      <c r="J18" s="478">
        <v>7.2255779099832571</v>
      </c>
    </row>
    <row r="19" spans="1:58" x14ac:dyDescent="0.25">
      <c r="A19" s="841" t="s">
        <v>14</v>
      </c>
      <c r="B19" s="478">
        <v>57205.123653476512</v>
      </c>
      <c r="C19" s="478">
        <v>13.473435436397258</v>
      </c>
      <c r="D19" s="478">
        <v>5.0163349475152064</v>
      </c>
      <c r="E19" s="478">
        <v>2.342500984728936</v>
      </c>
      <c r="F19" s="478">
        <v>41.291503510237781</v>
      </c>
      <c r="G19" s="478">
        <v>8.0863782756710201</v>
      </c>
      <c r="H19" s="478">
        <v>18.28355615281346</v>
      </c>
      <c r="I19" s="478">
        <v>5.5422970875086932</v>
      </c>
      <c r="J19" s="478">
        <v>5.963993605036511</v>
      </c>
    </row>
    <row r="20" spans="1:58" x14ac:dyDescent="0.25">
      <c r="A20" s="841" t="s">
        <v>15</v>
      </c>
      <c r="B20" s="478">
        <v>54420.351884065713</v>
      </c>
      <c r="C20" s="478">
        <v>20.451556334922447</v>
      </c>
      <c r="D20" s="478">
        <v>4.4108334551085129</v>
      </c>
      <c r="E20" s="478">
        <v>1.607482098493509</v>
      </c>
      <c r="F20" s="478">
        <v>33.637780700442129</v>
      </c>
      <c r="G20" s="478">
        <v>10.597203955370794</v>
      </c>
      <c r="H20" s="478">
        <v>15.692435091807289</v>
      </c>
      <c r="I20" s="478">
        <v>7.742705441076545</v>
      </c>
      <c r="J20" s="478">
        <v>5.8600029226896382</v>
      </c>
    </row>
    <row r="21" spans="1:58" ht="14.25" customHeight="1" x14ac:dyDescent="0.25">
      <c r="A21" s="841" t="s">
        <v>169</v>
      </c>
      <c r="B21" s="478">
        <v>19008.287456008442</v>
      </c>
      <c r="C21" s="478">
        <v>19.649954675403901</v>
      </c>
      <c r="D21" s="478">
        <v>5.9898193989258557</v>
      </c>
      <c r="E21" s="478">
        <v>2.5590962973291806</v>
      </c>
      <c r="F21" s="478">
        <v>38.142388954740042</v>
      </c>
      <c r="G21" s="478">
        <v>9.8040582943998889</v>
      </c>
      <c r="H21" s="478">
        <v>12.900076703157524</v>
      </c>
      <c r="I21" s="478">
        <v>4.8392720172928243</v>
      </c>
      <c r="J21" s="478">
        <v>6.1153336587403686</v>
      </c>
    </row>
    <row r="22" spans="1:58" x14ac:dyDescent="0.25">
      <c r="A22" s="841" t="s">
        <v>16</v>
      </c>
      <c r="B22" s="478">
        <v>21659.188711992068</v>
      </c>
      <c r="C22" s="478">
        <v>14.019949819468984</v>
      </c>
      <c r="D22" s="478">
        <v>5.1955204699824753</v>
      </c>
      <c r="E22" s="478">
        <v>1.6155682026800346</v>
      </c>
      <c r="F22" s="478">
        <v>50.719050241708949</v>
      </c>
      <c r="G22" s="478">
        <v>8.2430695795832865</v>
      </c>
      <c r="H22" s="478">
        <v>13.328437672109786</v>
      </c>
      <c r="I22" s="478">
        <v>3.6044305734036128</v>
      </c>
      <c r="J22" s="478">
        <v>3.2739734410372336</v>
      </c>
    </row>
    <row r="23" spans="1:58" x14ac:dyDescent="0.25">
      <c r="A23" s="841" t="s">
        <v>17</v>
      </c>
      <c r="B23" s="478">
        <v>39524.937726693715</v>
      </c>
      <c r="C23" s="478">
        <v>20.761234071077855</v>
      </c>
      <c r="D23" s="478">
        <v>8.3232729711543367</v>
      </c>
      <c r="E23" s="478">
        <v>2.3943661971815269</v>
      </c>
      <c r="F23" s="478">
        <v>42.743125419149749</v>
      </c>
      <c r="G23" s="478">
        <v>6.7136150234694387</v>
      </c>
      <c r="H23" s="478">
        <v>12.451374916154565</v>
      </c>
      <c r="I23" s="478">
        <v>2.9275653923522076</v>
      </c>
      <c r="J23" s="478">
        <v>3.6854460093872232</v>
      </c>
    </row>
    <row r="24" spans="1:58" x14ac:dyDescent="0.25">
      <c r="A24" s="841" t="s">
        <v>18</v>
      </c>
      <c r="B24" s="478">
        <v>17263.994429571216</v>
      </c>
      <c r="C24" s="478">
        <v>17.481765834933004</v>
      </c>
      <c r="D24" s="478">
        <v>3.6084452975050194</v>
      </c>
      <c r="E24" s="478">
        <v>2.0115163147793709</v>
      </c>
      <c r="F24" s="478">
        <v>35.193857965450626</v>
      </c>
      <c r="G24" s="478">
        <v>10.618042226487942</v>
      </c>
      <c r="H24" s="478">
        <v>18.656429942418569</v>
      </c>
      <c r="I24" s="478">
        <v>6.0345489443382156</v>
      </c>
      <c r="J24" s="478">
        <v>6.3953934740887224</v>
      </c>
    </row>
    <row r="25" spans="1:58" x14ac:dyDescent="0.25">
      <c r="A25" s="841" t="s">
        <v>174</v>
      </c>
      <c r="B25" s="478">
        <v>12745.533238752119</v>
      </c>
      <c r="C25" s="478">
        <v>15.214226289518965</v>
      </c>
      <c r="D25" s="478">
        <v>6.1044093178044356</v>
      </c>
      <c r="E25" s="478">
        <v>1.5599001663895251</v>
      </c>
      <c r="F25" s="478">
        <v>49.781613976707973</v>
      </c>
      <c r="G25" s="478">
        <v>6.4267886855249463</v>
      </c>
      <c r="H25" s="478">
        <v>14.018302828620429</v>
      </c>
      <c r="I25" s="478">
        <v>3.1925956738772441</v>
      </c>
      <c r="J25" s="478">
        <v>3.7021630615645029</v>
      </c>
    </row>
    <row r="26" spans="1:58" s="592" customFormat="1" x14ac:dyDescent="0.25">
      <c r="A26" s="841" t="s">
        <v>175</v>
      </c>
      <c r="B26" s="478">
        <v>14378.488412435792</v>
      </c>
      <c r="C26" s="478">
        <v>24.32706489675687</v>
      </c>
      <c r="D26" s="478">
        <v>9.4210914454289654</v>
      </c>
      <c r="E26" s="478">
        <v>1.3643067846609231</v>
      </c>
      <c r="F26" s="478">
        <v>40.228613569323748</v>
      </c>
      <c r="G26" s="478">
        <v>3.5951327433632785</v>
      </c>
      <c r="H26" s="478">
        <v>14.306784660768352</v>
      </c>
      <c r="I26" s="478">
        <v>2.3783185840710712</v>
      </c>
      <c r="J26" s="478">
        <v>4.3786873156347754</v>
      </c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27"/>
      <c r="AB26" s="627"/>
      <c r="AC26" s="627"/>
      <c r="AD26" s="627"/>
      <c r="AE26" s="627"/>
      <c r="AF26" s="627"/>
      <c r="AG26" s="627"/>
      <c r="AH26" s="627"/>
      <c r="AI26" s="627"/>
      <c r="AJ26" s="627"/>
      <c r="AK26" s="627"/>
      <c r="AL26" s="627"/>
      <c r="AM26" s="627"/>
      <c r="AN26" s="627"/>
      <c r="AO26" s="627"/>
      <c r="AP26" s="627"/>
      <c r="AQ26" s="627"/>
      <c r="AR26" s="627"/>
      <c r="AS26" s="627"/>
      <c r="AT26" s="627"/>
      <c r="AU26" s="627"/>
      <c r="AV26" s="627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</row>
    <row r="27" spans="1:58" s="592" customFormat="1" x14ac:dyDescent="0.25">
      <c r="A27" s="841" t="s">
        <v>176</v>
      </c>
      <c r="B27" s="478">
        <v>17611.262494105071</v>
      </c>
      <c r="C27" s="478">
        <v>17.001580492210184</v>
      </c>
      <c r="D27" s="478">
        <v>4.2673289681645343</v>
      </c>
      <c r="E27" s="478">
        <v>2.6040490705201376</v>
      </c>
      <c r="F27" s="478">
        <v>37.261985399260979</v>
      </c>
      <c r="G27" s="478">
        <v>10.905396251975732</v>
      </c>
      <c r="H27" s="478">
        <v>15.962971325355426</v>
      </c>
      <c r="I27" s="478">
        <v>6.1413411605331092</v>
      </c>
      <c r="J27" s="478">
        <v>5.8553473319788685</v>
      </c>
      <c r="K27" s="627"/>
      <c r="L27" s="627"/>
      <c r="M27" s="627"/>
      <c r="N27" s="627"/>
      <c r="O27" s="627"/>
      <c r="P27" s="627"/>
      <c r="Q27" s="627"/>
      <c r="R27" s="627"/>
      <c r="S27" s="627"/>
      <c r="T27" s="627"/>
      <c r="U27" s="627"/>
      <c r="V27" s="627"/>
      <c r="W27" s="627"/>
      <c r="X27" s="627"/>
      <c r="Y27" s="627"/>
      <c r="Z27" s="627"/>
      <c r="AA27" s="627"/>
      <c r="AB27" s="627"/>
      <c r="AC27" s="627"/>
      <c r="AD27" s="627"/>
      <c r="AE27" s="627"/>
      <c r="AF27" s="627"/>
      <c r="AG27" s="627"/>
      <c r="AH27" s="627"/>
      <c r="AI27" s="627"/>
      <c r="AJ27" s="627"/>
      <c r="AK27" s="627"/>
      <c r="AL27" s="627"/>
      <c r="AM27" s="627"/>
      <c r="AN27" s="627"/>
      <c r="AO27" s="627"/>
      <c r="AP27" s="627"/>
      <c r="AQ27" s="627"/>
      <c r="AR27" s="627"/>
      <c r="AS27" s="627"/>
      <c r="AT27" s="627"/>
      <c r="AU27" s="627"/>
      <c r="AV27" s="627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</row>
    <row r="28" spans="1:58" ht="17.25" customHeight="1" x14ac:dyDescent="0.25">
      <c r="A28" s="841" t="s">
        <v>178</v>
      </c>
      <c r="B28" s="478">
        <v>24759.41773086492</v>
      </c>
      <c r="C28" s="478">
        <v>12.837259100637516</v>
      </c>
      <c r="D28" s="478">
        <v>3.5492505353307591</v>
      </c>
      <c r="E28" s="478">
        <v>1.8790149892927379</v>
      </c>
      <c r="F28" s="478">
        <v>41.440042826535489</v>
      </c>
      <c r="G28" s="478">
        <v>8.8008565310460742</v>
      </c>
      <c r="H28" s="478">
        <v>21.980728051383114</v>
      </c>
      <c r="I28" s="478">
        <v>4.7965738758014611</v>
      </c>
      <c r="J28" s="478">
        <v>4.7162740899342479</v>
      </c>
    </row>
    <row r="29" spans="1:58" x14ac:dyDescent="0.25">
      <c r="A29" s="841" t="s">
        <v>180</v>
      </c>
      <c r="B29" s="478">
        <v>7484.8196962598313</v>
      </c>
      <c r="C29" s="478">
        <v>17.814768903844737</v>
      </c>
      <c r="D29" s="478">
        <v>2.7979458119358016</v>
      </c>
      <c r="E29" s="478">
        <v>2.213564724632755</v>
      </c>
      <c r="F29" s="478">
        <v>27.040906676113291</v>
      </c>
      <c r="G29" s="478">
        <v>11.067823623163951</v>
      </c>
      <c r="H29" s="478">
        <v>23.605454223483541</v>
      </c>
      <c r="I29" s="478">
        <v>8.0042500442721369</v>
      </c>
      <c r="J29" s="478">
        <v>7.4552859925631996</v>
      </c>
    </row>
    <row r="30" spans="1:58" x14ac:dyDescent="0.25">
      <c r="A30" s="841" t="s">
        <v>181</v>
      </c>
      <c r="B30" s="478">
        <v>15548.861316950957</v>
      </c>
      <c r="C30" s="478">
        <v>18.907169039299088</v>
      </c>
      <c r="D30" s="478">
        <v>4.4753217969488404</v>
      </c>
      <c r="E30" s="478">
        <v>2.6340465433470084</v>
      </c>
      <c r="F30" s="478">
        <v>39.672662177139692</v>
      </c>
      <c r="G30" s="478">
        <v>9.6155485465871582</v>
      </c>
      <c r="H30" s="478">
        <v>13.937430739068763</v>
      </c>
      <c r="I30" s="478">
        <v>4.4241752621265675</v>
      </c>
      <c r="J30" s="478">
        <v>6.3336458954914301</v>
      </c>
    </row>
    <row r="31" spans="1:58" x14ac:dyDescent="0.25">
      <c r="A31" s="841" t="s">
        <v>182</v>
      </c>
      <c r="B31" s="478">
        <v>17450.882968118061</v>
      </c>
      <c r="C31" s="478">
        <v>14.620993468023768</v>
      </c>
      <c r="D31" s="478">
        <v>3.3723226492482206</v>
      </c>
      <c r="E31" s="478">
        <v>1.982378854625622</v>
      </c>
      <c r="F31" s="478">
        <v>37.862676591218765</v>
      </c>
      <c r="G31" s="478">
        <v>12.881664894425189</v>
      </c>
      <c r="H31" s="478">
        <v>16.170439009570099</v>
      </c>
      <c r="I31" s="478">
        <v>7.0864347561905729</v>
      </c>
      <c r="J31" s="478">
        <v>6.0230897766978755</v>
      </c>
    </row>
    <row r="32" spans="1:58" x14ac:dyDescent="0.25">
      <c r="A32" s="841" t="s">
        <v>183</v>
      </c>
      <c r="B32" s="478">
        <v>8061.3907194354788</v>
      </c>
      <c r="C32" s="478">
        <v>21.654061164092727</v>
      </c>
      <c r="D32" s="478">
        <v>4.8010522854329052</v>
      </c>
      <c r="E32" s="478">
        <v>1.9072673462678593</v>
      </c>
      <c r="F32" s="478">
        <v>35.777704702402687</v>
      </c>
      <c r="G32" s="478">
        <v>8.2538638605730874</v>
      </c>
      <c r="H32" s="478">
        <v>18.595856626111757</v>
      </c>
      <c r="I32" s="478">
        <v>4.7681683656696654</v>
      </c>
      <c r="J32" s="478">
        <v>4.2420256494578279</v>
      </c>
    </row>
    <row r="33" spans="1:10" x14ac:dyDescent="0.25">
      <c r="A33" s="842" t="s">
        <v>184</v>
      </c>
      <c r="B33" s="479">
        <v>9979.3177781370014</v>
      </c>
      <c r="C33" s="479">
        <v>18.528357019526254</v>
      </c>
      <c r="D33" s="479">
        <v>2.3509098153807737</v>
      </c>
      <c r="E33" s="479">
        <v>1.1024040377209283</v>
      </c>
      <c r="F33" s="479">
        <v>34.041705405766457</v>
      </c>
      <c r="G33" s="479">
        <v>8.1684154602214623</v>
      </c>
      <c r="H33" s="479">
        <v>22.778589454112613</v>
      </c>
      <c r="I33" s="479">
        <v>7.1324213042909248</v>
      </c>
      <c r="J33" s="479">
        <v>5.8971975029891288</v>
      </c>
    </row>
    <row r="34" spans="1:10" s="627" customFormat="1" x14ac:dyDescent="0.25">
      <c r="A34" s="626"/>
      <c r="B34" s="626"/>
      <c r="C34" s="626"/>
      <c r="D34" s="626"/>
      <c r="E34" s="626"/>
      <c r="F34" s="626"/>
      <c r="G34" s="626"/>
      <c r="H34" s="626"/>
      <c r="I34" s="626"/>
      <c r="J34" s="626"/>
    </row>
    <row r="35" spans="1:10" s="627" customFormat="1" x14ac:dyDescent="0.25">
      <c r="A35" s="626"/>
      <c r="B35" s="626"/>
      <c r="C35" s="626"/>
      <c r="D35" s="626"/>
      <c r="E35" s="626"/>
      <c r="F35" s="626"/>
      <c r="G35" s="626"/>
      <c r="H35" s="626"/>
      <c r="I35" s="626"/>
      <c r="J35" s="626"/>
    </row>
    <row r="36" spans="1:10" s="627" customFormat="1" x14ac:dyDescent="0.25"/>
    <row r="37" spans="1:10" s="627" customFormat="1" x14ac:dyDescent="0.25"/>
    <row r="38" spans="1:10" s="627" customFormat="1" x14ac:dyDescent="0.25"/>
    <row r="39" spans="1:10" s="627" customFormat="1" x14ac:dyDescent="0.25"/>
    <row r="40" spans="1:10" s="627" customFormat="1" x14ac:dyDescent="0.25"/>
    <row r="41" spans="1:10" s="627" customFormat="1" x14ac:dyDescent="0.25"/>
    <row r="42" spans="1:10" s="627" customFormat="1" x14ac:dyDescent="0.25"/>
    <row r="43" spans="1:10" s="627" customFormat="1" x14ac:dyDescent="0.25"/>
    <row r="44" spans="1:10" s="627" customFormat="1" x14ac:dyDescent="0.25"/>
    <row r="45" spans="1:10" s="627" customFormat="1" x14ac:dyDescent="0.25"/>
    <row r="46" spans="1:10" s="627" customFormat="1" x14ac:dyDescent="0.25"/>
    <row r="47" spans="1:10" s="627" customFormat="1" x14ac:dyDescent="0.25"/>
    <row r="48" spans="1:10" s="627" customFormat="1" x14ac:dyDescent="0.25"/>
    <row r="49" s="627" customFormat="1" x14ac:dyDescent="0.25"/>
    <row r="50" s="627" customFormat="1" x14ac:dyDescent="0.25"/>
    <row r="51" s="627" customFormat="1" x14ac:dyDescent="0.25"/>
    <row r="52" s="627" customFormat="1" x14ac:dyDescent="0.25"/>
    <row r="53" s="627" customFormat="1" x14ac:dyDescent="0.25"/>
    <row r="54" s="627" customFormat="1" x14ac:dyDescent="0.25"/>
    <row r="55" s="627" customFormat="1" x14ac:dyDescent="0.25"/>
    <row r="56" s="627" customFormat="1" x14ac:dyDescent="0.25"/>
    <row r="57" s="627" customFormat="1" x14ac:dyDescent="0.25"/>
    <row r="58" s="627" customFormat="1" x14ac:dyDescent="0.25"/>
    <row r="59" s="627" customFormat="1" x14ac:dyDescent="0.25"/>
    <row r="60" s="627" customFormat="1" x14ac:dyDescent="0.25"/>
    <row r="61" s="627" customFormat="1" x14ac:dyDescent="0.25"/>
    <row r="62" s="627" customFormat="1" x14ac:dyDescent="0.25"/>
    <row r="63" s="627" customFormat="1" x14ac:dyDescent="0.25"/>
    <row r="64" s="627" customFormat="1" x14ac:dyDescent="0.25"/>
    <row r="65" s="627" customFormat="1" x14ac:dyDescent="0.25"/>
    <row r="66" s="627" customFormat="1" x14ac:dyDescent="0.25"/>
    <row r="67" s="627" customFormat="1" x14ac:dyDescent="0.25"/>
    <row r="68" s="627" customFormat="1" x14ac:dyDescent="0.25"/>
    <row r="69" s="627" customFormat="1" x14ac:dyDescent="0.25"/>
    <row r="70" s="627" customFormat="1" x14ac:dyDescent="0.25"/>
    <row r="71" s="627" customFormat="1" x14ac:dyDescent="0.25"/>
    <row r="72" s="627" customFormat="1" x14ac:dyDescent="0.25"/>
    <row r="73" s="627" customFormat="1" x14ac:dyDescent="0.25"/>
    <row r="74" s="627" customFormat="1" x14ac:dyDescent="0.25"/>
    <row r="75" s="627" customFormat="1" x14ac:dyDescent="0.25"/>
    <row r="76" s="627" customFormat="1" x14ac:dyDescent="0.25"/>
    <row r="77" s="627" customFormat="1" x14ac:dyDescent="0.25"/>
    <row r="78" s="627" customFormat="1" x14ac:dyDescent="0.25"/>
    <row r="79" s="627" customFormat="1" x14ac:dyDescent="0.25"/>
    <row r="80" s="627" customFormat="1" x14ac:dyDescent="0.25"/>
    <row r="81" s="627" customFormat="1" x14ac:dyDescent="0.25"/>
    <row r="82" s="627" customFormat="1" x14ac:dyDescent="0.25"/>
    <row r="83" s="627" customFormat="1" x14ac:dyDescent="0.25"/>
    <row r="84" s="627" customFormat="1" x14ac:dyDescent="0.25"/>
    <row r="85" s="627" customFormat="1" x14ac:dyDescent="0.25"/>
    <row r="86" s="627" customFormat="1" x14ac:dyDescent="0.25"/>
    <row r="87" s="627" customFormat="1" x14ac:dyDescent="0.25"/>
    <row r="88" s="627" customFormat="1" x14ac:dyDescent="0.25"/>
    <row r="89" s="627" customFormat="1" x14ac:dyDescent="0.25"/>
    <row r="90" s="627" customFormat="1" x14ac:dyDescent="0.25"/>
    <row r="91" s="627" customFormat="1" x14ac:dyDescent="0.25"/>
    <row r="92" s="627" customFormat="1" x14ac:dyDescent="0.25"/>
    <row r="93" s="627" customFormat="1" x14ac:dyDescent="0.25"/>
    <row r="94" s="627" customFormat="1" x14ac:dyDescent="0.25"/>
    <row r="95" s="627" customFormat="1" x14ac:dyDescent="0.25"/>
    <row r="96" s="627" customFormat="1" x14ac:dyDescent="0.25"/>
    <row r="97" s="627" customFormat="1" x14ac:dyDescent="0.25"/>
    <row r="98" s="627" customFormat="1" x14ac:dyDescent="0.25"/>
    <row r="99" s="627" customFormat="1" x14ac:dyDescent="0.25"/>
    <row r="100" s="627" customFormat="1" x14ac:dyDescent="0.25"/>
    <row r="101" s="627" customFormat="1" x14ac:dyDescent="0.25"/>
    <row r="102" s="627" customFormat="1" x14ac:dyDescent="0.25"/>
    <row r="103" s="627" customFormat="1" x14ac:dyDescent="0.25"/>
    <row r="104" s="627" customFormat="1" x14ac:dyDescent="0.25"/>
    <row r="105" s="627" customFormat="1" x14ac:dyDescent="0.25"/>
    <row r="106" s="627" customFormat="1" x14ac:dyDescent="0.25"/>
    <row r="107" s="627" customFormat="1" x14ac:dyDescent="0.25"/>
    <row r="108" s="627" customFormat="1" x14ac:dyDescent="0.25"/>
    <row r="109" s="627" customFormat="1" x14ac:dyDescent="0.25"/>
    <row r="110" s="627" customFormat="1" x14ac:dyDescent="0.25"/>
    <row r="111" s="627" customFormat="1" x14ac:dyDescent="0.25"/>
    <row r="112" s="627" customFormat="1" x14ac:dyDescent="0.25"/>
    <row r="113" s="627" customFormat="1" x14ac:dyDescent="0.25"/>
    <row r="114" s="627" customFormat="1" x14ac:dyDescent="0.25"/>
    <row r="115" s="627" customFormat="1" x14ac:dyDescent="0.25"/>
    <row r="116" s="627" customFormat="1" x14ac:dyDescent="0.25"/>
    <row r="117" s="627" customFormat="1" x14ac:dyDescent="0.25"/>
    <row r="118" s="627" customFormat="1" x14ac:dyDescent="0.25"/>
    <row r="119" s="627" customFormat="1" x14ac:dyDescent="0.25"/>
    <row r="120" s="627" customFormat="1" x14ac:dyDescent="0.25"/>
    <row r="121" s="627" customFormat="1" x14ac:dyDescent="0.25"/>
    <row r="122" s="627" customFormat="1" x14ac:dyDescent="0.25"/>
    <row r="123" s="627" customFormat="1" x14ac:dyDescent="0.25"/>
    <row r="124" s="627" customFormat="1" x14ac:dyDescent="0.25"/>
    <row r="125" s="627" customFormat="1" x14ac:dyDescent="0.25"/>
    <row r="126" s="627" customFormat="1" x14ac:dyDescent="0.25"/>
    <row r="127" s="627" customFormat="1" x14ac:dyDescent="0.25"/>
    <row r="128" s="627" customFormat="1" x14ac:dyDescent="0.25"/>
    <row r="129" s="627" customFormat="1" x14ac:dyDescent="0.25"/>
    <row r="130" s="627" customFormat="1" x14ac:dyDescent="0.25"/>
    <row r="131" s="627" customFormat="1" x14ac:dyDescent="0.25"/>
    <row r="132" s="627" customFormat="1" x14ac:dyDescent="0.25"/>
    <row r="133" s="627" customFormat="1" x14ac:dyDescent="0.25"/>
    <row r="134" s="627" customFormat="1" x14ac:dyDescent="0.25"/>
    <row r="135" s="627" customFormat="1" x14ac:dyDescent="0.25"/>
    <row r="136" s="627" customFormat="1" x14ac:dyDescent="0.25"/>
    <row r="137" s="627" customFormat="1" x14ac:dyDescent="0.25"/>
    <row r="138" s="627" customFormat="1" x14ac:dyDescent="0.25"/>
    <row r="139" s="627" customFormat="1" x14ac:dyDescent="0.25"/>
    <row r="140" s="627" customFormat="1" x14ac:dyDescent="0.25"/>
    <row r="141" s="627" customFormat="1" x14ac:dyDescent="0.25"/>
    <row r="142" s="627" customFormat="1" x14ac:dyDescent="0.25"/>
    <row r="143" s="627" customFormat="1" x14ac:dyDescent="0.25"/>
    <row r="144" s="627" customFormat="1" x14ac:dyDescent="0.25"/>
    <row r="145" s="627" customFormat="1" x14ac:dyDescent="0.25"/>
    <row r="146" s="627" customFormat="1" x14ac:dyDescent="0.25"/>
    <row r="147" s="627" customFormat="1" x14ac:dyDescent="0.25"/>
  </sheetData>
  <mergeCells count="4">
    <mergeCell ref="A3:A4"/>
    <mergeCell ref="B3:B4"/>
    <mergeCell ref="C3:J3"/>
    <mergeCell ref="A1:J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BF1043"/>
  <sheetViews>
    <sheetView workbookViewId="0">
      <selection sqref="A1:I1"/>
    </sheetView>
  </sheetViews>
  <sheetFormatPr defaultRowHeight="15" x14ac:dyDescent="0.25"/>
  <cols>
    <col min="1" max="1" width="17.42578125" style="25" customWidth="1"/>
    <col min="2" max="3" width="9.140625" style="25"/>
    <col min="4" max="4" width="2.85546875" style="25" customWidth="1"/>
    <col min="5" max="5" width="11.28515625" style="606" customWidth="1"/>
    <col min="6" max="6" width="9.140625" style="606"/>
    <col min="7" max="7" width="2" style="592" customWidth="1"/>
    <col min="8" max="8" width="9.140625" style="592"/>
    <col min="9" max="9" width="6.42578125" style="592" customWidth="1"/>
    <col min="10" max="58" width="9.140625" style="606"/>
    <col min="59" max="16384" width="9.140625" style="25"/>
  </cols>
  <sheetData>
    <row r="1" spans="1:10" x14ac:dyDescent="0.25">
      <c r="A1" s="1111" t="s">
        <v>599</v>
      </c>
      <c r="B1" s="1111"/>
      <c r="C1" s="1111"/>
      <c r="D1" s="1111"/>
      <c r="E1" s="1111"/>
      <c r="F1" s="1111"/>
      <c r="G1" s="1111"/>
      <c r="H1" s="1111"/>
      <c r="I1" s="1111"/>
      <c r="J1" s="794"/>
    </row>
    <row r="2" spans="1:10" x14ac:dyDescent="0.25">
      <c r="A2" s="1112" t="s">
        <v>200</v>
      </c>
      <c r="B2" s="1113" t="s">
        <v>0</v>
      </c>
      <c r="C2" s="1113"/>
      <c r="D2" s="487"/>
      <c r="E2" s="1113" t="s">
        <v>1</v>
      </c>
      <c r="F2" s="1113"/>
      <c r="G2" s="487"/>
      <c r="H2" s="1113" t="s">
        <v>2</v>
      </c>
      <c r="I2" s="1113"/>
      <c r="J2" s="794"/>
    </row>
    <row r="3" spans="1:10" x14ac:dyDescent="0.25">
      <c r="A3" s="1112"/>
      <c r="B3" s="532" t="s">
        <v>431</v>
      </c>
      <c r="C3" s="533" t="s">
        <v>206</v>
      </c>
      <c r="D3" s="488"/>
      <c r="E3" s="532" t="s">
        <v>431</v>
      </c>
      <c r="F3" s="533" t="s">
        <v>206</v>
      </c>
      <c r="G3" s="486"/>
      <c r="H3" s="532" t="s">
        <v>431</v>
      </c>
      <c r="I3" s="533" t="s">
        <v>206</v>
      </c>
      <c r="J3" s="794"/>
    </row>
    <row r="4" spans="1:10" x14ac:dyDescent="0.25">
      <c r="A4" s="492" t="s">
        <v>163</v>
      </c>
      <c r="B4" s="493">
        <v>760147.26059758139</v>
      </c>
      <c r="C4" s="651">
        <f>+C7+C8+C9+C10+C11+C12</f>
        <v>100.00000000066532</v>
      </c>
      <c r="D4" s="494"/>
      <c r="E4" s="493">
        <v>470126.73414449446</v>
      </c>
      <c r="F4" s="494">
        <f>SUM(F7:F12)</f>
        <v>99.999999999783782</v>
      </c>
      <c r="G4" s="495"/>
      <c r="H4" s="493">
        <v>290020.52645910555</v>
      </c>
      <c r="I4" s="494">
        <f>SUM(I7:I12)</f>
        <v>100.00000000035244</v>
      </c>
      <c r="J4" s="794"/>
    </row>
    <row r="5" spans="1:10" x14ac:dyDescent="0.25">
      <c r="A5" s="844"/>
      <c r="B5" s="845"/>
      <c r="C5" s="846"/>
      <c r="D5" s="847"/>
      <c r="E5" s="845"/>
      <c r="F5" s="847"/>
      <c r="G5" s="848"/>
      <c r="H5" s="845"/>
      <c r="I5" s="847"/>
      <c r="J5" s="794"/>
    </row>
    <row r="6" spans="1:10" x14ac:dyDescent="0.25">
      <c r="A6" s="492" t="s">
        <v>200</v>
      </c>
      <c r="B6" s="493"/>
      <c r="C6" s="651"/>
      <c r="D6" s="494"/>
      <c r="E6" s="493"/>
      <c r="F6" s="494"/>
      <c r="G6" s="495"/>
      <c r="H6" s="493"/>
      <c r="I6" s="494"/>
      <c r="J6" s="794"/>
    </row>
    <row r="7" spans="1:10" x14ac:dyDescent="0.25">
      <c r="A7" s="849" t="s">
        <v>432</v>
      </c>
      <c r="B7" s="649">
        <v>100084.77691963965</v>
      </c>
      <c r="C7" s="650">
        <f>+B7/$B$4*100</f>
        <v>13.166498402027932</v>
      </c>
      <c r="D7" s="647"/>
      <c r="E7" s="649">
        <v>59089.914446480871</v>
      </c>
      <c r="F7" s="650">
        <f>+E7/$E$4*100</f>
        <v>12.568933046109107</v>
      </c>
      <c r="G7" s="648"/>
      <c r="H7" s="649">
        <v>40994.862473136636</v>
      </c>
      <c r="I7" s="650">
        <f>+H7/$H$4*100</f>
        <v>14.135158974313885</v>
      </c>
      <c r="J7" s="843"/>
    </row>
    <row r="8" spans="1:10" x14ac:dyDescent="0.25">
      <c r="A8" s="849" t="s">
        <v>433</v>
      </c>
      <c r="B8" s="489">
        <v>208322.400651231</v>
      </c>
      <c r="C8" s="650">
        <f t="shared" ref="C8:C12" si="0">+B8/$B$4*100</f>
        <v>27.405531986981135</v>
      </c>
      <c r="D8" s="490"/>
      <c r="E8" s="489">
        <v>136653.9597458725</v>
      </c>
      <c r="F8" s="650">
        <f t="shared" ref="F8:F12" si="1">+E8/$E$4*100</f>
        <v>29.067472624067282</v>
      </c>
      <c r="G8" s="491"/>
      <c r="H8" s="489">
        <v>71668.440906123171</v>
      </c>
      <c r="I8" s="650">
        <f t="shared" ref="I8:I12" si="2">+H8/$H$4*100</f>
        <v>24.711506382369389</v>
      </c>
      <c r="J8" s="794"/>
    </row>
    <row r="9" spans="1:10" x14ac:dyDescent="0.25">
      <c r="A9" s="849" t="s">
        <v>434</v>
      </c>
      <c r="B9" s="489">
        <v>159582.93015925115</v>
      </c>
      <c r="C9" s="650">
        <f t="shared" si="0"/>
        <v>20.993686148891307</v>
      </c>
      <c r="D9" s="490"/>
      <c r="E9" s="489">
        <v>102287.67586336205</v>
      </c>
      <c r="F9" s="650">
        <f t="shared" si="1"/>
        <v>21.757468451458816</v>
      </c>
      <c r="G9" s="491"/>
      <c r="H9" s="489">
        <v>57295.254296179955</v>
      </c>
      <c r="I9" s="650">
        <f t="shared" si="2"/>
        <v>19.755585922039522</v>
      </c>
      <c r="J9" s="794"/>
    </row>
    <row r="10" spans="1:10" x14ac:dyDescent="0.25">
      <c r="A10" s="849" t="s">
        <v>435</v>
      </c>
      <c r="B10" s="489">
        <v>124031.69341556774</v>
      </c>
      <c r="C10" s="650">
        <f t="shared" si="0"/>
        <v>16.316798052795928</v>
      </c>
      <c r="D10" s="490"/>
      <c r="E10" s="489">
        <v>78286.415891686294</v>
      </c>
      <c r="F10" s="650">
        <f t="shared" si="1"/>
        <v>16.652194016183046</v>
      </c>
      <c r="G10" s="491"/>
      <c r="H10" s="489">
        <v>45745.277523859295</v>
      </c>
      <c r="I10" s="650">
        <f t="shared" si="2"/>
        <v>15.77311719358927</v>
      </c>
      <c r="J10" s="794"/>
    </row>
    <row r="11" spans="1:10" x14ac:dyDescent="0.25">
      <c r="A11" s="849" t="s">
        <v>146</v>
      </c>
      <c r="B11" s="489">
        <v>85455.778338494012</v>
      </c>
      <c r="C11" s="650">
        <f t="shared" si="0"/>
        <v>11.242003065473643</v>
      </c>
      <c r="D11" s="490"/>
      <c r="E11" s="489">
        <v>50343.265752362895</v>
      </c>
      <c r="F11" s="650">
        <f t="shared" si="1"/>
        <v>10.708445637318253</v>
      </c>
      <c r="G11" s="491"/>
      <c r="H11" s="489">
        <v>35112.512586108969</v>
      </c>
      <c r="I11" s="650">
        <f t="shared" si="2"/>
        <v>12.106906023101789</v>
      </c>
      <c r="J11" s="794"/>
    </row>
    <row r="12" spans="1:10" x14ac:dyDescent="0.25">
      <c r="A12" s="850" t="s">
        <v>152</v>
      </c>
      <c r="B12" s="652">
        <v>82669.681118455221</v>
      </c>
      <c r="C12" s="653">
        <f t="shared" si="0"/>
        <v>10.875482344495376</v>
      </c>
      <c r="D12" s="654"/>
      <c r="E12" s="652">
        <v>43465.502443713376</v>
      </c>
      <c r="F12" s="653">
        <f t="shared" si="1"/>
        <v>9.24548622464728</v>
      </c>
      <c r="G12" s="655"/>
      <c r="H12" s="652">
        <v>39204.178674719697</v>
      </c>
      <c r="I12" s="653">
        <f t="shared" si="2"/>
        <v>13.517725504938593</v>
      </c>
      <c r="J12" s="794"/>
    </row>
    <row r="13" spans="1:10" x14ac:dyDescent="0.25">
      <c r="A13" s="798"/>
      <c r="B13" s="798"/>
      <c r="C13" s="798"/>
      <c r="D13" s="798"/>
      <c r="E13" s="798"/>
      <c r="F13" s="798"/>
      <c r="G13" s="798"/>
      <c r="H13" s="798"/>
      <c r="I13" s="798"/>
      <c r="J13" s="794"/>
    </row>
    <row r="14" spans="1:10" x14ac:dyDescent="0.25">
      <c r="A14" s="607"/>
      <c r="B14" s="607"/>
      <c r="C14" s="607"/>
      <c r="D14" s="607"/>
      <c r="E14" s="607"/>
      <c r="F14" s="607"/>
      <c r="G14" s="607"/>
      <c r="H14" s="607"/>
      <c r="I14" s="607"/>
    </row>
    <row r="15" spans="1:10" x14ac:dyDescent="0.25">
      <c r="A15" s="606"/>
      <c r="B15" s="606"/>
      <c r="C15" s="606"/>
      <c r="D15" s="606"/>
      <c r="G15" s="606"/>
      <c r="H15" s="606"/>
      <c r="I15" s="606"/>
    </row>
    <row r="16" spans="1:10" x14ac:dyDescent="0.25">
      <c r="A16" s="606"/>
      <c r="B16" s="606"/>
      <c r="C16" s="606"/>
      <c r="D16" s="606"/>
      <c r="G16" s="606"/>
      <c r="H16" s="606"/>
      <c r="I16" s="606"/>
    </row>
    <row r="17" spans="1:58" x14ac:dyDescent="0.25">
      <c r="A17" s="606"/>
      <c r="B17" s="606"/>
      <c r="C17" s="606"/>
      <c r="D17" s="606"/>
      <c r="G17" s="606"/>
      <c r="H17" s="606"/>
      <c r="I17" s="606"/>
    </row>
    <row r="18" spans="1:58" x14ac:dyDescent="0.25">
      <c r="A18" s="606"/>
      <c r="B18" s="606"/>
      <c r="C18" s="606"/>
      <c r="D18" s="606"/>
      <c r="G18" s="606"/>
      <c r="H18" s="606"/>
      <c r="I18" s="606"/>
    </row>
    <row r="19" spans="1:58" x14ac:dyDescent="0.25">
      <c r="A19" s="606"/>
      <c r="B19" s="606"/>
      <c r="C19" s="606"/>
      <c r="D19" s="606"/>
      <c r="G19" s="606"/>
      <c r="H19" s="606"/>
      <c r="I19" s="606"/>
    </row>
    <row r="20" spans="1:58" x14ac:dyDescent="0.25">
      <c r="A20" s="606"/>
      <c r="B20" s="606"/>
      <c r="C20" s="606"/>
      <c r="D20" s="606"/>
      <c r="G20" s="606"/>
      <c r="H20" s="606"/>
      <c r="I20" s="606"/>
    </row>
    <row r="21" spans="1:58" x14ac:dyDescent="0.25">
      <c r="A21" s="606"/>
      <c r="B21" s="606"/>
      <c r="C21" s="606"/>
      <c r="D21" s="606"/>
      <c r="G21" s="606"/>
      <c r="H21" s="606"/>
      <c r="I21" s="606"/>
    </row>
    <row r="22" spans="1:58" x14ac:dyDescent="0.25">
      <c r="A22" s="606"/>
      <c r="B22" s="606"/>
      <c r="C22" s="606"/>
      <c r="D22" s="606"/>
      <c r="G22" s="606"/>
      <c r="H22" s="606"/>
      <c r="I22" s="606"/>
    </row>
    <row r="23" spans="1:58" x14ac:dyDescent="0.25">
      <c r="A23" s="606"/>
      <c r="B23" s="606"/>
      <c r="C23" s="606"/>
      <c r="D23" s="606"/>
      <c r="G23" s="606"/>
      <c r="H23" s="606"/>
      <c r="I23" s="606"/>
    </row>
    <row r="24" spans="1:58" x14ac:dyDescent="0.25">
      <c r="A24" s="606"/>
      <c r="B24" s="606"/>
      <c r="C24" s="606"/>
      <c r="D24" s="606"/>
      <c r="G24" s="606"/>
      <c r="H24" s="606"/>
      <c r="I24" s="606"/>
    </row>
    <row r="25" spans="1:58" x14ac:dyDescent="0.25">
      <c r="A25" s="606"/>
      <c r="B25" s="606"/>
      <c r="C25" s="606"/>
      <c r="D25" s="606"/>
      <c r="G25" s="606"/>
      <c r="H25" s="606"/>
      <c r="I25" s="606"/>
    </row>
    <row r="26" spans="1:58" x14ac:dyDescent="0.25">
      <c r="A26" s="606"/>
      <c r="B26" s="606"/>
      <c r="C26" s="606"/>
      <c r="D26" s="606"/>
      <c r="G26" s="606"/>
      <c r="H26" s="606"/>
      <c r="I26" s="606"/>
    </row>
    <row r="27" spans="1:58" s="592" customFormat="1" x14ac:dyDescent="0.25">
      <c r="A27" s="606"/>
      <c r="B27" s="606"/>
      <c r="C27" s="606"/>
      <c r="D27" s="606"/>
      <c r="E27" s="606"/>
      <c r="F27" s="606"/>
      <c r="G27" s="606"/>
      <c r="H27" s="606"/>
      <c r="I27" s="606"/>
      <c r="J27" s="606"/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</row>
    <row r="28" spans="1:58" s="592" customFormat="1" x14ac:dyDescent="0.25">
      <c r="A28" s="606"/>
      <c r="B28" s="606"/>
      <c r="C28" s="606"/>
      <c r="D28" s="606"/>
      <c r="E28" s="606"/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  <c r="Y28" s="606"/>
      <c r="Z28" s="606"/>
      <c r="AA28" s="606"/>
      <c r="AB28" s="606"/>
      <c r="AC28" s="606"/>
      <c r="AD28" s="606"/>
      <c r="AE28" s="606"/>
      <c r="AF28" s="606"/>
      <c r="AG28" s="606"/>
      <c r="AH28" s="606"/>
      <c r="AI28" s="606"/>
      <c r="AJ28" s="606"/>
      <c r="AK28" s="606"/>
      <c r="AL28" s="606"/>
      <c r="AM28" s="606"/>
      <c r="AN28" s="606"/>
      <c r="AO28" s="606"/>
      <c r="AP28" s="606"/>
      <c r="AQ28" s="606"/>
      <c r="AR28" s="606"/>
      <c r="AS28" s="606"/>
      <c r="AT28" s="606"/>
      <c r="AU28" s="606"/>
      <c r="AV28" s="606"/>
      <c r="AW28" s="606"/>
      <c r="AX28" s="606"/>
      <c r="AY28" s="606"/>
      <c r="AZ28" s="606"/>
      <c r="BA28" s="606"/>
      <c r="BB28" s="606"/>
      <c r="BC28" s="606"/>
      <c r="BD28" s="606"/>
      <c r="BE28" s="606"/>
      <c r="BF28" s="606"/>
    </row>
    <row r="29" spans="1:58" x14ac:dyDescent="0.25">
      <c r="A29" s="606"/>
      <c r="B29" s="606"/>
      <c r="C29" s="606"/>
      <c r="D29" s="606"/>
      <c r="G29" s="606"/>
      <c r="H29" s="606"/>
      <c r="I29" s="606"/>
    </row>
    <row r="30" spans="1:58" x14ac:dyDescent="0.25">
      <c r="A30" s="606"/>
      <c r="B30" s="606"/>
      <c r="C30" s="606"/>
      <c r="D30" s="606"/>
      <c r="G30" s="606"/>
      <c r="H30" s="606"/>
      <c r="I30" s="606"/>
    </row>
    <row r="31" spans="1:58" x14ac:dyDescent="0.25">
      <c r="A31" s="606"/>
      <c r="B31" s="606"/>
      <c r="C31" s="606"/>
      <c r="D31" s="606"/>
      <c r="G31" s="606"/>
      <c r="H31" s="606"/>
      <c r="I31" s="606"/>
    </row>
    <row r="32" spans="1:58" x14ac:dyDescent="0.25">
      <c r="A32" s="606"/>
      <c r="B32" s="606"/>
      <c r="C32" s="606"/>
      <c r="D32" s="606"/>
      <c r="G32" s="606"/>
      <c r="H32" s="606"/>
      <c r="I32" s="606"/>
    </row>
    <row r="33" spans="1:9" x14ac:dyDescent="0.25">
      <c r="A33" s="606"/>
      <c r="B33" s="606"/>
      <c r="C33" s="606"/>
      <c r="D33" s="606"/>
      <c r="G33" s="606"/>
      <c r="H33" s="606"/>
      <c r="I33" s="606"/>
    </row>
    <row r="34" spans="1:9" x14ac:dyDescent="0.25">
      <c r="A34" s="606"/>
      <c r="B34" s="606"/>
      <c r="C34" s="606"/>
      <c r="D34" s="606"/>
      <c r="G34" s="606"/>
      <c r="H34" s="606"/>
      <c r="I34" s="606"/>
    </row>
    <row r="35" spans="1:9" x14ac:dyDescent="0.25">
      <c r="A35" s="606"/>
      <c r="B35" s="606"/>
      <c r="C35" s="606"/>
      <c r="D35" s="606"/>
      <c r="G35" s="606"/>
      <c r="H35" s="606"/>
      <c r="I35" s="606"/>
    </row>
    <row r="36" spans="1:9" x14ac:dyDescent="0.25">
      <c r="A36" s="606"/>
      <c r="B36" s="606"/>
      <c r="C36" s="606"/>
      <c r="D36" s="606"/>
      <c r="G36" s="606"/>
      <c r="H36" s="606"/>
      <c r="I36" s="606"/>
    </row>
    <row r="37" spans="1:9" x14ac:dyDescent="0.25">
      <c r="A37" s="606"/>
      <c r="B37" s="606"/>
      <c r="C37" s="606"/>
      <c r="D37" s="606"/>
      <c r="G37" s="606"/>
      <c r="H37" s="606"/>
      <c r="I37" s="606"/>
    </row>
    <row r="38" spans="1:9" x14ac:dyDescent="0.25">
      <c r="A38" s="606"/>
      <c r="B38" s="606"/>
      <c r="C38" s="606"/>
      <c r="D38" s="606"/>
      <c r="G38" s="606"/>
      <c r="H38" s="606"/>
      <c r="I38" s="606"/>
    </row>
    <row r="39" spans="1:9" x14ac:dyDescent="0.25">
      <c r="A39" s="606"/>
      <c r="B39" s="606"/>
      <c r="C39" s="606"/>
      <c r="D39" s="606"/>
      <c r="G39" s="606"/>
      <c r="H39" s="606"/>
      <c r="I39" s="606"/>
    </row>
    <row r="40" spans="1:9" x14ac:dyDescent="0.25">
      <c r="A40" s="606"/>
      <c r="B40" s="606"/>
      <c r="C40" s="606"/>
      <c r="D40" s="606"/>
      <c r="G40" s="606"/>
      <c r="H40" s="606"/>
      <c r="I40" s="606"/>
    </row>
    <row r="41" spans="1:9" x14ac:dyDescent="0.25">
      <c r="A41" s="606"/>
      <c r="B41" s="606"/>
      <c r="C41" s="606"/>
      <c r="D41" s="606"/>
      <c r="G41" s="606"/>
      <c r="H41" s="606"/>
      <c r="I41" s="606"/>
    </row>
    <row r="42" spans="1:9" x14ac:dyDescent="0.25">
      <c r="A42" s="606"/>
      <c r="B42" s="606"/>
      <c r="C42" s="606"/>
      <c r="D42" s="606"/>
      <c r="G42" s="606"/>
      <c r="H42" s="606"/>
      <c r="I42" s="606"/>
    </row>
    <row r="43" spans="1:9" x14ac:dyDescent="0.25">
      <c r="A43" s="606"/>
      <c r="B43" s="606"/>
      <c r="C43" s="606"/>
      <c r="D43" s="606"/>
      <c r="G43" s="606"/>
      <c r="H43" s="606"/>
      <c r="I43" s="606"/>
    </row>
    <row r="44" spans="1:9" x14ac:dyDescent="0.25">
      <c r="A44" s="606"/>
      <c r="B44" s="606"/>
      <c r="C44" s="606"/>
      <c r="D44" s="606"/>
      <c r="G44" s="606"/>
      <c r="H44" s="606"/>
      <c r="I44" s="606"/>
    </row>
    <row r="45" spans="1:9" x14ac:dyDescent="0.25">
      <c r="A45" s="606"/>
      <c r="B45" s="606"/>
      <c r="C45" s="606"/>
      <c r="D45" s="606"/>
      <c r="G45" s="606"/>
      <c r="H45" s="606"/>
      <c r="I45" s="606"/>
    </row>
    <row r="46" spans="1:9" x14ac:dyDescent="0.25">
      <c r="A46" s="606"/>
      <c r="B46" s="606"/>
      <c r="C46" s="606"/>
      <c r="D46" s="606"/>
      <c r="G46" s="606"/>
      <c r="H46" s="606"/>
      <c r="I46" s="606"/>
    </row>
    <row r="47" spans="1:9" x14ac:dyDescent="0.25">
      <c r="A47" s="606"/>
      <c r="B47" s="606"/>
      <c r="C47" s="606"/>
      <c r="D47" s="606"/>
      <c r="G47" s="606"/>
      <c r="H47" s="606"/>
      <c r="I47" s="606"/>
    </row>
    <row r="48" spans="1:9" x14ac:dyDescent="0.25">
      <c r="A48" s="606"/>
      <c r="B48" s="606"/>
      <c r="C48" s="606"/>
      <c r="D48" s="606"/>
      <c r="G48" s="606"/>
      <c r="H48" s="606"/>
      <c r="I48" s="606"/>
    </row>
    <row r="49" spans="1:9" x14ac:dyDescent="0.25">
      <c r="A49" s="606"/>
      <c r="B49" s="606"/>
      <c r="C49" s="606"/>
      <c r="D49" s="606"/>
      <c r="G49" s="606"/>
      <c r="H49" s="606"/>
      <c r="I49" s="606"/>
    </row>
    <row r="50" spans="1:9" x14ac:dyDescent="0.25">
      <c r="A50" s="606"/>
      <c r="B50" s="606"/>
      <c r="C50" s="606"/>
      <c r="D50" s="606"/>
      <c r="G50" s="606"/>
      <c r="H50" s="606"/>
      <c r="I50" s="606"/>
    </row>
    <row r="51" spans="1:9" x14ac:dyDescent="0.25">
      <c r="A51" s="606"/>
      <c r="B51" s="606"/>
      <c r="C51" s="606"/>
      <c r="D51" s="606"/>
      <c r="G51" s="606"/>
      <c r="H51" s="606"/>
      <c r="I51" s="606"/>
    </row>
    <row r="52" spans="1:9" x14ac:dyDescent="0.25">
      <c r="A52" s="606"/>
      <c r="B52" s="606"/>
      <c r="C52" s="606"/>
      <c r="D52" s="606"/>
      <c r="G52" s="606"/>
      <c r="H52" s="606"/>
      <c r="I52" s="606"/>
    </row>
    <row r="53" spans="1:9" x14ac:dyDescent="0.25">
      <c r="A53" s="606"/>
      <c r="B53" s="606"/>
      <c r="C53" s="606"/>
      <c r="D53" s="606"/>
      <c r="G53" s="606"/>
      <c r="H53" s="606"/>
      <c r="I53" s="606"/>
    </row>
    <row r="54" spans="1:9" x14ac:dyDescent="0.25">
      <c r="A54" s="606"/>
      <c r="B54" s="606"/>
      <c r="C54" s="606"/>
      <c r="D54" s="606"/>
      <c r="G54" s="606"/>
      <c r="H54" s="606"/>
      <c r="I54" s="606"/>
    </row>
    <row r="55" spans="1:9" x14ac:dyDescent="0.25">
      <c r="A55" s="606"/>
      <c r="B55" s="606"/>
      <c r="C55" s="606"/>
      <c r="D55" s="606"/>
      <c r="G55" s="606"/>
      <c r="H55" s="606"/>
      <c r="I55" s="606"/>
    </row>
    <row r="56" spans="1:9" x14ac:dyDescent="0.25">
      <c r="A56" s="606"/>
      <c r="B56" s="606"/>
      <c r="C56" s="606"/>
      <c r="D56" s="606"/>
      <c r="G56" s="606"/>
      <c r="H56" s="606"/>
      <c r="I56" s="606"/>
    </row>
    <row r="57" spans="1:9" x14ac:dyDescent="0.25">
      <c r="A57" s="606"/>
      <c r="B57" s="606"/>
      <c r="C57" s="606"/>
      <c r="D57" s="606"/>
      <c r="G57" s="606"/>
      <c r="H57" s="606"/>
      <c r="I57" s="606"/>
    </row>
    <row r="58" spans="1:9" x14ac:dyDescent="0.25">
      <c r="A58" s="606"/>
      <c r="B58" s="606"/>
      <c r="C58" s="606"/>
      <c r="D58" s="606"/>
      <c r="G58" s="606"/>
      <c r="H58" s="606"/>
      <c r="I58" s="606"/>
    </row>
    <row r="59" spans="1:9" x14ac:dyDescent="0.25">
      <c r="A59" s="606"/>
      <c r="B59" s="606"/>
      <c r="C59" s="606"/>
      <c r="D59" s="606"/>
      <c r="G59" s="606"/>
      <c r="H59" s="606"/>
      <c r="I59" s="606"/>
    </row>
    <row r="60" spans="1:9" x14ac:dyDescent="0.25">
      <c r="A60" s="606"/>
      <c r="B60" s="606"/>
      <c r="C60" s="606"/>
      <c r="D60" s="606"/>
      <c r="G60" s="606"/>
      <c r="H60" s="606"/>
      <c r="I60" s="606"/>
    </row>
    <row r="61" spans="1:9" x14ac:dyDescent="0.25">
      <c r="A61" s="606"/>
      <c r="B61" s="606"/>
      <c r="C61" s="606"/>
      <c r="D61" s="606"/>
      <c r="G61" s="606"/>
      <c r="H61" s="606"/>
      <c r="I61" s="606"/>
    </row>
    <row r="62" spans="1:9" x14ac:dyDescent="0.25">
      <c r="A62" s="606"/>
      <c r="B62" s="606"/>
      <c r="C62" s="606"/>
      <c r="D62" s="606"/>
      <c r="G62" s="606"/>
      <c r="H62" s="606"/>
      <c r="I62" s="606"/>
    </row>
    <row r="63" spans="1:9" x14ac:dyDescent="0.25">
      <c r="A63" s="606"/>
      <c r="B63" s="606"/>
      <c r="C63" s="606"/>
      <c r="D63" s="606"/>
      <c r="G63" s="606"/>
      <c r="H63" s="606"/>
      <c r="I63" s="606"/>
    </row>
    <row r="64" spans="1:9" x14ac:dyDescent="0.25">
      <c r="A64" s="606"/>
      <c r="B64" s="606"/>
      <c r="C64" s="606"/>
      <c r="D64" s="606"/>
      <c r="G64" s="606"/>
      <c r="H64" s="606"/>
      <c r="I64" s="606"/>
    </row>
    <row r="65" spans="1:58" x14ac:dyDescent="0.25">
      <c r="A65" s="606"/>
      <c r="B65" s="606"/>
      <c r="C65" s="606"/>
      <c r="D65" s="606"/>
      <c r="G65" s="606"/>
      <c r="H65" s="606"/>
      <c r="I65" s="606"/>
    </row>
    <row r="66" spans="1:58" x14ac:dyDescent="0.25">
      <c r="A66" s="606"/>
      <c r="B66" s="606"/>
      <c r="C66" s="606"/>
      <c r="D66" s="606"/>
      <c r="G66" s="606"/>
      <c r="H66" s="606"/>
      <c r="I66" s="606"/>
    </row>
    <row r="67" spans="1:58" x14ac:dyDescent="0.25">
      <c r="A67" s="606"/>
      <c r="B67" s="606"/>
      <c r="C67" s="606"/>
      <c r="D67" s="606"/>
      <c r="G67" s="606"/>
      <c r="H67" s="606"/>
      <c r="I67" s="606"/>
    </row>
    <row r="68" spans="1:58" x14ac:dyDescent="0.25">
      <c r="A68" s="606"/>
      <c r="B68" s="606"/>
      <c r="C68" s="606"/>
      <c r="D68" s="606"/>
      <c r="G68" s="606"/>
      <c r="H68" s="606"/>
      <c r="I68" s="606"/>
    </row>
    <row r="69" spans="1:58" x14ac:dyDescent="0.25">
      <c r="A69" s="606"/>
      <c r="B69" s="606"/>
      <c r="C69" s="606"/>
      <c r="D69" s="606"/>
      <c r="G69" s="606"/>
      <c r="H69" s="606"/>
      <c r="I69" s="606"/>
    </row>
    <row r="70" spans="1:58" s="592" customFormat="1" x14ac:dyDescent="0.25">
      <c r="A70" s="606"/>
      <c r="B70" s="606"/>
      <c r="C70" s="606"/>
      <c r="D70" s="606"/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  <c r="Y70" s="606"/>
      <c r="Z70" s="606"/>
      <c r="AA70" s="606"/>
      <c r="AB70" s="606"/>
      <c r="AC70" s="606"/>
      <c r="AD70" s="606"/>
      <c r="AE70" s="606"/>
      <c r="AF70" s="606"/>
      <c r="AG70" s="606"/>
      <c r="AH70" s="606"/>
      <c r="AI70" s="606"/>
      <c r="AJ70" s="606"/>
      <c r="AK70" s="606"/>
      <c r="AL70" s="606"/>
      <c r="AM70" s="606"/>
      <c r="AN70" s="606"/>
      <c r="AO70" s="606"/>
      <c r="AP70" s="606"/>
      <c r="AQ70" s="606"/>
      <c r="AR70" s="606"/>
      <c r="AS70" s="606"/>
      <c r="AT70" s="606"/>
      <c r="AU70" s="606"/>
      <c r="AV70" s="606"/>
      <c r="AW70" s="606"/>
      <c r="AX70" s="606"/>
      <c r="AY70" s="606"/>
      <c r="AZ70" s="606"/>
      <c r="BA70" s="606"/>
      <c r="BB70" s="606"/>
      <c r="BC70" s="606"/>
      <c r="BD70" s="606"/>
      <c r="BE70" s="606"/>
      <c r="BF70" s="606"/>
    </row>
    <row r="71" spans="1:58" s="592" customFormat="1" x14ac:dyDescent="0.25">
      <c r="A71" s="606"/>
      <c r="B71" s="606"/>
      <c r="C71" s="606"/>
      <c r="D71" s="606"/>
      <c r="E71" s="606"/>
      <c r="F71" s="606"/>
      <c r="G71" s="606"/>
      <c r="H71" s="606"/>
      <c r="I71" s="606"/>
      <c r="J71" s="606"/>
      <c r="K71" s="606"/>
      <c r="L71" s="606"/>
      <c r="M71" s="606"/>
      <c r="N71" s="606"/>
      <c r="O71" s="606"/>
      <c r="P71" s="606"/>
      <c r="Q71" s="606"/>
      <c r="R71" s="606"/>
      <c r="S71" s="606"/>
      <c r="T71" s="606"/>
      <c r="U71" s="606"/>
      <c r="V71" s="606"/>
      <c r="W71" s="606"/>
      <c r="X71" s="606"/>
      <c r="Y71" s="606"/>
      <c r="Z71" s="606"/>
      <c r="AA71" s="606"/>
      <c r="AB71" s="606"/>
      <c r="AC71" s="606"/>
      <c r="AD71" s="606"/>
      <c r="AE71" s="606"/>
      <c r="AF71" s="606"/>
      <c r="AG71" s="606"/>
      <c r="AH71" s="606"/>
      <c r="AI71" s="606"/>
      <c r="AJ71" s="606"/>
      <c r="AK71" s="606"/>
      <c r="AL71" s="606"/>
      <c r="AM71" s="606"/>
      <c r="AN71" s="606"/>
      <c r="AO71" s="606"/>
      <c r="AP71" s="606"/>
      <c r="AQ71" s="606"/>
      <c r="AR71" s="606"/>
      <c r="AS71" s="606"/>
      <c r="AT71" s="606"/>
      <c r="AU71" s="606"/>
      <c r="AV71" s="606"/>
      <c r="AW71" s="606"/>
      <c r="AX71" s="606"/>
      <c r="AY71" s="606"/>
      <c r="AZ71" s="606"/>
      <c r="BA71" s="606"/>
      <c r="BB71" s="606"/>
      <c r="BC71" s="606"/>
      <c r="BD71" s="606"/>
      <c r="BE71" s="606"/>
      <c r="BF71" s="606"/>
    </row>
    <row r="72" spans="1:58" x14ac:dyDescent="0.25">
      <c r="A72" s="606"/>
      <c r="B72" s="606"/>
      <c r="C72" s="606"/>
      <c r="D72" s="606"/>
      <c r="G72" s="606"/>
      <c r="H72" s="606"/>
      <c r="I72" s="606"/>
    </row>
    <row r="73" spans="1:58" x14ac:dyDescent="0.25">
      <c r="A73" s="606"/>
      <c r="B73" s="606"/>
      <c r="C73" s="606"/>
      <c r="D73" s="606"/>
      <c r="G73" s="606"/>
      <c r="H73" s="606"/>
      <c r="I73" s="606"/>
    </row>
    <row r="74" spans="1:58" x14ac:dyDescent="0.25">
      <c r="A74" s="606"/>
      <c r="B74" s="606"/>
      <c r="C74" s="606"/>
      <c r="D74" s="606"/>
      <c r="G74" s="606"/>
      <c r="H74" s="606"/>
      <c r="I74" s="606"/>
    </row>
    <row r="75" spans="1:58" x14ac:dyDescent="0.25">
      <c r="A75" s="606"/>
      <c r="B75" s="606"/>
      <c r="C75" s="606"/>
      <c r="D75" s="606"/>
      <c r="G75" s="606"/>
      <c r="H75" s="606"/>
      <c r="I75" s="606"/>
    </row>
    <row r="76" spans="1:58" x14ac:dyDescent="0.25">
      <c r="A76" s="606"/>
      <c r="B76" s="606"/>
      <c r="C76" s="606"/>
      <c r="D76" s="606"/>
      <c r="G76" s="606"/>
      <c r="H76" s="606"/>
      <c r="I76" s="606"/>
    </row>
    <row r="77" spans="1:58" x14ac:dyDescent="0.25">
      <c r="A77" s="606"/>
      <c r="B77" s="606"/>
      <c r="C77" s="606"/>
      <c r="D77" s="606"/>
      <c r="G77" s="606"/>
      <c r="H77" s="606"/>
      <c r="I77" s="606"/>
    </row>
    <row r="78" spans="1:58" x14ac:dyDescent="0.25">
      <c r="A78" s="606"/>
      <c r="B78" s="606"/>
      <c r="C78" s="606"/>
      <c r="D78" s="606"/>
      <c r="G78" s="606"/>
      <c r="H78" s="606"/>
      <c r="I78" s="606"/>
    </row>
    <row r="79" spans="1:58" x14ac:dyDescent="0.25">
      <c r="A79" s="606"/>
      <c r="B79" s="606"/>
      <c r="C79" s="606"/>
      <c r="D79" s="606"/>
      <c r="G79" s="606"/>
      <c r="H79" s="606"/>
      <c r="I79" s="606"/>
    </row>
    <row r="80" spans="1:58" x14ac:dyDescent="0.25">
      <c r="A80" s="606"/>
      <c r="B80" s="606"/>
      <c r="C80" s="606"/>
      <c r="D80" s="606"/>
      <c r="G80" s="606"/>
      <c r="H80" s="606"/>
      <c r="I80" s="606"/>
    </row>
    <row r="81" spans="1:9" x14ac:dyDescent="0.25">
      <c r="A81" s="606"/>
      <c r="B81" s="606"/>
      <c r="C81" s="606"/>
      <c r="D81" s="606"/>
      <c r="G81" s="606"/>
      <c r="H81" s="606"/>
      <c r="I81" s="606"/>
    </row>
    <row r="82" spans="1:9" x14ac:dyDescent="0.25">
      <c r="A82" s="606"/>
      <c r="B82" s="606"/>
      <c r="C82" s="606"/>
      <c r="D82" s="606"/>
      <c r="G82" s="606"/>
      <c r="H82" s="606"/>
      <c r="I82" s="606"/>
    </row>
    <row r="83" spans="1:9" x14ac:dyDescent="0.25">
      <c r="A83" s="606"/>
      <c r="B83" s="606"/>
      <c r="C83" s="606"/>
      <c r="D83" s="606"/>
      <c r="G83" s="606"/>
      <c r="H83" s="606"/>
      <c r="I83" s="606"/>
    </row>
    <row r="84" spans="1:9" x14ac:dyDescent="0.25">
      <c r="A84" s="606"/>
      <c r="B84" s="606"/>
      <c r="C84" s="606"/>
      <c r="D84" s="606"/>
      <c r="G84" s="606"/>
      <c r="H84" s="606"/>
      <c r="I84" s="606"/>
    </row>
    <row r="85" spans="1:9" x14ac:dyDescent="0.25">
      <c r="A85" s="606"/>
      <c r="B85" s="606"/>
      <c r="C85" s="606"/>
      <c r="D85" s="606"/>
      <c r="G85" s="606"/>
      <c r="H85" s="606"/>
      <c r="I85" s="606"/>
    </row>
    <row r="86" spans="1:9" x14ac:dyDescent="0.25">
      <c r="A86" s="606"/>
      <c r="B86" s="606"/>
      <c r="C86" s="606"/>
      <c r="D86" s="606"/>
      <c r="G86" s="606"/>
      <c r="H86" s="606"/>
      <c r="I86" s="606"/>
    </row>
    <row r="87" spans="1:9" x14ac:dyDescent="0.25">
      <c r="A87" s="606"/>
      <c r="B87" s="606"/>
      <c r="C87" s="606"/>
      <c r="D87" s="606"/>
      <c r="G87" s="606"/>
      <c r="H87" s="606"/>
      <c r="I87" s="606"/>
    </row>
    <row r="88" spans="1:9" x14ac:dyDescent="0.25">
      <c r="A88" s="606"/>
      <c r="B88" s="606"/>
      <c r="C88" s="606"/>
      <c r="D88" s="606"/>
      <c r="G88" s="606"/>
      <c r="H88" s="606"/>
      <c r="I88" s="606"/>
    </row>
    <row r="89" spans="1:9" x14ac:dyDescent="0.25">
      <c r="A89" s="606"/>
      <c r="B89" s="606"/>
      <c r="C89" s="606"/>
      <c r="D89" s="606"/>
      <c r="G89" s="606"/>
      <c r="H89" s="606"/>
      <c r="I89" s="606"/>
    </row>
    <row r="90" spans="1:9" x14ac:dyDescent="0.25">
      <c r="A90" s="606"/>
      <c r="B90" s="606"/>
      <c r="C90" s="606"/>
      <c r="D90" s="606"/>
      <c r="G90" s="606"/>
      <c r="H90" s="606"/>
      <c r="I90" s="606"/>
    </row>
    <row r="91" spans="1:9" x14ac:dyDescent="0.25">
      <c r="A91" s="606"/>
      <c r="B91" s="606"/>
      <c r="C91" s="606"/>
      <c r="D91" s="606"/>
      <c r="G91" s="606"/>
      <c r="H91" s="606"/>
      <c r="I91" s="606"/>
    </row>
    <row r="92" spans="1:9" x14ac:dyDescent="0.25">
      <c r="A92" s="606"/>
      <c r="B92" s="606"/>
      <c r="C92" s="606"/>
      <c r="D92" s="606"/>
      <c r="G92" s="606"/>
      <c r="H92" s="606"/>
      <c r="I92" s="606"/>
    </row>
    <row r="93" spans="1:9" x14ac:dyDescent="0.25">
      <c r="A93" s="606"/>
      <c r="B93" s="606"/>
      <c r="C93" s="606"/>
      <c r="D93" s="606"/>
      <c r="G93" s="606"/>
      <c r="H93" s="606"/>
      <c r="I93" s="606"/>
    </row>
    <row r="94" spans="1:9" x14ac:dyDescent="0.25">
      <c r="A94" s="606"/>
      <c r="B94" s="606"/>
      <c r="C94" s="606"/>
      <c r="D94" s="606"/>
      <c r="G94" s="606"/>
      <c r="H94" s="606"/>
      <c r="I94" s="606"/>
    </row>
    <row r="95" spans="1:9" x14ac:dyDescent="0.25">
      <c r="A95" s="606"/>
      <c r="B95" s="606"/>
      <c r="C95" s="606"/>
      <c r="D95" s="606"/>
      <c r="G95" s="606"/>
      <c r="H95" s="606"/>
      <c r="I95" s="606"/>
    </row>
    <row r="96" spans="1:9" x14ac:dyDescent="0.25">
      <c r="A96" s="606"/>
      <c r="B96" s="606"/>
      <c r="C96" s="606"/>
      <c r="D96" s="606"/>
      <c r="G96" s="606"/>
      <c r="H96" s="606"/>
      <c r="I96" s="606"/>
    </row>
    <row r="97" spans="1:9" x14ac:dyDescent="0.25">
      <c r="A97" s="606"/>
      <c r="B97" s="606"/>
      <c r="C97" s="606"/>
      <c r="D97" s="606"/>
      <c r="G97" s="606"/>
      <c r="H97" s="606"/>
      <c r="I97" s="606"/>
    </row>
    <row r="98" spans="1:9" x14ac:dyDescent="0.25">
      <c r="A98" s="606"/>
      <c r="B98" s="606"/>
      <c r="C98" s="606"/>
      <c r="D98" s="606"/>
      <c r="G98" s="606"/>
      <c r="H98" s="606"/>
      <c r="I98" s="606"/>
    </row>
    <row r="99" spans="1:9" x14ac:dyDescent="0.25">
      <c r="A99" s="606"/>
      <c r="B99" s="606"/>
      <c r="C99" s="606"/>
      <c r="D99" s="606"/>
      <c r="G99" s="606"/>
      <c r="H99" s="606"/>
      <c r="I99" s="606"/>
    </row>
    <row r="100" spans="1:9" x14ac:dyDescent="0.25">
      <c r="A100" s="606"/>
      <c r="B100" s="606"/>
      <c r="C100" s="606"/>
      <c r="D100" s="606"/>
      <c r="G100" s="606"/>
      <c r="H100" s="606"/>
      <c r="I100" s="606"/>
    </row>
    <row r="101" spans="1:9" x14ac:dyDescent="0.25">
      <c r="A101" s="606"/>
      <c r="B101" s="606"/>
      <c r="C101" s="606"/>
      <c r="D101" s="606"/>
      <c r="G101" s="606"/>
      <c r="H101" s="606"/>
      <c r="I101" s="606"/>
    </row>
    <row r="102" spans="1:9" x14ac:dyDescent="0.25">
      <c r="A102" s="606"/>
      <c r="B102" s="606"/>
      <c r="C102" s="606"/>
      <c r="D102" s="606"/>
      <c r="G102" s="606"/>
      <c r="H102" s="606"/>
      <c r="I102" s="606"/>
    </row>
    <row r="103" spans="1:9" x14ac:dyDescent="0.25">
      <c r="A103" s="606"/>
      <c r="B103" s="606"/>
      <c r="C103" s="606"/>
      <c r="D103" s="606"/>
      <c r="G103" s="606"/>
      <c r="H103" s="606"/>
      <c r="I103" s="606"/>
    </row>
    <row r="104" spans="1:9" x14ac:dyDescent="0.25">
      <c r="A104" s="606"/>
      <c r="B104" s="606"/>
      <c r="C104" s="606"/>
      <c r="D104" s="606"/>
      <c r="G104" s="606"/>
      <c r="H104" s="606"/>
      <c r="I104" s="606"/>
    </row>
    <row r="105" spans="1:9" x14ac:dyDescent="0.25">
      <c r="A105" s="606"/>
      <c r="B105" s="606"/>
      <c r="C105" s="606"/>
      <c r="D105" s="606"/>
      <c r="G105" s="606"/>
      <c r="H105" s="606"/>
      <c r="I105" s="606"/>
    </row>
    <row r="106" spans="1:9" x14ac:dyDescent="0.25">
      <c r="A106" s="606"/>
      <c r="B106" s="606"/>
      <c r="C106" s="606"/>
      <c r="D106" s="606"/>
      <c r="G106" s="606"/>
      <c r="H106" s="606"/>
      <c r="I106" s="606"/>
    </row>
    <row r="107" spans="1:9" x14ac:dyDescent="0.25">
      <c r="A107" s="606"/>
      <c r="B107" s="606"/>
      <c r="C107" s="606"/>
      <c r="D107" s="606"/>
      <c r="G107" s="606"/>
      <c r="H107" s="606"/>
      <c r="I107" s="606"/>
    </row>
    <row r="108" spans="1:9" x14ac:dyDescent="0.25">
      <c r="A108" s="606"/>
      <c r="B108" s="606"/>
      <c r="C108" s="606"/>
      <c r="D108" s="606"/>
      <c r="G108" s="606"/>
      <c r="H108" s="606"/>
      <c r="I108" s="606"/>
    </row>
    <row r="109" spans="1:9" x14ac:dyDescent="0.25">
      <c r="A109" s="606"/>
      <c r="B109" s="606"/>
      <c r="C109" s="606"/>
      <c r="D109" s="606"/>
      <c r="G109" s="606"/>
      <c r="H109" s="606"/>
      <c r="I109" s="606"/>
    </row>
    <row r="110" spans="1:9" x14ac:dyDescent="0.25">
      <c r="A110" s="606"/>
      <c r="B110" s="606"/>
      <c r="C110" s="606"/>
      <c r="D110" s="606"/>
      <c r="G110" s="606"/>
      <c r="H110" s="606"/>
      <c r="I110" s="606"/>
    </row>
    <row r="111" spans="1:9" x14ac:dyDescent="0.25">
      <c r="A111" s="606"/>
      <c r="B111" s="606"/>
      <c r="C111" s="606"/>
      <c r="D111" s="606"/>
      <c r="G111" s="606"/>
      <c r="H111" s="606"/>
      <c r="I111" s="606"/>
    </row>
    <row r="112" spans="1:9" x14ac:dyDescent="0.25">
      <c r="A112" s="606"/>
      <c r="B112" s="606"/>
      <c r="C112" s="606"/>
      <c r="D112" s="606"/>
      <c r="G112" s="606"/>
      <c r="H112" s="606"/>
      <c r="I112" s="606"/>
    </row>
    <row r="113" spans="1:9" x14ac:dyDescent="0.25">
      <c r="A113" s="606"/>
      <c r="B113" s="606"/>
      <c r="C113" s="606"/>
      <c r="D113" s="606"/>
      <c r="G113" s="606"/>
      <c r="H113" s="606"/>
      <c r="I113" s="606"/>
    </row>
    <row r="114" spans="1:9" x14ac:dyDescent="0.25">
      <c r="A114" s="606"/>
      <c r="B114" s="606"/>
      <c r="C114" s="606"/>
      <c r="D114" s="606"/>
      <c r="G114" s="606"/>
      <c r="H114" s="606"/>
      <c r="I114" s="606"/>
    </row>
    <row r="115" spans="1:9" x14ac:dyDescent="0.25">
      <c r="A115" s="606"/>
      <c r="B115" s="606"/>
      <c r="C115" s="606"/>
      <c r="D115" s="606"/>
      <c r="G115" s="606"/>
      <c r="H115" s="606"/>
      <c r="I115" s="606"/>
    </row>
    <row r="116" spans="1:9" x14ac:dyDescent="0.25">
      <c r="A116" s="606"/>
      <c r="B116" s="606"/>
      <c r="C116" s="606"/>
      <c r="D116" s="606"/>
      <c r="G116" s="606"/>
      <c r="H116" s="606"/>
      <c r="I116" s="606"/>
    </row>
    <row r="117" spans="1:9" x14ac:dyDescent="0.25">
      <c r="A117" s="606"/>
      <c r="B117" s="606"/>
      <c r="C117" s="606"/>
      <c r="D117" s="606"/>
      <c r="G117" s="606"/>
      <c r="H117" s="606"/>
      <c r="I117" s="606"/>
    </row>
    <row r="118" spans="1:9" x14ac:dyDescent="0.25">
      <c r="A118" s="606"/>
      <c r="B118" s="606"/>
      <c r="C118" s="606"/>
      <c r="D118" s="606"/>
      <c r="G118" s="606"/>
      <c r="H118" s="606"/>
      <c r="I118" s="606"/>
    </row>
    <row r="119" spans="1:9" x14ac:dyDescent="0.25">
      <c r="A119" s="606"/>
      <c r="B119" s="606"/>
      <c r="C119" s="606"/>
      <c r="D119" s="606"/>
      <c r="G119" s="606"/>
      <c r="H119" s="606"/>
      <c r="I119" s="606"/>
    </row>
    <row r="120" spans="1:9" x14ac:dyDescent="0.25">
      <c r="A120" s="606"/>
      <c r="B120" s="606"/>
      <c r="C120" s="606"/>
      <c r="D120" s="606"/>
      <c r="G120" s="606"/>
      <c r="H120" s="606"/>
      <c r="I120" s="606"/>
    </row>
    <row r="121" spans="1:9" x14ac:dyDescent="0.25">
      <c r="A121" s="606"/>
      <c r="B121" s="606"/>
      <c r="C121" s="606"/>
      <c r="D121" s="606"/>
      <c r="G121" s="606"/>
      <c r="H121" s="606"/>
      <c r="I121" s="606"/>
    </row>
    <row r="122" spans="1:9" x14ac:dyDescent="0.25">
      <c r="A122" s="606"/>
      <c r="B122" s="606"/>
      <c r="C122" s="606"/>
      <c r="D122" s="606"/>
      <c r="G122" s="606"/>
      <c r="H122" s="606"/>
      <c r="I122" s="606"/>
    </row>
    <row r="123" spans="1:9" x14ac:dyDescent="0.25">
      <c r="A123" s="606"/>
      <c r="B123" s="606"/>
      <c r="C123" s="606"/>
      <c r="D123" s="606"/>
      <c r="G123" s="606"/>
      <c r="H123" s="606"/>
      <c r="I123" s="606"/>
    </row>
    <row r="124" spans="1:9" x14ac:dyDescent="0.25">
      <c r="A124" s="606"/>
      <c r="B124" s="606"/>
      <c r="C124" s="606"/>
      <c r="D124" s="606"/>
      <c r="G124" s="606"/>
      <c r="H124" s="606"/>
      <c r="I124" s="606"/>
    </row>
    <row r="125" spans="1:9" x14ac:dyDescent="0.25">
      <c r="A125" s="606"/>
      <c r="B125" s="606"/>
      <c r="C125" s="606"/>
      <c r="D125" s="606"/>
      <c r="G125" s="606"/>
      <c r="H125" s="606"/>
      <c r="I125" s="606"/>
    </row>
    <row r="126" spans="1:9" x14ac:dyDescent="0.25">
      <c r="A126" s="606"/>
      <c r="B126" s="606"/>
      <c r="C126" s="606"/>
      <c r="D126" s="606"/>
      <c r="G126" s="606"/>
      <c r="H126" s="606"/>
      <c r="I126" s="606"/>
    </row>
    <row r="127" spans="1:9" x14ac:dyDescent="0.25">
      <c r="A127" s="606"/>
      <c r="B127" s="606"/>
      <c r="C127" s="606"/>
      <c r="D127" s="606"/>
      <c r="G127" s="606"/>
      <c r="H127" s="606"/>
      <c r="I127" s="606"/>
    </row>
    <row r="128" spans="1:9" x14ac:dyDescent="0.25">
      <c r="A128" s="606"/>
      <c r="B128" s="606"/>
      <c r="C128" s="606"/>
      <c r="D128" s="606"/>
      <c r="G128" s="606"/>
      <c r="H128" s="606"/>
      <c r="I128" s="606"/>
    </row>
    <row r="129" spans="1:9" x14ac:dyDescent="0.25">
      <c r="A129" s="606"/>
      <c r="B129" s="606"/>
      <c r="C129" s="606"/>
      <c r="D129" s="606"/>
      <c r="G129" s="606"/>
      <c r="H129" s="606"/>
      <c r="I129" s="606"/>
    </row>
    <row r="130" spans="1:9" x14ac:dyDescent="0.25">
      <c r="A130" s="606"/>
      <c r="B130" s="606"/>
      <c r="C130" s="606"/>
      <c r="D130" s="606"/>
      <c r="G130" s="606"/>
      <c r="H130" s="606"/>
      <c r="I130" s="606"/>
    </row>
    <row r="131" spans="1:9" x14ac:dyDescent="0.25">
      <c r="A131" s="606"/>
      <c r="B131" s="606"/>
      <c r="C131" s="606"/>
      <c r="D131" s="606"/>
      <c r="G131" s="606"/>
      <c r="H131" s="606"/>
      <c r="I131" s="606"/>
    </row>
    <row r="132" spans="1:9" x14ac:dyDescent="0.25">
      <c r="A132" s="606"/>
      <c r="B132" s="606"/>
      <c r="C132" s="606"/>
      <c r="D132" s="606"/>
      <c r="G132" s="606"/>
      <c r="H132" s="606"/>
      <c r="I132" s="606"/>
    </row>
    <row r="133" spans="1:9" x14ac:dyDescent="0.25">
      <c r="A133" s="606"/>
      <c r="B133" s="606"/>
      <c r="C133" s="606"/>
      <c r="D133" s="606"/>
      <c r="G133" s="606"/>
      <c r="H133" s="606"/>
      <c r="I133" s="606"/>
    </row>
    <row r="134" spans="1:9" x14ac:dyDescent="0.25">
      <c r="A134" s="606"/>
      <c r="B134" s="606"/>
      <c r="C134" s="606"/>
      <c r="D134" s="606"/>
      <c r="G134" s="606"/>
      <c r="H134" s="606"/>
      <c r="I134" s="606"/>
    </row>
    <row r="135" spans="1:9" x14ac:dyDescent="0.25">
      <c r="A135" s="606"/>
      <c r="B135" s="606"/>
      <c r="C135" s="606"/>
      <c r="D135" s="606"/>
      <c r="G135" s="606"/>
      <c r="H135" s="606"/>
      <c r="I135" s="606"/>
    </row>
    <row r="136" spans="1:9" x14ac:dyDescent="0.25">
      <c r="A136" s="606"/>
      <c r="B136" s="606"/>
      <c r="C136" s="606"/>
      <c r="D136" s="606"/>
      <c r="G136" s="606"/>
      <c r="H136" s="606"/>
      <c r="I136" s="606"/>
    </row>
    <row r="137" spans="1:9" x14ac:dyDescent="0.25">
      <c r="A137" s="606"/>
      <c r="B137" s="606"/>
      <c r="C137" s="606"/>
      <c r="D137" s="606"/>
      <c r="G137" s="606"/>
      <c r="H137" s="606"/>
      <c r="I137" s="606"/>
    </row>
    <row r="138" spans="1:9" x14ac:dyDescent="0.25">
      <c r="A138" s="606"/>
      <c r="B138" s="606"/>
      <c r="C138" s="606"/>
      <c r="D138" s="606"/>
      <c r="G138" s="606"/>
      <c r="H138" s="606"/>
      <c r="I138" s="606"/>
    </row>
    <row r="139" spans="1:9" x14ac:dyDescent="0.25">
      <c r="A139" s="606"/>
      <c r="B139" s="606"/>
      <c r="C139" s="606"/>
      <c r="D139" s="606"/>
      <c r="G139" s="606"/>
      <c r="H139" s="606"/>
      <c r="I139" s="606"/>
    </row>
    <row r="140" spans="1:9" x14ac:dyDescent="0.25">
      <c r="A140" s="606"/>
      <c r="B140" s="606"/>
      <c r="C140" s="606"/>
      <c r="D140" s="606"/>
      <c r="G140" s="606"/>
      <c r="H140" s="606"/>
      <c r="I140" s="606"/>
    </row>
    <row r="141" spans="1:9" x14ac:dyDescent="0.25">
      <c r="A141" s="606"/>
      <c r="B141" s="606"/>
      <c r="C141" s="606"/>
      <c r="D141" s="606"/>
      <c r="G141" s="606"/>
      <c r="H141" s="606"/>
      <c r="I141" s="606"/>
    </row>
    <row r="142" spans="1:9" x14ac:dyDescent="0.25">
      <c r="A142" s="606"/>
      <c r="B142" s="606"/>
      <c r="C142" s="606"/>
      <c r="D142" s="606"/>
      <c r="G142" s="606"/>
      <c r="H142" s="606"/>
      <c r="I142" s="606"/>
    </row>
    <row r="143" spans="1:9" x14ac:dyDescent="0.25">
      <c r="A143" s="606"/>
      <c r="B143" s="606"/>
      <c r="C143" s="606"/>
      <c r="D143" s="606"/>
      <c r="G143" s="606"/>
      <c r="H143" s="606"/>
      <c r="I143" s="606"/>
    </row>
    <row r="144" spans="1:9" x14ac:dyDescent="0.25">
      <c r="A144" s="606"/>
      <c r="B144" s="606"/>
      <c r="C144" s="606"/>
      <c r="D144" s="606"/>
      <c r="G144" s="606"/>
      <c r="H144" s="606"/>
      <c r="I144" s="606"/>
    </row>
    <row r="145" spans="1:9" x14ac:dyDescent="0.25">
      <c r="A145" s="606"/>
      <c r="B145" s="606"/>
      <c r="C145" s="606"/>
      <c r="D145" s="606"/>
      <c r="G145" s="606"/>
      <c r="H145" s="606"/>
      <c r="I145" s="606"/>
    </row>
    <row r="146" spans="1:9" x14ac:dyDescent="0.25">
      <c r="A146" s="606"/>
      <c r="B146" s="606"/>
      <c r="C146" s="606"/>
      <c r="D146" s="606"/>
      <c r="G146" s="606"/>
      <c r="H146" s="606"/>
      <c r="I146" s="606"/>
    </row>
    <row r="147" spans="1:9" x14ac:dyDescent="0.25">
      <c r="A147" s="606"/>
      <c r="B147" s="606"/>
      <c r="C147" s="606"/>
      <c r="D147" s="606"/>
      <c r="G147" s="606"/>
      <c r="H147" s="606"/>
      <c r="I147" s="606"/>
    </row>
    <row r="148" spans="1:9" x14ac:dyDescent="0.25">
      <c r="A148" s="606"/>
      <c r="B148" s="606"/>
      <c r="C148" s="606"/>
      <c r="D148" s="606"/>
      <c r="G148" s="606"/>
      <c r="H148" s="606"/>
      <c r="I148" s="606"/>
    </row>
    <row r="149" spans="1:9" x14ac:dyDescent="0.25">
      <c r="A149" s="606"/>
      <c r="B149" s="606"/>
      <c r="C149" s="606"/>
      <c r="D149" s="606"/>
      <c r="G149" s="606"/>
      <c r="H149" s="606"/>
      <c r="I149" s="606"/>
    </row>
    <row r="150" spans="1:9" x14ac:dyDescent="0.25">
      <c r="A150" s="606"/>
      <c r="B150" s="606"/>
      <c r="C150" s="606"/>
      <c r="D150" s="606"/>
      <c r="G150" s="606"/>
      <c r="H150" s="606"/>
      <c r="I150" s="606"/>
    </row>
    <row r="151" spans="1:9" x14ac:dyDescent="0.25">
      <c r="A151" s="606"/>
      <c r="B151" s="606"/>
      <c r="C151" s="606"/>
      <c r="D151" s="606"/>
      <c r="G151" s="606"/>
      <c r="H151" s="606"/>
      <c r="I151" s="606"/>
    </row>
    <row r="152" spans="1:9" x14ac:dyDescent="0.25">
      <c r="A152" s="606"/>
      <c r="B152" s="606"/>
      <c r="C152" s="606"/>
      <c r="D152" s="606"/>
      <c r="G152" s="606"/>
      <c r="H152" s="606"/>
      <c r="I152" s="606"/>
    </row>
    <row r="153" spans="1:9" x14ac:dyDescent="0.25">
      <c r="A153" s="606"/>
      <c r="B153" s="606"/>
      <c r="C153" s="606"/>
      <c r="D153" s="606"/>
      <c r="G153" s="606"/>
      <c r="H153" s="606"/>
      <c r="I153" s="606"/>
    </row>
    <row r="154" spans="1:9" x14ac:dyDescent="0.25">
      <c r="A154" s="606"/>
      <c r="B154" s="606"/>
      <c r="C154" s="606"/>
      <c r="D154" s="606"/>
      <c r="G154" s="606"/>
      <c r="H154" s="606"/>
      <c r="I154" s="606"/>
    </row>
    <row r="155" spans="1:9" x14ac:dyDescent="0.25">
      <c r="A155" s="606"/>
      <c r="B155" s="606"/>
      <c r="C155" s="606"/>
      <c r="D155" s="606"/>
      <c r="G155" s="606"/>
      <c r="H155" s="606"/>
      <c r="I155" s="606"/>
    </row>
    <row r="156" spans="1:9" x14ac:dyDescent="0.25">
      <c r="A156" s="606"/>
      <c r="B156" s="606"/>
      <c r="C156" s="606"/>
      <c r="D156" s="606"/>
      <c r="G156" s="606"/>
      <c r="H156" s="606"/>
      <c r="I156" s="606"/>
    </row>
    <row r="157" spans="1:9" x14ac:dyDescent="0.25">
      <c r="A157" s="606"/>
      <c r="B157" s="606"/>
      <c r="C157" s="606"/>
      <c r="D157" s="606"/>
      <c r="G157" s="606"/>
      <c r="H157" s="606"/>
      <c r="I157" s="606"/>
    </row>
    <row r="158" spans="1:9" x14ac:dyDescent="0.25">
      <c r="A158" s="606"/>
      <c r="B158" s="606"/>
      <c r="C158" s="606"/>
      <c r="D158" s="606"/>
      <c r="G158" s="606"/>
      <c r="H158" s="606"/>
      <c r="I158" s="606"/>
    </row>
    <row r="159" spans="1:9" x14ac:dyDescent="0.25">
      <c r="A159" s="606"/>
      <c r="B159" s="606"/>
      <c r="C159" s="606"/>
      <c r="D159" s="606"/>
      <c r="G159" s="606"/>
      <c r="H159" s="606"/>
      <c r="I159" s="606"/>
    </row>
    <row r="160" spans="1:9" x14ac:dyDescent="0.25">
      <c r="A160" s="606"/>
      <c r="B160" s="606"/>
      <c r="C160" s="606"/>
      <c r="D160" s="606"/>
      <c r="G160" s="606"/>
      <c r="H160" s="606"/>
      <c r="I160" s="606"/>
    </row>
    <row r="161" spans="1:9" x14ac:dyDescent="0.25">
      <c r="A161" s="606"/>
      <c r="B161" s="606"/>
      <c r="C161" s="606"/>
      <c r="D161" s="606"/>
      <c r="G161" s="606"/>
      <c r="H161" s="606"/>
      <c r="I161" s="606"/>
    </row>
    <row r="162" spans="1:9" x14ac:dyDescent="0.25">
      <c r="A162" s="606"/>
      <c r="B162" s="606"/>
      <c r="C162" s="606"/>
      <c r="D162" s="606"/>
      <c r="G162" s="606"/>
      <c r="H162" s="606"/>
      <c r="I162" s="606"/>
    </row>
    <row r="163" spans="1:9" x14ac:dyDescent="0.25">
      <c r="A163" s="606"/>
      <c r="B163" s="606"/>
      <c r="C163" s="606"/>
      <c r="D163" s="606"/>
      <c r="G163" s="606"/>
      <c r="H163" s="606"/>
      <c r="I163" s="606"/>
    </row>
    <row r="164" spans="1:9" x14ac:dyDescent="0.25">
      <c r="A164" s="606"/>
      <c r="B164" s="606"/>
      <c r="C164" s="606"/>
      <c r="D164" s="606"/>
      <c r="G164" s="606"/>
      <c r="H164" s="606"/>
      <c r="I164" s="606"/>
    </row>
    <row r="165" spans="1:9" x14ac:dyDescent="0.25">
      <c r="A165" s="606"/>
      <c r="B165" s="606"/>
      <c r="C165" s="606"/>
      <c r="D165" s="606"/>
      <c r="G165" s="606"/>
      <c r="H165" s="606"/>
      <c r="I165" s="606"/>
    </row>
    <row r="166" spans="1:9" x14ac:dyDescent="0.25">
      <c r="A166" s="606"/>
      <c r="B166" s="606"/>
      <c r="C166" s="606"/>
      <c r="D166" s="606"/>
      <c r="G166" s="606"/>
      <c r="H166" s="606"/>
      <c r="I166" s="606"/>
    </row>
    <row r="167" spans="1:9" x14ac:dyDescent="0.25">
      <c r="A167" s="606"/>
      <c r="B167" s="606"/>
      <c r="C167" s="606"/>
      <c r="D167" s="606"/>
      <c r="G167" s="606"/>
      <c r="H167" s="606"/>
      <c r="I167" s="606"/>
    </row>
    <row r="168" spans="1:9" x14ac:dyDescent="0.25">
      <c r="A168" s="606"/>
      <c r="B168" s="606"/>
      <c r="C168" s="606"/>
      <c r="D168" s="606"/>
      <c r="G168" s="606"/>
      <c r="H168" s="606"/>
      <c r="I168" s="606"/>
    </row>
    <row r="169" spans="1:9" x14ac:dyDescent="0.25">
      <c r="A169" s="606"/>
      <c r="B169" s="606"/>
      <c r="C169" s="606"/>
      <c r="D169" s="606"/>
      <c r="G169" s="606"/>
      <c r="H169" s="606"/>
      <c r="I169" s="606"/>
    </row>
    <row r="170" spans="1:9" x14ac:dyDescent="0.25">
      <c r="A170" s="606"/>
      <c r="B170" s="606"/>
      <c r="C170" s="606"/>
      <c r="D170" s="606"/>
      <c r="G170" s="606"/>
      <c r="H170" s="606"/>
      <c r="I170" s="606"/>
    </row>
    <row r="171" spans="1:9" x14ac:dyDescent="0.25">
      <c r="A171" s="606"/>
      <c r="B171" s="606"/>
      <c r="C171" s="606"/>
      <c r="D171" s="606"/>
      <c r="G171" s="606"/>
      <c r="H171" s="606"/>
      <c r="I171" s="606"/>
    </row>
    <row r="172" spans="1:9" x14ac:dyDescent="0.25">
      <c r="A172" s="606"/>
      <c r="B172" s="606"/>
      <c r="C172" s="606"/>
      <c r="D172" s="606"/>
      <c r="G172" s="606"/>
      <c r="H172" s="606"/>
      <c r="I172" s="606"/>
    </row>
    <row r="173" spans="1:9" x14ac:dyDescent="0.25">
      <c r="A173" s="606"/>
      <c r="B173" s="606"/>
      <c r="C173" s="606"/>
      <c r="D173" s="606"/>
      <c r="G173" s="606"/>
      <c r="H173" s="606"/>
      <c r="I173" s="606"/>
    </row>
    <row r="174" spans="1:9" x14ac:dyDescent="0.25">
      <c r="A174" s="606"/>
      <c r="B174" s="606"/>
      <c r="C174" s="606"/>
      <c r="D174" s="606"/>
      <c r="G174" s="606"/>
      <c r="H174" s="606"/>
      <c r="I174" s="606"/>
    </row>
    <row r="175" spans="1:9" x14ac:dyDescent="0.25">
      <c r="A175" s="606"/>
      <c r="B175" s="606"/>
      <c r="C175" s="606"/>
      <c r="D175" s="606"/>
      <c r="G175" s="606"/>
      <c r="H175" s="606"/>
      <c r="I175" s="606"/>
    </row>
    <row r="176" spans="1:9" x14ac:dyDescent="0.25">
      <c r="A176" s="606"/>
      <c r="B176" s="606"/>
      <c r="C176" s="606"/>
      <c r="D176" s="606"/>
      <c r="G176" s="606"/>
      <c r="H176" s="606"/>
      <c r="I176" s="606"/>
    </row>
    <row r="177" spans="1:9" x14ac:dyDescent="0.25">
      <c r="A177" s="606"/>
      <c r="B177" s="606"/>
      <c r="C177" s="606"/>
      <c r="D177" s="606"/>
      <c r="G177" s="606"/>
      <c r="H177" s="606"/>
      <c r="I177" s="606"/>
    </row>
    <row r="178" spans="1:9" x14ac:dyDescent="0.25">
      <c r="A178" s="606"/>
      <c r="B178" s="606"/>
      <c r="C178" s="606"/>
      <c r="D178" s="606"/>
      <c r="G178" s="606"/>
      <c r="H178" s="606"/>
      <c r="I178" s="606"/>
    </row>
    <row r="179" spans="1:9" x14ac:dyDescent="0.25">
      <c r="A179" s="606"/>
      <c r="B179" s="606"/>
      <c r="C179" s="606"/>
      <c r="D179" s="606"/>
      <c r="G179" s="606"/>
      <c r="H179" s="606"/>
      <c r="I179" s="606"/>
    </row>
    <row r="180" spans="1:9" x14ac:dyDescent="0.25">
      <c r="A180" s="606"/>
      <c r="B180" s="606"/>
      <c r="C180" s="606"/>
      <c r="D180" s="606"/>
      <c r="G180" s="606"/>
      <c r="H180" s="606"/>
      <c r="I180" s="606"/>
    </row>
    <row r="181" spans="1:9" x14ac:dyDescent="0.25">
      <c r="A181" s="606"/>
      <c r="B181" s="606"/>
      <c r="C181" s="606"/>
      <c r="D181" s="606"/>
      <c r="G181" s="606"/>
      <c r="H181" s="606"/>
      <c r="I181" s="606"/>
    </row>
    <row r="182" spans="1:9" x14ac:dyDescent="0.25">
      <c r="A182" s="606"/>
      <c r="B182" s="606"/>
      <c r="C182" s="606"/>
      <c r="D182" s="606"/>
      <c r="G182" s="606"/>
      <c r="H182" s="606"/>
      <c r="I182" s="606"/>
    </row>
    <row r="183" spans="1:9" x14ac:dyDescent="0.25">
      <c r="A183" s="606"/>
      <c r="B183" s="606"/>
      <c r="C183" s="606"/>
      <c r="D183" s="606"/>
      <c r="G183" s="606"/>
      <c r="H183" s="606"/>
      <c r="I183" s="606"/>
    </row>
    <row r="184" spans="1:9" x14ac:dyDescent="0.25">
      <c r="A184" s="606"/>
      <c r="B184" s="606"/>
      <c r="C184" s="606"/>
      <c r="D184" s="606"/>
      <c r="G184" s="606"/>
      <c r="H184" s="606"/>
      <c r="I184" s="606"/>
    </row>
    <row r="185" spans="1:9" x14ac:dyDescent="0.25">
      <c r="A185" s="606"/>
      <c r="B185" s="606"/>
      <c r="C185" s="606"/>
      <c r="D185" s="606"/>
      <c r="G185" s="606"/>
      <c r="H185" s="606"/>
      <c r="I185" s="606"/>
    </row>
    <row r="186" spans="1:9" x14ac:dyDescent="0.25">
      <c r="A186" s="606"/>
      <c r="B186" s="606"/>
      <c r="C186" s="606"/>
      <c r="D186" s="606"/>
      <c r="G186" s="606"/>
      <c r="H186" s="606"/>
      <c r="I186" s="606"/>
    </row>
    <row r="187" spans="1:9" x14ac:dyDescent="0.25">
      <c r="A187" s="606"/>
      <c r="B187" s="606"/>
      <c r="C187" s="606"/>
      <c r="D187" s="606"/>
      <c r="G187" s="606"/>
      <c r="H187" s="606"/>
      <c r="I187" s="606"/>
    </row>
    <row r="188" spans="1:9" x14ac:dyDescent="0.25">
      <c r="A188" s="606"/>
      <c r="B188" s="606"/>
      <c r="C188" s="606"/>
      <c r="D188" s="606"/>
      <c r="G188" s="606"/>
      <c r="H188" s="606"/>
      <c r="I188" s="606"/>
    </row>
    <row r="189" spans="1:9" x14ac:dyDescent="0.25">
      <c r="A189" s="606"/>
      <c r="B189" s="606"/>
      <c r="C189" s="606"/>
      <c r="D189" s="606"/>
      <c r="G189" s="606"/>
      <c r="H189" s="606"/>
      <c r="I189" s="606"/>
    </row>
    <row r="190" spans="1:9" x14ac:dyDescent="0.25">
      <c r="A190" s="606"/>
      <c r="B190" s="606"/>
      <c r="C190" s="606"/>
      <c r="D190" s="606"/>
      <c r="G190" s="606"/>
      <c r="H190" s="606"/>
      <c r="I190" s="606"/>
    </row>
    <row r="191" spans="1:9" x14ac:dyDescent="0.25">
      <c r="A191" s="606"/>
      <c r="B191" s="606"/>
      <c r="C191" s="606"/>
      <c r="D191" s="606"/>
      <c r="G191" s="606"/>
      <c r="H191" s="606"/>
      <c r="I191" s="606"/>
    </row>
    <row r="192" spans="1:9" x14ac:dyDescent="0.25">
      <c r="A192" s="606"/>
      <c r="B192" s="606"/>
      <c r="C192" s="606"/>
      <c r="D192" s="606"/>
      <c r="G192" s="606"/>
      <c r="H192" s="606"/>
      <c r="I192" s="606"/>
    </row>
    <row r="193" spans="1:9" x14ac:dyDescent="0.25">
      <c r="A193" s="606"/>
      <c r="B193" s="606"/>
      <c r="C193" s="606"/>
      <c r="D193" s="606"/>
      <c r="G193" s="606"/>
      <c r="H193" s="606"/>
      <c r="I193" s="606"/>
    </row>
    <row r="194" spans="1:9" x14ac:dyDescent="0.25">
      <c r="A194" s="606"/>
      <c r="B194" s="606"/>
      <c r="C194" s="606"/>
      <c r="D194" s="606"/>
      <c r="G194" s="606"/>
      <c r="H194" s="606"/>
      <c r="I194" s="606"/>
    </row>
    <row r="195" spans="1:9" x14ac:dyDescent="0.25">
      <c r="A195" s="606"/>
      <c r="B195" s="606"/>
      <c r="C195" s="606"/>
      <c r="D195" s="606"/>
      <c r="G195" s="606"/>
      <c r="H195" s="606"/>
      <c r="I195" s="606"/>
    </row>
    <row r="196" spans="1:9" x14ac:dyDescent="0.25">
      <c r="A196" s="606"/>
      <c r="B196" s="606"/>
      <c r="C196" s="606"/>
      <c r="D196" s="606"/>
      <c r="G196" s="606"/>
      <c r="H196" s="606"/>
      <c r="I196" s="606"/>
    </row>
    <row r="197" spans="1:9" x14ac:dyDescent="0.25">
      <c r="A197" s="606"/>
      <c r="B197" s="606"/>
      <c r="C197" s="606"/>
      <c r="D197" s="606"/>
      <c r="G197" s="606"/>
      <c r="H197" s="606"/>
      <c r="I197" s="606"/>
    </row>
    <row r="198" spans="1:9" x14ac:dyDescent="0.25">
      <c r="A198" s="606"/>
      <c r="B198" s="606"/>
      <c r="C198" s="606"/>
      <c r="D198" s="606"/>
      <c r="G198" s="606"/>
      <c r="H198" s="606"/>
      <c r="I198" s="606"/>
    </row>
    <row r="199" spans="1:9" x14ac:dyDescent="0.25">
      <c r="A199" s="606"/>
      <c r="B199" s="606"/>
      <c r="C199" s="606"/>
      <c r="D199" s="606"/>
      <c r="G199" s="606"/>
      <c r="H199" s="606"/>
      <c r="I199" s="606"/>
    </row>
    <row r="200" spans="1:9" x14ac:dyDescent="0.25">
      <c r="A200" s="606"/>
      <c r="B200" s="606"/>
      <c r="C200" s="606"/>
      <c r="D200" s="606"/>
      <c r="G200" s="606"/>
      <c r="H200" s="606"/>
      <c r="I200" s="606"/>
    </row>
    <row r="201" spans="1:9" x14ac:dyDescent="0.25">
      <c r="A201" s="606"/>
      <c r="B201" s="606"/>
      <c r="C201" s="606"/>
      <c r="D201" s="606"/>
      <c r="G201" s="606"/>
      <c r="H201" s="606"/>
      <c r="I201" s="606"/>
    </row>
    <row r="202" spans="1:9" x14ac:dyDescent="0.25">
      <c r="A202" s="606"/>
      <c r="B202" s="606"/>
      <c r="C202" s="606"/>
      <c r="D202" s="606"/>
      <c r="G202" s="606"/>
      <c r="H202" s="606"/>
      <c r="I202" s="606"/>
    </row>
    <row r="203" spans="1:9" x14ac:dyDescent="0.25">
      <c r="A203" s="606"/>
      <c r="B203" s="606"/>
      <c r="C203" s="606"/>
      <c r="D203" s="606"/>
      <c r="G203" s="606"/>
      <c r="H203" s="606"/>
      <c r="I203" s="606"/>
    </row>
    <row r="204" spans="1:9" x14ac:dyDescent="0.25">
      <c r="A204" s="606"/>
      <c r="B204" s="606"/>
      <c r="C204" s="606"/>
      <c r="D204" s="606"/>
      <c r="G204" s="606"/>
      <c r="H204" s="606"/>
      <c r="I204" s="606"/>
    </row>
    <row r="205" spans="1:9" x14ac:dyDescent="0.25">
      <c r="A205" s="606"/>
      <c r="B205" s="606"/>
      <c r="C205" s="606"/>
      <c r="D205" s="606"/>
      <c r="G205" s="606"/>
      <c r="H205" s="606"/>
      <c r="I205" s="606"/>
    </row>
    <row r="206" spans="1:9" x14ac:dyDescent="0.25">
      <c r="A206" s="606"/>
      <c r="B206" s="606"/>
      <c r="C206" s="606"/>
      <c r="D206" s="606"/>
      <c r="G206" s="606"/>
      <c r="H206" s="606"/>
      <c r="I206" s="606"/>
    </row>
    <row r="207" spans="1:9" x14ac:dyDescent="0.25">
      <c r="A207" s="606"/>
      <c r="B207" s="606"/>
      <c r="C207" s="606"/>
      <c r="D207" s="606"/>
      <c r="G207" s="606"/>
      <c r="H207" s="606"/>
      <c r="I207" s="606"/>
    </row>
    <row r="208" spans="1:9" x14ac:dyDescent="0.25">
      <c r="A208" s="606"/>
      <c r="B208" s="606"/>
      <c r="C208" s="606"/>
      <c r="D208" s="606"/>
      <c r="G208" s="606"/>
      <c r="H208" s="606"/>
      <c r="I208" s="606"/>
    </row>
    <row r="209" spans="1:9" x14ac:dyDescent="0.25">
      <c r="A209" s="606"/>
      <c r="B209" s="606"/>
      <c r="C209" s="606"/>
      <c r="D209" s="606"/>
      <c r="G209" s="606"/>
      <c r="H209" s="606"/>
      <c r="I209" s="606"/>
    </row>
    <row r="210" spans="1:9" x14ac:dyDescent="0.25">
      <c r="A210" s="606"/>
      <c r="B210" s="606"/>
      <c r="C210" s="606"/>
      <c r="D210" s="606"/>
      <c r="G210" s="606"/>
      <c r="H210" s="606"/>
      <c r="I210" s="606"/>
    </row>
    <row r="211" spans="1:9" x14ac:dyDescent="0.25">
      <c r="A211" s="606"/>
      <c r="B211" s="606"/>
      <c r="C211" s="606"/>
      <c r="D211" s="606"/>
      <c r="G211" s="606"/>
      <c r="H211" s="606"/>
      <c r="I211" s="606"/>
    </row>
    <row r="212" spans="1:9" x14ac:dyDescent="0.25">
      <c r="A212" s="606"/>
      <c r="B212" s="606"/>
      <c r="C212" s="606"/>
      <c r="D212" s="606"/>
      <c r="G212" s="606"/>
      <c r="H212" s="606"/>
      <c r="I212" s="606"/>
    </row>
    <row r="213" spans="1:9" x14ac:dyDescent="0.25">
      <c r="A213" s="606"/>
      <c r="B213" s="606"/>
      <c r="C213" s="606"/>
      <c r="D213" s="606"/>
      <c r="G213" s="606"/>
      <c r="H213" s="606"/>
      <c r="I213" s="606"/>
    </row>
    <row r="214" spans="1:9" x14ac:dyDescent="0.25">
      <c r="A214" s="606"/>
      <c r="B214" s="606"/>
      <c r="C214" s="606"/>
      <c r="D214" s="606"/>
      <c r="G214" s="606"/>
      <c r="H214" s="606"/>
      <c r="I214" s="606"/>
    </row>
    <row r="215" spans="1:9" x14ac:dyDescent="0.25">
      <c r="A215" s="606"/>
      <c r="B215" s="606"/>
      <c r="C215" s="606"/>
      <c r="D215" s="606"/>
      <c r="G215" s="606"/>
      <c r="H215" s="606"/>
      <c r="I215" s="606"/>
    </row>
    <row r="216" spans="1:9" x14ac:dyDescent="0.25">
      <c r="A216" s="606"/>
      <c r="B216" s="606"/>
      <c r="C216" s="606"/>
      <c r="D216" s="606"/>
      <c r="G216" s="606"/>
      <c r="H216" s="606"/>
      <c r="I216" s="606"/>
    </row>
    <row r="217" spans="1:9" x14ac:dyDescent="0.25">
      <c r="A217" s="606"/>
      <c r="B217" s="606"/>
      <c r="C217" s="606"/>
      <c r="D217" s="606"/>
      <c r="G217" s="606"/>
      <c r="H217" s="606"/>
      <c r="I217" s="606"/>
    </row>
    <row r="218" spans="1:9" x14ac:dyDescent="0.25">
      <c r="A218" s="606"/>
      <c r="B218" s="606"/>
      <c r="C218" s="606"/>
      <c r="D218" s="606"/>
      <c r="G218" s="606"/>
      <c r="H218" s="606"/>
      <c r="I218" s="606"/>
    </row>
    <row r="219" spans="1:9" x14ac:dyDescent="0.25">
      <c r="A219" s="606"/>
      <c r="B219" s="606"/>
      <c r="C219" s="606"/>
      <c r="D219" s="606"/>
      <c r="G219" s="606"/>
      <c r="H219" s="606"/>
      <c r="I219" s="606"/>
    </row>
    <row r="220" spans="1:9" x14ac:dyDescent="0.25">
      <c r="A220" s="606"/>
      <c r="B220" s="606"/>
      <c r="C220" s="606"/>
      <c r="D220" s="606"/>
      <c r="G220" s="606"/>
      <c r="H220" s="606"/>
      <c r="I220" s="606"/>
    </row>
    <row r="221" spans="1:9" x14ac:dyDescent="0.25">
      <c r="A221" s="606"/>
      <c r="B221" s="606"/>
      <c r="C221" s="606"/>
      <c r="D221" s="606"/>
      <c r="G221" s="606"/>
      <c r="H221" s="606"/>
      <c r="I221" s="606"/>
    </row>
    <row r="222" spans="1:9" x14ac:dyDescent="0.25">
      <c r="A222" s="606"/>
      <c r="B222" s="606"/>
      <c r="C222" s="606"/>
      <c r="D222" s="606"/>
      <c r="G222" s="606"/>
      <c r="H222" s="606"/>
      <c r="I222" s="606"/>
    </row>
    <row r="223" spans="1:9" x14ac:dyDescent="0.25">
      <c r="A223" s="606"/>
      <c r="B223" s="606"/>
      <c r="C223" s="606"/>
      <c r="D223" s="606"/>
      <c r="G223" s="606"/>
      <c r="H223" s="606"/>
      <c r="I223" s="606"/>
    </row>
    <row r="224" spans="1:9" x14ac:dyDescent="0.25">
      <c r="A224" s="606"/>
      <c r="B224" s="606"/>
      <c r="C224" s="606"/>
      <c r="D224" s="606"/>
      <c r="G224" s="606"/>
      <c r="H224" s="606"/>
      <c r="I224" s="606"/>
    </row>
    <row r="225" spans="1:9" x14ac:dyDescent="0.25">
      <c r="A225" s="606"/>
      <c r="B225" s="606"/>
      <c r="C225" s="606"/>
      <c r="D225" s="606"/>
      <c r="G225" s="606"/>
      <c r="H225" s="606"/>
      <c r="I225" s="606"/>
    </row>
    <row r="226" spans="1:9" x14ac:dyDescent="0.25">
      <c r="A226" s="606"/>
      <c r="B226" s="606"/>
      <c r="C226" s="606"/>
      <c r="D226" s="606"/>
      <c r="G226" s="606"/>
      <c r="H226" s="606"/>
      <c r="I226" s="606"/>
    </row>
    <row r="227" spans="1:9" x14ac:dyDescent="0.25">
      <c r="A227" s="606"/>
      <c r="B227" s="606"/>
      <c r="C227" s="606"/>
      <c r="D227" s="606"/>
      <c r="G227" s="606"/>
      <c r="H227" s="606"/>
      <c r="I227" s="606"/>
    </row>
    <row r="228" spans="1:9" x14ac:dyDescent="0.25">
      <c r="A228" s="606"/>
      <c r="B228" s="606"/>
      <c r="C228" s="606"/>
      <c r="D228" s="606"/>
      <c r="G228" s="606"/>
      <c r="H228" s="606"/>
      <c r="I228" s="606"/>
    </row>
    <row r="229" spans="1:9" x14ac:dyDescent="0.25">
      <c r="A229" s="606"/>
      <c r="B229" s="606"/>
      <c r="C229" s="606"/>
      <c r="D229" s="606"/>
      <c r="G229" s="606"/>
      <c r="H229" s="606"/>
      <c r="I229" s="606"/>
    </row>
    <row r="230" spans="1:9" x14ac:dyDescent="0.25">
      <c r="A230" s="606"/>
      <c r="B230" s="606"/>
      <c r="C230" s="606"/>
      <c r="D230" s="606"/>
      <c r="G230" s="606"/>
      <c r="H230" s="606"/>
      <c r="I230" s="606"/>
    </row>
    <row r="231" spans="1:9" x14ac:dyDescent="0.25">
      <c r="A231" s="606"/>
      <c r="B231" s="606"/>
      <c r="C231" s="606"/>
      <c r="D231" s="606"/>
      <c r="G231" s="606"/>
      <c r="H231" s="606"/>
      <c r="I231" s="606"/>
    </row>
    <row r="232" spans="1:9" x14ac:dyDescent="0.25">
      <c r="A232" s="606"/>
      <c r="B232" s="606"/>
      <c r="C232" s="606"/>
      <c r="D232" s="606"/>
      <c r="G232" s="606"/>
      <c r="H232" s="606"/>
      <c r="I232" s="606"/>
    </row>
    <row r="233" spans="1:9" x14ac:dyDescent="0.25">
      <c r="A233" s="606"/>
      <c r="B233" s="606"/>
      <c r="C233" s="606"/>
      <c r="D233" s="606"/>
      <c r="G233" s="606"/>
      <c r="H233" s="606"/>
      <c r="I233" s="606"/>
    </row>
    <row r="234" spans="1:9" x14ac:dyDescent="0.25">
      <c r="A234" s="606"/>
      <c r="B234" s="606"/>
      <c r="C234" s="606"/>
      <c r="D234" s="606"/>
      <c r="G234" s="606"/>
      <c r="H234" s="606"/>
      <c r="I234" s="606"/>
    </row>
    <row r="235" spans="1:9" x14ac:dyDescent="0.25">
      <c r="A235" s="606"/>
      <c r="B235" s="606"/>
      <c r="C235" s="606"/>
      <c r="D235" s="606"/>
      <c r="G235" s="606"/>
      <c r="H235" s="606"/>
      <c r="I235" s="606"/>
    </row>
    <row r="236" spans="1:9" x14ac:dyDescent="0.25">
      <c r="A236" s="606"/>
      <c r="B236" s="606"/>
      <c r="C236" s="606"/>
      <c r="D236" s="606"/>
      <c r="G236" s="606"/>
      <c r="H236" s="606"/>
      <c r="I236" s="606"/>
    </row>
    <row r="237" spans="1:9" x14ac:dyDescent="0.25">
      <c r="A237" s="606"/>
      <c r="B237" s="606"/>
      <c r="C237" s="606"/>
      <c r="D237" s="606"/>
      <c r="G237" s="606"/>
      <c r="H237" s="606"/>
      <c r="I237" s="606"/>
    </row>
    <row r="238" spans="1:9" x14ac:dyDescent="0.25">
      <c r="A238" s="606"/>
      <c r="B238" s="606"/>
      <c r="C238" s="606"/>
      <c r="D238" s="606"/>
      <c r="G238" s="606"/>
      <c r="H238" s="606"/>
      <c r="I238" s="606"/>
    </row>
    <row r="239" spans="1:9" x14ac:dyDescent="0.25">
      <c r="A239" s="606"/>
      <c r="B239" s="606"/>
      <c r="C239" s="606"/>
      <c r="D239" s="606"/>
      <c r="G239" s="606"/>
      <c r="H239" s="606"/>
      <c r="I239" s="606"/>
    </row>
    <row r="240" spans="1:9" x14ac:dyDescent="0.25">
      <c r="A240" s="606"/>
      <c r="B240" s="606"/>
      <c r="C240" s="606"/>
      <c r="D240" s="606"/>
      <c r="G240" s="606"/>
      <c r="H240" s="606"/>
      <c r="I240" s="606"/>
    </row>
    <row r="241" spans="1:9" x14ac:dyDescent="0.25">
      <c r="A241" s="606"/>
      <c r="B241" s="606"/>
      <c r="C241" s="606"/>
      <c r="D241" s="606"/>
      <c r="G241" s="606"/>
      <c r="H241" s="606"/>
      <c r="I241" s="606"/>
    </row>
    <row r="242" spans="1:9" x14ac:dyDescent="0.25">
      <c r="A242" s="606"/>
      <c r="B242" s="606"/>
      <c r="C242" s="606"/>
      <c r="D242" s="606"/>
      <c r="G242" s="606"/>
      <c r="H242" s="606"/>
      <c r="I242" s="606"/>
    </row>
    <row r="243" spans="1:9" x14ac:dyDescent="0.25">
      <c r="A243" s="606"/>
      <c r="B243" s="606"/>
      <c r="C243" s="606"/>
      <c r="D243" s="606"/>
      <c r="G243" s="606"/>
      <c r="H243" s="606"/>
      <c r="I243" s="606"/>
    </row>
    <row r="244" spans="1:9" x14ac:dyDescent="0.25">
      <c r="A244" s="606"/>
      <c r="B244" s="606"/>
      <c r="C244" s="606"/>
      <c r="D244" s="606"/>
      <c r="G244" s="606"/>
      <c r="H244" s="606"/>
      <c r="I244" s="606"/>
    </row>
    <row r="245" spans="1:9" x14ac:dyDescent="0.25">
      <c r="A245" s="606"/>
      <c r="B245" s="606"/>
      <c r="C245" s="606"/>
      <c r="D245" s="606"/>
      <c r="G245" s="606"/>
      <c r="H245" s="606"/>
      <c r="I245" s="606"/>
    </row>
    <row r="246" spans="1:9" x14ac:dyDescent="0.25">
      <c r="A246" s="606"/>
      <c r="B246" s="606"/>
      <c r="C246" s="606"/>
      <c r="D246" s="606"/>
      <c r="G246" s="606"/>
      <c r="H246" s="606"/>
      <c r="I246" s="606"/>
    </row>
    <row r="247" spans="1:9" x14ac:dyDescent="0.25">
      <c r="A247" s="606"/>
      <c r="B247" s="606"/>
      <c r="C247" s="606"/>
      <c r="D247" s="606"/>
      <c r="G247" s="606"/>
      <c r="H247" s="606"/>
      <c r="I247" s="606"/>
    </row>
    <row r="248" spans="1:9" x14ac:dyDescent="0.25">
      <c r="A248" s="606"/>
      <c r="B248" s="606"/>
      <c r="C248" s="606"/>
      <c r="D248" s="606"/>
      <c r="G248" s="606"/>
      <c r="H248" s="606"/>
      <c r="I248" s="606"/>
    </row>
    <row r="249" spans="1:9" x14ac:dyDescent="0.25">
      <c r="A249" s="606"/>
      <c r="B249" s="606"/>
      <c r="C249" s="606"/>
      <c r="D249" s="606"/>
      <c r="G249" s="606"/>
      <c r="H249" s="606"/>
      <c r="I249" s="606"/>
    </row>
    <row r="250" spans="1:9" x14ac:dyDescent="0.25">
      <c r="A250" s="606"/>
      <c r="B250" s="606"/>
      <c r="C250" s="606"/>
      <c r="D250" s="606"/>
      <c r="G250" s="606"/>
      <c r="H250" s="606"/>
      <c r="I250" s="606"/>
    </row>
    <row r="251" spans="1:9" x14ac:dyDescent="0.25">
      <c r="A251" s="606"/>
      <c r="B251" s="606"/>
      <c r="C251" s="606"/>
      <c r="D251" s="606"/>
      <c r="G251" s="606"/>
      <c r="H251" s="606"/>
      <c r="I251" s="606"/>
    </row>
    <row r="252" spans="1:9" x14ac:dyDescent="0.25">
      <c r="A252" s="606"/>
      <c r="B252" s="606"/>
      <c r="C252" s="606"/>
      <c r="D252" s="606"/>
      <c r="G252" s="606"/>
      <c r="H252" s="606"/>
      <c r="I252" s="606"/>
    </row>
    <row r="253" spans="1:9" x14ac:dyDescent="0.25">
      <c r="A253" s="606"/>
      <c r="B253" s="606"/>
      <c r="C253" s="606"/>
      <c r="D253" s="606"/>
      <c r="G253" s="606"/>
      <c r="H253" s="606"/>
      <c r="I253" s="606"/>
    </row>
    <row r="254" spans="1:9" x14ac:dyDescent="0.25">
      <c r="A254" s="606"/>
      <c r="B254" s="606"/>
      <c r="C254" s="606"/>
      <c r="D254" s="606"/>
      <c r="G254" s="606"/>
      <c r="H254" s="606"/>
      <c r="I254" s="606"/>
    </row>
    <row r="255" spans="1:9" x14ac:dyDescent="0.25">
      <c r="A255" s="606"/>
      <c r="B255" s="606"/>
      <c r="C255" s="606"/>
      <c r="D255" s="606"/>
      <c r="G255" s="606"/>
      <c r="H255" s="606"/>
      <c r="I255" s="606"/>
    </row>
    <row r="256" spans="1:9" x14ac:dyDescent="0.25">
      <c r="A256" s="606"/>
      <c r="B256" s="606"/>
      <c r="C256" s="606"/>
      <c r="D256" s="606"/>
      <c r="G256" s="606"/>
      <c r="H256" s="606"/>
      <c r="I256" s="606"/>
    </row>
    <row r="257" spans="1:9" x14ac:dyDescent="0.25">
      <c r="A257" s="606"/>
      <c r="B257" s="606"/>
      <c r="C257" s="606"/>
      <c r="D257" s="606"/>
      <c r="G257" s="606"/>
      <c r="H257" s="606"/>
      <c r="I257" s="606"/>
    </row>
    <row r="258" spans="1:9" x14ac:dyDescent="0.25">
      <c r="A258" s="606"/>
      <c r="B258" s="606"/>
      <c r="C258" s="606"/>
      <c r="D258" s="606"/>
      <c r="G258" s="606"/>
      <c r="H258" s="606"/>
      <c r="I258" s="606"/>
    </row>
    <row r="259" spans="1:9" x14ac:dyDescent="0.25">
      <c r="A259" s="606"/>
      <c r="B259" s="606"/>
      <c r="C259" s="606"/>
      <c r="D259" s="606"/>
      <c r="G259" s="606"/>
      <c r="H259" s="606"/>
      <c r="I259" s="606"/>
    </row>
    <row r="260" spans="1:9" x14ac:dyDescent="0.25">
      <c r="A260" s="606"/>
      <c r="B260" s="606"/>
      <c r="C260" s="606"/>
      <c r="D260" s="606"/>
      <c r="G260" s="606"/>
      <c r="H260" s="606"/>
      <c r="I260" s="606"/>
    </row>
    <row r="261" spans="1:9" x14ac:dyDescent="0.25">
      <c r="A261" s="606"/>
      <c r="B261" s="606"/>
      <c r="C261" s="606"/>
      <c r="D261" s="606"/>
      <c r="G261" s="606"/>
      <c r="H261" s="606"/>
      <c r="I261" s="606"/>
    </row>
    <row r="262" spans="1:9" x14ac:dyDescent="0.25">
      <c r="A262" s="606"/>
      <c r="B262" s="606"/>
      <c r="C262" s="606"/>
      <c r="D262" s="606"/>
      <c r="G262" s="606"/>
      <c r="H262" s="606"/>
      <c r="I262" s="606"/>
    </row>
    <row r="263" spans="1:9" x14ac:dyDescent="0.25">
      <c r="A263" s="606"/>
      <c r="B263" s="606"/>
      <c r="C263" s="606"/>
      <c r="D263" s="606"/>
      <c r="G263" s="606"/>
      <c r="H263" s="606"/>
      <c r="I263" s="606"/>
    </row>
    <row r="264" spans="1:9" x14ac:dyDescent="0.25">
      <c r="A264" s="606"/>
      <c r="B264" s="606"/>
      <c r="C264" s="606"/>
      <c r="D264" s="606"/>
      <c r="G264" s="606"/>
      <c r="H264" s="606"/>
      <c r="I264" s="606"/>
    </row>
    <row r="265" spans="1:9" x14ac:dyDescent="0.25">
      <c r="A265" s="606"/>
      <c r="B265" s="606"/>
      <c r="C265" s="606"/>
      <c r="D265" s="606"/>
      <c r="G265" s="606"/>
      <c r="H265" s="606"/>
      <c r="I265" s="606"/>
    </row>
    <row r="266" spans="1:9" x14ac:dyDescent="0.25">
      <c r="A266" s="606"/>
      <c r="B266" s="606"/>
      <c r="C266" s="606"/>
      <c r="D266" s="606"/>
      <c r="G266" s="606"/>
      <c r="H266" s="606"/>
      <c r="I266" s="606"/>
    </row>
    <row r="267" spans="1:9" x14ac:dyDescent="0.25">
      <c r="A267" s="606"/>
      <c r="B267" s="606"/>
      <c r="C267" s="606"/>
      <c r="D267" s="606"/>
      <c r="G267" s="606"/>
      <c r="H267" s="606"/>
      <c r="I267" s="606"/>
    </row>
    <row r="268" spans="1:9" x14ac:dyDescent="0.25">
      <c r="A268" s="606"/>
      <c r="B268" s="606"/>
      <c r="C268" s="606"/>
      <c r="D268" s="606"/>
      <c r="G268" s="606"/>
      <c r="H268" s="606"/>
      <c r="I268" s="606"/>
    </row>
    <row r="269" spans="1:9" x14ac:dyDescent="0.25">
      <c r="A269" s="606"/>
      <c r="B269" s="606"/>
      <c r="C269" s="606"/>
      <c r="D269" s="606"/>
      <c r="G269" s="606"/>
      <c r="H269" s="606"/>
      <c r="I269" s="606"/>
    </row>
    <row r="270" spans="1:9" x14ac:dyDescent="0.25">
      <c r="A270" s="606"/>
      <c r="B270" s="606"/>
      <c r="C270" s="606"/>
      <c r="D270" s="606"/>
      <c r="G270" s="606"/>
      <c r="H270" s="606"/>
      <c r="I270" s="606"/>
    </row>
    <row r="271" spans="1:9" x14ac:dyDescent="0.25">
      <c r="A271" s="606"/>
      <c r="B271" s="606"/>
      <c r="C271" s="606"/>
      <c r="D271" s="606"/>
      <c r="G271" s="606"/>
      <c r="H271" s="606"/>
      <c r="I271" s="606"/>
    </row>
    <row r="272" spans="1:9" x14ac:dyDescent="0.25">
      <c r="A272" s="606"/>
      <c r="B272" s="606"/>
      <c r="C272" s="606"/>
      <c r="D272" s="606"/>
      <c r="G272" s="606"/>
      <c r="H272" s="606"/>
      <c r="I272" s="606"/>
    </row>
    <row r="273" spans="1:9" x14ac:dyDescent="0.25">
      <c r="A273" s="606"/>
      <c r="B273" s="606"/>
      <c r="C273" s="606"/>
      <c r="D273" s="606"/>
      <c r="G273" s="606"/>
      <c r="H273" s="606"/>
      <c r="I273" s="606"/>
    </row>
    <row r="274" spans="1:9" x14ac:dyDescent="0.25">
      <c r="A274" s="606"/>
      <c r="B274" s="606"/>
      <c r="C274" s="606"/>
      <c r="D274" s="606"/>
      <c r="G274" s="606"/>
      <c r="H274" s="606"/>
      <c r="I274" s="606"/>
    </row>
    <row r="275" spans="1:9" x14ac:dyDescent="0.25">
      <c r="A275" s="606"/>
      <c r="B275" s="606"/>
      <c r="C275" s="606"/>
      <c r="D275" s="606"/>
      <c r="G275" s="606"/>
      <c r="H275" s="606"/>
      <c r="I275" s="606"/>
    </row>
    <row r="276" spans="1:9" x14ac:dyDescent="0.25">
      <c r="A276" s="606"/>
      <c r="B276" s="606"/>
      <c r="C276" s="606"/>
      <c r="D276" s="606"/>
      <c r="G276" s="606"/>
      <c r="H276" s="606"/>
      <c r="I276" s="606"/>
    </row>
    <row r="277" spans="1:9" x14ac:dyDescent="0.25">
      <c r="A277" s="606"/>
      <c r="B277" s="606"/>
      <c r="C277" s="606"/>
      <c r="D277" s="606"/>
      <c r="G277" s="606"/>
      <c r="H277" s="606"/>
      <c r="I277" s="606"/>
    </row>
    <row r="278" spans="1:9" x14ac:dyDescent="0.25">
      <c r="A278" s="606"/>
      <c r="B278" s="606"/>
      <c r="C278" s="606"/>
      <c r="D278" s="606"/>
      <c r="G278" s="606"/>
      <c r="H278" s="606"/>
      <c r="I278" s="606"/>
    </row>
    <row r="279" spans="1:9" x14ac:dyDescent="0.25">
      <c r="A279" s="606"/>
      <c r="B279" s="606"/>
      <c r="C279" s="606"/>
      <c r="D279" s="606"/>
      <c r="G279" s="606"/>
      <c r="H279" s="606"/>
      <c r="I279" s="606"/>
    </row>
    <row r="280" spans="1:9" x14ac:dyDescent="0.25">
      <c r="A280" s="606"/>
      <c r="B280" s="606"/>
      <c r="C280" s="606"/>
      <c r="D280" s="606"/>
      <c r="G280" s="606"/>
      <c r="H280" s="606"/>
      <c r="I280" s="606"/>
    </row>
    <row r="281" spans="1:9" x14ac:dyDescent="0.25">
      <c r="A281" s="606"/>
      <c r="B281" s="606"/>
      <c r="C281" s="606"/>
      <c r="D281" s="606"/>
      <c r="G281" s="606"/>
      <c r="H281" s="606"/>
      <c r="I281" s="606"/>
    </row>
    <row r="282" spans="1:9" x14ac:dyDescent="0.25">
      <c r="A282" s="606"/>
      <c r="B282" s="606"/>
      <c r="C282" s="606"/>
      <c r="D282" s="606"/>
      <c r="G282" s="606"/>
      <c r="H282" s="606"/>
      <c r="I282" s="606"/>
    </row>
    <row r="283" spans="1:9" x14ac:dyDescent="0.25">
      <c r="A283" s="606"/>
      <c r="B283" s="606"/>
      <c r="C283" s="606"/>
      <c r="D283" s="606"/>
      <c r="G283" s="606"/>
      <c r="H283" s="606"/>
      <c r="I283" s="606"/>
    </row>
    <row r="284" spans="1:9" x14ac:dyDescent="0.25">
      <c r="A284" s="606"/>
      <c r="B284" s="606"/>
      <c r="C284" s="606"/>
      <c r="D284" s="606"/>
      <c r="G284" s="606"/>
      <c r="H284" s="606"/>
      <c r="I284" s="606"/>
    </row>
    <row r="285" spans="1:9" x14ac:dyDescent="0.25">
      <c r="A285" s="606"/>
      <c r="B285" s="606"/>
      <c r="C285" s="606"/>
      <c r="D285" s="606"/>
      <c r="G285" s="606"/>
      <c r="H285" s="606"/>
      <c r="I285" s="606"/>
    </row>
    <row r="286" spans="1:9" x14ac:dyDescent="0.25">
      <c r="A286" s="606"/>
      <c r="B286" s="606"/>
      <c r="C286" s="606"/>
      <c r="D286" s="606"/>
      <c r="G286" s="606"/>
      <c r="H286" s="606"/>
      <c r="I286" s="606"/>
    </row>
    <row r="287" spans="1:9" x14ac:dyDescent="0.25">
      <c r="A287" s="606"/>
      <c r="B287" s="606"/>
      <c r="C287" s="606"/>
      <c r="D287" s="606"/>
      <c r="G287" s="606"/>
      <c r="H287" s="606"/>
      <c r="I287" s="606"/>
    </row>
    <row r="288" spans="1:9" x14ac:dyDescent="0.25">
      <c r="A288" s="606"/>
      <c r="B288" s="606"/>
      <c r="C288" s="606"/>
      <c r="D288" s="606"/>
      <c r="G288" s="606"/>
      <c r="H288" s="606"/>
      <c r="I288" s="606"/>
    </row>
    <row r="289" spans="1:9" x14ac:dyDescent="0.25">
      <c r="A289" s="606"/>
      <c r="B289" s="606"/>
      <c r="C289" s="606"/>
      <c r="D289" s="606"/>
      <c r="G289" s="606"/>
      <c r="H289" s="606"/>
      <c r="I289" s="606"/>
    </row>
    <row r="290" spans="1:9" x14ac:dyDescent="0.25">
      <c r="A290" s="606"/>
      <c r="B290" s="606"/>
      <c r="C290" s="606"/>
      <c r="D290" s="606"/>
      <c r="G290" s="606"/>
      <c r="H290" s="606"/>
      <c r="I290" s="606"/>
    </row>
    <row r="291" spans="1:9" x14ac:dyDescent="0.25">
      <c r="A291" s="606"/>
      <c r="B291" s="606"/>
      <c r="C291" s="606"/>
      <c r="D291" s="606"/>
      <c r="G291" s="606"/>
      <c r="H291" s="606"/>
      <c r="I291" s="606"/>
    </row>
    <row r="292" spans="1:9" x14ac:dyDescent="0.25">
      <c r="A292" s="606"/>
      <c r="B292" s="606"/>
      <c r="C292" s="606"/>
      <c r="D292" s="606"/>
      <c r="G292" s="606"/>
      <c r="H292" s="606"/>
      <c r="I292" s="606"/>
    </row>
    <row r="293" spans="1:9" x14ac:dyDescent="0.25">
      <c r="A293" s="606"/>
      <c r="B293" s="606"/>
      <c r="C293" s="606"/>
      <c r="D293" s="606"/>
      <c r="G293" s="606"/>
      <c r="H293" s="606"/>
      <c r="I293" s="606"/>
    </row>
    <row r="294" spans="1:9" x14ac:dyDescent="0.25">
      <c r="A294" s="606"/>
      <c r="B294" s="606"/>
      <c r="C294" s="606"/>
      <c r="D294" s="606"/>
      <c r="G294" s="606"/>
      <c r="H294" s="606"/>
      <c r="I294" s="606"/>
    </row>
    <row r="295" spans="1:9" x14ac:dyDescent="0.25">
      <c r="A295" s="606"/>
      <c r="B295" s="606"/>
      <c r="C295" s="606"/>
      <c r="D295" s="606"/>
      <c r="G295" s="606"/>
      <c r="H295" s="606"/>
      <c r="I295" s="606"/>
    </row>
    <row r="296" spans="1:9" x14ac:dyDescent="0.25">
      <c r="A296" s="606"/>
      <c r="B296" s="606"/>
      <c r="C296" s="606"/>
      <c r="D296" s="606"/>
      <c r="G296" s="606"/>
      <c r="H296" s="606"/>
      <c r="I296" s="606"/>
    </row>
    <row r="297" spans="1:9" x14ac:dyDescent="0.25">
      <c r="A297" s="606"/>
      <c r="B297" s="606"/>
      <c r="C297" s="606"/>
      <c r="D297" s="606"/>
      <c r="G297" s="606"/>
      <c r="H297" s="606"/>
      <c r="I297" s="606"/>
    </row>
    <row r="298" spans="1:9" x14ac:dyDescent="0.25">
      <c r="A298" s="606"/>
      <c r="B298" s="606"/>
      <c r="C298" s="606"/>
      <c r="D298" s="606"/>
      <c r="G298" s="606"/>
      <c r="H298" s="606"/>
      <c r="I298" s="606"/>
    </row>
    <row r="299" spans="1:9" x14ac:dyDescent="0.25">
      <c r="A299" s="606"/>
      <c r="B299" s="606"/>
      <c r="C299" s="606"/>
      <c r="D299" s="606"/>
      <c r="G299" s="606"/>
      <c r="H299" s="606"/>
      <c r="I299" s="606"/>
    </row>
    <row r="300" spans="1:9" x14ac:dyDescent="0.25">
      <c r="A300" s="606"/>
      <c r="B300" s="606"/>
      <c r="C300" s="606"/>
      <c r="D300" s="606"/>
      <c r="G300" s="606"/>
      <c r="H300" s="606"/>
      <c r="I300" s="606"/>
    </row>
    <row r="301" spans="1:9" x14ac:dyDescent="0.25">
      <c r="A301" s="606"/>
      <c r="B301" s="606"/>
      <c r="C301" s="606"/>
      <c r="D301" s="606"/>
      <c r="G301" s="606"/>
      <c r="H301" s="606"/>
      <c r="I301" s="606"/>
    </row>
    <row r="302" spans="1:9" x14ac:dyDescent="0.25">
      <c r="A302" s="606"/>
      <c r="B302" s="606"/>
      <c r="C302" s="606"/>
      <c r="D302" s="606"/>
      <c r="G302" s="606"/>
      <c r="H302" s="606"/>
      <c r="I302" s="606"/>
    </row>
    <row r="303" spans="1:9" x14ac:dyDescent="0.25">
      <c r="A303" s="606"/>
      <c r="B303" s="606"/>
      <c r="C303" s="606"/>
      <c r="D303" s="606"/>
      <c r="G303" s="606"/>
      <c r="H303" s="606"/>
      <c r="I303" s="606"/>
    </row>
    <row r="304" spans="1:9" x14ac:dyDescent="0.25">
      <c r="A304" s="606"/>
      <c r="B304" s="606"/>
      <c r="C304" s="606"/>
      <c r="D304" s="606"/>
      <c r="G304" s="606"/>
      <c r="H304" s="606"/>
      <c r="I304" s="606"/>
    </row>
    <row r="305" spans="1:9" x14ac:dyDescent="0.25">
      <c r="A305" s="606"/>
      <c r="B305" s="606"/>
      <c r="C305" s="606"/>
      <c r="D305" s="606"/>
      <c r="G305" s="606"/>
      <c r="H305" s="606"/>
      <c r="I305" s="606"/>
    </row>
    <row r="306" spans="1:9" x14ac:dyDescent="0.25">
      <c r="A306" s="606"/>
      <c r="B306" s="606"/>
      <c r="C306" s="606"/>
      <c r="D306" s="606"/>
      <c r="G306" s="606"/>
      <c r="H306" s="606"/>
      <c r="I306" s="606"/>
    </row>
    <row r="307" spans="1:9" x14ac:dyDescent="0.25">
      <c r="A307" s="606"/>
      <c r="B307" s="606"/>
      <c r="C307" s="606"/>
      <c r="D307" s="606"/>
      <c r="G307" s="606"/>
      <c r="H307" s="606"/>
      <c r="I307" s="606"/>
    </row>
    <row r="308" spans="1:9" x14ac:dyDescent="0.25">
      <c r="A308" s="606"/>
      <c r="B308" s="606"/>
      <c r="C308" s="606"/>
      <c r="D308" s="606"/>
      <c r="G308" s="606"/>
      <c r="H308" s="606"/>
      <c r="I308" s="606"/>
    </row>
    <row r="309" spans="1:9" x14ac:dyDescent="0.25">
      <c r="A309" s="606"/>
      <c r="B309" s="606"/>
      <c r="C309" s="606"/>
      <c r="D309" s="606"/>
      <c r="G309" s="606"/>
      <c r="H309" s="606"/>
      <c r="I309" s="606"/>
    </row>
    <row r="310" spans="1:9" x14ac:dyDescent="0.25">
      <c r="A310" s="606"/>
      <c r="B310" s="606"/>
      <c r="C310" s="606"/>
      <c r="D310" s="606"/>
      <c r="G310" s="606"/>
      <c r="H310" s="606"/>
      <c r="I310" s="606"/>
    </row>
    <row r="311" spans="1:9" x14ac:dyDescent="0.25">
      <c r="A311" s="606"/>
      <c r="B311" s="606"/>
      <c r="C311" s="606"/>
      <c r="D311" s="606"/>
      <c r="G311" s="606"/>
      <c r="H311" s="606"/>
      <c r="I311" s="606"/>
    </row>
    <row r="312" spans="1:9" x14ac:dyDescent="0.25">
      <c r="A312" s="606"/>
      <c r="B312" s="606"/>
      <c r="C312" s="606"/>
      <c r="D312" s="606"/>
      <c r="G312" s="606"/>
      <c r="H312" s="606"/>
      <c r="I312" s="606"/>
    </row>
    <row r="313" spans="1:9" x14ac:dyDescent="0.25">
      <c r="A313" s="606"/>
      <c r="B313" s="606"/>
      <c r="C313" s="606"/>
      <c r="D313" s="606"/>
      <c r="G313" s="606"/>
      <c r="H313" s="606"/>
      <c r="I313" s="606"/>
    </row>
    <row r="314" spans="1:9" x14ac:dyDescent="0.25">
      <c r="A314" s="606"/>
      <c r="B314" s="606"/>
      <c r="C314" s="606"/>
      <c r="D314" s="606"/>
      <c r="G314" s="606"/>
      <c r="H314" s="606"/>
      <c r="I314" s="606"/>
    </row>
    <row r="315" spans="1:9" x14ac:dyDescent="0.25">
      <c r="A315" s="606"/>
      <c r="B315" s="606"/>
      <c r="C315" s="606"/>
      <c r="D315" s="606"/>
      <c r="G315" s="606"/>
      <c r="H315" s="606"/>
      <c r="I315" s="606"/>
    </row>
    <row r="316" spans="1:9" x14ac:dyDescent="0.25">
      <c r="A316" s="606"/>
      <c r="B316" s="606"/>
      <c r="C316" s="606"/>
      <c r="D316" s="606"/>
      <c r="G316" s="606"/>
      <c r="H316" s="606"/>
      <c r="I316" s="606"/>
    </row>
    <row r="317" spans="1:9" x14ac:dyDescent="0.25">
      <c r="A317" s="606"/>
      <c r="B317" s="606"/>
      <c r="C317" s="606"/>
      <c r="D317" s="606"/>
      <c r="G317" s="606"/>
      <c r="H317" s="606"/>
      <c r="I317" s="606"/>
    </row>
    <row r="318" spans="1:9" x14ac:dyDescent="0.25">
      <c r="A318" s="606"/>
      <c r="B318" s="606"/>
      <c r="C318" s="606"/>
      <c r="D318" s="606"/>
      <c r="G318" s="606"/>
      <c r="H318" s="606"/>
      <c r="I318" s="606"/>
    </row>
    <row r="319" spans="1:9" x14ac:dyDescent="0.25">
      <c r="A319" s="606"/>
      <c r="B319" s="606"/>
      <c r="C319" s="606"/>
      <c r="D319" s="606"/>
      <c r="G319" s="606"/>
      <c r="H319" s="606"/>
      <c r="I319" s="606"/>
    </row>
    <row r="320" spans="1:9" x14ac:dyDescent="0.25">
      <c r="A320" s="606"/>
      <c r="B320" s="606"/>
      <c r="C320" s="606"/>
      <c r="D320" s="606"/>
      <c r="G320" s="606"/>
      <c r="H320" s="606"/>
      <c r="I320" s="606"/>
    </row>
    <row r="321" spans="1:9" x14ac:dyDescent="0.25">
      <c r="A321" s="606"/>
      <c r="B321" s="606"/>
      <c r="C321" s="606"/>
      <c r="D321" s="606"/>
      <c r="G321" s="606"/>
      <c r="H321" s="606"/>
      <c r="I321" s="606"/>
    </row>
    <row r="322" spans="1:9" x14ac:dyDescent="0.25">
      <c r="A322" s="606"/>
      <c r="B322" s="606"/>
      <c r="C322" s="606"/>
      <c r="D322" s="606"/>
      <c r="G322" s="606"/>
      <c r="H322" s="606"/>
      <c r="I322" s="606"/>
    </row>
    <row r="323" spans="1:9" x14ac:dyDescent="0.25">
      <c r="A323" s="606"/>
      <c r="B323" s="606"/>
      <c r="C323" s="606"/>
      <c r="D323" s="606"/>
      <c r="G323" s="606"/>
      <c r="H323" s="606"/>
      <c r="I323" s="606"/>
    </row>
    <row r="324" spans="1:9" x14ac:dyDescent="0.25">
      <c r="A324" s="606"/>
      <c r="B324" s="606"/>
      <c r="C324" s="606"/>
      <c r="D324" s="606"/>
      <c r="G324" s="606"/>
      <c r="H324" s="606"/>
      <c r="I324" s="606"/>
    </row>
    <row r="325" spans="1:9" x14ac:dyDescent="0.25">
      <c r="A325" s="606"/>
      <c r="B325" s="606"/>
      <c r="C325" s="606"/>
      <c r="D325" s="606"/>
      <c r="G325" s="606"/>
      <c r="H325" s="606"/>
      <c r="I325" s="606"/>
    </row>
    <row r="326" spans="1:9" x14ac:dyDescent="0.25">
      <c r="A326" s="606"/>
      <c r="B326" s="606"/>
      <c r="C326" s="606"/>
      <c r="D326" s="606"/>
      <c r="G326" s="606"/>
      <c r="H326" s="606"/>
      <c r="I326" s="606"/>
    </row>
    <row r="327" spans="1:9" x14ac:dyDescent="0.25">
      <c r="A327" s="606"/>
      <c r="B327" s="606"/>
      <c r="C327" s="606"/>
      <c r="D327" s="606"/>
      <c r="G327" s="606"/>
      <c r="H327" s="606"/>
      <c r="I327" s="606"/>
    </row>
    <row r="328" spans="1:9" x14ac:dyDescent="0.25">
      <c r="A328" s="606"/>
      <c r="B328" s="606"/>
      <c r="C328" s="606"/>
      <c r="D328" s="606"/>
      <c r="G328" s="606"/>
      <c r="H328" s="606"/>
      <c r="I328" s="606"/>
    </row>
    <row r="329" spans="1:9" x14ac:dyDescent="0.25">
      <c r="A329" s="606"/>
      <c r="B329" s="606"/>
      <c r="C329" s="606"/>
      <c r="D329" s="606"/>
      <c r="G329" s="606"/>
      <c r="H329" s="606"/>
      <c r="I329" s="606"/>
    </row>
    <row r="330" spans="1:9" x14ac:dyDescent="0.25">
      <c r="A330" s="606"/>
      <c r="B330" s="606"/>
      <c r="C330" s="606"/>
      <c r="D330" s="606"/>
      <c r="G330" s="606"/>
      <c r="H330" s="606"/>
      <c r="I330" s="606"/>
    </row>
    <row r="331" spans="1:9" x14ac:dyDescent="0.25">
      <c r="A331" s="606"/>
      <c r="B331" s="606"/>
      <c r="C331" s="606"/>
      <c r="D331" s="606"/>
      <c r="G331" s="606"/>
      <c r="H331" s="606"/>
      <c r="I331" s="606"/>
    </row>
    <row r="332" spans="1:9" x14ac:dyDescent="0.25">
      <c r="A332" s="606"/>
      <c r="B332" s="606"/>
      <c r="C332" s="606"/>
      <c r="D332" s="606"/>
      <c r="G332" s="606"/>
      <c r="H332" s="606"/>
      <c r="I332" s="606"/>
    </row>
    <row r="333" spans="1:9" x14ac:dyDescent="0.25">
      <c r="A333" s="606"/>
      <c r="B333" s="606"/>
      <c r="C333" s="606"/>
      <c r="D333" s="606"/>
      <c r="G333" s="606"/>
      <c r="H333" s="606"/>
      <c r="I333" s="606"/>
    </row>
    <row r="334" spans="1:9" x14ac:dyDescent="0.25">
      <c r="A334" s="606"/>
      <c r="B334" s="606"/>
      <c r="C334" s="606"/>
      <c r="D334" s="606"/>
      <c r="G334" s="606"/>
      <c r="H334" s="606"/>
      <c r="I334" s="606"/>
    </row>
    <row r="335" spans="1:9" x14ac:dyDescent="0.25">
      <c r="A335" s="606"/>
      <c r="B335" s="606"/>
      <c r="C335" s="606"/>
      <c r="D335" s="606"/>
      <c r="G335" s="606"/>
      <c r="H335" s="606"/>
      <c r="I335" s="606"/>
    </row>
    <row r="336" spans="1:9" x14ac:dyDescent="0.25">
      <c r="A336" s="606"/>
      <c r="B336" s="606"/>
      <c r="C336" s="606"/>
      <c r="D336" s="606"/>
      <c r="G336" s="606"/>
      <c r="H336" s="606"/>
      <c r="I336" s="606"/>
    </row>
    <row r="337" spans="1:9" x14ac:dyDescent="0.25">
      <c r="A337" s="606"/>
      <c r="B337" s="606"/>
      <c r="C337" s="606"/>
      <c r="D337" s="606"/>
      <c r="G337" s="606"/>
      <c r="H337" s="606"/>
      <c r="I337" s="606"/>
    </row>
    <row r="338" spans="1:9" x14ac:dyDescent="0.25">
      <c r="A338" s="606"/>
      <c r="B338" s="606"/>
      <c r="C338" s="606"/>
      <c r="D338" s="606"/>
      <c r="G338" s="606"/>
      <c r="H338" s="606"/>
      <c r="I338" s="606"/>
    </row>
    <row r="339" spans="1:9" x14ac:dyDescent="0.25">
      <c r="A339" s="606"/>
      <c r="B339" s="606"/>
      <c r="C339" s="606"/>
      <c r="D339" s="606"/>
      <c r="G339" s="606"/>
      <c r="H339" s="606"/>
      <c r="I339" s="606"/>
    </row>
    <row r="340" spans="1:9" x14ac:dyDescent="0.25">
      <c r="A340" s="606"/>
      <c r="B340" s="606"/>
      <c r="C340" s="606"/>
      <c r="D340" s="606"/>
      <c r="G340" s="606"/>
      <c r="H340" s="606"/>
      <c r="I340" s="606"/>
    </row>
    <row r="341" spans="1:9" x14ac:dyDescent="0.25">
      <c r="A341" s="606"/>
      <c r="B341" s="606"/>
      <c r="C341" s="606"/>
      <c r="D341" s="606"/>
      <c r="G341" s="606"/>
      <c r="H341" s="606"/>
      <c r="I341" s="606"/>
    </row>
    <row r="342" spans="1:9" x14ac:dyDescent="0.25">
      <c r="A342" s="606"/>
      <c r="B342" s="606"/>
      <c r="C342" s="606"/>
      <c r="D342" s="606"/>
      <c r="G342" s="606"/>
      <c r="H342" s="606"/>
      <c r="I342" s="606"/>
    </row>
    <row r="343" spans="1:9" x14ac:dyDescent="0.25">
      <c r="A343" s="606"/>
      <c r="B343" s="606"/>
      <c r="C343" s="606"/>
      <c r="D343" s="606"/>
      <c r="G343" s="606"/>
      <c r="H343" s="606"/>
      <c r="I343" s="606"/>
    </row>
    <row r="344" spans="1:9" x14ac:dyDescent="0.25">
      <c r="A344" s="606"/>
      <c r="B344" s="606"/>
      <c r="C344" s="606"/>
      <c r="D344" s="606"/>
      <c r="G344" s="606"/>
      <c r="H344" s="606"/>
      <c r="I344" s="606"/>
    </row>
    <row r="345" spans="1:9" x14ac:dyDescent="0.25">
      <c r="A345" s="606"/>
      <c r="B345" s="606"/>
      <c r="C345" s="606"/>
      <c r="D345" s="606"/>
      <c r="G345" s="606"/>
      <c r="H345" s="606"/>
      <c r="I345" s="606"/>
    </row>
    <row r="346" spans="1:9" x14ac:dyDescent="0.25">
      <c r="A346" s="606"/>
      <c r="B346" s="606"/>
      <c r="C346" s="606"/>
      <c r="D346" s="606"/>
      <c r="G346" s="606"/>
      <c r="H346" s="606"/>
      <c r="I346" s="606"/>
    </row>
    <row r="347" spans="1:9" x14ac:dyDescent="0.25">
      <c r="A347" s="606"/>
      <c r="B347" s="606"/>
      <c r="C347" s="606"/>
      <c r="D347" s="606"/>
      <c r="G347" s="606"/>
      <c r="H347" s="606"/>
      <c r="I347" s="606"/>
    </row>
    <row r="348" spans="1:9" x14ac:dyDescent="0.25">
      <c r="A348" s="606"/>
      <c r="B348" s="606"/>
      <c r="C348" s="606"/>
      <c r="D348" s="606"/>
      <c r="G348" s="606"/>
      <c r="H348" s="606"/>
      <c r="I348" s="606"/>
    </row>
    <row r="349" spans="1:9" x14ac:dyDescent="0.25">
      <c r="A349" s="606"/>
      <c r="B349" s="606"/>
      <c r="C349" s="606"/>
      <c r="D349" s="606"/>
      <c r="G349" s="606"/>
      <c r="H349" s="606"/>
      <c r="I349" s="606"/>
    </row>
    <row r="350" spans="1:9" x14ac:dyDescent="0.25">
      <c r="A350" s="606"/>
      <c r="B350" s="606"/>
      <c r="C350" s="606"/>
      <c r="D350" s="606"/>
      <c r="G350" s="606"/>
      <c r="H350" s="606"/>
      <c r="I350" s="606"/>
    </row>
    <row r="351" spans="1:9" x14ac:dyDescent="0.25">
      <c r="A351" s="606"/>
      <c r="B351" s="606"/>
      <c r="C351" s="606"/>
      <c r="D351" s="606"/>
      <c r="G351" s="606"/>
      <c r="H351" s="606"/>
      <c r="I351" s="606"/>
    </row>
    <row r="352" spans="1:9" x14ac:dyDescent="0.25">
      <c r="A352" s="606"/>
      <c r="B352" s="606"/>
      <c r="C352" s="606"/>
      <c r="D352" s="606"/>
      <c r="G352" s="606"/>
      <c r="H352" s="606"/>
      <c r="I352" s="606"/>
    </row>
    <row r="353" spans="1:9" x14ac:dyDescent="0.25">
      <c r="A353" s="606"/>
      <c r="B353" s="606"/>
      <c r="C353" s="606"/>
      <c r="D353" s="606"/>
      <c r="G353" s="606"/>
      <c r="H353" s="606"/>
      <c r="I353" s="606"/>
    </row>
    <row r="354" spans="1:9" x14ac:dyDescent="0.25">
      <c r="A354" s="606"/>
      <c r="B354" s="606"/>
      <c r="C354" s="606"/>
      <c r="D354" s="606"/>
      <c r="G354" s="606"/>
      <c r="H354" s="606"/>
      <c r="I354" s="606"/>
    </row>
    <row r="355" spans="1:9" x14ac:dyDescent="0.25">
      <c r="A355" s="606"/>
      <c r="B355" s="606"/>
      <c r="C355" s="606"/>
      <c r="D355" s="606"/>
      <c r="G355" s="606"/>
      <c r="H355" s="606"/>
      <c r="I355" s="606"/>
    </row>
    <row r="356" spans="1:9" x14ac:dyDescent="0.25">
      <c r="A356" s="606"/>
      <c r="B356" s="606"/>
      <c r="C356" s="606"/>
      <c r="D356" s="606"/>
      <c r="G356" s="606"/>
      <c r="H356" s="606"/>
      <c r="I356" s="606"/>
    </row>
    <row r="357" spans="1:9" x14ac:dyDescent="0.25">
      <c r="A357" s="606"/>
      <c r="B357" s="606"/>
      <c r="C357" s="606"/>
      <c r="D357" s="606"/>
      <c r="G357" s="606"/>
      <c r="H357" s="606"/>
      <c r="I357" s="606"/>
    </row>
    <row r="358" spans="1:9" x14ac:dyDescent="0.25">
      <c r="A358" s="606"/>
      <c r="B358" s="606"/>
      <c r="C358" s="606"/>
      <c r="D358" s="606"/>
      <c r="G358" s="606"/>
      <c r="H358" s="606"/>
      <c r="I358" s="606"/>
    </row>
    <row r="359" spans="1:9" x14ac:dyDescent="0.25">
      <c r="A359" s="606"/>
      <c r="B359" s="606"/>
      <c r="C359" s="606"/>
      <c r="D359" s="606"/>
      <c r="G359" s="606"/>
      <c r="H359" s="606"/>
      <c r="I359" s="606"/>
    </row>
    <row r="360" spans="1:9" x14ac:dyDescent="0.25">
      <c r="A360" s="606"/>
      <c r="B360" s="606"/>
      <c r="C360" s="606"/>
      <c r="D360" s="606"/>
      <c r="G360" s="606"/>
      <c r="H360" s="606"/>
      <c r="I360" s="606"/>
    </row>
    <row r="361" spans="1:9" x14ac:dyDescent="0.25">
      <c r="A361" s="606"/>
      <c r="B361" s="606"/>
      <c r="C361" s="606"/>
      <c r="D361" s="606"/>
      <c r="G361" s="606"/>
      <c r="H361" s="606"/>
      <c r="I361" s="606"/>
    </row>
    <row r="362" spans="1:9" x14ac:dyDescent="0.25">
      <c r="A362" s="606"/>
      <c r="B362" s="606"/>
      <c r="C362" s="606"/>
      <c r="D362" s="606"/>
      <c r="G362" s="606"/>
      <c r="H362" s="606"/>
      <c r="I362" s="606"/>
    </row>
    <row r="363" spans="1:9" x14ac:dyDescent="0.25">
      <c r="A363" s="606"/>
      <c r="B363" s="606"/>
      <c r="C363" s="606"/>
      <c r="D363" s="606"/>
      <c r="G363" s="606"/>
      <c r="H363" s="606"/>
      <c r="I363" s="606"/>
    </row>
    <row r="364" spans="1:9" x14ac:dyDescent="0.25">
      <c r="A364" s="606"/>
      <c r="B364" s="606"/>
      <c r="C364" s="606"/>
      <c r="D364" s="606"/>
      <c r="G364" s="606"/>
      <c r="H364" s="606"/>
      <c r="I364" s="606"/>
    </row>
    <row r="365" spans="1:9" x14ac:dyDescent="0.25">
      <c r="A365" s="606"/>
      <c r="B365" s="606"/>
      <c r="C365" s="606"/>
      <c r="D365" s="606"/>
      <c r="G365" s="606"/>
      <c r="H365" s="606"/>
      <c r="I365" s="606"/>
    </row>
    <row r="366" spans="1:9" x14ac:dyDescent="0.25">
      <c r="A366" s="606"/>
      <c r="B366" s="606"/>
      <c r="C366" s="606"/>
      <c r="D366" s="606"/>
      <c r="G366" s="606"/>
      <c r="H366" s="606"/>
      <c r="I366" s="606"/>
    </row>
    <row r="367" spans="1:9" x14ac:dyDescent="0.25">
      <c r="A367" s="606"/>
      <c r="B367" s="606"/>
      <c r="C367" s="606"/>
      <c r="D367" s="606"/>
      <c r="G367" s="606"/>
      <c r="H367" s="606"/>
      <c r="I367" s="606"/>
    </row>
    <row r="368" spans="1:9" x14ac:dyDescent="0.25">
      <c r="A368" s="606"/>
      <c r="B368" s="606"/>
      <c r="C368" s="606"/>
      <c r="D368" s="606"/>
      <c r="G368" s="606"/>
      <c r="H368" s="606"/>
      <c r="I368" s="606"/>
    </row>
    <row r="369" spans="1:9" x14ac:dyDescent="0.25">
      <c r="A369" s="606"/>
      <c r="B369" s="606"/>
      <c r="C369" s="606"/>
      <c r="D369" s="606"/>
      <c r="G369" s="606"/>
      <c r="H369" s="606"/>
      <c r="I369" s="606"/>
    </row>
    <row r="370" spans="1:9" x14ac:dyDescent="0.25">
      <c r="A370" s="606"/>
      <c r="B370" s="606"/>
      <c r="C370" s="606"/>
      <c r="D370" s="606"/>
      <c r="G370" s="606"/>
      <c r="H370" s="606"/>
      <c r="I370" s="606"/>
    </row>
    <row r="371" spans="1:9" x14ac:dyDescent="0.25">
      <c r="A371" s="606"/>
      <c r="B371" s="606"/>
      <c r="C371" s="606"/>
      <c r="D371" s="606"/>
      <c r="G371" s="606"/>
      <c r="H371" s="606"/>
      <c r="I371" s="606"/>
    </row>
    <row r="372" spans="1:9" x14ac:dyDescent="0.25">
      <c r="A372" s="606"/>
      <c r="B372" s="606"/>
      <c r="C372" s="606"/>
      <c r="D372" s="606"/>
      <c r="G372" s="606"/>
      <c r="H372" s="606"/>
      <c r="I372" s="606"/>
    </row>
    <row r="373" spans="1:9" x14ac:dyDescent="0.25">
      <c r="A373" s="606"/>
      <c r="B373" s="606"/>
      <c r="C373" s="606"/>
      <c r="D373" s="606"/>
      <c r="G373" s="606"/>
      <c r="H373" s="606"/>
      <c r="I373" s="606"/>
    </row>
    <row r="374" spans="1:9" x14ac:dyDescent="0.25">
      <c r="A374" s="606"/>
      <c r="B374" s="606"/>
      <c r="C374" s="606"/>
      <c r="D374" s="606"/>
      <c r="G374" s="606"/>
      <c r="H374" s="606"/>
      <c r="I374" s="606"/>
    </row>
    <row r="375" spans="1:9" x14ac:dyDescent="0.25">
      <c r="A375" s="606"/>
      <c r="B375" s="606"/>
      <c r="C375" s="606"/>
      <c r="D375" s="606"/>
      <c r="G375" s="606"/>
      <c r="H375" s="606"/>
      <c r="I375" s="606"/>
    </row>
    <row r="376" spans="1:9" x14ac:dyDescent="0.25">
      <c r="A376" s="606"/>
      <c r="B376" s="606"/>
      <c r="C376" s="606"/>
      <c r="D376" s="606"/>
      <c r="G376" s="606"/>
      <c r="H376" s="606"/>
      <c r="I376" s="606"/>
    </row>
    <row r="377" spans="1:9" x14ac:dyDescent="0.25">
      <c r="A377" s="606"/>
      <c r="B377" s="606"/>
      <c r="C377" s="606"/>
      <c r="D377" s="606"/>
      <c r="G377" s="606"/>
      <c r="H377" s="606"/>
      <c r="I377" s="606"/>
    </row>
    <row r="378" spans="1:9" x14ac:dyDescent="0.25">
      <c r="A378" s="606"/>
      <c r="B378" s="606"/>
      <c r="C378" s="606"/>
      <c r="D378" s="606"/>
      <c r="G378" s="606"/>
      <c r="H378" s="606"/>
      <c r="I378" s="606"/>
    </row>
    <row r="379" spans="1:9" x14ac:dyDescent="0.25">
      <c r="A379" s="606"/>
      <c r="B379" s="606"/>
      <c r="C379" s="606"/>
      <c r="D379" s="606"/>
      <c r="G379" s="606"/>
      <c r="H379" s="606"/>
      <c r="I379" s="606"/>
    </row>
    <row r="380" spans="1:9" x14ac:dyDescent="0.25">
      <c r="A380" s="606"/>
      <c r="B380" s="606"/>
      <c r="C380" s="606"/>
      <c r="D380" s="606"/>
      <c r="G380" s="606"/>
      <c r="H380" s="606"/>
      <c r="I380" s="606"/>
    </row>
    <row r="381" spans="1:9" x14ac:dyDescent="0.25">
      <c r="A381" s="606"/>
      <c r="B381" s="606"/>
      <c r="C381" s="606"/>
      <c r="D381" s="606"/>
      <c r="G381" s="606"/>
      <c r="H381" s="606"/>
      <c r="I381" s="606"/>
    </row>
    <row r="382" spans="1:9" x14ac:dyDescent="0.25">
      <c r="A382" s="606"/>
      <c r="B382" s="606"/>
      <c r="C382" s="606"/>
      <c r="D382" s="606"/>
      <c r="G382" s="606"/>
      <c r="H382" s="606"/>
      <c r="I382" s="606"/>
    </row>
    <row r="383" spans="1:9" x14ac:dyDescent="0.25">
      <c r="A383" s="606"/>
      <c r="B383" s="606"/>
      <c r="C383" s="606"/>
      <c r="D383" s="606"/>
      <c r="G383" s="606"/>
      <c r="H383" s="606"/>
      <c r="I383" s="606"/>
    </row>
    <row r="384" spans="1:9" x14ac:dyDescent="0.25">
      <c r="A384" s="606"/>
      <c r="B384" s="606"/>
      <c r="C384" s="606"/>
      <c r="D384" s="606"/>
      <c r="G384" s="606"/>
      <c r="H384" s="606"/>
      <c r="I384" s="606"/>
    </row>
    <row r="385" spans="1:9" x14ac:dyDescent="0.25">
      <c r="A385" s="606"/>
      <c r="B385" s="606"/>
      <c r="C385" s="606"/>
      <c r="D385" s="606"/>
      <c r="G385" s="606"/>
      <c r="H385" s="606"/>
      <c r="I385" s="606"/>
    </row>
    <row r="386" spans="1:9" x14ac:dyDescent="0.25">
      <c r="A386" s="606"/>
      <c r="B386" s="606"/>
      <c r="C386" s="606"/>
      <c r="D386" s="606"/>
      <c r="G386" s="606"/>
      <c r="H386" s="606"/>
      <c r="I386" s="606"/>
    </row>
    <row r="387" spans="1:9" x14ac:dyDescent="0.25">
      <c r="A387" s="606"/>
      <c r="B387" s="606"/>
      <c r="C387" s="606"/>
      <c r="D387" s="606"/>
      <c r="G387" s="606"/>
      <c r="H387" s="606"/>
      <c r="I387" s="606"/>
    </row>
    <row r="388" spans="1:9" x14ac:dyDescent="0.25">
      <c r="A388" s="606"/>
      <c r="B388" s="606"/>
      <c r="C388" s="606"/>
      <c r="D388" s="606"/>
      <c r="G388" s="606"/>
      <c r="H388" s="606"/>
      <c r="I388" s="606"/>
    </row>
    <row r="389" spans="1:9" x14ac:dyDescent="0.25">
      <c r="A389" s="606"/>
      <c r="B389" s="606"/>
      <c r="C389" s="606"/>
      <c r="D389" s="606"/>
      <c r="G389" s="606"/>
      <c r="H389" s="606"/>
      <c r="I389" s="606"/>
    </row>
    <row r="390" spans="1:9" x14ac:dyDescent="0.25">
      <c r="A390" s="606"/>
      <c r="B390" s="606"/>
      <c r="C390" s="606"/>
      <c r="D390" s="606"/>
      <c r="G390" s="606"/>
      <c r="H390" s="606"/>
      <c r="I390" s="606"/>
    </row>
    <row r="391" spans="1:9" x14ac:dyDescent="0.25">
      <c r="A391" s="606"/>
      <c r="B391" s="606"/>
      <c r="C391" s="606"/>
      <c r="D391" s="606"/>
      <c r="G391" s="606"/>
      <c r="H391" s="606"/>
      <c r="I391" s="606"/>
    </row>
    <row r="392" spans="1:9" x14ac:dyDescent="0.25">
      <c r="A392" s="606"/>
      <c r="B392" s="606"/>
      <c r="C392" s="606"/>
      <c r="D392" s="606"/>
      <c r="G392" s="606"/>
      <c r="H392" s="606"/>
      <c r="I392" s="606"/>
    </row>
    <row r="393" spans="1:9" x14ac:dyDescent="0.25">
      <c r="A393" s="606"/>
      <c r="B393" s="606"/>
      <c r="C393" s="606"/>
      <c r="D393" s="606"/>
      <c r="G393" s="606"/>
      <c r="H393" s="606"/>
      <c r="I393" s="606"/>
    </row>
    <row r="394" spans="1:9" x14ac:dyDescent="0.25">
      <c r="A394" s="606"/>
      <c r="B394" s="606"/>
      <c r="C394" s="606"/>
      <c r="D394" s="606"/>
      <c r="G394" s="606"/>
      <c r="H394" s="606"/>
      <c r="I394" s="606"/>
    </row>
    <row r="395" spans="1:9" x14ac:dyDescent="0.25">
      <c r="A395" s="606"/>
      <c r="B395" s="606"/>
      <c r="C395" s="606"/>
      <c r="D395" s="606"/>
      <c r="G395" s="606"/>
      <c r="H395" s="606"/>
      <c r="I395" s="606"/>
    </row>
    <row r="396" spans="1:9" x14ac:dyDescent="0.25">
      <c r="A396" s="606"/>
      <c r="B396" s="606"/>
      <c r="C396" s="606"/>
      <c r="D396" s="606"/>
      <c r="G396" s="606"/>
      <c r="H396" s="606"/>
      <c r="I396" s="606"/>
    </row>
    <row r="397" spans="1:9" x14ac:dyDescent="0.25">
      <c r="A397" s="606"/>
      <c r="B397" s="606"/>
      <c r="C397" s="606"/>
      <c r="D397" s="606"/>
      <c r="G397" s="606"/>
      <c r="H397" s="606"/>
      <c r="I397" s="606"/>
    </row>
    <row r="398" spans="1:9" x14ac:dyDescent="0.25">
      <c r="A398" s="606"/>
      <c r="B398" s="606"/>
      <c r="C398" s="606"/>
      <c r="D398" s="606"/>
      <c r="G398" s="606"/>
      <c r="H398" s="606"/>
      <c r="I398" s="606"/>
    </row>
    <row r="399" spans="1:9" x14ac:dyDescent="0.25">
      <c r="A399" s="606"/>
      <c r="B399" s="606"/>
      <c r="C399" s="606"/>
      <c r="D399" s="606"/>
      <c r="G399" s="606"/>
      <c r="H399" s="606"/>
      <c r="I399" s="606"/>
    </row>
    <row r="400" spans="1:9" x14ac:dyDescent="0.25">
      <c r="A400" s="606"/>
      <c r="B400" s="606"/>
      <c r="C400" s="606"/>
      <c r="D400" s="606"/>
      <c r="G400" s="606"/>
      <c r="H400" s="606"/>
      <c r="I400" s="606"/>
    </row>
    <row r="401" spans="1:9" x14ac:dyDescent="0.25">
      <c r="A401" s="606"/>
      <c r="B401" s="606"/>
      <c r="C401" s="606"/>
      <c r="D401" s="606"/>
      <c r="G401" s="606"/>
      <c r="H401" s="606"/>
      <c r="I401" s="606"/>
    </row>
    <row r="402" spans="1:9" x14ac:dyDescent="0.25">
      <c r="A402" s="606"/>
      <c r="B402" s="606"/>
      <c r="C402" s="606"/>
      <c r="D402" s="606"/>
      <c r="G402" s="606"/>
      <c r="H402" s="606"/>
      <c r="I402" s="606"/>
    </row>
    <row r="403" spans="1:9" x14ac:dyDescent="0.25">
      <c r="A403" s="606"/>
      <c r="B403" s="606"/>
      <c r="C403" s="606"/>
      <c r="D403" s="606"/>
      <c r="G403" s="606"/>
      <c r="H403" s="606"/>
      <c r="I403" s="606"/>
    </row>
    <row r="404" spans="1:9" x14ac:dyDescent="0.25">
      <c r="A404" s="606"/>
      <c r="B404" s="606"/>
      <c r="C404" s="606"/>
      <c r="D404" s="606"/>
      <c r="G404" s="606"/>
      <c r="H404" s="606"/>
      <c r="I404" s="606"/>
    </row>
    <row r="405" spans="1:9" x14ac:dyDescent="0.25">
      <c r="A405" s="606"/>
      <c r="B405" s="606"/>
      <c r="C405" s="606"/>
      <c r="D405" s="606"/>
      <c r="G405" s="606"/>
      <c r="H405" s="606"/>
      <c r="I405" s="606"/>
    </row>
    <row r="406" spans="1:9" x14ac:dyDescent="0.25">
      <c r="A406" s="606"/>
      <c r="B406" s="606"/>
      <c r="C406" s="606"/>
      <c r="D406" s="606"/>
      <c r="G406" s="606"/>
      <c r="H406" s="606"/>
      <c r="I406" s="606"/>
    </row>
    <row r="407" spans="1:9" x14ac:dyDescent="0.25">
      <c r="A407" s="606"/>
      <c r="B407" s="606"/>
      <c r="C407" s="606"/>
      <c r="D407" s="606"/>
      <c r="G407" s="606"/>
      <c r="H407" s="606"/>
      <c r="I407" s="606"/>
    </row>
    <row r="408" spans="1:9" x14ac:dyDescent="0.25">
      <c r="A408" s="606"/>
      <c r="B408" s="606"/>
      <c r="C408" s="606"/>
      <c r="D408" s="606"/>
      <c r="G408" s="606"/>
      <c r="H408" s="606"/>
      <c r="I408" s="606"/>
    </row>
    <row r="409" spans="1:9" x14ac:dyDescent="0.25">
      <c r="A409" s="606"/>
      <c r="B409" s="606"/>
      <c r="C409" s="606"/>
      <c r="D409" s="606"/>
      <c r="G409" s="606"/>
      <c r="H409" s="606"/>
      <c r="I409" s="606"/>
    </row>
    <row r="410" spans="1:9" x14ac:dyDescent="0.25">
      <c r="A410" s="606"/>
      <c r="B410" s="606"/>
      <c r="C410" s="606"/>
      <c r="D410" s="606"/>
      <c r="G410" s="606"/>
      <c r="H410" s="606"/>
      <c r="I410" s="606"/>
    </row>
    <row r="411" spans="1:9" x14ac:dyDescent="0.25">
      <c r="A411" s="606"/>
      <c r="B411" s="606"/>
      <c r="C411" s="606"/>
      <c r="D411" s="606"/>
      <c r="G411" s="606"/>
      <c r="H411" s="606"/>
      <c r="I411" s="606"/>
    </row>
    <row r="412" spans="1:9" x14ac:dyDescent="0.25">
      <c r="A412" s="606"/>
      <c r="B412" s="606"/>
      <c r="C412" s="606"/>
      <c r="D412" s="606"/>
      <c r="G412" s="606"/>
      <c r="H412" s="606"/>
      <c r="I412" s="606"/>
    </row>
    <row r="413" spans="1:9" x14ac:dyDescent="0.25">
      <c r="A413" s="606"/>
      <c r="B413" s="606"/>
      <c r="C413" s="606"/>
      <c r="D413" s="606"/>
      <c r="G413" s="606"/>
      <c r="H413" s="606"/>
      <c r="I413" s="606"/>
    </row>
    <row r="414" spans="1:9" x14ac:dyDescent="0.25">
      <c r="A414" s="606"/>
      <c r="B414" s="606"/>
      <c r="C414" s="606"/>
      <c r="D414" s="606"/>
      <c r="G414" s="606"/>
      <c r="H414" s="606"/>
      <c r="I414" s="606"/>
    </row>
    <row r="415" spans="1:9" x14ac:dyDescent="0.25">
      <c r="A415" s="606"/>
      <c r="B415" s="606"/>
      <c r="C415" s="606"/>
      <c r="D415" s="606"/>
      <c r="G415" s="606"/>
      <c r="H415" s="606"/>
      <c r="I415" s="606"/>
    </row>
    <row r="416" spans="1:9" x14ac:dyDescent="0.25">
      <c r="A416" s="606"/>
      <c r="B416" s="606"/>
      <c r="C416" s="606"/>
      <c r="D416" s="606"/>
      <c r="G416" s="606"/>
      <c r="H416" s="606"/>
      <c r="I416" s="606"/>
    </row>
    <row r="417" spans="1:9" x14ac:dyDescent="0.25">
      <c r="A417" s="606"/>
      <c r="B417" s="606"/>
      <c r="C417" s="606"/>
      <c r="D417" s="606"/>
      <c r="G417" s="606"/>
      <c r="H417" s="606"/>
      <c r="I417" s="606"/>
    </row>
    <row r="418" spans="1:9" x14ac:dyDescent="0.25">
      <c r="A418" s="606"/>
      <c r="B418" s="606"/>
      <c r="C418" s="606"/>
      <c r="D418" s="606"/>
      <c r="G418" s="606"/>
      <c r="H418" s="606"/>
      <c r="I418" s="606"/>
    </row>
    <row r="419" spans="1:9" x14ac:dyDescent="0.25">
      <c r="A419" s="606"/>
      <c r="B419" s="606"/>
      <c r="C419" s="606"/>
      <c r="D419" s="606"/>
      <c r="G419" s="606"/>
      <c r="H419" s="606"/>
      <c r="I419" s="606"/>
    </row>
    <row r="420" spans="1:9" x14ac:dyDescent="0.25">
      <c r="A420" s="606"/>
      <c r="B420" s="606"/>
      <c r="C420" s="606"/>
      <c r="D420" s="606"/>
      <c r="G420" s="606"/>
      <c r="H420" s="606"/>
      <c r="I420" s="606"/>
    </row>
    <row r="421" spans="1:9" x14ac:dyDescent="0.25">
      <c r="A421" s="606"/>
      <c r="B421" s="606"/>
      <c r="C421" s="606"/>
      <c r="D421" s="606"/>
      <c r="G421" s="606"/>
      <c r="H421" s="606"/>
      <c r="I421" s="606"/>
    </row>
    <row r="422" spans="1:9" x14ac:dyDescent="0.25">
      <c r="A422" s="606"/>
      <c r="B422" s="606"/>
      <c r="C422" s="606"/>
      <c r="D422" s="606"/>
      <c r="G422" s="606"/>
      <c r="H422" s="606"/>
      <c r="I422" s="606"/>
    </row>
    <row r="423" spans="1:9" x14ac:dyDescent="0.25">
      <c r="A423" s="606"/>
      <c r="B423" s="606"/>
      <c r="C423" s="606"/>
      <c r="D423" s="606"/>
      <c r="G423" s="606"/>
      <c r="H423" s="606"/>
      <c r="I423" s="606"/>
    </row>
    <row r="424" spans="1:9" x14ac:dyDescent="0.25">
      <c r="A424" s="606"/>
      <c r="B424" s="606"/>
      <c r="C424" s="606"/>
      <c r="D424" s="606"/>
      <c r="G424" s="606"/>
      <c r="H424" s="606"/>
      <c r="I424" s="606"/>
    </row>
    <row r="425" spans="1:9" x14ac:dyDescent="0.25">
      <c r="A425" s="606"/>
      <c r="B425" s="606"/>
      <c r="C425" s="606"/>
      <c r="D425" s="606"/>
      <c r="G425" s="606"/>
      <c r="H425" s="606"/>
      <c r="I425" s="606"/>
    </row>
    <row r="426" spans="1:9" x14ac:dyDescent="0.25">
      <c r="A426" s="606"/>
      <c r="B426" s="606"/>
      <c r="C426" s="606"/>
      <c r="D426" s="606"/>
      <c r="G426" s="606"/>
      <c r="H426" s="606"/>
      <c r="I426" s="606"/>
    </row>
    <row r="427" spans="1:9" x14ac:dyDescent="0.25">
      <c r="A427" s="606"/>
      <c r="B427" s="606"/>
      <c r="C427" s="606"/>
      <c r="D427" s="606"/>
      <c r="G427" s="606"/>
      <c r="H427" s="606"/>
      <c r="I427" s="606"/>
    </row>
    <row r="428" spans="1:9" x14ac:dyDescent="0.25">
      <c r="A428" s="606"/>
      <c r="B428" s="606"/>
      <c r="C428" s="606"/>
      <c r="D428" s="606"/>
      <c r="G428" s="606"/>
      <c r="H428" s="606"/>
      <c r="I428" s="606"/>
    </row>
    <row r="429" spans="1:9" x14ac:dyDescent="0.25">
      <c r="A429" s="606"/>
      <c r="B429" s="606"/>
      <c r="C429" s="606"/>
      <c r="D429" s="606"/>
      <c r="G429" s="606"/>
      <c r="H429" s="606"/>
      <c r="I429" s="606"/>
    </row>
    <row r="430" spans="1:9" x14ac:dyDescent="0.25">
      <c r="A430" s="606"/>
      <c r="B430" s="606"/>
      <c r="C430" s="606"/>
      <c r="D430" s="606"/>
      <c r="G430" s="606"/>
      <c r="H430" s="606"/>
      <c r="I430" s="606"/>
    </row>
    <row r="431" spans="1:9" x14ac:dyDescent="0.25">
      <c r="A431" s="606"/>
      <c r="B431" s="606"/>
      <c r="C431" s="606"/>
      <c r="D431" s="606"/>
      <c r="G431" s="606"/>
      <c r="H431" s="606"/>
      <c r="I431" s="606"/>
    </row>
    <row r="432" spans="1:9" x14ac:dyDescent="0.25">
      <c r="A432" s="606"/>
      <c r="B432" s="606"/>
      <c r="C432" s="606"/>
      <c r="D432" s="606"/>
      <c r="G432" s="606"/>
      <c r="H432" s="606"/>
      <c r="I432" s="606"/>
    </row>
    <row r="433" spans="1:9" x14ac:dyDescent="0.25">
      <c r="A433" s="606"/>
      <c r="B433" s="606"/>
      <c r="C433" s="606"/>
      <c r="D433" s="606"/>
      <c r="G433" s="606"/>
      <c r="H433" s="606"/>
      <c r="I433" s="606"/>
    </row>
    <row r="434" spans="1:9" x14ac:dyDescent="0.25">
      <c r="A434" s="606"/>
      <c r="B434" s="606"/>
      <c r="C434" s="606"/>
      <c r="D434" s="606"/>
      <c r="G434" s="606"/>
      <c r="H434" s="606"/>
      <c r="I434" s="606"/>
    </row>
    <row r="435" spans="1:9" x14ac:dyDescent="0.25">
      <c r="A435" s="606"/>
      <c r="B435" s="606"/>
      <c r="C435" s="606"/>
      <c r="D435" s="606"/>
      <c r="G435" s="606"/>
      <c r="H435" s="606"/>
      <c r="I435" s="606"/>
    </row>
    <row r="436" spans="1:9" x14ac:dyDescent="0.25">
      <c r="A436" s="606"/>
      <c r="B436" s="606"/>
      <c r="C436" s="606"/>
      <c r="D436" s="606"/>
      <c r="G436" s="606"/>
      <c r="H436" s="606"/>
      <c r="I436" s="606"/>
    </row>
    <row r="437" spans="1:9" x14ac:dyDescent="0.25">
      <c r="A437" s="606"/>
      <c r="B437" s="606"/>
      <c r="C437" s="606"/>
      <c r="D437" s="606"/>
      <c r="G437" s="606"/>
      <c r="H437" s="606"/>
      <c r="I437" s="606"/>
    </row>
    <row r="438" spans="1:9" x14ac:dyDescent="0.25">
      <c r="A438" s="606"/>
      <c r="B438" s="606"/>
      <c r="C438" s="606"/>
      <c r="D438" s="606"/>
      <c r="G438" s="606"/>
      <c r="H438" s="606"/>
      <c r="I438" s="606"/>
    </row>
    <row r="439" spans="1:9" x14ac:dyDescent="0.25">
      <c r="A439" s="606"/>
      <c r="B439" s="606"/>
      <c r="C439" s="606"/>
      <c r="D439" s="606"/>
      <c r="G439" s="606"/>
      <c r="H439" s="606"/>
      <c r="I439" s="606"/>
    </row>
    <row r="440" spans="1:9" x14ac:dyDescent="0.25">
      <c r="A440" s="606"/>
      <c r="B440" s="606"/>
      <c r="C440" s="606"/>
      <c r="D440" s="606"/>
      <c r="G440" s="606"/>
      <c r="H440" s="606"/>
      <c r="I440" s="606"/>
    </row>
    <row r="441" spans="1:9" x14ac:dyDescent="0.25">
      <c r="A441" s="606"/>
      <c r="B441" s="606"/>
      <c r="C441" s="606"/>
      <c r="D441" s="606"/>
      <c r="G441" s="606"/>
      <c r="H441" s="606"/>
      <c r="I441" s="606"/>
    </row>
    <row r="442" spans="1:9" x14ac:dyDescent="0.25">
      <c r="A442" s="606"/>
      <c r="B442" s="606"/>
      <c r="C442" s="606"/>
      <c r="D442" s="606"/>
      <c r="G442" s="606"/>
      <c r="H442" s="606"/>
      <c r="I442" s="606"/>
    </row>
    <row r="443" spans="1:9" x14ac:dyDescent="0.25">
      <c r="A443" s="606"/>
      <c r="B443" s="606"/>
      <c r="C443" s="606"/>
      <c r="D443" s="606"/>
      <c r="G443" s="606"/>
      <c r="H443" s="606"/>
      <c r="I443" s="606"/>
    </row>
    <row r="444" spans="1:9" x14ac:dyDescent="0.25">
      <c r="A444" s="606"/>
      <c r="B444" s="606"/>
      <c r="C444" s="606"/>
      <c r="D444" s="606"/>
      <c r="G444" s="606"/>
      <c r="H444" s="606"/>
      <c r="I444" s="606"/>
    </row>
    <row r="445" spans="1:9" x14ac:dyDescent="0.25">
      <c r="A445" s="606"/>
      <c r="B445" s="606"/>
      <c r="C445" s="606"/>
      <c r="D445" s="606"/>
      <c r="G445" s="606"/>
      <c r="H445" s="606"/>
      <c r="I445" s="606"/>
    </row>
    <row r="446" spans="1:9" x14ac:dyDescent="0.25">
      <c r="A446" s="606"/>
      <c r="B446" s="606"/>
      <c r="C446" s="606"/>
      <c r="D446" s="606"/>
      <c r="G446" s="606"/>
      <c r="H446" s="606"/>
      <c r="I446" s="606"/>
    </row>
    <row r="447" spans="1:9" x14ac:dyDescent="0.25">
      <c r="A447" s="606"/>
      <c r="B447" s="606"/>
      <c r="C447" s="606"/>
      <c r="D447" s="606"/>
      <c r="G447" s="606"/>
      <c r="H447" s="606"/>
      <c r="I447" s="606"/>
    </row>
    <row r="448" spans="1:9" x14ac:dyDescent="0.25">
      <c r="A448" s="606"/>
      <c r="B448" s="606"/>
      <c r="C448" s="606"/>
      <c r="D448" s="606"/>
      <c r="G448" s="606"/>
      <c r="H448" s="606"/>
      <c r="I448" s="606"/>
    </row>
    <row r="449" spans="1:9" x14ac:dyDescent="0.25">
      <c r="A449" s="606"/>
      <c r="B449" s="606"/>
      <c r="C449" s="606"/>
      <c r="D449" s="606"/>
      <c r="G449" s="606"/>
      <c r="H449" s="606"/>
      <c r="I449" s="606"/>
    </row>
    <row r="450" spans="1:9" x14ac:dyDescent="0.25">
      <c r="A450" s="606"/>
      <c r="B450" s="606"/>
      <c r="C450" s="606"/>
      <c r="D450" s="606"/>
      <c r="G450" s="606"/>
      <c r="H450" s="606"/>
      <c r="I450" s="606"/>
    </row>
    <row r="451" spans="1:9" x14ac:dyDescent="0.25">
      <c r="A451" s="606"/>
      <c r="B451" s="606"/>
      <c r="C451" s="606"/>
      <c r="D451" s="606"/>
      <c r="G451" s="606"/>
      <c r="H451" s="606"/>
      <c r="I451" s="606"/>
    </row>
    <row r="452" spans="1:9" x14ac:dyDescent="0.25">
      <c r="A452" s="606"/>
      <c r="B452" s="606"/>
      <c r="C452" s="606"/>
      <c r="D452" s="606"/>
      <c r="G452" s="606"/>
      <c r="H452" s="606"/>
      <c r="I452" s="606"/>
    </row>
    <row r="453" spans="1:9" x14ac:dyDescent="0.25">
      <c r="A453" s="606"/>
      <c r="B453" s="606"/>
      <c r="C453" s="606"/>
      <c r="D453" s="606"/>
      <c r="G453" s="606"/>
      <c r="H453" s="606"/>
      <c r="I453" s="606"/>
    </row>
    <row r="454" spans="1:9" x14ac:dyDescent="0.25">
      <c r="A454" s="606"/>
      <c r="B454" s="606"/>
      <c r="C454" s="606"/>
      <c r="D454" s="606"/>
      <c r="G454" s="606"/>
      <c r="H454" s="606"/>
      <c r="I454" s="606"/>
    </row>
    <row r="455" spans="1:9" x14ac:dyDescent="0.25">
      <c r="A455" s="606"/>
      <c r="B455" s="606"/>
      <c r="C455" s="606"/>
      <c r="D455" s="606"/>
      <c r="G455" s="606"/>
      <c r="H455" s="606"/>
      <c r="I455" s="606"/>
    </row>
    <row r="456" spans="1:9" x14ac:dyDescent="0.25">
      <c r="A456" s="606"/>
      <c r="B456" s="606"/>
      <c r="C456" s="606"/>
      <c r="D456" s="606"/>
      <c r="G456" s="606"/>
      <c r="H456" s="606"/>
      <c r="I456" s="606"/>
    </row>
    <row r="457" spans="1:9" x14ac:dyDescent="0.25">
      <c r="A457" s="606"/>
      <c r="B457" s="606"/>
      <c r="C457" s="606"/>
      <c r="D457" s="606"/>
      <c r="G457" s="606"/>
      <c r="H457" s="606"/>
      <c r="I457" s="606"/>
    </row>
    <row r="458" spans="1:9" x14ac:dyDescent="0.25">
      <c r="A458" s="606"/>
      <c r="B458" s="606"/>
      <c r="C458" s="606"/>
      <c r="D458" s="606"/>
      <c r="G458" s="606"/>
      <c r="H458" s="606"/>
      <c r="I458" s="606"/>
    </row>
    <row r="459" spans="1:9" x14ac:dyDescent="0.25">
      <c r="A459" s="606"/>
      <c r="B459" s="606"/>
      <c r="C459" s="606"/>
      <c r="D459" s="606"/>
      <c r="G459" s="606"/>
      <c r="H459" s="606"/>
      <c r="I459" s="606"/>
    </row>
    <row r="460" spans="1:9" x14ac:dyDescent="0.25">
      <c r="A460" s="606"/>
      <c r="B460" s="606"/>
      <c r="C460" s="606"/>
      <c r="D460" s="606"/>
      <c r="G460" s="606"/>
      <c r="H460" s="606"/>
      <c r="I460" s="606"/>
    </row>
    <row r="461" spans="1:9" x14ac:dyDescent="0.25">
      <c r="A461" s="606"/>
      <c r="B461" s="606"/>
      <c r="C461" s="606"/>
      <c r="D461" s="606"/>
      <c r="G461" s="606"/>
      <c r="H461" s="606"/>
      <c r="I461" s="606"/>
    </row>
    <row r="462" spans="1:9" x14ac:dyDescent="0.25">
      <c r="A462" s="606"/>
      <c r="B462" s="606"/>
      <c r="C462" s="606"/>
      <c r="D462" s="606"/>
      <c r="G462" s="606"/>
      <c r="H462" s="606"/>
      <c r="I462" s="606"/>
    </row>
    <row r="463" spans="1:9" x14ac:dyDescent="0.25">
      <c r="A463" s="606"/>
      <c r="B463" s="606"/>
      <c r="C463" s="606"/>
      <c r="D463" s="606"/>
      <c r="G463" s="606"/>
      <c r="H463" s="606"/>
      <c r="I463" s="606"/>
    </row>
    <row r="464" spans="1:9" x14ac:dyDescent="0.25">
      <c r="A464" s="606"/>
      <c r="B464" s="606"/>
      <c r="C464" s="606"/>
      <c r="D464" s="606"/>
      <c r="G464" s="606"/>
      <c r="H464" s="606"/>
      <c r="I464" s="606"/>
    </row>
    <row r="465" spans="1:9" x14ac:dyDescent="0.25">
      <c r="A465" s="606"/>
      <c r="B465" s="606"/>
      <c r="C465" s="606"/>
      <c r="D465" s="606"/>
      <c r="G465" s="606"/>
      <c r="H465" s="606"/>
      <c r="I465" s="606"/>
    </row>
    <row r="466" spans="1:9" x14ac:dyDescent="0.25">
      <c r="A466" s="606"/>
      <c r="B466" s="606"/>
      <c r="C466" s="606"/>
      <c r="D466" s="606"/>
      <c r="G466" s="606"/>
      <c r="H466" s="606"/>
      <c r="I466" s="606"/>
    </row>
    <row r="467" spans="1:9" x14ac:dyDescent="0.25">
      <c r="A467" s="606"/>
      <c r="B467" s="606"/>
      <c r="C467" s="606"/>
      <c r="D467" s="606"/>
      <c r="G467" s="606"/>
      <c r="H467" s="606"/>
      <c r="I467" s="606"/>
    </row>
    <row r="468" spans="1:9" x14ac:dyDescent="0.25">
      <c r="A468" s="606"/>
      <c r="B468" s="606"/>
      <c r="C468" s="606"/>
      <c r="D468" s="606"/>
      <c r="G468" s="606"/>
      <c r="H468" s="606"/>
      <c r="I468" s="606"/>
    </row>
    <row r="469" spans="1:9" x14ac:dyDescent="0.25">
      <c r="A469" s="606"/>
      <c r="B469" s="606"/>
      <c r="C469" s="606"/>
      <c r="D469" s="606"/>
      <c r="G469" s="606"/>
      <c r="H469" s="606"/>
      <c r="I469" s="606"/>
    </row>
    <row r="470" spans="1:9" x14ac:dyDescent="0.25">
      <c r="A470" s="606"/>
      <c r="B470" s="606"/>
      <c r="C470" s="606"/>
      <c r="D470" s="606"/>
      <c r="G470" s="606"/>
      <c r="H470" s="606"/>
      <c r="I470" s="606"/>
    </row>
    <row r="471" spans="1:9" x14ac:dyDescent="0.25">
      <c r="A471" s="606"/>
      <c r="B471" s="606"/>
      <c r="C471" s="606"/>
      <c r="D471" s="606"/>
      <c r="G471" s="606"/>
      <c r="H471" s="606"/>
      <c r="I471" s="606"/>
    </row>
    <row r="472" spans="1:9" x14ac:dyDescent="0.25">
      <c r="A472" s="606"/>
      <c r="B472" s="606"/>
      <c r="C472" s="606"/>
      <c r="D472" s="606"/>
      <c r="G472" s="606"/>
      <c r="H472" s="606"/>
      <c r="I472" s="606"/>
    </row>
    <row r="473" spans="1:9" x14ac:dyDescent="0.25">
      <c r="A473" s="606"/>
      <c r="B473" s="606"/>
      <c r="C473" s="606"/>
      <c r="D473" s="606"/>
      <c r="G473" s="606"/>
      <c r="H473" s="606"/>
      <c r="I473" s="606"/>
    </row>
    <row r="474" spans="1:9" x14ac:dyDescent="0.25">
      <c r="A474" s="606"/>
      <c r="B474" s="606"/>
      <c r="C474" s="606"/>
      <c r="D474" s="606"/>
      <c r="G474" s="606"/>
      <c r="H474" s="606"/>
      <c r="I474" s="606"/>
    </row>
    <row r="475" spans="1:9" x14ac:dyDescent="0.25">
      <c r="A475" s="606"/>
      <c r="B475" s="606"/>
      <c r="C475" s="606"/>
      <c r="D475" s="606"/>
      <c r="G475" s="606"/>
      <c r="H475" s="606"/>
      <c r="I475" s="606"/>
    </row>
    <row r="476" spans="1:9" x14ac:dyDescent="0.25">
      <c r="A476" s="606"/>
      <c r="B476" s="606"/>
      <c r="C476" s="606"/>
      <c r="D476" s="606"/>
      <c r="G476" s="606"/>
      <c r="H476" s="606"/>
      <c r="I476" s="606"/>
    </row>
    <row r="477" spans="1:9" x14ac:dyDescent="0.25">
      <c r="A477" s="606"/>
      <c r="B477" s="606"/>
      <c r="C477" s="606"/>
      <c r="D477" s="606"/>
      <c r="G477" s="606"/>
      <c r="H477" s="606"/>
      <c r="I477" s="606"/>
    </row>
    <row r="478" spans="1:9" x14ac:dyDescent="0.25">
      <c r="A478" s="606"/>
      <c r="B478" s="606"/>
      <c r="C478" s="606"/>
      <c r="D478" s="606"/>
      <c r="G478" s="606"/>
      <c r="H478" s="606"/>
      <c r="I478" s="606"/>
    </row>
    <row r="479" spans="1:9" x14ac:dyDescent="0.25">
      <c r="A479" s="606"/>
      <c r="B479" s="606"/>
      <c r="C479" s="606"/>
      <c r="D479" s="606"/>
      <c r="G479" s="606"/>
      <c r="H479" s="606"/>
      <c r="I479" s="606"/>
    </row>
    <row r="480" spans="1:9" x14ac:dyDescent="0.25">
      <c r="A480" s="606"/>
      <c r="B480" s="606"/>
      <c r="C480" s="606"/>
      <c r="D480" s="606"/>
      <c r="G480" s="606"/>
      <c r="H480" s="606"/>
      <c r="I480" s="606"/>
    </row>
    <row r="481" spans="1:9" x14ac:dyDescent="0.25">
      <c r="A481" s="606"/>
      <c r="B481" s="606"/>
      <c r="C481" s="606"/>
      <c r="D481" s="606"/>
      <c r="G481" s="606"/>
      <c r="H481" s="606"/>
      <c r="I481" s="606"/>
    </row>
    <row r="482" spans="1:9" x14ac:dyDescent="0.25">
      <c r="A482" s="606"/>
      <c r="B482" s="606"/>
      <c r="C482" s="606"/>
      <c r="D482" s="606"/>
      <c r="G482" s="606"/>
      <c r="H482" s="606"/>
      <c r="I482" s="606"/>
    </row>
    <row r="483" spans="1:9" x14ac:dyDescent="0.25">
      <c r="A483" s="606"/>
      <c r="B483" s="606"/>
      <c r="C483" s="606"/>
      <c r="D483" s="606"/>
      <c r="G483" s="606"/>
      <c r="H483" s="606"/>
      <c r="I483" s="606"/>
    </row>
    <row r="484" spans="1:9" x14ac:dyDescent="0.25">
      <c r="A484" s="606"/>
      <c r="B484" s="606"/>
      <c r="C484" s="606"/>
      <c r="D484" s="606"/>
      <c r="G484" s="606"/>
      <c r="H484" s="606"/>
      <c r="I484" s="606"/>
    </row>
    <row r="485" spans="1:9" x14ac:dyDescent="0.25">
      <c r="A485" s="606"/>
      <c r="B485" s="606"/>
      <c r="C485" s="606"/>
      <c r="D485" s="606"/>
      <c r="G485" s="606"/>
      <c r="H485" s="606"/>
      <c r="I485" s="606"/>
    </row>
    <row r="486" spans="1:9" x14ac:dyDescent="0.25">
      <c r="A486" s="606"/>
      <c r="B486" s="606"/>
      <c r="C486" s="606"/>
      <c r="D486" s="606"/>
      <c r="G486" s="606"/>
      <c r="H486" s="606"/>
      <c r="I486" s="606"/>
    </row>
    <row r="487" spans="1:9" x14ac:dyDescent="0.25">
      <c r="A487" s="606"/>
      <c r="B487" s="606"/>
      <c r="C487" s="606"/>
      <c r="D487" s="606"/>
      <c r="G487" s="606"/>
      <c r="H487" s="606"/>
      <c r="I487" s="606"/>
    </row>
    <row r="488" spans="1:9" x14ac:dyDescent="0.25">
      <c r="A488" s="606"/>
      <c r="B488" s="606"/>
      <c r="C488" s="606"/>
      <c r="D488" s="606"/>
      <c r="G488" s="606"/>
      <c r="H488" s="606"/>
      <c r="I488" s="606"/>
    </row>
    <row r="489" spans="1:9" x14ac:dyDescent="0.25">
      <c r="A489" s="606"/>
      <c r="B489" s="606"/>
      <c r="C489" s="606"/>
      <c r="D489" s="606"/>
      <c r="G489" s="606"/>
      <c r="H489" s="606"/>
      <c r="I489" s="606"/>
    </row>
    <row r="490" spans="1:9" x14ac:dyDescent="0.25">
      <c r="A490" s="606"/>
      <c r="B490" s="606"/>
      <c r="C490" s="606"/>
      <c r="D490" s="606"/>
      <c r="G490" s="606"/>
      <c r="H490" s="606"/>
      <c r="I490" s="606"/>
    </row>
    <row r="491" spans="1:9" x14ac:dyDescent="0.25">
      <c r="A491" s="606"/>
      <c r="B491" s="606"/>
      <c r="C491" s="606"/>
      <c r="D491" s="606"/>
      <c r="G491" s="606"/>
      <c r="H491" s="606"/>
      <c r="I491" s="606"/>
    </row>
    <row r="492" spans="1:9" x14ac:dyDescent="0.25">
      <c r="A492" s="606"/>
      <c r="B492" s="606"/>
      <c r="C492" s="606"/>
      <c r="D492" s="606"/>
      <c r="G492" s="606"/>
      <c r="H492" s="606"/>
      <c r="I492" s="606"/>
    </row>
    <row r="493" spans="1:9" x14ac:dyDescent="0.25">
      <c r="A493" s="606"/>
      <c r="B493" s="606"/>
      <c r="C493" s="606"/>
      <c r="D493" s="606"/>
      <c r="G493" s="606"/>
      <c r="H493" s="606"/>
      <c r="I493" s="606"/>
    </row>
    <row r="494" spans="1:9" x14ac:dyDescent="0.25">
      <c r="A494" s="606"/>
      <c r="B494" s="606"/>
      <c r="C494" s="606"/>
      <c r="D494" s="606"/>
      <c r="G494" s="606"/>
      <c r="H494" s="606"/>
      <c r="I494" s="606"/>
    </row>
    <row r="495" spans="1:9" x14ac:dyDescent="0.25">
      <c r="A495" s="606"/>
      <c r="B495" s="606"/>
      <c r="C495" s="606"/>
      <c r="D495" s="606"/>
      <c r="G495" s="606"/>
      <c r="H495" s="606"/>
      <c r="I495" s="606"/>
    </row>
    <row r="496" spans="1:9" x14ac:dyDescent="0.25">
      <c r="A496" s="606"/>
      <c r="B496" s="606"/>
      <c r="C496" s="606"/>
      <c r="D496" s="606"/>
      <c r="G496" s="606"/>
      <c r="H496" s="606"/>
      <c r="I496" s="606"/>
    </row>
    <row r="497" spans="1:9" x14ac:dyDescent="0.25">
      <c r="A497" s="606"/>
      <c r="B497" s="606"/>
      <c r="C497" s="606"/>
      <c r="D497" s="606"/>
      <c r="G497" s="606"/>
      <c r="H497" s="606"/>
      <c r="I497" s="606"/>
    </row>
    <row r="498" spans="1:9" x14ac:dyDescent="0.25">
      <c r="A498" s="606"/>
      <c r="B498" s="606"/>
      <c r="C498" s="606"/>
      <c r="D498" s="606"/>
      <c r="G498" s="606"/>
      <c r="H498" s="606"/>
      <c r="I498" s="606"/>
    </row>
    <row r="499" spans="1:9" x14ac:dyDescent="0.25">
      <c r="A499" s="606"/>
      <c r="B499" s="606"/>
      <c r="C499" s="606"/>
      <c r="D499" s="606"/>
      <c r="G499" s="606"/>
      <c r="H499" s="606"/>
      <c r="I499" s="606"/>
    </row>
    <row r="500" spans="1:9" x14ac:dyDescent="0.25">
      <c r="A500" s="606"/>
      <c r="B500" s="606"/>
      <c r="C500" s="606"/>
      <c r="D500" s="606"/>
      <c r="G500" s="606"/>
      <c r="H500" s="606"/>
      <c r="I500" s="606"/>
    </row>
    <row r="501" spans="1:9" x14ac:dyDescent="0.25">
      <c r="A501" s="606"/>
      <c r="B501" s="606"/>
      <c r="C501" s="606"/>
      <c r="D501" s="606"/>
      <c r="G501" s="606"/>
      <c r="H501" s="606"/>
      <c r="I501" s="606"/>
    </row>
    <row r="502" spans="1:9" x14ac:dyDescent="0.25">
      <c r="A502" s="606"/>
      <c r="B502" s="606"/>
      <c r="C502" s="606"/>
      <c r="D502" s="606"/>
      <c r="G502" s="606"/>
      <c r="H502" s="606"/>
      <c r="I502" s="606"/>
    </row>
    <row r="503" spans="1:9" x14ac:dyDescent="0.25">
      <c r="A503" s="606"/>
      <c r="B503" s="606"/>
      <c r="C503" s="606"/>
      <c r="D503" s="606"/>
      <c r="G503" s="606"/>
      <c r="H503" s="606"/>
      <c r="I503" s="606"/>
    </row>
    <row r="504" spans="1:9" x14ac:dyDescent="0.25">
      <c r="A504" s="606"/>
      <c r="B504" s="606"/>
      <c r="C504" s="606"/>
      <c r="D504" s="606"/>
      <c r="G504" s="606"/>
      <c r="H504" s="606"/>
      <c r="I504" s="606"/>
    </row>
    <row r="505" spans="1:9" x14ac:dyDescent="0.25">
      <c r="A505" s="606"/>
      <c r="B505" s="606"/>
      <c r="C505" s="606"/>
      <c r="D505" s="606"/>
      <c r="G505" s="606"/>
      <c r="H505" s="606"/>
      <c r="I505" s="606"/>
    </row>
    <row r="506" spans="1:9" x14ac:dyDescent="0.25">
      <c r="A506" s="606"/>
      <c r="B506" s="606"/>
      <c r="C506" s="606"/>
      <c r="D506" s="606"/>
      <c r="G506" s="606"/>
      <c r="H506" s="606"/>
      <c r="I506" s="606"/>
    </row>
    <row r="507" spans="1:9" x14ac:dyDescent="0.25">
      <c r="A507" s="606"/>
      <c r="B507" s="606"/>
      <c r="C507" s="606"/>
      <c r="D507" s="606"/>
      <c r="G507" s="606"/>
      <c r="H507" s="606"/>
      <c r="I507" s="606"/>
    </row>
    <row r="508" spans="1:9" x14ac:dyDescent="0.25">
      <c r="A508" s="606"/>
      <c r="B508" s="606"/>
      <c r="C508" s="606"/>
      <c r="D508" s="606"/>
      <c r="G508" s="606"/>
      <c r="H508" s="606"/>
      <c r="I508" s="606"/>
    </row>
    <row r="509" spans="1:9" x14ac:dyDescent="0.25">
      <c r="A509" s="606"/>
      <c r="B509" s="606"/>
      <c r="C509" s="606"/>
      <c r="D509" s="606"/>
      <c r="G509" s="606"/>
      <c r="H509" s="606"/>
      <c r="I509" s="606"/>
    </row>
    <row r="510" spans="1:9" x14ac:dyDescent="0.25">
      <c r="A510" s="606"/>
      <c r="B510" s="606"/>
      <c r="C510" s="606"/>
      <c r="D510" s="606"/>
      <c r="G510" s="606"/>
      <c r="H510" s="606"/>
      <c r="I510" s="606"/>
    </row>
    <row r="511" spans="1:9" x14ac:dyDescent="0.25">
      <c r="A511" s="606"/>
      <c r="B511" s="606"/>
      <c r="C511" s="606"/>
      <c r="D511" s="606"/>
      <c r="G511" s="606"/>
      <c r="H511" s="606"/>
      <c r="I511" s="606"/>
    </row>
    <row r="512" spans="1:9" x14ac:dyDescent="0.25">
      <c r="A512" s="606"/>
      <c r="B512" s="606"/>
      <c r="C512" s="606"/>
      <c r="D512" s="606"/>
      <c r="G512" s="606"/>
      <c r="H512" s="606"/>
      <c r="I512" s="606"/>
    </row>
    <row r="513" spans="1:9" x14ac:dyDescent="0.25">
      <c r="A513" s="606"/>
      <c r="B513" s="606"/>
      <c r="C513" s="606"/>
      <c r="D513" s="606"/>
      <c r="G513" s="606"/>
      <c r="H513" s="606"/>
      <c r="I513" s="606"/>
    </row>
    <row r="514" spans="1:9" x14ac:dyDescent="0.25">
      <c r="A514" s="606"/>
      <c r="B514" s="606"/>
      <c r="C514" s="606"/>
      <c r="D514" s="606"/>
      <c r="G514" s="606"/>
      <c r="H514" s="606"/>
      <c r="I514" s="606"/>
    </row>
    <row r="515" spans="1:9" x14ac:dyDescent="0.25">
      <c r="A515" s="606"/>
      <c r="B515" s="606"/>
      <c r="C515" s="606"/>
      <c r="D515" s="606"/>
      <c r="G515" s="606"/>
      <c r="H515" s="606"/>
      <c r="I515" s="606"/>
    </row>
    <row r="516" spans="1:9" x14ac:dyDescent="0.25">
      <c r="A516" s="606"/>
      <c r="B516" s="606"/>
      <c r="C516" s="606"/>
      <c r="D516" s="606"/>
      <c r="G516" s="606"/>
      <c r="H516" s="606"/>
      <c r="I516" s="606"/>
    </row>
    <row r="517" spans="1:9" x14ac:dyDescent="0.25">
      <c r="A517" s="606"/>
      <c r="B517" s="606"/>
      <c r="C517" s="606"/>
      <c r="D517" s="606"/>
      <c r="G517" s="606"/>
      <c r="H517" s="606"/>
      <c r="I517" s="606"/>
    </row>
    <row r="518" spans="1:9" x14ac:dyDescent="0.25">
      <c r="A518" s="606"/>
      <c r="B518" s="606"/>
      <c r="C518" s="606"/>
      <c r="D518" s="606"/>
      <c r="G518" s="606"/>
      <c r="H518" s="606"/>
      <c r="I518" s="606"/>
    </row>
    <row r="519" spans="1:9" x14ac:dyDescent="0.25">
      <c r="A519" s="606"/>
      <c r="B519" s="606"/>
      <c r="C519" s="606"/>
      <c r="D519" s="606"/>
      <c r="G519" s="606"/>
      <c r="H519" s="606"/>
      <c r="I519" s="606"/>
    </row>
    <row r="520" spans="1:9" x14ac:dyDescent="0.25">
      <c r="A520" s="606"/>
      <c r="B520" s="606"/>
      <c r="C520" s="606"/>
      <c r="D520" s="606"/>
      <c r="G520" s="606"/>
      <c r="H520" s="606"/>
      <c r="I520" s="606"/>
    </row>
    <row r="521" spans="1:9" x14ac:dyDescent="0.25">
      <c r="A521" s="606"/>
      <c r="B521" s="606"/>
      <c r="C521" s="606"/>
      <c r="D521" s="606"/>
      <c r="G521" s="606"/>
      <c r="H521" s="606"/>
      <c r="I521" s="606"/>
    </row>
    <row r="522" spans="1:9" x14ac:dyDescent="0.25">
      <c r="A522" s="606"/>
      <c r="B522" s="606"/>
      <c r="C522" s="606"/>
      <c r="D522" s="606"/>
      <c r="G522" s="606"/>
      <c r="H522" s="606"/>
      <c r="I522" s="606"/>
    </row>
    <row r="523" spans="1:9" x14ac:dyDescent="0.25">
      <c r="A523" s="606"/>
      <c r="B523" s="606"/>
      <c r="C523" s="606"/>
      <c r="D523" s="606"/>
      <c r="G523" s="606"/>
      <c r="H523" s="606"/>
      <c r="I523" s="606"/>
    </row>
    <row r="524" spans="1:9" x14ac:dyDescent="0.25">
      <c r="A524" s="606"/>
      <c r="B524" s="606"/>
      <c r="C524" s="606"/>
      <c r="D524" s="606"/>
      <c r="G524" s="606"/>
      <c r="H524" s="606"/>
      <c r="I524" s="606"/>
    </row>
    <row r="525" spans="1:9" x14ac:dyDescent="0.25">
      <c r="A525" s="606"/>
      <c r="B525" s="606"/>
      <c r="C525" s="606"/>
      <c r="D525" s="606"/>
      <c r="G525" s="606"/>
      <c r="H525" s="606"/>
      <c r="I525" s="606"/>
    </row>
    <row r="526" spans="1:9" x14ac:dyDescent="0.25">
      <c r="A526" s="606"/>
      <c r="B526" s="606"/>
      <c r="C526" s="606"/>
      <c r="D526" s="606"/>
      <c r="G526" s="606"/>
      <c r="H526" s="606"/>
      <c r="I526" s="606"/>
    </row>
    <row r="527" spans="1:9" x14ac:dyDescent="0.25">
      <c r="A527" s="606"/>
      <c r="B527" s="606"/>
      <c r="C527" s="606"/>
      <c r="D527" s="606"/>
      <c r="G527" s="606"/>
      <c r="H527" s="606"/>
      <c r="I527" s="606"/>
    </row>
    <row r="528" spans="1:9" x14ac:dyDescent="0.25">
      <c r="A528" s="606"/>
      <c r="B528" s="606"/>
      <c r="C528" s="606"/>
      <c r="D528" s="606"/>
      <c r="G528" s="606"/>
      <c r="H528" s="606"/>
      <c r="I528" s="606"/>
    </row>
    <row r="529" spans="1:9" x14ac:dyDescent="0.25">
      <c r="A529" s="606"/>
      <c r="B529" s="606"/>
      <c r="C529" s="606"/>
      <c r="D529" s="606"/>
      <c r="G529" s="606"/>
      <c r="H529" s="606"/>
      <c r="I529" s="606"/>
    </row>
    <row r="530" spans="1:9" x14ac:dyDescent="0.25">
      <c r="A530" s="606"/>
      <c r="B530" s="606"/>
      <c r="C530" s="606"/>
      <c r="D530" s="606"/>
      <c r="G530" s="606"/>
      <c r="H530" s="606"/>
      <c r="I530" s="606"/>
    </row>
    <row r="531" spans="1:9" x14ac:dyDescent="0.25">
      <c r="A531" s="606"/>
      <c r="B531" s="606"/>
      <c r="C531" s="606"/>
      <c r="D531" s="606"/>
      <c r="G531" s="606"/>
      <c r="H531" s="606"/>
      <c r="I531" s="606"/>
    </row>
    <row r="532" spans="1:9" x14ac:dyDescent="0.25">
      <c r="A532" s="606"/>
      <c r="B532" s="606"/>
      <c r="C532" s="606"/>
      <c r="D532" s="606"/>
      <c r="G532" s="606"/>
      <c r="H532" s="606"/>
      <c r="I532" s="606"/>
    </row>
    <row r="533" spans="1:9" x14ac:dyDescent="0.25">
      <c r="A533" s="606"/>
      <c r="B533" s="606"/>
      <c r="C533" s="606"/>
      <c r="D533" s="606"/>
      <c r="G533" s="606"/>
      <c r="H533" s="606"/>
      <c r="I533" s="606"/>
    </row>
    <row r="534" spans="1:9" x14ac:dyDescent="0.25">
      <c r="A534" s="606"/>
      <c r="B534" s="606"/>
      <c r="C534" s="606"/>
      <c r="D534" s="606"/>
      <c r="G534" s="606"/>
      <c r="H534" s="606"/>
      <c r="I534" s="606"/>
    </row>
    <row r="535" spans="1:9" x14ac:dyDescent="0.25">
      <c r="A535" s="606"/>
      <c r="B535" s="606"/>
      <c r="C535" s="606"/>
      <c r="D535" s="606"/>
      <c r="G535" s="606"/>
      <c r="H535" s="606"/>
      <c r="I535" s="606"/>
    </row>
    <row r="536" spans="1:9" x14ac:dyDescent="0.25">
      <c r="A536" s="606"/>
      <c r="B536" s="606"/>
      <c r="C536" s="606"/>
      <c r="D536" s="606"/>
      <c r="G536" s="606"/>
      <c r="H536" s="606"/>
      <c r="I536" s="606"/>
    </row>
    <row r="537" spans="1:9" x14ac:dyDescent="0.25">
      <c r="A537" s="606"/>
      <c r="B537" s="606"/>
      <c r="C537" s="606"/>
      <c r="D537" s="606"/>
      <c r="G537" s="606"/>
      <c r="H537" s="606"/>
      <c r="I537" s="606"/>
    </row>
    <row r="538" spans="1:9" x14ac:dyDescent="0.25">
      <c r="A538" s="606"/>
      <c r="B538" s="606"/>
      <c r="C538" s="606"/>
      <c r="D538" s="606"/>
      <c r="G538" s="606"/>
      <c r="H538" s="606"/>
      <c r="I538" s="606"/>
    </row>
    <row r="539" spans="1:9" x14ac:dyDescent="0.25">
      <c r="A539" s="606"/>
      <c r="B539" s="606"/>
      <c r="C539" s="606"/>
      <c r="D539" s="606"/>
      <c r="G539" s="606"/>
      <c r="H539" s="606"/>
      <c r="I539" s="606"/>
    </row>
    <row r="540" spans="1:9" x14ac:dyDescent="0.25">
      <c r="A540" s="606"/>
      <c r="B540" s="606"/>
      <c r="C540" s="606"/>
      <c r="D540" s="606"/>
      <c r="G540" s="606"/>
      <c r="H540" s="606"/>
      <c r="I540" s="606"/>
    </row>
    <row r="541" spans="1:9" x14ac:dyDescent="0.25">
      <c r="A541" s="606"/>
      <c r="B541" s="606"/>
      <c r="C541" s="606"/>
      <c r="D541" s="606"/>
      <c r="G541" s="606"/>
      <c r="H541" s="606"/>
      <c r="I541" s="606"/>
    </row>
    <row r="542" spans="1:9" x14ac:dyDescent="0.25">
      <c r="A542" s="606"/>
      <c r="B542" s="606"/>
      <c r="C542" s="606"/>
      <c r="D542" s="606"/>
      <c r="G542" s="606"/>
      <c r="H542" s="606"/>
      <c r="I542" s="606"/>
    </row>
    <row r="543" spans="1:9" x14ac:dyDescent="0.25">
      <c r="A543" s="606"/>
      <c r="B543" s="606"/>
      <c r="C543" s="606"/>
      <c r="D543" s="606"/>
      <c r="G543" s="606"/>
      <c r="H543" s="606"/>
      <c r="I543" s="606"/>
    </row>
    <row r="544" spans="1:9" x14ac:dyDescent="0.25">
      <c r="A544" s="606"/>
      <c r="B544" s="606"/>
      <c r="C544" s="606"/>
      <c r="D544" s="606"/>
      <c r="G544" s="606"/>
      <c r="H544" s="606"/>
      <c r="I544" s="606"/>
    </row>
    <row r="545" spans="1:9" x14ac:dyDescent="0.25">
      <c r="A545" s="606"/>
      <c r="B545" s="606"/>
      <c r="C545" s="606"/>
      <c r="D545" s="606"/>
      <c r="G545" s="606"/>
      <c r="H545" s="606"/>
      <c r="I545" s="606"/>
    </row>
    <row r="546" spans="1:9" x14ac:dyDescent="0.25">
      <c r="A546" s="606"/>
      <c r="B546" s="606"/>
      <c r="C546" s="606"/>
      <c r="D546" s="606"/>
      <c r="G546" s="606"/>
      <c r="H546" s="606"/>
      <c r="I546" s="606"/>
    </row>
    <row r="547" spans="1:9" x14ac:dyDescent="0.25">
      <c r="A547" s="606"/>
      <c r="B547" s="606"/>
      <c r="C547" s="606"/>
      <c r="D547" s="606"/>
      <c r="G547" s="606"/>
      <c r="H547" s="606"/>
      <c r="I547" s="606"/>
    </row>
    <row r="548" spans="1:9" x14ac:dyDescent="0.25">
      <c r="A548" s="606"/>
      <c r="B548" s="606"/>
      <c r="C548" s="606"/>
      <c r="D548" s="606"/>
      <c r="G548" s="606"/>
      <c r="H548" s="606"/>
      <c r="I548" s="606"/>
    </row>
    <row r="549" spans="1:9" x14ac:dyDescent="0.25">
      <c r="A549" s="606"/>
      <c r="B549" s="606"/>
      <c r="C549" s="606"/>
      <c r="D549" s="606"/>
      <c r="G549" s="606"/>
      <c r="H549" s="606"/>
      <c r="I549" s="606"/>
    </row>
    <row r="550" spans="1:9" x14ac:dyDescent="0.25">
      <c r="A550" s="606"/>
      <c r="B550" s="606"/>
      <c r="C550" s="606"/>
      <c r="D550" s="606"/>
      <c r="G550" s="606"/>
      <c r="H550" s="606"/>
      <c r="I550" s="606"/>
    </row>
    <row r="551" spans="1:9" x14ac:dyDescent="0.25">
      <c r="A551" s="606"/>
      <c r="B551" s="606"/>
      <c r="C551" s="606"/>
      <c r="D551" s="606"/>
      <c r="G551" s="606"/>
      <c r="H551" s="606"/>
      <c r="I551" s="606"/>
    </row>
    <row r="552" spans="1:9" x14ac:dyDescent="0.25">
      <c r="A552" s="606"/>
      <c r="B552" s="606"/>
      <c r="C552" s="606"/>
      <c r="D552" s="606"/>
      <c r="G552" s="606"/>
      <c r="H552" s="606"/>
      <c r="I552" s="606"/>
    </row>
    <row r="553" spans="1:9" x14ac:dyDescent="0.25">
      <c r="A553" s="606"/>
      <c r="B553" s="606"/>
      <c r="C553" s="606"/>
      <c r="D553" s="606"/>
      <c r="G553" s="606"/>
      <c r="H553" s="606"/>
      <c r="I553" s="606"/>
    </row>
    <row r="554" spans="1:9" x14ac:dyDescent="0.25">
      <c r="A554" s="606"/>
      <c r="B554" s="606"/>
      <c r="C554" s="606"/>
      <c r="D554" s="606"/>
      <c r="G554" s="606"/>
      <c r="H554" s="606"/>
      <c r="I554" s="606"/>
    </row>
    <row r="555" spans="1:9" x14ac:dyDescent="0.25">
      <c r="A555" s="606"/>
      <c r="B555" s="606"/>
      <c r="C555" s="606"/>
      <c r="D555" s="606"/>
      <c r="G555" s="606"/>
      <c r="H555" s="606"/>
      <c r="I555" s="606"/>
    </row>
    <row r="556" spans="1:9" x14ac:dyDescent="0.25">
      <c r="A556" s="606"/>
      <c r="B556" s="606"/>
      <c r="C556" s="606"/>
      <c r="D556" s="606"/>
      <c r="G556" s="606"/>
      <c r="H556" s="606"/>
      <c r="I556" s="606"/>
    </row>
    <row r="557" spans="1:9" x14ac:dyDescent="0.25">
      <c r="A557" s="606"/>
      <c r="B557" s="606"/>
      <c r="C557" s="606"/>
      <c r="D557" s="606"/>
      <c r="G557" s="606"/>
      <c r="H557" s="606"/>
      <c r="I557" s="606"/>
    </row>
    <row r="558" spans="1:9" x14ac:dyDescent="0.25">
      <c r="A558" s="606"/>
      <c r="B558" s="606"/>
      <c r="C558" s="606"/>
      <c r="D558" s="606"/>
      <c r="G558" s="606"/>
      <c r="H558" s="606"/>
      <c r="I558" s="606"/>
    </row>
    <row r="559" spans="1:9" x14ac:dyDescent="0.25">
      <c r="A559" s="606"/>
      <c r="B559" s="606"/>
      <c r="C559" s="606"/>
      <c r="D559" s="606"/>
      <c r="G559" s="606"/>
      <c r="H559" s="606"/>
      <c r="I559" s="606"/>
    </row>
    <row r="560" spans="1:9" x14ac:dyDescent="0.25">
      <c r="A560" s="606"/>
      <c r="B560" s="606"/>
      <c r="C560" s="606"/>
      <c r="D560" s="606"/>
      <c r="G560" s="606"/>
      <c r="H560" s="606"/>
      <c r="I560" s="606"/>
    </row>
    <row r="561" spans="1:9" x14ac:dyDescent="0.25">
      <c r="A561" s="606"/>
      <c r="B561" s="606"/>
      <c r="C561" s="606"/>
      <c r="D561" s="606"/>
      <c r="G561" s="606"/>
      <c r="H561" s="606"/>
      <c r="I561" s="606"/>
    </row>
    <row r="562" spans="1:9" x14ac:dyDescent="0.25">
      <c r="A562" s="606"/>
      <c r="B562" s="606"/>
      <c r="C562" s="606"/>
      <c r="D562" s="606"/>
      <c r="G562" s="606"/>
      <c r="H562" s="606"/>
      <c r="I562" s="606"/>
    </row>
    <row r="563" spans="1:9" x14ac:dyDescent="0.25">
      <c r="A563" s="606"/>
      <c r="B563" s="606"/>
      <c r="C563" s="606"/>
      <c r="D563" s="606"/>
      <c r="G563" s="606"/>
      <c r="H563" s="606"/>
      <c r="I563" s="606"/>
    </row>
    <row r="564" spans="1:9" x14ac:dyDescent="0.25">
      <c r="A564" s="606"/>
      <c r="B564" s="606"/>
      <c r="C564" s="606"/>
      <c r="D564" s="606"/>
      <c r="G564" s="606"/>
      <c r="H564" s="606"/>
      <c r="I564" s="606"/>
    </row>
    <row r="565" spans="1:9" x14ac:dyDescent="0.25">
      <c r="A565" s="606"/>
      <c r="B565" s="606"/>
      <c r="C565" s="606"/>
      <c r="D565" s="606"/>
      <c r="G565" s="606"/>
      <c r="H565" s="606"/>
      <c r="I565" s="606"/>
    </row>
    <row r="566" spans="1:9" x14ac:dyDescent="0.25">
      <c r="A566" s="606"/>
      <c r="B566" s="606"/>
      <c r="C566" s="606"/>
      <c r="D566" s="606"/>
      <c r="G566" s="606"/>
      <c r="H566" s="606"/>
      <c r="I566" s="606"/>
    </row>
    <row r="567" spans="1:9" x14ac:dyDescent="0.25">
      <c r="A567" s="606"/>
      <c r="B567" s="606"/>
      <c r="C567" s="606"/>
      <c r="D567" s="606"/>
      <c r="G567" s="606"/>
      <c r="H567" s="606"/>
      <c r="I567" s="606"/>
    </row>
    <row r="568" spans="1:9" x14ac:dyDescent="0.25">
      <c r="A568" s="606"/>
      <c r="B568" s="606"/>
      <c r="C568" s="606"/>
      <c r="D568" s="606"/>
      <c r="G568" s="606"/>
      <c r="H568" s="606"/>
      <c r="I568" s="606"/>
    </row>
    <row r="569" spans="1:9" x14ac:dyDescent="0.25">
      <c r="A569" s="606"/>
      <c r="B569" s="606"/>
      <c r="C569" s="606"/>
      <c r="D569" s="606"/>
      <c r="G569" s="606"/>
      <c r="H569" s="606"/>
      <c r="I569" s="606"/>
    </row>
    <row r="570" spans="1:9" x14ac:dyDescent="0.25">
      <c r="A570" s="606"/>
      <c r="B570" s="606"/>
      <c r="C570" s="606"/>
      <c r="D570" s="606"/>
      <c r="G570" s="606"/>
      <c r="H570" s="606"/>
      <c r="I570" s="606"/>
    </row>
    <row r="571" spans="1:9" x14ac:dyDescent="0.25">
      <c r="A571" s="606"/>
      <c r="B571" s="606"/>
      <c r="C571" s="606"/>
      <c r="D571" s="606"/>
      <c r="G571" s="606"/>
      <c r="H571" s="606"/>
      <c r="I571" s="606"/>
    </row>
    <row r="572" spans="1:9" x14ac:dyDescent="0.25">
      <c r="A572" s="606"/>
      <c r="B572" s="606"/>
      <c r="C572" s="606"/>
      <c r="D572" s="606"/>
      <c r="G572" s="606"/>
      <c r="H572" s="606"/>
      <c r="I572" s="606"/>
    </row>
    <row r="573" spans="1:9" x14ac:dyDescent="0.25">
      <c r="A573" s="606"/>
      <c r="B573" s="606"/>
      <c r="C573" s="606"/>
      <c r="D573" s="606"/>
      <c r="G573" s="606"/>
      <c r="H573" s="606"/>
      <c r="I573" s="606"/>
    </row>
    <row r="574" spans="1:9" x14ac:dyDescent="0.25">
      <c r="A574" s="606"/>
      <c r="B574" s="606"/>
      <c r="C574" s="606"/>
      <c r="D574" s="606"/>
      <c r="G574" s="606"/>
      <c r="H574" s="606"/>
      <c r="I574" s="606"/>
    </row>
    <row r="575" spans="1:9" x14ac:dyDescent="0.25">
      <c r="A575" s="606"/>
      <c r="B575" s="606"/>
      <c r="C575" s="606"/>
      <c r="D575" s="606"/>
      <c r="G575" s="606"/>
      <c r="H575" s="606"/>
      <c r="I575" s="606"/>
    </row>
    <row r="576" spans="1:9" x14ac:dyDescent="0.25">
      <c r="A576" s="606"/>
      <c r="B576" s="606"/>
      <c r="C576" s="606"/>
      <c r="D576" s="606"/>
      <c r="G576" s="606"/>
      <c r="H576" s="606"/>
      <c r="I576" s="606"/>
    </row>
    <row r="577" spans="1:9" x14ac:dyDescent="0.25">
      <c r="A577" s="606"/>
      <c r="B577" s="606"/>
      <c r="C577" s="606"/>
      <c r="D577" s="606"/>
      <c r="G577" s="606"/>
      <c r="H577" s="606"/>
      <c r="I577" s="606"/>
    </row>
    <row r="578" spans="1:9" x14ac:dyDescent="0.25">
      <c r="A578" s="606"/>
      <c r="B578" s="606"/>
      <c r="C578" s="606"/>
      <c r="D578" s="606"/>
      <c r="G578" s="606"/>
      <c r="H578" s="606"/>
      <c r="I578" s="606"/>
    </row>
    <row r="579" spans="1:9" x14ac:dyDescent="0.25">
      <c r="A579" s="606"/>
      <c r="B579" s="606"/>
      <c r="C579" s="606"/>
      <c r="D579" s="606"/>
      <c r="G579" s="606"/>
      <c r="H579" s="606"/>
      <c r="I579" s="606"/>
    </row>
    <row r="580" spans="1:9" x14ac:dyDescent="0.25">
      <c r="A580" s="606"/>
      <c r="B580" s="606"/>
      <c r="C580" s="606"/>
      <c r="D580" s="606"/>
      <c r="G580" s="606"/>
      <c r="H580" s="606"/>
      <c r="I580" s="606"/>
    </row>
    <row r="581" spans="1:9" x14ac:dyDescent="0.25">
      <c r="A581" s="606"/>
      <c r="B581" s="606"/>
      <c r="C581" s="606"/>
      <c r="D581" s="606"/>
      <c r="G581" s="606"/>
      <c r="H581" s="606"/>
      <c r="I581" s="606"/>
    </row>
    <row r="582" spans="1:9" x14ac:dyDescent="0.25">
      <c r="A582" s="606"/>
      <c r="B582" s="606"/>
      <c r="C582" s="606"/>
      <c r="D582" s="606"/>
      <c r="G582" s="606"/>
      <c r="H582" s="606"/>
      <c r="I582" s="606"/>
    </row>
    <row r="583" spans="1:9" x14ac:dyDescent="0.25">
      <c r="A583" s="606"/>
      <c r="B583" s="606"/>
      <c r="C583" s="606"/>
      <c r="D583" s="606"/>
      <c r="G583" s="606"/>
      <c r="H583" s="606"/>
      <c r="I583" s="606"/>
    </row>
    <row r="584" spans="1:9" x14ac:dyDescent="0.25">
      <c r="A584" s="606"/>
      <c r="B584" s="606"/>
      <c r="C584" s="606"/>
      <c r="D584" s="606"/>
      <c r="G584" s="606"/>
      <c r="H584" s="606"/>
      <c r="I584" s="606"/>
    </row>
    <row r="585" spans="1:9" x14ac:dyDescent="0.25">
      <c r="A585" s="606"/>
      <c r="B585" s="606"/>
      <c r="C585" s="606"/>
      <c r="D585" s="606"/>
      <c r="G585" s="606"/>
      <c r="H585" s="606"/>
      <c r="I585" s="606"/>
    </row>
    <row r="586" spans="1:9" x14ac:dyDescent="0.25">
      <c r="A586" s="606"/>
      <c r="B586" s="606"/>
      <c r="C586" s="606"/>
      <c r="D586" s="606"/>
      <c r="G586" s="606"/>
      <c r="H586" s="606"/>
      <c r="I586" s="606"/>
    </row>
    <row r="587" spans="1:9" x14ac:dyDescent="0.25">
      <c r="A587" s="606"/>
      <c r="B587" s="606"/>
      <c r="C587" s="606"/>
      <c r="D587" s="606"/>
      <c r="G587" s="606"/>
      <c r="H587" s="606"/>
      <c r="I587" s="606"/>
    </row>
    <row r="588" spans="1:9" x14ac:dyDescent="0.25">
      <c r="A588" s="606"/>
      <c r="B588" s="606"/>
      <c r="C588" s="606"/>
      <c r="D588" s="606"/>
      <c r="G588" s="606"/>
      <c r="H588" s="606"/>
      <c r="I588" s="606"/>
    </row>
    <row r="589" spans="1:9" x14ac:dyDescent="0.25">
      <c r="A589" s="606"/>
      <c r="B589" s="606"/>
      <c r="C589" s="606"/>
      <c r="D589" s="606"/>
      <c r="G589" s="606"/>
      <c r="H589" s="606"/>
      <c r="I589" s="606"/>
    </row>
    <row r="590" spans="1:9" x14ac:dyDescent="0.25">
      <c r="A590" s="606"/>
      <c r="B590" s="606"/>
      <c r="C590" s="606"/>
      <c r="D590" s="606"/>
      <c r="G590" s="606"/>
      <c r="H590" s="606"/>
      <c r="I590" s="606"/>
    </row>
    <row r="591" spans="1:9" x14ac:dyDescent="0.25">
      <c r="A591" s="606"/>
      <c r="B591" s="606"/>
      <c r="C591" s="606"/>
      <c r="D591" s="606"/>
      <c r="G591" s="606"/>
      <c r="H591" s="606"/>
      <c r="I591" s="606"/>
    </row>
    <row r="592" spans="1:9" x14ac:dyDescent="0.25">
      <c r="A592" s="606"/>
      <c r="B592" s="606"/>
      <c r="C592" s="606"/>
      <c r="D592" s="606"/>
      <c r="G592" s="606"/>
      <c r="H592" s="606"/>
      <c r="I592" s="606"/>
    </row>
    <row r="593" spans="1:9" x14ac:dyDescent="0.25">
      <c r="A593" s="606"/>
      <c r="B593" s="606"/>
      <c r="C593" s="606"/>
      <c r="D593" s="606"/>
      <c r="G593" s="606"/>
      <c r="H593" s="606"/>
      <c r="I593" s="606"/>
    </row>
    <row r="594" spans="1:9" x14ac:dyDescent="0.25">
      <c r="A594" s="606"/>
      <c r="B594" s="606"/>
      <c r="C594" s="606"/>
      <c r="D594" s="606"/>
      <c r="G594" s="606"/>
      <c r="H594" s="606"/>
      <c r="I594" s="606"/>
    </row>
    <row r="595" spans="1:9" x14ac:dyDescent="0.25">
      <c r="A595" s="606"/>
      <c r="B595" s="606"/>
      <c r="C595" s="606"/>
      <c r="D595" s="606"/>
      <c r="G595" s="606"/>
      <c r="H595" s="606"/>
      <c r="I595" s="606"/>
    </row>
    <row r="596" spans="1:9" x14ac:dyDescent="0.25">
      <c r="A596" s="606"/>
      <c r="B596" s="606"/>
      <c r="C596" s="606"/>
      <c r="D596" s="606"/>
      <c r="G596" s="606"/>
      <c r="H596" s="606"/>
      <c r="I596" s="606"/>
    </row>
    <row r="597" spans="1:9" x14ac:dyDescent="0.25">
      <c r="A597" s="606"/>
      <c r="B597" s="606"/>
      <c r="C597" s="606"/>
      <c r="D597" s="606"/>
      <c r="G597" s="606"/>
      <c r="H597" s="606"/>
      <c r="I597" s="606"/>
    </row>
    <row r="598" spans="1:9" x14ac:dyDescent="0.25">
      <c r="A598" s="606"/>
      <c r="B598" s="606"/>
      <c r="C598" s="606"/>
      <c r="D598" s="606"/>
      <c r="G598" s="606"/>
      <c r="H598" s="606"/>
      <c r="I598" s="606"/>
    </row>
    <row r="599" spans="1:9" x14ac:dyDescent="0.25">
      <c r="A599" s="606"/>
      <c r="B599" s="606"/>
      <c r="C599" s="606"/>
      <c r="D599" s="606"/>
      <c r="G599" s="606"/>
      <c r="H599" s="606"/>
      <c r="I599" s="606"/>
    </row>
    <row r="600" spans="1:9" x14ac:dyDescent="0.25">
      <c r="A600" s="606"/>
      <c r="B600" s="606"/>
      <c r="C600" s="606"/>
      <c r="D600" s="606"/>
      <c r="G600" s="606"/>
      <c r="H600" s="606"/>
      <c r="I600" s="606"/>
    </row>
    <row r="601" spans="1:9" x14ac:dyDescent="0.25">
      <c r="A601" s="606"/>
      <c r="B601" s="606"/>
      <c r="C601" s="606"/>
      <c r="D601" s="606"/>
      <c r="G601" s="606"/>
      <c r="H601" s="606"/>
      <c r="I601" s="606"/>
    </row>
    <row r="602" spans="1:9" x14ac:dyDescent="0.25">
      <c r="A602" s="606"/>
      <c r="B602" s="606"/>
      <c r="C602" s="606"/>
      <c r="D602" s="606"/>
      <c r="G602" s="606"/>
      <c r="H602" s="606"/>
      <c r="I602" s="606"/>
    </row>
    <row r="603" spans="1:9" x14ac:dyDescent="0.25">
      <c r="A603" s="606"/>
      <c r="B603" s="606"/>
      <c r="C603" s="606"/>
      <c r="D603" s="606"/>
      <c r="G603" s="606"/>
      <c r="H603" s="606"/>
      <c r="I603" s="606"/>
    </row>
    <row r="604" spans="1:9" x14ac:dyDescent="0.25">
      <c r="A604" s="606"/>
      <c r="B604" s="606"/>
      <c r="C604" s="606"/>
      <c r="D604" s="606"/>
      <c r="G604" s="606"/>
      <c r="H604" s="606"/>
      <c r="I604" s="606"/>
    </row>
    <row r="605" spans="1:9" x14ac:dyDescent="0.25">
      <c r="A605" s="606"/>
      <c r="B605" s="606"/>
      <c r="C605" s="606"/>
      <c r="D605" s="606"/>
      <c r="G605" s="606"/>
      <c r="H605" s="606"/>
      <c r="I605" s="606"/>
    </row>
    <row r="606" spans="1:9" x14ac:dyDescent="0.25">
      <c r="A606" s="606"/>
      <c r="B606" s="606"/>
      <c r="C606" s="606"/>
      <c r="D606" s="606"/>
      <c r="G606" s="606"/>
      <c r="H606" s="606"/>
      <c r="I606" s="606"/>
    </row>
    <row r="607" spans="1:9" x14ac:dyDescent="0.25">
      <c r="A607" s="606"/>
      <c r="B607" s="606"/>
      <c r="C607" s="606"/>
      <c r="D607" s="606"/>
      <c r="G607" s="606"/>
      <c r="H607" s="606"/>
      <c r="I607" s="606"/>
    </row>
    <row r="608" spans="1:9" x14ac:dyDescent="0.25">
      <c r="A608" s="606"/>
      <c r="B608" s="606"/>
      <c r="C608" s="606"/>
      <c r="D608" s="606"/>
      <c r="G608" s="606"/>
      <c r="H608" s="606"/>
      <c r="I608" s="606"/>
    </row>
    <row r="609" spans="1:9" x14ac:dyDescent="0.25">
      <c r="A609" s="606"/>
      <c r="B609" s="606"/>
      <c r="C609" s="606"/>
      <c r="D609" s="606"/>
      <c r="G609" s="606"/>
      <c r="H609" s="606"/>
      <c r="I609" s="606"/>
    </row>
    <row r="610" spans="1:9" x14ac:dyDescent="0.25">
      <c r="A610" s="606"/>
      <c r="B610" s="606"/>
      <c r="C610" s="606"/>
      <c r="D610" s="606"/>
      <c r="G610" s="606"/>
      <c r="H610" s="606"/>
      <c r="I610" s="606"/>
    </row>
    <row r="611" spans="1:9" x14ac:dyDescent="0.25">
      <c r="A611" s="606"/>
      <c r="B611" s="606"/>
      <c r="C611" s="606"/>
      <c r="D611" s="606"/>
      <c r="G611" s="606"/>
      <c r="H611" s="606"/>
      <c r="I611" s="606"/>
    </row>
    <row r="612" spans="1:9" x14ac:dyDescent="0.25">
      <c r="A612" s="606"/>
      <c r="B612" s="606"/>
      <c r="C612" s="606"/>
      <c r="D612" s="606"/>
      <c r="G612" s="606"/>
      <c r="H612" s="606"/>
      <c r="I612" s="606"/>
    </row>
    <row r="613" spans="1:9" x14ac:dyDescent="0.25">
      <c r="A613" s="606"/>
      <c r="B613" s="606"/>
      <c r="C613" s="606"/>
      <c r="D613" s="606"/>
      <c r="G613" s="606"/>
      <c r="H613" s="606"/>
      <c r="I613" s="606"/>
    </row>
    <row r="614" spans="1:9" x14ac:dyDescent="0.25">
      <c r="A614" s="606"/>
      <c r="B614" s="606"/>
      <c r="C614" s="606"/>
      <c r="D614" s="606"/>
      <c r="G614" s="606"/>
      <c r="H614" s="606"/>
      <c r="I614" s="606"/>
    </row>
    <row r="615" spans="1:9" x14ac:dyDescent="0.25">
      <c r="A615" s="606"/>
      <c r="B615" s="606"/>
      <c r="C615" s="606"/>
      <c r="D615" s="606"/>
      <c r="G615" s="606"/>
      <c r="H615" s="606"/>
      <c r="I615" s="606"/>
    </row>
    <row r="616" spans="1:9" x14ac:dyDescent="0.25">
      <c r="A616" s="606"/>
      <c r="B616" s="606"/>
      <c r="C616" s="606"/>
      <c r="D616" s="606"/>
      <c r="G616" s="606"/>
      <c r="H616" s="606"/>
      <c r="I616" s="606"/>
    </row>
    <row r="617" spans="1:9" x14ac:dyDescent="0.25">
      <c r="A617" s="606"/>
      <c r="B617" s="606"/>
      <c r="C617" s="606"/>
      <c r="D617" s="606"/>
      <c r="G617" s="606"/>
      <c r="H617" s="606"/>
      <c r="I617" s="606"/>
    </row>
    <row r="618" spans="1:9" x14ac:dyDescent="0.25">
      <c r="A618" s="606"/>
      <c r="B618" s="606"/>
      <c r="C618" s="606"/>
      <c r="D618" s="606"/>
      <c r="G618" s="606"/>
      <c r="H618" s="606"/>
      <c r="I618" s="606"/>
    </row>
    <row r="619" spans="1:9" x14ac:dyDescent="0.25">
      <c r="A619" s="606"/>
      <c r="B619" s="606"/>
      <c r="C619" s="606"/>
      <c r="D619" s="606"/>
      <c r="G619" s="606"/>
      <c r="H619" s="606"/>
      <c r="I619" s="606"/>
    </row>
    <row r="620" spans="1:9" x14ac:dyDescent="0.25">
      <c r="A620" s="606"/>
      <c r="B620" s="606"/>
      <c r="C620" s="606"/>
      <c r="D620" s="606"/>
      <c r="G620" s="606"/>
      <c r="H620" s="606"/>
      <c r="I620" s="606"/>
    </row>
    <row r="621" spans="1:9" x14ac:dyDescent="0.25">
      <c r="A621" s="606"/>
      <c r="B621" s="606"/>
      <c r="C621" s="606"/>
      <c r="D621" s="606"/>
      <c r="G621" s="606"/>
      <c r="H621" s="606"/>
      <c r="I621" s="606"/>
    </row>
    <row r="622" spans="1:9" x14ac:dyDescent="0.25">
      <c r="A622" s="606"/>
      <c r="B622" s="606"/>
      <c r="C622" s="606"/>
      <c r="D622" s="606"/>
      <c r="G622" s="606"/>
      <c r="H622" s="606"/>
      <c r="I622" s="606"/>
    </row>
    <row r="623" spans="1:9" x14ac:dyDescent="0.25">
      <c r="A623" s="606"/>
      <c r="B623" s="606"/>
      <c r="C623" s="606"/>
      <c r="D623" s="606"/>
      <c r="G623" s="606"/>
      <c r="H623" s="606"/>
      <c r="I623" s="606"/>
    </row>
    <row r="624" spans="1:9" x14ac:dyDescent="0.25">
      <c r="A624" s="606"/>
      <c r="B624" s="606"/>
      <c r="C624" s="606"/>
      <c r="D624" s="606"/>
      <c r="G624" s="606"/>
      <c r="H624" s="606"/>
      <c r="I624" s="606"/>
    </row>
    <row r="625" spans="1:9" x14ac:dyDescent="0.25">
      <c r="A625" s="606"/>
      <c r="B625" s="606"/>
      <c r="C625" s="606"/>
      <c r="D625" s="606"/>
      <c r="G625" s="606"/>
      <c r="H625" s="606"/>
      <c r="I625" s="606"/>
    </row>
    <row r="626" spans="1:9" x14ac:dyDescent="0.25">
      <c r="A626" s="606"/>
      <c r="B626" s="606"/>
      <c r="C626" s="606"/>
      <c r="D626" s="606"/>
      <c r="G626" s="606"/>
      <c r="H626" s="606"/>
      <c r="I626" s="606"/>
    </row>
    <row r="627" spans="1:9" x14ac:dyDescent="0.25">
      <c r="A627" s="606"/>
      <c r="B627" s="606"/>
      <c r="C627" s="606"/>
      <c r="D627" s="606"/>
      <c r="G627" s="606"/>
      <c r="H627" s="606"/>
      <c r="I627" s="606"/>
    </row>
    <row r="628" spans="1:9" x14ac:dyDescent="0.25">
      <c r="A628" s="606"/>
      <c r="B628" s="606"/>
      <c r="C628" s="606"/>
      <c r="D628" s="606"/>
      <c r="G628" s="606"/>
      <c r="H628" s="606"/>
      <c r="I628" s="606"/>
    </row>
    <row r="629" spans="1:9" x14ac:dyDescent="0.25">
      <c r="A629" s="606"/>
      <c r="B629" s="606"/>
      <c r="C629" s="606"/>
      <c r="D629" s="606"/>
      <c r="G629" s="606"/>
      <c r="H629" s="606"/>
      <c r="I629" s="606"/>
    </row>
    <row r="630" spans="1:9" x14ac:dyDescent="0.25">
      <c r="A630" s="606"/>
      <c r="B630" s="606"/>
      <c r="C630" s="606"/>
      <c r="D630" s="606"/>
      <c r="G630" s="606"/>
      <c r="H630" s="606"/>
      <c r="I630" s="606"/>
    </row>
    <row r="631" spans="1:9" x14ac:dyDescent="0.25">
      <c r="A631" s="606"/>
      <c r="B631" s="606"/>
      <c r="C631" s="606"/>
      <c r="D631" s="606"/>
      <c r="G631" s="606"/>
      <c r="H631" s="606"/>
      <c r="I631" s="606"/>
    </row>
    <row r="632" spans="1:9" x14ac:dyDescent="0.25">
      <c r="A632" s="606"/>
      <c r="B632" s="606"/>
      <c r="C632" s="606"/>
      <c r="D632" s="606"/>
      <c r="G632" s="606"/>
      <c r="H632" s="606"/>
      <c r="I632" s="606"/>
    </row>
    <row r="633" spans="1:9" x14ac:dyDescent="0.25">
      <c r="A633" s="606"/>
      <c r="B633" s="606"/>
      <c r="C633" s="606"/>
      <c r="D633" s="606"/>
      <c r="G633" s="606"/>
      <c r="H633" s="606"/>
      <c r="I633" s="606"/>
    </row>
    <row r="634" spans="1:9" x14ac:dyDescent="0.25">
      <c r="A634" s="606"/>
      <c r="B634" s="606"/>
      <c r="C634" s="606"/>
      <c r="D634" s="606"/>
      <c r="G634" s="606"/>
      <c r="H634" s="606"/>
      <c r="I634" s="606"/>
    </row>
    <row r="635" spans="1:9" x14ac:dyDescent="0.25">
      <c r="A635" s="606"/>
      <c r="B635" s="606"/>
      <c r="C635" s="606"/>
      <c r="D635" s="606"/>
      <c r="G635" s="606"/>
      <c r="H635" s="606"/>
      <c r="I635" s="606"/>
    </row>
    <row r="636" spans="1:9" x14ac:dyDescent="0.25">
      <c r="A636" s="606"/>
      <c r="B636" s="606"/>
      <c r="C636" s="606"/>
      <c r="D636" s="606"/>
      <c r="G636" s="606"/>
      <c r="H636" s="606"/>
      <c r="I636" s="606"/>
    </row>
    <row r="637" spans="1:9" x14ac:dyDescent="0.25">
      <c r="A637" s="606"/>
      <c r="B637" s="606"/>
      <c r="C637" s="606"/>
      <c r="D637" s="606"/>
      <c r="G637" s="606"/>
      <c r="H637" s="606"/>
      <c r="I637" s="606"/>
    </row>
    <row r="638" spans="1:9" x14ac:dyDescent="0.25">
      <c r="A638" s="606"/>
      <c r="B638" s="606"/>
      <c r="C638" s="606"/>
      <c r="D638" s="606"/>
      <c r="G638" s="606"/>
      <c r="H638" s="606"/>
      <c r="I638" s="606"/>
    </row>
    <row r="639" spans="1:9" x14ac:dyDescent="0.25">
      <c r="A639" s="606"/>
      <c r="B639" s="606"/>
      <c r="C639" s="606"/>
      <c r="D639" s="606"/>
      <c r="G639" s="606"/>
      <c r="H639" s="606"/>
      <c r="I639" s="606"/>
    </row>
    <row r="640" spans="1:9" x14ac:dyDescent="0.25">
      <c r="A640" s="606"/>
      <c r="B640" s="606"/>
      <c r="C640" s="606"/>
      <c r="D640" s="606"/>
      <c r="G640" s="606"/>
      <c r="H640" s="606"/>
      <c r="I640" s="606"/>
    </row>
    <row r="641" spans="1:9" x14ac:dyDescent="0.25">
      <c r="A641" s="606"/>
      <c r="B641" s="606"/>
      <c r="C641" s="606"/>
      <c r="D641" s="606"/>
      <c r="G641" s="606"/>
      <c r="H641" s="606"/>
      <c r="I641" s="606"/>
    </row>
    <row r="642" spans="1:9" x14ac:dyDescent="0.25">
      <c r="A642" s="606"/>
      <c r="B642" s="606"/>
      <c r="C642" s="606"/>
      <c r="D642" s="606"/>
      <c r="G642" s="606"/>
      <c r="H642" s="606"/>
      <c r="I642" s="606"/>
    </row>
    <row r="643" spans="1:9" x14ac:dyDescent="0.25">
      <c r="A643" s="606"/>
      <c r="B643" s="606"/>
      <c r="C643" s="606"/>
      <c r="D643" s="606"/>
      <c r="G643" s="606"/>
      <c r="H643" s="606"/>
      <c r="I643" s="606"/>
    </row>
    <row r="644" spans="1:9" x14ac:dyDescent="0.25">
      <c r="A644" s="606"/>
      <c r="B644" s="606"/>
      <c r="C644" s="606"/>
      <c r="D644" s="606"/>
      <c r="G644" s="606"/>
      <c r="H644" s="606"/>
      <c r="I644" s="606"/>
    </row>
    <row r="645" spans="1:9" x14ac:dyDescent="0.25">
      <c r="A645" s="606"/>
      <c r="B645" s="606"/>
      <c r="C645" s="606"/>
      <c r="D645" s="606"/>
      <c r="G645" s="606"/>
      <c r="H645" s="606"/>
      <c r="I645" s="606"/>
    </row>
    <row r="646" spans="1:9" x14ac:dyDescent="0.25">
      <c r="A646" s="606"/>
      <c r="B646" s="606"/>
      <c r="C646" s="606"/>
      <c r="D646" s="606"/>
      <c r="G646" s="606"/>
      <c r="H646" s="606"/>
      <c r="I646" s="606"/>
    </row>
    <row r="647" spans="1:9" x14ac:dyDescent="0.25">
      <c r="A647" s="606"/>
      <c r="B647" s="606"/>
      <c r="C647" s="606"/>
      <c r="D647" s="606"/>
      <c r="G647" s="606"/>
      <c r="H647" s="606"/>
      <c r="I647" s="606"/>
    </row>
    <row r="648" spans="1:9" x14ac:dyDescent="0.25">
      <c r="A648" s="606"/>
      <c r="B648" s="606"/>
      <c r="C648" s="606"/>
      <c r="D648" s="606"/>
      <c r="G648" s="606"/>
      <c r="H648" s="606"/>
      <c r="I648" s="606"/>
    </row>
    <row r="649" spans="1:9" x14ac:dyDescent="0.25">
      <c r="A649" s="606"/>
      <c r="B649" s="606"/>
      <c r="C649" s="606"/>
      <c r="D649" s="606"/>
      <c r="G649" s="606"/>
      <c r="H649" s="606"/>
      <c r="I649" s="606"/>
    </row>
    <row r="650" spans="1:9" x14ac:dyDescent="0.25">
      <c r="A650" s="606"/>
      <c r="B650" s="606"/>
      <c r="C650" s="606"/>
      <c r="D650" s="606"/>
      <c r="G650" s="606"/>
      <c r="H650" s="606"/>
      <c r="I650" s="606"/>
    </row>
    <row r="651" spans="1:9" x14ac:dyDescent="0.25">
      <c r="A651" s="606"/>
      <c r="B651" s="606"/>
      <c r="C651" s="606"/>
      <c r="D651" s="606"/>
      <c r="G651" s="606"/>
      <c r="H651" s="606"/>
      <c r="I651" s="606"/>
    </row>
    <row r="652" spans="1:9" x14ac:dyDescent="0.25">
      <c r="A652" s="606"/>
      <c r="B652" s="606"/>
      <c r="C652" s="606"/>
      <c r="D652" s="606"/>
      <c r="G652" s="606"/>
      <c r="H652" s="606"/>
      <c r="I652" s="606"/>
    </row>
    <row r="653" spans="1:9" x14ac:dyDescent="0.25">
      <c r="A653" s="606"/>
      <c r="B653" s="606"/>
      <c r="C653" s="606"/>
      <c r="D653" s="606"/>
      <c r="G653" s="606"/>
      <c r="H653" s="606"/>
      <c r="I653" s="606"/>
    </row>
    <row r="654" spans="1:9" x14ac:dyDescent="0.25">
      <c r="A654" s="606"/>
      <c r="B654" s="606"/>
      <c r="C654" s="606"/>
      <c r="D654" s="606"/>
      <c r="G654" s="606"/>
      <c r="H654" s="606"/>
      <c r="I654" s="606"/>
    </row>
    <row r="655" spans="1:9" x14ac:dyDescent="0.25">
      <c r="A655" s="606"/>
      <c r="B655" s="606"/>
      <c r="C655" s="606"/>
      <c r="D655" s="606"/>
      <c r="G655" s="606"/>
      <c r="H655" s="606"/>
      <c r="I655" s="606"/>
    </row>
    <row r="656" spans="1:9" x14ac:dyDescent="0.25">
      <c r="A656" s="606"/>
      <c r="B656" s="606"/>
      <c r="C656" s="606"/>
      <c r="D656" s="606"/>
      <c r="G656" s="606"/>
      <c r="H656" s="606"/>
      <c r="I656" s="606"/>
    </row>
    <row r="657" spans="1:9" x14ac:dyDescent="0.25">
      <c r="A657" s="606"/>
      <c r="B657" s="606"/>
      <c r="C657" s="606"/>
      <c r="D657" s="606"/>
      <c r="G657" s="606"/>
      <c r="H657" s="606"/>
      <c r="I657" s="606"/>
    </row>
    <row r="658" spans="1:9" x14ac:dyDescent="0.25">
      <c r="A658" s="606"/>
      <c r="B658" s="606"/>
      <c r="C658" s="606"/>
      <c r="D658" s="606"/>
      <c r="G658" s="606"/>
      <c r="H658" s="606"/>
      <c r="I658" s="606"/>
    </row>
    <row r="659" spans="1:9" x14ac:dyDescent="0.25">
      <c r="A659" s="606"/>
      <c r="B659" s="606"/>
      <c r="C659" s="606"/>
      <c r="D659" s="606"/>
      <c r="G659" s="606"/>
      <c r="H659" s="606"/>
      <c r="I659" s="606"/>
    </row>
    <row r="660" spans="1:9" x14ac:dyDescent="0.25">
      <c r="A660" s="606"/>
      <c r="B660" s="606"/>
      <c r="C660" s="606"/>
      <c r="D660" s="606"/>
      <c r="G660" s="606"/>
      <c r="H660" s="606"/>
      <c r="I660" s="606"/>
    </row>
    <row r="661" spans="1:9" x14ac:dyDescent="0.25">
      <c r="A661" s="606"/>
      <c r="B661" s="606"/>
      <c r="C661" s="606"/>
      <c r="D661" s="606"/>
      <c r="G661" s="606"/>
      <c r="H661" s="606"/>
      <c r="I661" s="606"/>
    </row>
    <row r="662" spans="1:9" x14ac:dyDescent="0.25">
      <c r="A662" s="606"/>
      <c r="B662" s="606"/>
      <c r="C662" s="606"/>
      <c r="D662" s="606"/>
      <c r="G662" s="606"/>
      <c r="H662" s="606"/>
      <c r="I662" s="606"/>
    </row>
    <row r="663" spans="1:9" x14ac:dyDescent="0.25">
      <c r="A663" s="606"/>
      <c r="B663" s="606"/>
      <c r="C663" s="606"/>
      <c r="D663" s="606"/>
      <c r="G663" s="606"/>
      <c r="H663" s="606"/>
      <c r="I663" s="606"/>
    </row>
    <row r="664" spans="1:9" x14ac:dyDescent="0.25">
      <c r="A664" s="606"/>
      <c r="B664" s="606"/>
      <c r="C664" s="606"/>
      <c r="D664" s="606"/>
      <c r="G664" s="606"/>
      <c r="H664" s="606"/>
      <c r="I664" s="606"/>
    </row>
    <row r="665" spans="1:9" x14ac:dyDescent="0.25">
      <c r="A665" s="606"/>
      <c r="B665" s="606"/>
      <c r="C665" s="606"/>
      <c r="D665" s="606"/>
      <c r="G665" s="606"/>
      <c r="H665" s="606"/>
      <c r="I665" s="606"/>
    </row>
    <row r="666" spans="1:9" x14ac:dyDescent="0.25">
      <c r="A666" s="606"/>
      <c r="B666" s="606"/>
      <c r="C666" s="606"/>
      <c r="D666" s="606"/>
      <c r="G666" s="606"/>
      <c r="H666" s="606"/>
      <c r="I666" s="606"/>
    </row>
    <row r="667" spans="1:9" x14ac:dyDescent="0.25">
      <c r="A667" s="606"/>
      <c r="B667" s="606"/>
      <c r="C667" s="606"/>
      <c r="D667" s="606"/>
      <c r="G667" s="606"/>
      <c r="H667" s="606"/>
      <c r="I667" s="606"/>
    </row>
    <row r="668" spans="1:9" x14ac:dyDescent="0.25">
      <c r="A668" s="606"/>
      <c r="B668" s="606"/>
      <c r="C668" s="606"/>
      <c r="D668" s="606"/>
      <c r="G668" s="606"/>
      <c r="H668" s="606"/>
      <c r="I668" s="606"/>
    </row>
    <row r="669" spans="1:9" x14ac:dyDescent="0.25">
      <c r="A669" s="606"/>
      <c r="B669" s="606"/>
      <c r="C669" s="606"/>
      <c r="D669" s="606"/>
      <c r="G669" s="606"/>
      <c r="H669" s="606"/>
      <c r="I669" s="606"/>
    </row>
    <row r="670" spans="1:9" x14ac:dyDescent="0.25">
      <c r="A670" s="606"/>
      <c r="B670" s="606"/>
      <c r="C670" s="606"/>
      <c r="D670" s="606"/>
      <c r="G670" s="606"/>
      <c r="H670" s="606"/>
      <c r="I670" s="606"/>
    </row>
    <row r="671" spans="1:9" x14ac:dyDescent="0.25">
      <c r="A671" s="606"/>
      <c r="B671" s="606"/>
      <c r="C671" s="606"/>
      <c r="D671" s="606"/>
      <c r="G671" s="606"/>
      <c r="H671" s="606"/>
      <c r="I671" s="606"/>
    </row>
    <row r="672" spans="1:9" x14ac:dyDescent="0.25">
      <c r="A672" s="606"/>
      <c r="B672" s="606"/>
      <c r="C672" s="606"/>
      <c r="D672" s="606"/>
      <c r="G672" s="606"/>
      <c r="H672" s="606"/>
      <c r="I672" s="606"/>
    </row>
    <row r="673" spans="1:9" x14ac:dyDescent="0.25">
      <c r="A673" s="606"/>
      <c r="B673" s="606"/>
      <c r="C673" s="606"/>
      <c r="D673" s="606"/>
      <c r="G673" s="606"/>
      <c r="H673" s="606"/>
      <c r="I673" s="606"/>
    </row>
    <row r="674" spans="1:9" x14ac:dyDescent="0.25">
      <c r="A674" s="606"/>
      <c r="B674" s="606"/>
      <c r="C674" s="606"/>
      <c r="D674" s="606"/>
      <c r="G674" s="606"/>
      <c r="H674" s="606"/>
      <c r="I674" s="606"/>
    </row>
    <row r="675" spans="1:9" x14ac:dyDescent="0.25">
      <c r="A675" s="606"/>
      <c r="B675" s="606"/>
      <c r="C675" s="606"/>
      <c r="D675" s="606"/>
      <c r="G675" s="606"/>
      <c r="H675" s="606"/>
      <c r="I675" s="606"/>
    </row>
    <row r="676" spans="1:9" x14ac:dyDescent="0.25">
      <c r="A676" s="606"/>
      <c r="B676" s="606"/>
      <c r="C676" s="606"/>
      <c r="D676" s="606"/>
      <c r="G676" s="606"/>
      <c r="H676" s="606"/>
      <c r="I676" s="606"/>
    </row>
    <row r="677" spans="1:9" x14ac:dyDescent="0.25">
      <c r="A677" s="606"/>
      <c r="B677" s="606"/>
      <c r="C677" s="606"/>
      <c r="D677" s="606"/>
      <c r="G677" s="606"/>
      <c r="H677" s="606"/>
      <c r="I677" s="606"/>
    </row>
    <row r="678" spans="1:9" x14ac:dyDescent="0.25">
      <c r="A678" s="606"/>
      <c r="B678" s="606"/>
      <c r="C678" s="606"/>
      <c r="D678" s="606"/>
      <c r="G678" s="606"/>
      <c r="H678" s="606"/>
      <c r="I678" s="606"/>
    </row>
    <row r="679" spans="1:9" x14ac:dyDescent="0.25">
      <c r="A679" s="606"/>
      <c r="B679" s="606"/>
      <c r="C679" s="606"/>
      <c r="D679" s="606"/>
      <c r="G679" s="606"/>
      <c r="H679" s="606"/>
      <c r="I679" s="606"/>
    </row>
    <row r="680" spans="1:9" x14ac:dyDescent="0.25">
      <c r="A680" s="606"/>
      <c r="B680" s="606"/>
      <c r="C680" s="606"/>
      <c r="D680" s="606"/>
      <c r="G680" s="606"/>
      <c r="H680" s="606"/>
      <c r="I680" s="606"/>
    </row>
    <row r="681" spans="1:9" x14ac:dyDescent="0.25">
      <c r="A681" s="606"/>
      <c r="B681" s="606"/>
      <c r="C681" s="606"/>
      <c r="D681" s="606"/>
      <c r="G681" s="606"/>
      <c r="H681" s="606"/>
      <c r="I681" s="606"/>
    </row>
    <row r="682" spans="1:9" x14ac:dyDescent="0.25">
      <c r="A682" s="606"/>
      <c r="B682" s="606"/>
      <c r="C682" s="606"/>
      <c r="D682" s="606"/>
      <c r="G682" s="606"/>
      <c r="H682" s="606"/>
      <c r="I682" s="606"/>
    </row>
    <row r="683" spans="1:9" x14ac:dyDescent="0.25">
      <c r="A683" s="606"/>
      <c r="B683" s="606"/>
      <c r="C683" s="606"/>
      <c r="D683" s="606"/>
      <c r="G683" s="606"/>
      <c r="H683" s="606"/>
      <c r="I683" s="606"/>
    </row>
    <row r="684" spans="1:9" x14ac:dyDescent="0.25">
      <c r="A684" s="606"/>
      <c r="B684" s="606"/>
      <c r="C684" s="606"/>
      <c r="D684" s="606"/>
      <c r="G684" s="606"/>
      <c r="H684" s="606"/>
      <c r="I684" s="606"/>
    </row>
    <row r="685" spans="1:9" x14ac:dyDescent="0.25">
      <c r="A685" s="606"/>
      <c r="B685" s="606"/>
      <c r="C685" s="606"/>
      <c r="D685" s="606"/>
      <c r="G685" s="606"/>
      <c r="H685" s="606"/>
      <c r="I685" s="606"/>
    </row>
    <row r="686" spans="1:9" x14ac:dyDescent="0.25">
      <c r="A686" s="606"/>
      <c r="B686" s="606"/>
      <c r="C686" s="606"/>
      <c r="D686" s="606"/>
      <c r="G686" s="606"/>
      <c r="H686" s="606"/>
      <c r="I686" s="606"/>
    </row>
    <row r="687" spans="1:9" x14ac:dyDescent="0.25">
      <c r="A687" s="606"/>
      <c r="B687" s="606"/>
      <c r="C687" s="606"/>
      <c r="D687" s="606"/>
      <c r="G687" s="606"/>
      <c r="H687" s="606"/>
      <c r="I687" s="606"/>
    </row>
    <row r="688" spans="1:9" x14ac:dyDescent="0.25">
      <c r="A688" s="606"/>
      <c r="B688" s="606"/>
      <c r="C688" s="606"/>
      <c r="D688" s="606"/>
      <c r="G688" s="606"/>
      <c r="H688" s="606"/>
      <c r="I688" s="606"/>
    </row>
    <row r="689" spans="1:9" x14ac:dyDescent="0.25">
      <c r="A689" s="606"/>
      <c r="B689" s="606"/>
      <c r="C689" s="606"/>
      <c r="D689" s="606"/>
      <c r="G689" s="606"/>
      <c r="H689" s="606"/>
      <c r="I689" s="606"/>
    </row>
    <row r="690" spans="1:9" x14ac:dyDescent="0.25">
      <c r="A690" s="606"/>
      <c r="B690" s="606"/>
      <c r="C690" s="606"/>
      <c r="D690" s="606"/>
      <c r="G690" s="606"/>
      <c r="H690" s="606"/>
      <c r="I690" s="606"/>
    </row>
    <row r="691" spans="1:9" x14ac:dyDescent="0.25">
      <c r="A691" s="606"/>
      <c r="B691" s="606"/>
      <c r="C691" s="606"/>
      <c r="D691" s="606"/>
      <c r="G691" s="606"/>
      <c r="H691" s="606"/>
      <c r="I691" s="606"/>
    </row>
    <row r="692" spans="1:9" x14ac:dyDescent="0.25">
      <c r="A692" s="606"/>
      <c r="B692" s="606"/>
      <c r="C692" s="606"/>
      <c r="D692" s="606"/>
      <c r="G692" s="606"/>
      <c r="H692" s="606"/>
      <c r="I692" s="606"/>
    </row>
    <row r="693" spans="1:9" x14ac:dyDescent="0.25">
      <c r="A693" s="606"/>
      <c r="B693" s="606"/>
      <c r="C693" s="606"/>
      <c r="D693" s="606"/>
      <c r="G693" s="606"/>
      <c r="H693" s="606"/>
      <c r="I693" s="606"/>
    </row>
    <row r="694" spans="1:9" x14ac:dyDescent="0.25">
      <c r="A694" s="606"/>
      <c r="B694" s="606"/>
      <c r="C694" s="606"/>
      <c r="D694" s="606"/>
      <c r="G694" s="606"/>
      <c r="H694" s="606"/>
      <c r="I694" s="606"/>
    </row>
    <row r="695" spans="1:9" x14ac:dyDescent="0.25">
      <c r="A695" s="606"/>
      <c r="B695" s="606"/>
      <c r="C695" s="606"/>
      <c r="D695" s="606"/>
      <c r="G695" s="606"/>
      <c r="H695" s="606"/>
      <c r="I695" s="606"/>
    </row>
    <row r="696" spans="1:9" x14ac:dyDescent="0.25">
      <c r="A696" s="606"/>
      <c r="B696" s="606"/>
      <c r="C696" s="606"/>
      <c r="D696" s="606"/>
      <c r="G696" s="606"/>
      <c r="H696" s="606"/>
      <c r="I696" s="606"/>
    </row>
    <row r="697" spans="1:9" x14ac:dyDescent="0.25">
      <c r="A697" s="606"/>
      <c r="B697" s="606"/>
      <c r="C697" s="606"/>
      <c r="D697" s="606"/>
      <c r="G697" s="606"/>
      <c r="H697" s="606"/>
      <c r="I697" s="606"/>
    </row>
    <row r="698" spans="1:9" x14ac:dyDescent="0.25">
      <c r="A698" s="606"/>
      <c r="B698" s="606"/>
      <c r="C698" s="606"/>
      <c r="D698" s="606"/>
      <c r="G698" s="606"/>
      <c r="H698" s="606"/>
      <c r="I698" s="606"/>
    </row>
    <row r="699" spans="1:9" x14ac:dyDescent="0.25">
      <c r="A699" s="606"/>
      <c r="B699" s="606"/>
      <c r="C699" s="606"/>
      <c r="D699" s="606"/>
      <c r="G699" s="606"/>
      <c r="H699" s="606"/>
      <c r="I699" s="606"/>
    </row>
    <row r="700" spans="1:9" x14ac:dyDescent="0.25">
      <c r="A700" s="606"/>
      <c r="B700" s="606"/>
      <c r="C700" s="606"/>
      <c r="D700" s="606"/>
      <c r="G700" s="606"/>
      <c r="H700" s="606"/>
      <c r="I700" s="606"/>
    </row>
    <row r="701" spans="1:9" x14ac:dyDescent="0.25">
      <c r="A701" s="606"/>
      <c r="B701" s="606"/>
      <c r="C701" s="606"/>
      <c r="D701" s="606"/>
      <c r="G701" s="606"/>
      <c r="H701" s="606"/>
      <c r="I701" s="606"/>
    </row>
    <row r="702" spans="1:9" x14ac:dyDescent="0.25">
      <c r="A702" s="606"/>
      <c r="B702" s="606"/>
      <c r="C702" s="606"/>
      <c r="D702" s="606"/>
      <c r="G702" s="606"/>
      <c r="H702" s="606"/>
      <c r="I702" s="606"/>
    </row>
    <row r="703" spans="1:9" x14ac:dyDescent="0.25">
      <c r="A703" s="606"/>
      <c r="B703" s="606"/>
      <c r="C703" s="606"/>
      <c r="D703" s="606"/>
      <c r="G703" s="606"/>
      <c r="H703" s="606"/>
      <c r="I703" s="606"/>
    </row>
    <row r="704" spans="1:9" x14ac:dyDescent="0.25">
      <c r="A704" s="606"/>
      <c r="B704" s="606"/>
      <c r="C704" s="606"/>
      <c r="D704" s="606"/>
      <c r="G704" s="606"/>
      <c r="H704" s="606"/>
      <c r="I704" s="606"/>
    </row>
    <row r="705" spans="1:9" x14ac:dyDescent="0.25">
      <c r="A705" s="606"/>
      <c r="B705" s="606"/>
      <c r="C705" s="606"/>
      <c r="D705" s="606"/>
      <c r="G705" s="606"/>
      <c r="H705" s="606"/>
      <c r="I705" s="606"/>
    </row>
    <row r="706" spans="1:9" x14ac:dyDescent="0.25">
      <c r="A706" s="606"/>
      <c r="B706" s="606"/>
      <c r="C706" s="606"/>
      <c r="D706" s="606"/>
      <c r="G706" s="606"/>
      <c r="H706" s="606"/>
      <c r="I706" s="606"/>
    </row>
    <row r="707" spans="1:9" x14ac:dyDescent="0.25">
      <c r="A707" s="606"/>
      <c r="B707" s="606"/>
      <c r="C707" s="606"/>
      <c r="D707" s="606"/>
      <c r="G707" s="606"/>
      <c r="H707" s="606"/>
      <c r="I707" s="606"/>
    </row>
    <row r="708" spans="1:9" x14ac:dyDescent="0.25">
      <c r="A708" s="606"/>
      <c r="B708" s="606"/>
      <c r="C708" s="606"/>
      <c r="D708" s="606"/>
      <c r="G708" s="606"/>
      <c r="H708" s="606"/>
      <c r="I708" s="606"/>
    </row>
    <row r="709" spans="1:9" x14ac:dyDescent="0.25">
      <c r="A709" s="606"/>
      <c r="B709" s="606"/>
      <c r="C709" s="606"/>
      <c r="D709" s="606"/>
      <c r="G709" s="606"/>
      <c r="H709" s="606"/>
      <c r="I709" s="606"/>
    </row>
    <row r="710" spans="1:9" x14ac:dyDescent="0.25">
      <c r="A710" s="606"/>
      <c r="B710" s="606"/>
      <c r="C710" s="606"/>
      <c r="D710" s="606"/>
      <c r="G710" s="606"/>
      <c r="H710" s="606"/>
      <c r="I710" s="606"/>
    </row>
    <row r="711" spans="1:9" x14ac:dyDescent="0.25">
      <c r="A711" s="606"/>
      <c r="B711" s="606"/>
      <c r="C711" s="606"/>
      <c r="D711" s="606"/>
      <c r="G711" s="606"/>
      <c r="H711" s="606"/>
      <c r="I711" s="606"/>
    </row>
    <row r="712" spans="1:9" x14ac:dyDescent="0.25">
      <c r="A712" s="606"/>
      <c r="B712" s="606"/>
      <c r="C712" s="606"/>
      <c r="D712" s="606"/>
      <c r="G712" s="606"/>
      <c r="H712" s="606"/>
      <c r="I712" s="606"/>
    </row>
    <row r="713" spans="1:9" x14ac:dyDescent="0.25">
      <c r="A713" s="606"/>
      <c r="B713" s="606"/>
      <c r="C713" s="606"/>
      <c r="D713" s="606"/>
      <c r="G713" s="606"/>
      <c r="H713" s="606"/>
      <c r="I713" s="606"/>
    </row>
    <row r="714" spans="1:9" x14ac:dyDescent="0.25">
      <c r="A714" s="606"/>
      <c r="B714" s="606"/>
      <c r="C714" s="606"/>
      <c r="D714" s="606"/>
      <c r="G714" s="606"/>
      <c r="H714" s="606"/>
      <c r="I714" s="606"/>
    </row>
    <row r="715" spans="1:9" x14ac:dyDescent="0.25">
      <c r="A715" s="606"/>
      <c r="B715" s="606"/>
      <c r="C715" s="606"/>
      <c r="D715" s="606"/>
      <c r="G715" s="606"/>
      <c r="H715" s="606"/>
      <c r="I715" s="606"/>
    </row>
    <row r="716" spans="1:9" x14ac:dyDescent="0.25">
      <c r="A716" s="606"/>
      <c r="B716" s="606"/>
      <c r="C716" s="606"/>
      <c r="D716" s="606"/>
      <c r="G716" s="606"/>
      <c r="H716" s="606"/>
      <c r="I716" s="606"/>
    </row>
    <row r="717" spans="1:9" x14ac:dyDescent="0.25">
      <c r="A717" s="606"/>
      <c r="B717" s="606"/>
      <c r="C717" s="606"/>
      <c r="D717" s="606"/>
      <c r="G717" s="606"/>
      <c r="H717" s="606"/>
      <c r="I717" s="606"/>
    </row>
    <row r="718" spans="1:9" x14ac:dyDescent="0.25">
      <c r="A718" s="606"/>
      <c r="B718" s="606"/>
      <c r="C718" s="606"/>
      <c r="D718" s="606"/>
      <c r="G718" s="606"/>
      <c r="H718" s="606"/>
      <c r="I718" s="606"/>
    </row>
    <row r="719" spans="1:9" x14ac:dyDescent="0.25">
      <c r="A719" s="606"/>
      <c r="B719" s="606"/>
      <c r="C719" s="606"/>
      <c r="D719" s="606"/>
      <c r="G719" s="606"/>
      <c r="H719" s="606"/>
      <c r="I719" s="606"/>
    </row>
    <row r="720" spans="1:9" x14ac:dyDescent="0.25">
      <c r="A720" s="606"/>
      <c r="B720" s="606"/>
      <c r="C720" s="606"/>
      <c r="D720" s="606"/>
      <c r="G720" s="606"/>
      <c r="H720" s="606"/>
      <c r="I720" s="606"/>
    </row>
    <row r="721" spans="1:9" x14ac:dyDescent="0.25">
      <c r="A721" s="606"/>
      <c r="B721" s="606"/>
      <c r="C721" s="606"/>
      <c r="D721" s="606"/>
      <c r="G721" s="606"/>
      <c r="H721" s="606"/>
      <c r="I721" s="606"/>
    </row>
    <row r="722" spans="1:9" x14ac:dyDescent="0.25">
      <c r="A722" s="606"/>
      <c r="B722" s="606"/>
      <c r="C722" s="606"/>
      <c r="D722" s="606"/>
      <c r="G722" s="606"/>
      <c r="H722" s="606"/>
      <c r="I722" s="606"/>
    </row>
    <row r="723" spans="1:9" x14ac:dyDescent="0.25">
      <c r="A723" s="606"/>
      <c r="B723" s="606"/>
      <c r="C723" s="606"/>
      <c r="D723" s="606"/>
      <c r="G723" s="606"/>
      <c r="H723" s="606"/>
      <c r="I723" s="606"/>
    </row>
    <row r="724" spans="1:9" x14ac:dyDescent="0.25">
      <c r="A724" s="606"/>
      <c r="B724" s="606"/>
      <c r="C724" s="606"/>
      <c r="D724" s="606"/>
      <c r="G724" s="606"/>
      <c r="H724" s="606"/>
      <c r="I724" s="606"/>
    </row>
    <row r="725" spans="1:9" x14ac:dyDescent="0.25">
      <c r="A725" s="606"/>
      <c r="B725" s="606"/>
      <c r="C725" s="606"/>
      <c r="D725" s="606"/>
      <c r="G725" s="606"/>
      <c r="H725" s="606"/>
      <c r="I725" s="606"/>
    </row>
    <row r="726" spans="1:9" x14ac:dyDescent="0.25">
      <c r="A726" s="606"/>
      <c r="B726" s="606"/>
      <c r="C726" s="606"/>
      <c r="D726" s="606"/>
      <c r="G726" s="606"/>
      <c r="H726" s="606"/>
      <c r="I726" s="606"/>
    </row>
    <row r="727" spans="1:9" x14ac:dyDescent="0.25">
      <c r="A727" s="606"/>
      <c r="B727" s="606"/>
      <c r="C727" s="606"/>
      <c r="D727" s="606"/>
      <c r="G727" s="606"/>
      <c r="H727" s="606"/>
      <c r="I727" s="606"/>
    </row>
    <row r="728" spans="1:9" x14ac:dyDescent="0.25">
      <c r="A728" s="606"/>
      <c r="B728" s="606"/>
      <c r="C728" s="606"/>
      <c r="D728" s="606"/>
      <c r="G728" s="606"/>
      <c r="H728" s="606"/>
      <c r="I728" s="606"/>
    </row>
    <row r="729" spans="1:9" x14ac:dyDescent="0.25">
      <c r="A729" s="606"/>
      <c r="B729" s="606"/>
      <c r="C729" s="606"/>
      <c r="D729" s="606"/>
      <c r="G729" s="606"/>
      <c r="H729" s="606"/>
      <c r="I729" s="606"/>
    </row>
    <row r="730" spans="1:9" x14ac:dyDescent="0.25">
      <c r="A730" s="606"/>
      <c r="B730" s="606"/>
      <c r="C730" s="606"/>
      <c r="D730" s="606"/>
      <c r="G730" s="606"/>
      <c r="H730" s="606"/>
      <c r="I730" s="606"/>
    </row>
    <row r="731" spans="1:9" x14ac:dyDescent="0.25">
      <c r="A731" s="606"/>
      <c r="B731" s="606"/>
      <c r="C731" s="606"/>
      <c r="D731" s="606"/>
      <c r="G731" s="606"/>
      <c r="H731" s="606"/>
      <c r="I731" s="606"/>
    </row>
    <row r="732" spans="1:9" x14ac:dyDescent="0.25">
      <c r="A732" s="606"/>
      <c r="B732" s="606"/>
      <c r="C732" s="606"/>
      <c r="D732" s="606"/>
      <c r="G732" s="606"/>
      <c r="H732" s="606"/>
      <c r="I732" s="606"/>
    </row>
    <row r="733" spans="1:9" x14ac:dyDescent="0.25">
      <c r="A733" s="606"/>
      <c r="B733" s="606"/>
      <c r="C733" s="606"/>
      <c r="D733" s="606"/>
      <c r="G733" s="606"/>
      <c r="H733" s="606"/>
      <c r="I733" s="606"/>
    </row>
    <row r="734" spans="1:9" x14ac:dyDescent="0.25">
      <c r="A734" s="606"/>
      <c r="B734" s="606"/>
      <c r="C734" s="606"/>
      <c r="D734" s="606"/>
      <c r="G734" s="606"/>
      <c r="H734" s="606"/>
      <c r="I734" s="606"/>
    </row>
    <row r="735" spans="1:9" x14ac:dyDescent="0.25">
      <c r="A735" s="606"/>
      <c r="B735" s="606"/>
      <c r="C735" s="606"/>
      <c r="D735" s="606"/>
      <c r="G735" s="606"/>
      <c r="H735" s="606"/>
      <c r="I735" s="606"/>
    </row>
    <row r="736" spans="1:9" x14ac:dyDescent="0.25">
      <c r="A736" s="606"/>
      <c r="B736" s="606"/>
      <c r="C736" s="606"/>
      <c r="D736" s="606"/>
      <c r="G736" s="606"/>
      <c r="H736" s="606"/>
      <c r="I736" s="606"/>
    </row>
    <row r="737" spans="1:9" x14ac:dyDescent="0.25">
      <c r="A737" s="606"/>
      <c r="B737" s="606"/>
      <c r="C737" s="606"/>
      <c r="D737" s="606"/>
      <c r="G737" s="606"/>
      <c r="H737" s="606"/>
      <c r="I737" s="606"/>
    </row>
    <row r="738" spans="1:9" x14ac:dyDescent="0.25">
      <c r="A738" s="606"/>
      <c r="B738" s="606"/>
      <c r="C738" s="606"/>
      <c r="D738" s="606"/>
      <c r="G738" s="606"/>
      <c r="H738" s="606"/>
      <c r="I738" s="606"/>
    </row>
    <row r="739" spans="1:9" x14ac:dyDescent="0.25">
      <c r="A739" s="606"/>
      <c r="B739" s="606"/>
      <c r="C739" s="606"/>
      <c r="D739" s="606"/>
      <c r="G739" s="606"/>
      <c r="H739" s="606"/>
      <c r="I739" s="606"/>
    </row>
    <row r="740" spans="1:9" x14ac:dyDescent="0.25">
      <c r="A740" s="606"/>
      <c r="B740" s="606"/>
      <c r="C740" s="606"/>
      <c r="D740" s="606"/>
      <c r="G740" s="606"/>
      <c r="H740" s="606"/>
      <c r="I740" s="606"/>
    </row>
    <row r="741" spans="1:9" x14ac:dyDescent="0.25">
      <c r="A741" s="606"/>
      <c r="B741" s="606"/>
      <c r="C741" s="606"/>
      <c r="D741" s="606"/>
      <c r="G741" s="606"/>
      <c r="H741" s="606"/>
      <c r="I741" s="606"/>
    </row>
    <row r="742" spans="1:9" x14ac:dyDescent="0.25">
      <c r="A742" s="606"/>
      <c r="B742" s="606"/>
      <c r="C742" s="606"/>
      <c r="D742" s="606"/>
      <c r="G742" s="606"/>
      <c r="H742" s="606"/>
      <c r="I742" s="606"/>
    </row>
    <row r="743" spans="1:9" x14ac:dyDescent="0.25">
      <c r="A743" s="606"/>
      <c r="B743" s="606"/>
      <c r="C743" s="606"/>
      <c r="D743" s="606"/>
      <c r="G743" s="606"/>
      <c r="H743" s="606"/>
      <c r="I743" s="606"/>
    </row>
    <row r="744" spans="1:9" x14ac:dyDescent="0.25">
      <c r="A744" s="606"/>
      <c r="B744" s="606"/>
      <c r="C744" s="606"/>
      <c r="D744" s="606"/>
      <c r="G744" s="606"/>
      <c r="H744" s="606"/>
      <c r="I744" s="606"/>
    </row>
    <row r="745" spans="1:9" x14ac:dyDescent="0.25">
      <c r="A745" s="606"/>
      <c r="B745" s="606"/>
      <c r="C745" s="606"/>
      <c r="D745" s="606"/>
      <c r="G745" s="606"/>
      <c r="H745" s="606"/>
      <c r="I745" s="606"/>
    </row>
    <row r="746" spans="1:9" x14ac:dyDescent="0.25">
      <c r="A746" s="606"/>
      <c r="B746" s="606"/>
      <c r="C746" s="606"/>
      <c r="D746" s="606"/>
      <c r="G746" s="606"/>
      <c r="H746" s="606"/>
      <c r="I746" s="606"/>
    </row>
    <row r="747" spans="1:9" x14ac:dyDescent="0.25">
      <c r="A747" s="606"/>
      <c r="B747" s="606"/>
      <c r="C747" s="606"/>
      <c r="D747" s="606"/>
      <c r="G747" s="606"/>
      <c r="H747" s="606"/>
      <c r="I747" s="606"/>
    </row>
    <row r="748" spans="1:9" x14ac:dyDescent="0.25">
      <c r="A748" s="606"/>
      <c r="B748" s="606"/>
      <c r="C748" s="606"/>
      <c r="D748" s="606"/>
      <c r="G748" s="606"/>
      <c r="H748" s="606"/>
      <c r="I748" s="606"/>
    </row>
    <row r="749" spans="1:9" x14ac:dyDescent="0.25">
      <c r="A749" s="606"/>
      <c r="B749" s="606"/>
      <c r="C749" s="606"/>
      <c r="D749" s="606"/>
      <c r="G749" s="606"/>
      <c r="H749" s="606"/>
      <c r="I749" s="606"/>
    </row>
    <row r="750" spans="1:9" x14ac:dyDescent="0.25">
      <c r="A750" s="606"/>
      <c r="B750" s="606"/>
      <c r="C750" s="606"/>
      <c r="D750" s="606"/>
      <c r="G750" s="606"/>
      <c r="H750" s="606"/>
      <c r="I750" s="606"/>
    </row>
    <row r="751" spans="1:9" x14ac:dyDescent="0.25">
      <c r="A751" s="606"/>
      <c r="B751" s="606"/>
      <c r="C751" s="606"/>
      <c r="D751" s="606"/>
      <c r="G751" s="606"/>
      <c r="H751" s="606"/>
      <c r="I751" s="606"/>
    </row>
    <row r="752" spans="1:9" x14ac:dyDescent="0.25">
      <c r="A752" s="606"/>
      <c r="B752" s="606"/>
      <c r="C752" s="606"/>
      <c r="D752" s="606"/>
      <c r="G752" s="606"/>
      <c r="H752" s="606"/>
      <c r="I752" s="606"/>
    </row>
    <row r="753" spans="1:9" x14ac:dyDescent="0.25">
      <c r="A753" s="606"/>
      <c r="B753" s="606"/>
      <c r="C753" s="606"/>
      <c r="D753" s="606"/>
      <c r="G753" s="606"/>
      <c r="H753" s="606"/>
      <c r="I753" s="606"/>
    </row>
    <row r="754" spans="1:9" x14ac:dyDescent="0.25">
      <c r="A754" s="606"/>
      <c r="B754" s="606"/>
      <c r="C754" s="606"/>
      <c r="D754" s="606"/>
      <c r="G754" s="606"/>
      <c r="H754" s="606"/>
      <c r="I754" s="606"/>
    </row>
    <row r="755" spans="1:9" x14ac:dyDescent="0.25">
      <c r="A755" s="606"/>
      <c r="B755" s="606"/>
      <c r="C755" s="606"/>
      <c r="D755" s="606"/>
      <c r="G755" s="606"/>
      <c r="H755" s="606"/>
      <c r="I755" s="606"/>
    </row>
    <row r="756" spans="1:9" x14ac:dyDescent="0.25">
      <c r="A756" s="606"/>
      <c r="B756" s="606"/>
      <c r="C756" s="606"/>
      <c r="D756" s="606"/>
      <c r="G756" s="606"/>
      <c r="H756" s="606"/>
      <c r="I756" s="606"/>
    </row>
    <row r="757" spans="1:9" x14ac:dyDescent="0.25">
      <c r="A757" s="606"/>
      <c r="B757" s="606"/>
      <c r="C757" s="606"/>
      <c r="D757" s="606"/>
      <c r="G757" s="606"/>
      <c r="H757" s="606"/>
      <c r="I757" s="606"/>
    </row>
    <row r="758" spans="1:9" x14ac:dyDescent="0.25">
      <c r="A758" s="606"/>
      <c r="B758" s="606"/>
      <c r="C758" s="606"/>
      <c r="D758" s="606"/>
      <c r="G758" s="606"/>
      <c r="H758" s="606"/>
      <c r="I758" s="606"/>
    </row>
    <row r="759" spans="1:9" x14ac:dyDescent="0.25">
      <c r="A759" s="606"/>
      <c r="B759" s="606"/>
      <c r="C759" s="606"/>
      <c r="D759" s="606"/>
      <c r="G759" s="606"/>
      <c r="H759" s="606"/>
      <c r="I759" s="606"/>
    </row>
    <row r="760" spans="1:9" x14ac:dyDescent="0.25">
      <c r="A760" s="606"/>
      <c r="B760" s="606"/>
      <c r="C760" s="606"/>
      <c r="D760" s="606"/>
      <c r="G760" s="606"/>
      <c r="H760" s="606"/>
      <c r="I760" s="606"/>
    </row>
    <row r="761" spans="1:9" x14ac:dyDescent="0.25">
      <c r="A761" s="606"/>
      <c r="B761" s="606"/>
      <c r="C761" s="606"/>
      <c r="D761" s="606"/>
      <c r="G761" s="606"/>
      <c r="H761" s="606"/>
      <c r="I761" s="606"/>
    </row>
    <row r="762" spans="1:9" x14ac:dyDescent="0.25">
      <c r="A762" s="606"/>
      <c r="B762" s="606"/>
      <c r="C762" s="606"/>
      <c r="D762" s="606"/>
      <c r="G762" s="606"/>
      <c r="H762" s="606"/>
      <c r="I762" s="606"/>
    </row>
    <row r="763" spans="1:9" x14ac:dyDescent="0.25">
      <c r="A763" s="606"/>
      <c r="B763" s="606"/>
      <c r="C763" s="606"/>
      <c r="D763" s="606"/>
      <c r="G763" s="606"/>
      <c r="H763" s="606"/>
      <c r="I763" s="606"/>
    </row>
    <row r="764" spans="1:9" x14ac:dyDescent="0.25">
      <c r="A764" s="606"/>
      <c r="B764" s="606"/>
      <c r="C764" s="606"/>
      <c r="D764" s="606"/>
      <c r="G764" s="606"/>
      <c r="H764" s="606"/>
      <c r="I764" s="606"/>
    </row>
    <row r="765" spans="1:9" x14ac:dyDescent="0.25">
      <c r="A765" s="606"/>
      <c r="B765" s="606"/>
      <c r="C765" s="606"/>
      <c r="D765" s="606"/>
      <c r="G765" s="606"/>
      <c r="H765" s="606"/>
      <c r="I765" s="606"/>
    </row>
    <row r="766" spans="1:9" x14ac:dyDescent="0.25">
      <c r="A766" s="606"/>
      <c r="B766" s="606"/>
      <c r="C766" s="606"/>
      <c r="D766" s="606"/>
      <c r="G766" s="606"/>
      <c r="H766" s="606"/>
      <c r="I766" s="606"/>
    </row>
    <row r="767" spans="1:9" x14ac:dyDescent="0.25">
      <c r="A767" s="606"/>
      <c r="B767" s="606"/>
      <c r="C767" s="606"/>
      <c r="D767" s="606"/>
      <c r="G767" s="606"/>
      <c r="H767" s="606"/>
      <c r="I767" s="606"/>
    </row>
    <row r="768" spans="1:9" x14ac:dyDescent="0.25">
      <c r="A768" s="606"/>
      <c r="B768" s="606"/>
      <c r="C768" s="606"/>
      <c r="D768" s="606"/>
      <c r="G768" s="606"/>
      <c r="H768" s="606"/>
      <c r="I768" s="606"/>
    </row>
    <row r="769" spans="1:9" x14ac:dyDescent="0.25">
      <c r="A769" s="606"/>
      <c r="B769" s="606"/>
      <c r="C769" s="606"/>
      <c r="D769" s="606"/>
      <c r="G769" s="606"/>
      <c r="H769" s="606"/>
      <c r="I769" s="606"/>
    </row>
    <row r="770" spans="1:9" x14ac:dyDescent="0.25">
      <c r="A770" s="606"/>
      <c r="B770" s="606"/>
      <c r="C770" s="606"/>
      <c r="D770" s="606"/>
      <c r="G770" s="606"/>
      <c r="H770" s="606"/>
      <c r="I770" s="606"/>
    </row>
    <row r="771" spans="1:9" x14ac:dyDescent="0.25">
      <c r="A771" s="606"/>
      <c r="B771" s="606"/>
      <c r="C771" s="606"/>
      <c r="D771" s="606"/>
      <c r="G771" s="606"/>
      <c r="H771" s="606"/>
      <c r="I771" s="606"/>
    </row>
    <row r="772" spans="1:9" x14ac:dyDescent="0.25">
      <c r="A772" s="606"/>
      <c r="B772" s="606"/>
      <c r="C772" s="606"/>
      <c r="D772" s="606"/>
      <c r="G772" s="606"/>
      <c r="H772" s="606"/>
      <c r="I772" s="606"/>
    </row>
    <row r="773" spans="1:9" x14ac:dyDescent="0.25">
      <c r="A773" s="606"/>
      <c r="B773" s="606"/>
      <c r="C773" s="606"/>
      <c r="D773" s="606"/>
      <c r="G773" s="606"/>
      <c r="H773" s="606"/>
      <c r="I773" s="606"/>
    </row>
    <row r="774" spans="1:9" x14ac:dyDescent="0.25">
      <c r="A774" s="606"/>
      <c r="B774" s="606"/>
      <c r="C774" s="606"/>
      <c r="D774" s="606"/>
      <c r="G774" s="606"/>
      <c r="H774" s="606"/>
      <c r="I774" s="606"/>
    </row>
    <row r="775" spans="1:9" x14ac:dyDescent="0.25">
      <c r="A775" s="606"/>
      <c r="B775" s="606"/>
      <c r="C775" s="606"/>
      <c r="D775" s="606"/>
      <c r="G775" s="606"/>
      <c r="H775" s="606"/>
      <c r="I775" s="606"/>
    </row>
    <row r="776" spans="1:9" x14ac:dyDescent="0.25">
      <c r="A776" s="606"/>
      <c r="B776" s="606"/>
      <c r="C776" s="606"/>
      <c r="D776" s="606"/>
      <c r="G776" s="606"/>
      <c r="H776" s="606"/>
      <c r="I776" s="606"/>
    </row>
    <row r="777" spans="1:9" x14ac:dyDescent="0.25">
      <c r="A777" s="606"/>
      <c r="B777" s="606"/>
      <c r="C777" s="606"/>
      <c r="D777" s="606"/>
      <c r="G777" s="606"/>
      <c r="H777" s="606"/>
      <c r="I777" s="606"/>
    </row>
    <row r="778" spans="1:9" x14ac:dyDescent="0.25">
      <c r="A778" s="606"/>
      <c r="B778" s="606"/>
      <c r="C778" s="606"/>
      <c r="D778" s="606"/>
      <c r="G778" s="606"/>
      <c r="H778" s="606"/>
      <c r="I778" s="606"/>
    </row>
    <row r="779" spans="1:9" x14ac:dyDescent="0.25">
      <c r="A779" s="606"/>
      <c r="B779" s="606"/>
      <c r="C779" s="606"/>
      <c r="D779" s="606"/>
      <c r="G779" s="606"/>
      <c r="H779" s="606"/>
      <c r="I779" s="606"/>
    </row>
    <row r="780" spans="1:9" x14ac:dyDescent="0.25">
      <c r="A780" s="606"/>
      <c r="B780" s="606"/>
      <c r="C780" s="606"/>
      <c r="D780" s="606"/>
      <c r="G780" s="606"/>
      <c r="H780" s="606"/>
      <c r="I780" s="606"/>
    </row>
    <row r="781" spans="1:9" x14ac:dyDescent="0.25">
      <c r="A781" s="606"/>
      <c r="B781" s="606"/>
      <c r="C781" s="606"/>
      <c r="D781" s="606"/>
      <c r="G781" s="606"/>
      <c r="H781" s="606"/>
      <c r="I781" s="606"/>
    </row>
    <row r="782" spans="1:9" x14ac:dyDescent="0.25">
      <c r="A782" s="606"/>
      <c r="B782" s="606"/>
      <c r="C782" s="606"/>
      <c r="D782" s="606"/>
      <c r="G782" s="606"/>
      <c r="H782" s="606"/>
      <c r="I782" s="606"/>
    </row>
    <row r="783" spans="1:9" x14ac:dyDescent="0.25">
      <c r="A783" s="606"/>
      <c r="B783" s="606"/>
      <c r="C783" s="606"/>
      <c r="D783" s="606"/>
      <c r="G783" s="606"/>
      <c r="H783" s="606"/>
      <c r="I783" s="606"/>
    </row>
    <row r="784" spans="1:9" x14ac:dyDescent="0.25">
      <c r="A784" s="606"/>
      <c r="B784" s="606"/>
      <c r="C784" s="606"/>
      <c r="D784" s="606"/>
      <c r="G784" s="606"/>
      <c r="H784" s="606"/>
      <c r="I784" s="606"/>
    </row>
    <row r="785" spans="1:9" x14ac:dyDescent="0.25">
      <c r="A785" s="606"/>
      <c r="B785" s="606"/>
      <c r="C785" s="606"/>
      <c r="D785" s="606"/>
      <c r="G785" s="606"/>
      <c r="H785" s="606"/>
      <c r="I785" s="606"/>
    </row>
    <row r="786" spans="1:9" x14ac:dyDescent="0.25">
      <c r="A786" s="606"/>
      <c r="B786" s="606"/>
      <c r="C786" s="606"/>
      <c r="D786" s="606"/>
      <c r="G786" s="606"/>
      <c r="H786" s="606"/>
      <c r="I786" s="606"/>
    </row>
    <row r="787" spans="1:9" x14ac:dyDescent="0.25">
      <c r="A787" s="606"/>
      <c r="B787" s="606"/>
      <c r="C787" s="606"/>
      <c r="D787" s="606"/>
      <c r="G787" s="606"/>
      <c r="H787" s="606"/>
      <c r="I787" s="606"/>
    </row>
    <row r="788" spans="1:9" x14ac:dyDescent="0.25">
      <c r="A788" s="606"/>
      <c r="B788" s="606"/>
      <c r="C788" s="606"/>
      <c r="D788" s="606"/>
      <c r="G788" s="606"/>
      <c r="H788" s="606"/>
      <c r="I788" s="606"/>
    </row>
    <row r="789" spans="1:9" x14ac:dyDescent="0.25">
      <c r="A789" s="606"/>
      <c r="B789" s="606"/>
      <c r="C789" s="606"/>
      <c r="D789" s="606"/>
      <c r="G789" s="606"/>
      <c r="H789" s="606"/>
      <c r="I789" s="606"/>
    </row>
    <row r="790" spans="1:9" x14ac:dyDescent="0.25">
      <c r="A790" s="606"/>
      <c r="B790" s="606"/>
      <c r="C790" s="606"/>
      <c r="D790" s="606"/>
      <c r="G790" s="606"/>
      <c r="H790" s="606"/>
      <c r="I790" s="606"/>
    </row>
    <row r="791" spans="1:9" x14ac:dyDescent="0.25">
      <c r="A791" s="606"/>
      <c r="B791" s="606"/>
      <c r="C791" s="606"/>
      <c r="D791" s="606"/>
      <c r="G791" s="606"/>
      <c r="H791" s="606"/>
      <c r="I791" s="606"/>
    </row>
    <row r="792" spans="1:9" x14ac:dyDescent="0.25">
      <c r="A792" s="606"/>
      <c r="B792" s="606"/>
      <c r="C792" s="606"/>
      <c r="D792" s="606"/>
      <c r="G792" s="606"/>
      <c r="H792" s="606"/>
      <c r="I792" s="606"/>
    </row>
    <row r="793" spans="1:9" x14ac:dyDescent="0.25">
      <c r="A793" s="606"/>
      <c r="B793" s="606"/>
      <c r="C793" s="606"/>
      <c r="D793" s="606"/>
      <c r="G793" s="606"/>
      <c r="H793" s="606"/>
      <c r="I793" s="606"/>
    </row>
    <row r="794" spans="1:9" x14ac:dyDescent="0.25">
      <c r="A794" s="606"/>
      <c r="B794" s="606"/>
      <c r="C794" s="606"/>
      <c r="D794" s="606"/>
      <c r="G794" s="606"/>
      <c r="H794" s="606"/>
      <c r="I794" s="606"/>
    </row>
    <row r="795" spans="1:9" x14ac:dyDescent="0.25">
      <c r="A795" s="606"/>
      <c r="B795" s="606"/>
      <c r="C795" s="606"/>
      <c r="D795" s="606"/>
      <c r="G795" s="606"/>
      <c r="H795" s="606"/>
      <c r="I795" s="606"/>
    </row>
    <row r="796" spans="1:9" x14ac:dyDescent="0.25">
      <c r="A796" s="606"/>
      <c r="B796" s="606"/>
      <c r="C796" s="606"/>
      <c r="D796" s="606"/>
      <c r="G796" s="606"/>
      <c r="H796" s="606"/>
      <c r="I796" s="606"/>
    </row>
    <row r="797" spans="1:9" x14ac:dyDescent="0.25">
      <c r="A797" s="606"/>
      <c r="B797" s="606"/>
      <c r="C797" s="606"/>
      <c r="D797" s="606"/>
      <c r="G797" s="606"/>
      <c r="H797" s="606"/>
      <c r="I797" s="606"/>
    </row>
    <row r="798" spans="1:9" x14ac:dyDescent="0.25">
      <c r="A798" s="606"/>
      <c r="B798" s="606"/>
      <c r="C798" s="606"/>
      <c r="D798" s="606"/>
      <c r="G798" s="606"/>
      <c r="H798" s="606"/>
      <c r="I798" s="606"/>
    </row>
    <row r="799" spans="1:9" x14ac:dyDescent="0.25">
      <c r="A799" s="606"/>
      <c r="B799" s="606"/>
      <c r="C799" s="606"/>
      <c r="D799" s="606"/>
      <c r="G799" s="606"/>
      <c r="H799" s="606"/>
      <c r="I799" s="606"/>
    </row>
    <row r="800" spans="1:9" x14ac:dyDescent="0.25">
      <c r="A800" s="606"/>
      <c r="B800" s="606"/>
      <c r="C800" s="606"/>
      <c r="D800" s="606"/>
      <c r="G800" s="606"/>
      <c r="H800" s="606"/>
      <c r="I800" s="606"/>
    </row>
    <row r="801" spans="1:9" x14ac:dyDescent="0.25">
      <c r="A801" s="606"/>
      <c r="B801" s="606"/>
      <c r="C801" s="606"/>
      <c r="D801" s="606"/>
      <c r="G801" s="606"/>
      <c r="H801" s="606"/>
      <c r="I801" s="606"/>
    </row>
    <row r="802" spans="1:9" x14ac:dyDescent="0.25">
      <c r="A802" s="606"/>
      <c r="B802" s="606"/>
      <c r="C802" s="606"/>
      <c r="D802" s="606"/>
      <c r="G802" s="606"/>
      <c r="H802" s="606"/>
      <c r="I802" s="606"/>
    </row>
    <row r="803" spans="1:9" x14ac:dyDescent="0.25">
      <c r="A803" s="606"/>
      <c r="B803" s="606"/>
      <c r="C803" s="606"/>
      <c r="D803" s="606"/>
      <c r="G803" s="606"/>
      <c r="H803" s="606"/>
      <c r="I803" s="606"/>
    </row>
    <row r="804" spans="1:9" x14ac:dyDescent="0.25">
      <c r="A804" s="606"/>
      <c r="B804" s="606"/>
      <c r="C804" s="606"/>
      <c r="D804" s="606"/>
      <c r="G804" s="606"/>
      <c r="H804" s="606"/>
      <c r="I804" s="606"/>
    </row>
    <row r="805" spans="1:9" x14ac:dyDescent="0.25">
      <c r="A805" s="606"/>
      <c r="B805" s="606"/>
      <c r="C805" s="606"/>
      <c r="D805" s="606"/>
      <c r="G805" s="606"/>
      <c r="H805" s="606"/>
      <c r="I805" s="606"/>
    </row>
    <row r="806" spans="1:9" x14ac:dyDescent="0.25">
      <c r="A806" s="606"/>
      <c r="B806" s="606"/>
      <c r="C806" s="606"/>
      <c r="D806" s="606"/>
      <c r="G806" s="606"/>
      <c r="H806" s="606"/>
      <c r="I806" s="606"/>
    </row>
    <row r="807" spans="1:9" x14ac:dyDescent="0.25">
      <c r="A807" s="606"/>
      <c r="B807" s="606"/>
      <c r="C807" s="606"/>
      <c r="D807" s="606"/>
      <c r="G807" s="606"/>
      <c r="H807" s="606"/>
      <c r="I807" s="606"/>
    </row>
    <row r="808" spans="1:9" x14ac:dyDescent="0.25">
      <c r="A808" s="606"/>
      <c r="B808" s="606"/>
      <c r="C808" s="606"/>
      <c r="D808" s="606"/>
      <c r="G808" s="606"/>
      <c r="H808" s="606"/>
      <c r="I808" s="606"/>
    </row>
    <row r="809" spans="1:9" x14ac:dyDescent="0.25">
      <c r="A809" s="606"/>
      <c r="B809" s="606"/>
      <c r="C809" s="606"/>
      <c r="D809" s="606"/>
      <c r="G809" s="606"/>
      <c r="H809" s="606"/>
      <c r="I809" s="606"/>
    </row>
    <row r="810" spans="1:9" x14ac:dyDescent="0.25">
      <c r="A810" s="606"/>
      <c r="B810" s="606"/>
      <c r="C810" s="606"/>
      <c r="D810" s="606"/>
      <c r="G810" s="606"/>
      <c r="H810" s="606"/>
      <c r="I810" s="606"/>
    </row>
    <row r="811" spans="1:9" x14ac:dyDescent="0.25">
      <c r="A811" s="606"/>
      <c r="B811" s="606"/>
      <c r="C811" s="606"/>
      <c r="D811" s="606"/>
      <c r="G811" s="606"/>
      <c r="H811" s="606"/>
      <c r="I811" s="606"/>
    </row>
    <row r="812" spans="1:9" x14ac:dyDescent="0.25">
      <c r="A812" s="606"/>
      <c r="B812" s="606"/>
      <c r="C812" s="606"/>
      <c r="D812" s="606"/>
      <c r="G812" s="606"/>
      <c r="H812" s="606"/>
      <c r="I812" s="606"/>
    </row>
    <row r="813" spans="1:9" x14ac:dyDescent="0.25">
      <c r="A813" s="606"/>
      <c r="B813" s="606"/>
      <c r="C813" s="606"/>
      <c r="D813" s="606"/>
      <c r="G813" s="606"/>
      <c r="H813" s="606"/>
      <c r="I813" s="606"/>
    </row>
    <row r="814" spans="1:9" x14ac:dyDescent="0.25">
      <c r="A814" s="606"/>
      <c r="B814" s="606"/>
      <c r="C814" s="606"/>
      <c r="D814" s="606"/>
      <c r="G814" s="606"/>
      <c r="H814" s="606"/>
      <c r="I814" s="606"/>
    </row>
    <row r="815" spans="1:9" x14ac:dyDescent="0.25">
      <c r="A815" s="606"/>
      <c r="B815" s="606"/>
      <c r="C815" s="606"/>
      <c r="D815" s="606"/>
      <c r="G815" s="606"/>
      <c r="H815" s="606"/>
      <c r="I815" s="606"/>
    </row>
    <row r="816" spans="1:9" x14ac:dyDescent="0.25">
      <c r="A816" s="606"/>
      <c r="B816" s="606"/>
      <c r="C816" s="606"/>
      <c r="D816" s="606"/>
      <c r="G816" s="606"/>
      <c r="H816" s="606"/>
      <c r="I816" s="606"/>
    </row>
    <row r="817" spans="1:9" x14ac:dyDescent="0.25">
      <c r="A817" s="606"/>
      <c r="B817" s="606"/>
      <c r="C817" s="606"/>
      <c r="D817" s="606"/>
      <c r="G817" s="606"/>
      <c r="H817" s="606"/>
      <c r="I817" s="606"/>
    </row>
    <row r="818" spans="1:9" x14ac:dyDescent="0.25">
      <c r="A818" s="606"/>
      <c r="B818" s="606"/>
      <c r="C818" s="606"/>
      <c r="D818" s="606"/>
      <c r="G818" s="606"/>
      <c r="H818" s="606"/>
      <c r="I818" s="606"/>
    </row>
    <row r="819" spans="1:9" x14ac:dyDescent="0.25">
      <c r="A819" s="606"/>
      <c r="B819" s="606"/>
      <c r="C819" s="606"/>
      <c r="D819" s="606"/>
      <c r="G819" s="606"/>
      <c r="H819" s="606"/>
      <c r="I819" s="606"/>
    </row>
    <row r="820" spans="1:9" x14ac:dyDescent="0.25">
      <c r="A820" s="606"/>
      <c r="B820" s="606"/>
      <c r="C820" s="606"/>
      <c r="D820" s="606"/>
      <c r="G820" s="606"/>
      <c r="H820" s="606"/>
      <c r="I820" s="606"/>
    </row>
    <row r="821" spans="1:9" x14ac:dyDescent="0.25">
      <c r="A821" s="606"/>
      <c r="B821" s="606"/>
      <c r="C821" s="606"/>
      <c r="D821" s="606"/>
      <c r="G821" s="606"/>
      <c r="H821" s="606"/>
      <c r="I821" s="606"/>
    </row>
    <row r="822" spans="1:9" x14ac:dyDescent="0.25">
      <c r="A822" s="606"/>
      <c r="B822" s="606"/>
      <c r="C822" s="606"/>
      <c r="D822" s="606"/>
      <c r="G822" s="606"/>
      <c r="H822" s="606"/>
      <c r="I822" s="606"/>
    </row>
    <row r="823" spans="1:9" x14ac:dyDescent="0.25">
      <c r="A823" s="606"/>
      <c r="B823" s="606"/>
      <c r="C823" s="606"/>
      <c r="D823" s="606"/>
      <c r="G823" s="606"/>
      <c r="H823" s="606"/>
      <c r="I823" s="606"/>
    </row>
    <row r="824" spans="1:9" x14ac:dyDescent="0.25">
      <c r="A824" s="606"/>
      <c r="B824" s="606"/>
      <c r="C824" s="606"/>
      <c r="D824" s="606"/>
      <c r="G824" s="606"/>
      <c r="H824" s="606"/>
      <c r="I824" s="606"/>
    </row>
    <row r="825" spans="1:9" x14ac:dyDescent="0.25">
      <c r="A825" s="606"/>
      <c r="B825" s="606"/>
      <c r="C825" s="606"/>
      <c r="D825" s="606"/>
      <c r="G825" s="606"/>
      <c r="H825" s="606"/>
      <c r="I825" s="606"/>
    </row>
    <row r="826" spans="1:9" x14ac:dyDescent="0.25">
      <c r="A826" s="606"/>
      <c r="B826" s="606"/>
      <c r="C826" s="606"/>
      <c r="D826" s="606"/>
      <c r="G826" s="606"/>
      <c r="H826" s="606"/>
      <c r="I826" s="606"/>
    </row>
    <row r="827" spans="1:9" x14ac:dyDescent="0.25">
      <c r="A827" s="606"/>
      <c r="B827" s="606"/>
      <c r="C827" s="606"/>
      <c r="D827" s="606"/>
      <c r="G827" s="606"/>
      <c r="H827" s="606"/>
      <c r="I827" s="606"/>
    </row>
    <row r="828" spans="1:9" x14ac:dyDescent="0.25">
      <c r="A828" s="606"/>
      <c r="B828" s="606"/>
      <c r="C828" s="606"/>
      <c r="D828" s="606"/>
      <c r="G828" s="606"/>
      <c r="H828" s="606"/>
      <c r="I828" s="606"/>
    </row>
    <row r="829" spans="1:9" x14ac:dyDescent="0.25">
      <c r="A829" s="606"/>
      <c r="B829" s="606"/>
      <c r="C829" s="606"/>
      <c r="D829" s="606"/>
      <c r="G829" s="606"/>
      <c r="H829" s="606"/>
      <c r="I829" s="606"/>
    </row>
    <row r="830" spans="1:9" x14ac:dyDescent="0.25">
      <c r="A830" s="606"/>
      <c r="B830" s="606"/>
      <c r="C830" s="606"/>
      <c r="D830" s="606"/>
      <c r="G830" s="606"/>
      <c r="H830" s="606"/>
      <c r="I830" s="606"/>
    </row>
    <row r="831" spans="1:9" x14ac:dyDescent="0.25">
      <c r="A831" s="606"/>
      <c r="B831" s="606"/>
      <c r="C831" s="606"/>
      <c r="D831" s="606"/>
      <c r="G831" s="606"/>
      <c r="H831" s="606"/>
      <c r="I831" s="606"/>
    </row>
    <row r="832" spans="1:9" x14ac:dyDescent="0.25">
      <c r="A832" s="606"/>
      <c r="B832" s="606"/>
      <c r="C832" s="606"/>
      <c r="D832" s="606"/>
      <c r="G832" s="606"/>
      <c r="H832" s="606"/>
      <c r="I832" s="606"/>
    </row>
    <row r="833" spans="1:9" x14ac:dyDescent="0.25">
      <c r="A833" s="606"/>
      <c r="B833" s="606"/>
      <c r="C833" s="606"/>
      <c r="D833" s="606"/>
      <c r="G833" s="606"/>
      <c r="H833" s="606"/>
      <c r="I833" s="606"/>
    </row>
    <row r="834" spans="1:9" x14ac:dyDescent="0.25">
      <c r="A834" s="606"/>
      <c r="B834" s="606"/>
      <c r="C834" s="606"/>
      <c r="D834" s="606"/>
      <c r="G834" s="606"/>
      <c r="H834" s="606"/>
      <c r="I834" s="606"/>
    </row>
    <row r="835" spans="1:9" x14ac:dyDescent="0.25">
      <c r="A835" s="606"/>
      <c r="B835" s="606"/>
      <c r="C835" s="606"/>
      <c r="D835" s="606"/>
      <c r="G835" s="606"/>
      <c r="H835" s="606"/>
      <c r="I835" s="606"/>
    </row>
    <row r="836" spans="1:9" x14ac:dyDescent="0.25">
      <c r="A836" s="606"/>
      <c r="B836" s="606"/>
      <c r="C836" s="606"/>
      <c r="D836" s="606"/>
      <c r="G836" s="606"/>
      <c r="H836" s="606"/>
      <c r="I836" s="606"/>
    </row>
    <row r="837" spans="1:9" x14ac:dyDescent="0.25">
      <c r="A837" s="606"/>
      <c r="B837" s="606"/>
      <c r="C837" s="606"/>
      <c r="D837" s="606"/>
      <c r="G837" s="606"/>
      <c r="H837" s="606"/>
      <c r="I837" s="606"/>
    </row>
    <row r="838" spans="1:9" x14ac:dyDescent="0.25">
      <c r="A838" s="606"/>
      <c r="B838" s="606"/>
      <c r="C838" s="606"/>
      <c r="D838" s="606"/>
      <c r="G838" s="606"/>
      <c r="H838" s="606"/>
      <c r="I838" s="606"/>
    </row>
    <row r="839" spans="1:9" x14ac:dyDescent="0.25">
      <c r="A839" s="606"/>
      <c r="B839" s="606"/>
      <c r="C839" s="606"/>
      <c r="D839" s="606"/>
      <c r="G839" s="606"/>
      <c r="H839" s="606"/>
      <c r="I839" s="606"/>
    </row>
    <row r="840" spans="1:9" x14ac:dyDescent="0.25">
      <c r="A840" s="606"/>
      <c r="B840" s="606"/>
      <c r="C840" s="606"/>
      <c r="D840" s="606"/>
      <c r="G840" s="606"/>
      <c r="H840" s="606"/>
      <c r="I840" s="606"/>
    </row>
    <row r="841" spans="1:9" x14ac:dyDescent="0.25">
      <c r="A841" s="606"/>
      <c r="B841" s="606"/>
      <c r="C841" s="606"/>
      <c r="D841" s="606"/>
      <c r="G841" s="606"/>
      <c r="H841" s="606"/>
      <c r="I841" s="606"/>
    </row>
    <row r="842" spans="1:9" x14ac:dyDescent="0.25">
      <c r="A842" s="606"/>
      <c r="B842" s="606"/>
      <c r="C842" s="606"/>
      <c r="D842" s="606"/>
      <c r="G842" s="606"/>
      <c r="H842" s="606"/>
      <c r="I842" s="606"/>
    </row>
    <row r="843" spans="1:9" x14ac:dyDescent="0.25">
      <c r="A843" s="606"/>
      <c r="B843" s="606"/>
      <c r="C843" s="606"/>
      <c r="D843" s="606"/>
      <c r="G843" s="606"/>
      <c r="H843" s="606"/>
      <c r="I843" s="606"/>
    </row>
    <row r="844" spans="1:9" x14ac:dyDescent="0.25">
      <c r="A844" s="606"/>
      <c r="B844" s="606"/>
      <c r="C844" s="606"/>
      <c r="D844" s="606"/>
      <c r="G844" s="606"/>
      <c r="H844" s="606"/>
      <c r="I844" s="606"/>
    </row>
    <row r="845" spans="1:9" x14ac:dyDescent="0.25">
      <c r="A845" s="606"/>
      <c r="B845" s="606"/>
      <c r="C845" s="606"/>
      <c r="D845" s="606"/>
      <c r="G845" s="606"/>
      <c r="H845" s="606"/>
      <c r="I845" s="606"/>
    </row>
    <row r="846" spans="1:9" x14ac:dyDescent="0.25">
      <c r="A846" s="606"/>
      <c r="B846" s="606"/>
      <c r="C846" s="606"/>
      <c r="D846" s="606"/>
      <c r="G846" s="606"/>
      <c r="H846" s="606"/>
      <c r="I846" s="606"/>
    </row>
    <row r="847" spans="1:9" x14ac:dyDescent="0.25">
      <c r="A847" s="606"/>
      <c r="B847" s="606"/>
      <c r="C847" s="606"/>
      <c r="D847" s="606"/>
      <c r="G847" s="606"/>
      <c r="H847" s="606"/>
      <c r="I847" s="606"/>
    </row>
    <row r="848" spans="1:9" x14ac:dyDescent="0.25">
      <c r="A848" s="606"/>
      <c r="B848" s="606"/>
      <c r="C848" s="606"/>
      <c r="D848" s="606"/>
      <c r="G848" s="606"/>
      <c r="H848" s="606"/>
      <c r="I848" s="606"/>
    </row>
    <row r="849" spans="1:9" x14ac:dyDescent="0.25">
      <c r="A849" s="606"/>
      <c r="B849" s="606"/>
      <c r="C849" s="606"/>
      <c r="D849" s="606"/>
      <c r="G849" s="606"/>
      <c r="H849" s="606"/>
      <c r="I849" s="606"/>
    </row>
    <row r="850" spans="1:9" x14ac:dyDescent="0.25">
      <c r="A850" s="606"/>
      <c r="B850" s="606"/>
      <c r="C850" s="606"/>
      <c r="D850" s="606"/>
      <c r="G850" s="606"/>
      <c r="H850" s="606"/>
      <c r="I850" s="606"/>
    </row>
    <row r="851" spans="1:9" x14ac:dyDescent="0.25">
      <c r="A851" s="606"/>
      <c r="B851" s="606"/>
      <c r="C851" s="606"/>
      <c r="D851" s="606"/>
      <c r="G851" s="606"/>
      <c r="H851" s="606"/>
      <c r="I851" s="606"/>
    </row>
    <row r="852" spans="1:9" x14ac:dyDescent="0.25">
      <c r="A852" s="606"/>
      <c r="B852" s="606"/>
      <c r="C852" s="606"/>
      <c r="D852" s="606"/>
      <c r="G852" s="606"/>
      <c r="H852" s="606"/>
      <c r="I852" s="606"/>
    </row>
    <row r="853" spans="1:9" x14ac:dyDescent="0.25">
      <c r="A853" s="606"/>
      <c r="B853" s="606"/>
      <c r="C853" s="606"/>
      <c r="D853" s="606"/>
      <c r="G853" s="606"/>
      <c r="H853" s="606"/>
      <c r="I853" s="606"/>
    </row>
    <row r="854" spans="1:9" x14ac:dyDescent="0.25">
      <c r="A854" s="606"/>
      <c r="B854" s="606"/>
      <c r="C854" s="606"/>
      <c r="D854" s="606"/>
      <c r="G854" s="606"/>
      <c r="H854" s="606"/>
      <c r="I854" s="606"/>
    </row>
    <row r="855" spans="1:9" x14ac:dyDescent="0.25">
      <c r="A855" s="606"/>
      <c r="B855" s="606"/>
      <c r="C855" s="606"/>
      <c r="D855" s="606"/>
      <c r="G855" s="606"/>
      <c r="H855" s="606"/>
      <c r="I855" s="606"/>
    </row>
    <row r="856" spans="1:9" x14ac:dyDescent="0.25">
      <c r="A856" s="606"/>
      <c r="B856" s="606"/>
      <c r="C856" s="606"/>
      <c r="D856" s="606"/>
      <c r="G856" s="606"/>
      <c r="H856" s="606"/>
      <c r="I856" s="606"/>
    </row>
    <row r="857" spans="1:9" x14ac:dyDescent="0.25">
      <c r="A857" s="606"/>
      <c r="B857" s="606"/>
      <c r="C857" s="606"/>
      <c r="D857" s="606"/>
      <c r="G857" s="606"/>
      <c r="H857" s="606"/>
      <c r="I857" s="606"/>
    </row>
    <row r="858" spans="1:9" x14ac:dyDescent="0.25">
      <c r="A858" s="606"/>
      <c r="B858" s="606"/>
      <c r="C858" s="606"/>
      <c r="D858" s="606"/>
      <c r="G858" s="606"/>
      <c r="H858" s="606"/>
      <c r="I858" s="606"/>
    </row>
    <row r="859" spans="1:9" x14ac:dyDescent="0.25">
      <c r="A859" s="606"/>
      <c r="B859" s="606"/>
      <c r="C859" s="606"/>
      <c r="D859" s="606"/>
      <c r="G859" s="606"/>
      <c r="H859" s="606"/>
      <c r="I859" s="606"/>
    </row>
    <row r="860" spans="1:9" x14ac:dyDescent="0.25">
      <c r="A860" s="606"/>
      <c r="B860" s="606"/>
      <c r="C860" s="606"/>
      <c r="D860" s="606"/>
      <c r="G860" s="606"/>
      <c r="H860" s="606"/>
      <c r="I860" s="606"/>
    </row>
    <row r="861" spans="1:9" x14ac:dyDescent="0.25">
      <c r="A861" s="606"/>
      <c r="B861" s="606"/>
      <c r="C861" s="606"/>
      <c r="D861" s="606"/>
      <c r="G861" s="606"/>
      <c r="H861" s="606"/>
      <c r="I861" s="606"/>
    </row>
    <row r="862" spans="1:9" x14ac:dyDescent="0.25">
      <c r="A862" s="606"/>
      <c r="B862" s="606"/>
      <c r="C862" s="606"/>
      <c r="D862" s="606"/>
      <c r="G862" s="606"/>
      <c r="H862" s="606"/>
      <c r="I862" s="606"/>
    </row>
    <row r="863" spans="1:9" x14ac:dyDescent="0.25">
      <c r="A863" s="606"/>
      <c r="B863" s="606"/>
      <c r="C863" s="606"/>
      <c r="D863" s="606"/>
      <c r="G863" s="606"/>
      <c r="H863" s="606"/>
      <c r="I863" s="606"/>
    </row>
    <row r="864" spans="1:9" x14ac:dyDescent="0.25">
      <c r="A864" s="606"/>
      <c r="B864" s="606"/>
      <c r="C864" s="606"/>
      <c r="D864" s="606"/>
      <c r="G864" s="606"/>
      <c r="H864" s="606"/>
      <c r="I864" s="606"/>
    </row>
    <row r="865" spans="1:9" x14ac:dyDescent="0.25">
      <c r="A865" s="606"/>
      <c r="B865" s="606"/>
      <c r="C865" s="606"/>
      <c r="D865" s="606"/>
      <c r="G865" s="606"/>
      <c r="H865" s="606"/>
      <c r="I865" s="606"/>
    </row>
    <row r="866" spans="1:9" x14ac:dyDescent="0.25">
      <c r="A866" s="606"/>
      <c r="B866" s="606"/>
      <c r="C866" s="606"/>
      <c r="D866" s="606"/>
      <c r="G866" s="606"/>
      <c r="H866" s="606"/>
      <c r="I866" s="606"/>
    </row>
    <row r="867" spans="1:9" x14ac:dyDescent="0.25">
      <c r="A867" s="606"/>
      <c r="B867" s="606"/>
      <c r="C867" s="606"/>
      <c r="D867" s="606"/>
      <c r="G867" s="606"/>
      <c r="H867" s="606"/>
      <c r="I867" s="606"/>
    </row>
    <row r="868" spans="1:9" x14ac:dyDescent="0.25">
      <c r="A868" s="606"/>
      <c r="B868" s="606"/>
      <c r="C868" s="606"/>
      <c r="D868" s="606"/>
      <c r="G868" s="606"/>
      <c r="H868" s="606"/>
      <c r="I868" s="606"/>
    </row>
    <row r="869" spans="1:9" x14ac:dyDescent="0.25">
      <c r="A869" s="606"/>
      <c r="B869" s="606"/>
      <c r="C869" s="606"/>
      <c r="D869" s="606"/>
      <c r="G869" s="606"/>
      <c r="H869" s="606"/>
      <c r="I869" s="606"/>
    </row>
    <row r="870" spans="1:9" x14ac:dyDescent="0.25">
      <c r="A870" s="606"/>
      <c r="B870" s="606"/>
      <c r="C870" s="606"/>
      <c r="D870" s="606"/>
      <c r="G870" s="606"/>
      <c r="H870" s="606"/>
      <c r="I870" s="606"/>
    </row>
    <row r="871" spans="1:9" x14ac:dyDescent="0.25">
      <c r="A871" s="606"/>
      <c r="B871" s="606"/>
      <c r="C871" s="606"/>
      <c r="D871" s="606"/>
      <c r="G871" s="606"/>
      <c r="H871" s="606"/>
      <c r="I871" s="606"/>
    </row>
    <row r="872" spans="1:9" x14ac:dyDescent="0.25">
      <c r="A872" s="606"/>
      <c r="B872" s="606"/>
      <c r="C872" s="606"/>
      <c r="D872" s="606"/>
      <c r="G872" s="606"/>
      <c r="H872" s="606"/>
      <c r="I872" s="606"/>
    </row>
    <row r="873" spans="1:9" x14ac:dyDescent="0.25">
      <c r="A873" s="606"/>
      <c r="B873" s="606"/>
      <c r="C873" s="606"/>
      <c r="D873" s="606"/>
      <c r="G873" s="606"/>
      <c r="H873" s="606"/>
      <c r="I873" s="606"/>
    </row>
    <row r="874" spans="1:9" x14ac:dyDescent="0.25">
      <c r="A874" s="606"/>
      <c r="B874" s="606"/>
      <c r="C874" s="606"/>
      <c r="D874" s="606"/>
      <c r="G874" s="606"/>
      <c r="H874" s="606"/>
      <c r="I874" s="606"/>
    </row>
    <row r="875" spans="1:9" x14ac:dyDescent="0.25">
      <c r="A875" s="606"/>
      <c r="B875" s="606"/>
      <c r="C875" s="606"/>
      <c r="D875" s="606"/>
      <c r="G875" s="606"/>
      <c r="H875" s="606"/>
      <c r="I875" s="606"/>
    </row>
    <row r="876" spans="1:9" x14ac:dyDescent="0.25">
      <c r="A876" s="606"/>
      <c r="B876" s="606"/>
      <c r="C876" s="606"/>
      <c r="D876" s="606"/>
      <c r="G876" s="606"/>
      <c r="H876" s="606"/>
      <c r="I876" s="606"/>
    </row>
    <row r="877" spans="1:9" x14ac:dyDescent="0.25">
      <c r="A877" s="606"/>
      <c r="B877" s="606"/>
      <c r="C877" s="606"/>
      <c r="D877" s="606"/>
      <c r="G877" s="606"/>
      <c r="H877" s="606"/>
      <c r="I877" s="606"/>
    </row>
    <row r="878" spans="1:9" x14ac:dyDescent="0.25">
      <c r="A878" s="606"/>
      <c r="B878" s="606"/>
      <c r="C878" s="606"/>
      <c r="D878" s="606"/>
      <c r="G878" s="606"/>
      <c r="H878" s="606"/>
      <c r="I878" s="606"/>
    </row>
    <row r="879" spans="1:9" x14ac:dyDescent="0.25">
      <c r="A879" s="606"/>
      <c r="B879" s="606"/>
      <c r="C879" s="606"/>
      <c r="D879" s="606"/>
      <c r="G879" s="606"/>
      <c r="H879" s="606"/>
      <c r="I879" s="606"/>
    </row>
    <row r="880" spans="1:9" x14ac:dyDescent="0.25">
      <c r="A880" s="606"/>
      <c r="B880" s="606"/>
      <c r="C880" s="606"/>
      <c r="D880" s="606"/>
      <c r="G880" s="606"/>
      <c r="H880" s="606"/>
      <c r="I880" s="606"/>
    </row>
    <row r="881" spans="1:9" x14ac:dyDescent="0.25">
      <c r="A881" s="606"/>
      <c r="B881" s="606"/>
      <c r="C881" s="606"/>
      <c r="D881" s="606"/>
      <c r="G881" s="606"/>
      <c r="H881" s="606"/>
      <c r="I881" s="606"/>
    </row>
    <row r="882" spans="1:9" x14ac:dyDescent="0.25">
      <c r="A882" s="606"/>
      <c r="B882" s="606"/>
      <c r="C882" s="606"/>
      <c r="D882" s="606"/>
      <c r="G882" s="606"/>
      <c r="H882" s="606"/>
      <c r="I882" s="606"/>
    </row>
    <row r="883" spans="1:9" x14ac:dyDescent="0.25">
      <c r="A883" s="606"/>
      <c r="B883" s="606"/>
      <c r="C883" s="606"/>
      <c r="D883" s="606"/>
      <c r="G883" s="606"/>
      <c r="H883" s="606"/>
      <c r="I883" s="606"/>
    </row>
    <row r="884" spans="1:9" x14ac:dyDescent="0.25">
      <c r="A884" s="606"/>
      <c r="B884" s="606"/>
      <c r="C884" s="606"/>
      <c r="D884" s="606"/>
      <c r="G884" s="606"/>
      <c r="H884" s="606"/>
      <c r="I884" s="606"/>
    </row>
    <row r="885" spans="1:9" x14ac:dyDescent="0.25">
      <c r="A885" s="606"/>
      <c r="B885" s="606"/>
      <c r="C885" s="606"/>
      <c r="D885" s="606"/>
      <c r="G885" s="606"/>
      <c r="H885" s="606"/>
      <c r="I885" s="606"/>
    </row>
    <row r="886" spans="1:9" x14ac:dyDescent="0.25">
      <c r="A886" s="606"/>
      <c r="B886" s="606"/>
      <c r="C886" s="606"/>
      <c r="D886" s="606"/>
      <c r="G886" s="606"/>
      <c r="H886" s="606"/>
      <c r="I886" s="606"/>
    </row>
    <row r="887" spans="1:9" x14ac:dyDescent="0.25">
      <c r="A887" s="606"/>
      <c r="B887" s="606"/>
      <c r="C887" s="606"/>
      <c r="D887" s="606"/>
      <c r="G887" s="606"/>
      <c r="H887" s="606"/>
      <c r="I887" s="606"/>
    </row>
    <row r="888" spans="1:9" x14ac:dyDescent="0.25">
      <c r="A888" s="606"/>
      <c r="B888" s="606"/>
      <c r="C888" s="606"/>
      <c r="D888" s="606"/>
      <c r="G888" s="606"/>
      <c r="H888" s="606"/>
      <c r="I888" s="606"/>
    </row>
    <row r="889" spans="1:9" x14ac:dyDescent="0.25">
      <c r="A889" s="606"/>
      <c r="B889" s="606"/>
      <c r="C889" s="606"/>
      <c r="D889" s="606"/>
      <c r="G889" s="606"/>
      <c r="H889" s="606"/>
      <c r="I889" s="606"/>
    </row>
    <row r="890" spans="1:9" x14ac:dyDescent="0.25">
      <c r="A890" s="606"/>
      <c r="B890" s="606"/>
      <c r="C890" s="606"/>
      <c r="D890" s="606"/>
      <c r="G890" s="606"/>
      <c r="H890" s="606"/>
      <c r="I890" s="606"/>
    </row>
    <row r="891" spans="1:9" x14ac:dyDescent="0.25">
      <c r="A891" s="606"/>
      <c r="B891" s="606"/>
      <c r="C891" s="606"/>
      <c r="D891" s="606"/>
      <c r="G891" s="606"/>
      <c r="H891" s="606"/>
      <c r="I891" s="606"/>
    </row>
    <row r="892" spans="1:9" x14ac:dyDescent="0.25">
      <c r="A892" s="606"/>
      <c r="B892" s="606"/>
      <c r="C892" s="606"/>
      <c r="D892" s="606"/>
      <c r="G892" s="606"/>
      <c r="H892" s="606"/>
      <c r="I892" s="606"/>
    </row>
    <row r="893" spans="1:9" x14ac:dyDescent="0.25">
      <c r="A893" s="606"/>
      <c r="B893" s="606"/>
      <c r="C893" s="606"/>
      <c r="D893" s="606"/>
      <c r="G893" s="606"/>
      <c r="H893" s="606"/>
      <c r="I893" s="606"/>
    </row>
    <row r="894" spans="1:9" x14ac:dyDescent="0.25">
      <c r="A894" s="606"/>
      <c r="B894" s="606"/>
      <c r="C894" s="606"/>
      <c r="D894" s="606"/>
      <c r="G894" s="606"/>
      <c r="H894" s="606"/>
      <c r="I894" s="606"/>
    </row>
    <row r="895" spans="1:9" x14ac:dyDescent="0.25">
      <c r="A895" s="606"/>
      <c r="B895" s="606"/>
      <c r="C895" s="606"/>
      <c r="D895" s="606"/>
      <c r="G895" s="606"/>
      <c r="H895" s="606"/>
      <c r="I895" s="606"/>
    </row>
    <row r="896" spans="1:9" x14ac:dyDescent="0.25">
      <c r="A896" s="606"/>
      <c r="B896" s="606"/>
      <c r="C896" s="606"/>
      <c r="D896" s="606"/>
      <c r="G896" s="606"/>
      <c r="H896" s="606"/>
      <c r="I896" s="606"/>
    </row>
    <row r="897" spans="1:9" x14ac:dyDescent="0.25">
      <c r="A897" s="606"/>
      <c r="B897" s="606"/>
      <c r="C897" s="606"/>
      <c r="D897" s="606"/>
      <c r="G897" s="606"/>
      <c r="H897" s="606"/>
      <c r="I897" s="606"/>
    </row>
    <row r="898" spans="1:9" x14ac:dyDescent="0.25">
      <c r="A898" s="606"/>
      <c r="B898" s="606"/>
      <c r="C898" s="606"/>
      <c r="D898" s="606"/>
      <c r="G898" s="606"/>
      <c r="H898" s="606"/>
      <c r="I898" s="606"/>
    </row>
    <row r="899" spans="1:9" x14ac:dyDescent="0.25">
      <c r="A899" s="606"/>
      <c r="B899" s="606"/>
      <c r="C899" s="606"/>
      <c r="D899" s="606"/>
      <c r="G899" s="606"/>
      <c r="H899" s="606"/>
      <c r="I899" s="606"/>
    </row>
    <row r="900" spans="1:9" x14ac:dyDescent="0.25">
      <c r="A900" s="606"/>
      <c r="B900" s="606"/>
      <c r="C900" s="606"/>
      <c r="D900" s="606"/>
      <c r="G900" s="606"/>
      <c r="H900" s="606"/>
      <c r="I900" s="606"/>
    </row>
    <row r="901" spans="1:9" x14ac:dyDescent="0.25">
      <c r="A901" s="606"/>
      <c r="B901" s="606"/>
      <c r="C901" s="606"/>
      <c r="D901" s="606"/>
      <c r="G901" s="606"/>
      <c r="H901" s="606"/>
      <c r="I901" s="606"/>
    </row>
    <row r="902" spans="1:9" x14ac:dyDescent="0.25">
      <c r="A902" s="606"/>
      <c r="B902" s="606"/>
      <c r="C902" s="606"/>
      <c r="D902" s="606"/>
      <c r="G902" s="606"/>
      <c r="H902" s="606"/>
      <c r="I902" s="606"/>
    </row>
    <row r="903" spans="1:9" x14ac:dyDescent="0.25">
      <c r="A903" s="606"/>
      <c r="B903" s="606"/>
      <c r="C903" s="606"/>
      <c r="D903" s="606"/>
      <c r="G903" s="606"/>
      <c r="H903" s="606"/>
      <c r="I903" s="606"/>
    </row>
    <row r="904" spans="1:9" x14ac:dyDescent="0.25">
      <c r="A904" s="606"/>
      <c r="B904" s="606"/>
      <c r="C904" s="606"/>
      <c r="D904" s="606"/>
      <c r="G904" s="606"/>
      <c r="H904" s="606"/>
      <c r="I904" s="606"/>
    </row>
    <row r="905" spans="1:9" x14ac:dyDescent="0.25">
      <c r="A905" s="606"/>
      <c r="B905" s="606"/>
      <c r="C905" s="606"/>
      <c r="D905" s="606"/>
      <c r="G905" s="606"/>
      <c r="H905" s="606"/>
      <c r="I905" s="606"/>
    </row>
    <row r="906" spans="1:9" x14ac:dyDescent="0.25">
      <c r="A906" s="606"/>
      <c r="B906" s="606"/>
      <c r="C906" s="606"/>
      <c r="D906" s="606"/>
      <c r="G906" s="606"/>
      <c r="H906" s="606"/>
      <c r="I906" s="606"/>
    </row>
    <row r="907" spans="1:9" x14ac:dyDescent="0.25">
      <c r="A907" s="606"/>
      <c r="B907" s="606"/>
      <c r="C907" s="606"/>
      <c r="D907" s="606"/>
      <c r="G907" s="606"/>
      <c r="H907" s="606"/>
      <c r="I907" s="606"/>
    </row>
    <row r="908" spans="1:9" x14ac:dyDescent="0.25">
      <c r="A908" s="606"/>
      <c r="B908" s="606"/>
      <c r="C908" s="606"/>
      <c r="D908" s="606"/>
      <c r="G908" s="606"/>
      <c r="H908" s="606"/>
      <c r="I908" s="606"/>
    </row>
    <row r="909" spans="1:9" x14ac:dyDescent="0.25">
      <c r="A909" s="606"/>
      <c r="B909" s="606"/>
      <c r="C909" s="606"/>
      <c r="D909" s="606"/>
      <c r="G909" s="606"/>
      <c r="H909" s="606"/>
      <c r="I909" s="606"/>
    </row>
    <row r="910" spans="1:9" x14ac:dyDescent="0.25">
      <c r="A910" s="606"/>
      <c r="B910" s="606"/>
      <c r="C910" s="606"/>
      <c r="D910" s="606"/>
      <c r="G910" s="606"/>
      <c r="H910" s="606"/>
      <c r="I910" s="606"/>
    </row>
    <row r="911" spans="1:9" x14ac:dyDescent="0.25">
      <c r="A911" s="606"/>
      <c r="B911" s="606"/>
      <c r="C911" s="606"/>
      <c r="D911" s="606"/>
      <c r="G911" s="606"/>
      <c r="H911" s="606"/>
      <c r="I911" s="606"/>
    </row>
    <row r="912" spans="1:9" x14ac:dyDescent="0.25">
      <c r="A912" s="606"/>
      <c r="B912" s="606"/>
      <c r="C912" s="606"/>
      <c r="D912" s="606"/>
      <c r="G912" s="606"/>
      <c r="H912" s="606"/>
      <c r="I912" s="606"/>
    </row>
    <row r="913" spans="1:9" x14ac:dyDescent="0.25">
      <c r="A913" s="606"/>
      <c r="B913" s="606"/>
      <c r="C913" s="606"/>
      <c r="D913" s="606"/>
      <c r="G913" s="606"/>
      <c r="H913" s="606"/>
      <c r="I913" s="606"/>
    </row>
    <row r="914" spans="1:9" x14ac:dyDescent="0.25">
      <c r="A914" s="606"/>
      <c r="B914" s="606"/>
      <c r="C914" s="606"/>
      <c r="D914" s="606"/>
      <c r="G914" s="606"/>
      <c r="H914" s="606"/>
      <c r="I914" s="606"/>
    </row>
    <row r="915" spans="1:9" x14ac:dyDescent="0.25">
      <c r="A915" s="606"/>
      <c r="B915" s="606"/>
      <c r="C915" s="606"/>
      <c r="D915" s="606"/>
      <c r="G915" s="606"/>
      <c r="H915" s="606"/>
      <c r="I915" s="606"/>
    </row>
    <row r="916" spans="1:9" x14ac:dyDescent="0.25">
      <c r="A916" s="606"/>
      <c r="B916" s="606"/>
      <c r="C916" s="606"/>
      <c r="D916" s="606"/>
      <c r="G916" s="606"/>
      <c r="H916" s="606"/>
      <c r="I916" s="606"/>
    </row>
    <row r="917" spans="1:9" x14ac:dyDescent="0.25">
      <c r="A917" s="606"/>
      <c r="B917" s="606"/>
      <c r="C917" s="606"/>
      <c r="D917" s="606"/>
      <c r="G917" s="606"/>
      <c r="H917" s="606"/>
      <c r="I917" s="606"/>
    </row>
    <row r="918" spans="1:9" x14ac:dyDescent="0.25">
      <c r="A918" s="606"/>
      <c r="B918" s="606"/>
      <c r="C918" s="606"/>
      <c r="D918" s="606"/>
      <c r="G918" s="606"/>
      <c r="H918" s="606"/>
      <c r="I918" s="606"/>
    </row>
    <row r="919" spans="1:9" x14ac:dyDescent="0.25">
      <c r="A919" s="606"/>
      <c r="B919" s="606"/>
      <c r="C919" s="606"/>
      <c r="D919" s="606"/>
      <c r="G919" s="606"/>
      <c r="H919" s="606"/>
      <c r="I919" s="606"/>
    </row>
    <row r="920" spans="1:9" x14ac:dyDescent="0.25">
      <c r="A920" s="606"/>
      <c r="B920" s="606"/>
      <c r="C920" s="606"/>
      <c r="D920" s="606"/>
      <c r="G920" s="606"/>
      <c r="H920" s="606"/>
      <c r="I920" s="606"/>
    </row>
    <row r="921" spans="1:9" x14ac:dyDescent="0.25">
      <c r="A921" s="606"/>
      <c r="B921" s="606"/>
      <c r="C921" s="606"/>
      <c r="D921" s="606"/>
      <c r="G921" s="606"/>
      <c r="H921" s="606"/>
      <c r="I921" s="606"/>
    </row>
    <row r="922" spans="1:9" x14ac:dyDescent="0.25">
      <c r="A922" s="606"/>
      <c r="B922" s="606"/>
      <c r="C922" s="606"/>
      <c r="D922" s="606"/>
      <c r="G922" s="606"/>
      <c r="H922" s="606"/>
      <c r="I922" s="606"/>
    </row>
    <row r="923" spans="1:9" x14ac:dyDescent="0.25">
      <c r="A923" s="606"/>
      <c r="B923" s="606"/>
      <c r="C923" s="606"/>
      <c r="D923" s="606"/>
      <c r="G923" s="606"/>
      <c r="H923" s="606"/>
      <c r="I923" s="606"/>
    </row>
    <row r="924" spans="1:9" x14ac:dyDescent="0.25">
      <c r="A924" s="606"/>
      <c r="B924" s="606"/>
      <c r="C924" s="606"/>
      <c r="D924" s="606"/>
      <c r="G924" s="606"/>
      <c r="H924" s="606"/>
      <c r="I924" s="606"/>
    </row>
    <row r="925" spans="1:9" x14ac:dyDescent="0.25">
      <c r="A925" s="606"/>
      <c r="B925" s="606"/>
      <c r="C925" s="606"/>
      <c r="D925" s="606"/>
      <c r="G925" s="606"/>
      <c r="H925" s="606"/>
      <c r="I925" s="606"/>
    </row>
    <row r="926" spans="1:9" x14ac:dyDescent="0.25">
      <c r="A926" s="606"/>
      <c r="B926" s="606"/>
      <c r="C926" s="606"/>
      <c r="D926" s="606"/>
      <c r="G926" s="606"/>
      <c r="H926" s="606"/>
      <c r="I926" s="606"/>
    </row>
    <row r="927" spans="1:9" x14ac:dyDescent="0.25">
      <c r="A927" s="606"/>
      <c r="B927" s="606"/>
      <c r="C927" s="606"/>
      <c r="D927" s="606"/>
      <c r="G927" s="606"/>
      <c r="H927" s="606"/>
      <c r="I927" s="606"/>
    </row>
    <row r="928" spans="1:9" x14ac:dyDescent="0.25">
      <c r="A928" s="606"/>
      <c r="B928" s="606"/>
      <c r="C928" s="606"/>
      <c r="D928" s="606"/>
      <c r="G928" s="606"/>
      <c r="H928" s="606"/>
      <c r="I928" s="606"/>
    </row>
    <row r="929" spans="1:9" x14ac:dyDescent="0.25">
      <c r="A929" s="606"/>
      <c r="B929" s="606"/>
      <c r="C929" s="606"/>
      <c r="D929" s="606"/>
      <c r="G929" s="606"/>
      <c r="H929" s="606"/>
      <c r="I929" s="606"/>
    </row>
    <row r="930" spans="1:9" x14ac:dyDescent="0.25">
      <c r="A930" s="606"/>
      <c r="B930" s="606"/>
      <c r="C930" s="606"/>
      <c r="D930" s="606"/>
      <c r="G930" s="606"/>
      <c r="H930" s="606"/>
      <c r="I930" s="606"/>
    </row>
    <row r="931" spans="1:9" x14ac:dyDescent="0.25">
      <c r="A931" s="606"/>
      <c r="B931" s="606"/>
      <c r="C931" s="606"/>
      <c r="D931" s="606"/>
      <c r="G931" s="606"/>
      <c r="H931" s="606"/>
      <c r="I931" s="606"/>
    </row>
    <row r="932" spans="1:9" x14ac:dyDescent="0.25">
      <c r="A932" s="606"/>
      <c r="B932" s="606"/>
      <c r="C932" s="606"/>
      <c r="D932" s="606"/>
      <c r="G932" s="606"/>
      <c r="H932" s="606"/>
      <c r="I932" s="606"/>
    </row>
    <row r="933" spans="1:9" x14ac:dyDescent="0.25">
      <c r="A933" s="606"/>
      <c r="B933" s="606"/>
      <c r="C933" s="606"/>
      <c r="D933" s="606"/>
      <c r="G933" s="606"/>
      <c r="H933" s="606"/>
      <c r="I933" s="606"/>
    </row>
    <row r="934" spans="1:9" x14ac:dyDescent="0.25">
      <c r="A934" s="606"/>
      <c r="B934" s="606"/>
      <c r="C934" s="606"/>
      <c r="D934" s="606"/>
      <c r="G934" s="606"/>
      <c r="H934" s="606"/>
      <c r="I934" s="606"/>
    </row>
    <row r="935" spans="1:9" x14ac:dyDescent="0.25">
      <c r="A935" s="606"/>
      <c r="B935" s="606"/>
      <c r="C935" s="606"/>
      <c r="D935" s="606"/>
      <c r="G935" s="606"/>
      <c r="H935" s="606"/>
      <c r="I935" s="606"/>
    </row>
    <row r="936" spans="1:9" x14ac:dyDescent="0.25">
      <c r="A936" s="606"/>
      <c r="B936" s="606"/>
      <c r="C936" s="606"/>
      <c r="D936" s="606"/>
      <c r="G936" s="606"/>
      <c r="H936" s="606"/>
      <c r="I936" s="606"/>
    </row>
    <row r="937" spans="1:9" x14ac:dyDescent="0.25">
      <c r="A937" s="606"/>
      <c r="B937" s="606"/>
      <c r="C937" s="606"/>
      <c r="D937" s="606"/>
      <c r="G937" s="606"/>
      <c r="H937" s="606"/>
      <c r="I937" s="606"/>
    </row>
    <row r="938" spans="1:9" x14ac:dyDescent="0.25">
      <c r="A938" s="606"/>
      <c r="B938" s="606"/>
      <c r="C938" s="606"/>
      <c r="D938" s="606"/>
      <c r="G938" s="606"/>
      <c r="H938" s="606"/>
      <c r="I938" s="606"/>
    </row>
    <row r="939" spans="1:9" x14ac:dyDescent="0.25">
      <c r="A939" s="606"/>
      <c r="B939" s="606"/>
      <c r="C939" s="606"/>
      <c r="D939" s="606"/>
      <c r="G939" s="606"/>
      <c r="H939" s="606"/>
      <c r="I939" s="606"/>
    </row>
    <row r="940" spans="1:9" x14ac:dyDescent="0.25">
      <c r="A940" s="606"/>
      <c r="B940" s="606"/>
      <c r="C940" s="606"/>
      <c r="D940" s="606"/>
      <c r="G940" s="606"/>
      <c r="H940" s="606"/>
      <c r="I940" s="606"/>
    </row>
    <row r="941" spans="1:9" x14ac:dyDescent="0.25">
      <c r="A941" s="606"/>
      <c r="B941" s="606"/>
      <c r="C941" s="606"/>
      <c r="D941" s="606"/>
      <c r="G941" s="606"/>
      <c r="H941" s="606"/>
      <c r="I941" s="606"/>
    </row>
    <row r="942" spans="1:9" x14ac:dyDescent="0.25">
      <c r="A942" s="606"/>
      <c r="B942" s="606"/>
      <c r="C942" s="606"/>
      <c r="D942" s="606"/>
      <c r="G942" s="606"/>
      <c r="H942" s="606"/>
      <c r="I942" s="606"/>
    </row>
    <row r="943" spans="1:9" x14ac:dyDescent="0.25">
      <c r="A943" s="606"/>
      <c r="B943" s="606"/>
      <c r="C943" s="606"/>
      <c r="D943" s="606"/>
      <c r="G943" s="606"/>
      <c r="H943" s="606"/>
      <c r="I943" s="606"/>
    </row>
    <row r="944" spans="1:9" x14ac:dyDescent="0.25">
      <c r="A944" s="606"/>
      <c r="B944" s="606"/>
      <c r="C944" s="606"/>
      <c r="D944" s="606"/>
      <c r="G944" s="606"/>
      <c r="H944" s="606"/>
      <c r="I944" s="606"/>
    </row>
    <row r="945" spans="1:9" x14ac:dyDescent="0.25">
      <c r="A945" s="606"/>
      <c r="B945" s="606"/>
      <c r="C945" s="606"/>
      <c r="D945" s="606"/>
      <c r="G945" s="606"/>
      <c r="H945" s="606"/>
      <c r="I945" s="606"/>
    </row>
    <row r="946" spans="1:9" x14ac:dyDescent="0.25">
      <c r="A946" s="606"/>
      <c r="B946" s="606"/>
      <c r="C946" s="606"/>
      <c r="D946" s="606"/>
      <c r="G946" s="606"/>
      <c r="H946" s="606"/>
      <c r="I946" s="606"/>
    </row>
    <row r="947" spans="1:9" x14ac:dyDescent="0.25">
      <c r="A947" s="606"/>
      <c r="B947" s="606"/>
      <c r="C947" s="606"/>
      <c r="D947" s="606"/>
      <c r="G947" s="606"/>
      <c r="H947" s="606"/>
      <c r="I947" s="606"/>
    </row>
    <row r="948" spans="1:9" x14ac:dyDescent="0.25">
      <c r="A948" s="606"/>
      <c r="B948" s="606"/>
      <c r="C948" s="606"/>
      <c r="D948" s="606"/>
      <c r="G948" s="606"/>
      <c r="H948" s="606"/>
      <c r="I948" s="606"/>
    </row>
    <row r="949" spans="1:9" x14ac:dyDescent="0.25">
      <c r="A949" s="606"/>
      <c r="B949" s="606"/>
      <c r="C949" s="606"/>
      <c r="D949" s="606"/>
      <c r="G949" s="606"/>
      <c r="H949" s="606"/>
      <c r="I949" s="606"/>
    </row>
    <row r="950" spans="1:9" x14ac:dyDescent="0.25">
      <c r="A950" s="606"/>
      <c r="B950" s="606"/>
      <c r="C950" s="606"/>
      <c r="D950" s="606"/>
      <c r="G950" s="606"/>
      <c r="H950" s="606"/>
      <c r="I950" s="606"/>
    </row>
    <row r="951" spans="1:9" x14ac:dyDescent="0.25">
      <c r="A951" s="606"/>
      <c r="B951" s="606"/>
      <c r="C951" s="606"/>
      <c r="D951" s="606"/>
      <c r="G951" s="606"/>
      <c r="H951" s="606"/>
      <c r="I951" s="606"/>
    </row>
    <row r="952" spans="1:9" x14ac:dyDescent="0.25">
      <c r="A952" s="606"/>
      <c r="B952" s="606"/>
      <c r="C952" s="606"/>
      <c r="D952" s="606"/>
      <c r="G952" s="606"/>
      <c r="H952" s="606"/>
      <c r="I952" s="606"/>
    </row>
    <row r="953" spans="1:9" x14ac:dyDescent="0.25">
      <c r="A953" s="606"/>
      <c r="B953" s="606"/>
      <c r="C953" s="606"/>
      <c r="D953" s="606"/>
      <c r="G953" s="606"/>
      <c r="H953" s="606"/>
      <c r="I953" s="606"/>
    </row>
    <row r="954" spans="1:9" x14ac:dyDescent="0.25">
      <c r="A954" s="606"/>
      <c r="B954" s="606"/>
      <c r="C954" s="606"/>
      <c r="D954" s="606"/>
      <c r="G954" s="606"/>
      <c r="H954" s="606"/>
      <c r="I954" s="606"/>
    </row>
    <row r="955" spans="1:9" x14ac:dyDescent="0.25">
      <c r="A955" s="606"/>
      <c r="B955" s="606"/>
      <c r="C955" s="606"/>
      <c r="D955" s="606"/>
      <c r="G955" s="606"/>
      <c r="H955" s="606"/>
      <c r="I955" s="606"/>
    </row>
    <row r="956" spans="1:9" x14ac:dyDescent="0.25">
      <c r="A956" s="606"/>
      <c r="B956" s="606"/>
      <c r="C956" s="606"/>
      <c r="D956" s="606"/>
      <c r="G956" s="606"/>
      <c r="H956" s="606"/>
      <c r="I956" s="606"/>
    </row>
    <row r="957" spans="1:9" x14ac:dyDescent="0.25">
      <c r="A957" s="606"/>
      <c r="B957" s="606"/>
      <c r="C957" s="606"/>
      <c r="D957" s="606"/>
      <c r="G957" s="606"/>
      <c r="H957" s="606"/>
      <c r="I957" s="606"/>
    </row>
    <row r="958" spans="1:9" x14ac:dyDescent="0.25">
      <c r="A958" s="606"/>
      <c r="B958" s="606"/>
      <c r="C958" s="606"/>
      <c r="D958" s="606"/>
      <c r="G958" s="606"/>
      <c r="H958" s="606"/>
      <c r="I958" s="606"/>
    </row>
    <row r="959" spans="1:9" x14ac:dyDescent="0.25">
      <c r="A959" s="606"/>
      <c r="B959" s="606"/>
      <c r="C959" s="606"/>
      <c r="D959" s="606"/>
      <c r="G959" s="606"/>
      <c r="H959" s="606"/>
      <c r="I959" s="606"/>
    </row>
    <row r="960" spans="1:9" x14ac:dyDescent="0.25">
      <c r="A960" s="606"/>
      <c r="B960" s="606"/>
      <c r="C960" s="606"/>
      <c r="D960" s="606"/>
      <c r="G960" s="606"/>
      <c r="H960" s="606"/>
      <c r="I960" s="606"/>
    </row>
    <row r="961" spans="1:9" x14ac:dyDescent="0.25">
      <c r="A961" s="606"/>
      <c r="B961" s="606"/>
      <c r="C961" s="606"/>
      <c r="D961" s="606"/>
      <c r="G961" s="606"/>
      <c r="H961" s="606"/>
      <c r="I961" s="606"/>
    </row>
    <row r="962" spans="1:9" x14ac:dyDescent="0.25">
      <c r="A962" s="606"/>
      <c r="B962" s="606"/>
      <c r="C962" s="606"/>
      <c r="D962" s="606"/>
      <c r="G962" s="606"/>
      <c r="H962" s="606"/>
      <c r="I962" s="606"/>
    </row>
    <row r="963" spans="1:9" x14ac:dyDescent="0.25">
      <c r="A963" s="606"/>
      <c r="B963" s="606"/>
      <c r="C963" s="606"/>
      <c r="D963" s="606"/>
      <c r="G963" s="606"/>
      <c r="H963" s="606"/>
      <c r="I963" s="606"/>
    </row>
    <row r="964" spans="1:9" x14ac:dyDescent="0.25">
      <c r="A964" s="606"/>
      <c r="B964" s="606"/>
      <c r="C964" s="606"/>
      <c r="D964" s="606"/>
      <c r="G964" s="606"/>
      <c r="H964" s="606"/>
      <c r="I964" s="606"/>
    </row>
    <row r="965" spans="1:9" x14ac:dyDescent="0.25">
      <c r="A965" s="606"/>
      <c r="B965" s="606"/>
      <c r="C965" s="606"/>
      <c r="D965" s="606"/>
      <c r="G965" s="606"/>
      <c r="H965" s="606"/>
      <c r="I965" s="606"/>
    </row>
    <row r="966" spans="1:9" x14ac:dyDescent="0.25">
      <c r="A966" s="606"/>
      <c r="B966" s="606"/>
      <c r="C966" s="606"/>
      <c r="D966" s="606"/>
      <c r="G966" s="606"/>
      <c r="H966" s="606"/>
      <c r="I966" s="606"/>
    </row>
    <row r="967" spans="1:9" x14ac:dyDescent="0.25">
      <c r="A967" s="606"/>
      <c r="B967" s="606"/>
      <c r="C967" s="606"/>
      <c r="D967" s="606"/>
      <c r="G967" s="606"/>
      <c r="H967" s="606"/>
      <c r="I967" s="606"/>
    </row>
    <row r="968" spans="1:9" x14ac:dyDescent="0.25">
      <c r="A968" s="606"/>
      <c r="B968" s="606"/>
      <c r="C968" s="606"/>
      <c r="D968" s="606"/>
      <c r="G968" s="606"/>
      <c r="H968" s="606"/>
      <c r="I968" s="606"/>
    </row>
    <row r="969" spans="1:9" x14ac:dyDescent="0.25">
      <c r="A969" s="606"/>
      <c r="B969" s="606"/>
      <c r="C969" s="606"/>
      <c r="D969" s="606"/>
      <c r="G969" s="606"/>
      <c r="H969" s="606"/>
      <c r="I969" s="606"/>
    </row>
    <row r="970" spans="1:9" x14ac:dyDescent="0.25">
      <c r="A970" s="606"/>
      <c r="B970" s="606"/>
      <c r="C970" s="606"/>
      <c r="D970" s="606"/>
      <c r="G970" s="606"/>
      <c r="H970" s="606"/>
      <c r="I970" s="606"/>
    </row>
    <row r="971" spans="1:9" x14ac:dyDescent="0.25">
      <c r="A971" s="606"/>
      <c r="B971" s="606"/>
      <c r="C971" s="606"/>
      <c r="D971" s="606"/>
      <c r="G971" s="606"/>
      <c r="H971" s="606"/>
      <c r="I971" s="606"/>
    </row>
    <row r="972" spans="1:9" x14ac:dyDescent="0.25">
      <c r="A972" s="606"/>
      <c r="B972" s="606"/>
      <c r="C972" s="606"/>
      <c r="D972" s="606"/>
      <c r="G972" s="606"/>
      <c r="H972" s="606"/>
      <c r="I972" s="606"/>
    </row>
    <row r="973" spans="1:9" x14ac:dyDescent="0.25">
      <c r="A973" s="606"/>
      <c r="B973" s="606"/>
      <c r="C973" s="606"/>
      <c r="D973" s="606"/>
      <c r="G973" s="606"/>
      <c r="H973" s="606"/>
      <c r="I973" s="606"/>
    </row>
    <row r="974" spans="1:9" x14ac:dyDescent="0.25">
      <c r="A974" s="606"/>
      <c r="B974" s="606"/>
      <c r="C974" s="606"/>
      <c r="D974" s="606"/>
      <c r="G974" s="606"/>
      <c r="H974" s="606"/>
      <c r="I974" s="606"/>
    </row>
    <row r="975" spans="1:9" x14ac:dyDescent="0.25">
      <c r="A975" s="606"/>
      <c r="B975" s="606"/>
      <c r="C975" s="606"/>
      <c r="D975" s="606"/>
      <c r="G975" s="606"/>
      <c r="H975" s="606"/>
      <c r="I975" s="606"/>
    </row>
    <row r="976" spans="1:9" x14ac:dyDescent="0.25">
      <c r="A976" s="606"/>
      <c r="B976" s="606"/>
      <c r="C976" s="606"/>
      <c r="D976" s="606"/>
      <c r="G976" s="606"/>
      <c r="H976" s="606"/>
      <c r="I976" s="606"/>
    </row>
    <row r="977" spans="1:9" x14ac:dyDescent="0.25">
      <c r="A977" s="606"/>
      <c r="B977" s="606"/>
      <c r="C977" s="606"/>
      <c r="D977" s="606"/>
      <c r="G977" s="606"/>
      <c r="H977" s="606"/>
      <c r="I977" s="606"/>
    </row>
    <row r="978" spans="1:9" x14ac:dyDescent="0.25">
      <c r="A978" s="606"/>
      <c r="B978" s="606"/>
      <c r="C978" s="606"/>
      <c r="D978" s="606"/>
      <c r="G978" s="606"/>
      <c r="H978" s="606"/>
      <c r="I978" s="606"/>
    </row>
    <row r="979" spans="1:9" x14ac:dyDescent="0.25">
      <c r="A979" s="606"/>
      <c r="B979" s="606"/>
      <c r="C979" s="606"/>
      <c r="D979" s="606"/>
      <c r="G979" s="606"/>
      <c r="H979" s="606"/>
      <c r="I979" s="606"/>
    </row>
    <row r="980" spans="1:9" x14ac:dyDescent="0.25">
      <c r="A980" s="606"/>
      <c r="B980" s="606"/>
      <c r="C980" s="606"/>
      <c r="D980" s="606"/>
      <c r="G980" s="606"/>
      <c r="H980" s="606"/>
      <c r="I980" s="606"/>
    </row>
    <row r="981" spans="1:9" x14ac:dyDescent="0.25">
      <c r="A981" s="606"/>
      <c r="B981" s="606"/>
      <c r="C981" s="606"/>
      <c r="D981" s="606"/>
      <c r="G981" s="606"/>
      <c r="H981" s="606"/>
      <c r="I981" s="606"/>
    </row>
    <row r="982" spans="1:9" x14ac:dyDescent="0.25">
      <c r="A982" s="606"/>
      <c r="B982" s="606"/>
      <c r="C982" s="606"/>
      <c r="D982" s="606"/>
      <c r="G982" s="606"/>
      <c r="H982" s="606"/>
      <c r="I982" s="606"/>
    </row>
    <row r="983" spans="1:9" x14ac:dyDescent="0.25">
      <c r="A983" s="606"/>
      <c r="B983" s="606"/>
      <c r="C983" s="606"/>
      <c r="D983" s="606"/>
      <c r="G983" s="606"/>
      <c r="H983" s="606"/>
      <c r="I983" s="606"/>
    </row>
    <row r="984" spans="1:9" x14ac:dyDescent="0.25">
      <c r="A984" s="606"/>
      <c r="B984" s="606"/>
      <c r="C984" s="606"/>
      <c r="D984" s="606"/>
      <c r="G984" s="606"/>
      <c r="H984" s="606"/>
      <c r="I984" s="606"/>
    </row>
    <row r="985" spans="1:9" x14ac:dyDescent="0.25">
      <c r="A985" s="606"/>
      <c r="B985" s="606"/>
      <c r="C985" s="606"/>
      <c r="D985" s="606"/>
      <c r="G985" s="606"/>
      <c r="H985" s="606"/>
      <c r="I985" s="606"/>
    </row>
    <row r="986" spans="1:9" x14ac:dyDescent="0.25">
      <c r="A986" s="606"/>
      <c r="B986" s="606"/>
      <c r="C986" s="606"/>
      <c r="D986" s="606"/>
      <c r="G986" s="606"/>
      <c r="H986" s="606"/>
      <c r="I986" s="606"/>
    </row>
    <row r="987" spans="1:9" x14ac:dyDescent="0.25">
      <c r="A987" s="606"/>
      <c r="B987" s="606"/>
      <c r="C987" s="606"/>
      <c r="D987" s="606"/>
      <c r="G987" s="606"/>
      <c r="H987" s="606"/>
      <c r="I987" s="606"/>
    </row>
    <row r="988" spans="1:9" x14ac:dyDescent="0.25">
      <c r="A988" s="606"/>
      <c r="B988" s="606"/>
      <c r="C988" s="606"/>
      <c r="D988" s="606"/>
      <c r="G988" s="606"/>
      <c r="H988" s="606"/>
      <c r="I988" s="606"/>
    </row>
    <row r="989" spans="1:9" x14ac:dyDescent="0.25">
      <c r="A989" s="606"/>
      <c r="B989" s="606"/>
      <c r="C989" s="606"/>
      <c r="D989" s="606"/>
      <c r="G989" s="606"/>
      <c r="H989" s="606"/>
      <c r="I989" s="606"/>
    </row>
    <row r="990" spans="1:9" x14ac:dyDescent="0.25">
      <c r="A990" s="606"/>
      <c r="B990" s="606"/>
      <c r="C990" s="606"/>
      <c r="D990" s="606"/>
      <c r="G990" s="606"/>
      <c r="H990" s="606"/>
      <c r="I990" s="606"/>
    </row>
    <row r="991" spans="1:9" x14ac:dyDescent="0.25">
      <c r="A991" s="606"/>
      <c r="B991" s="606"/>
      <c r="C991" s="606"/>
      <c r="D991" s="606"/>
      <c r="G991" s="606"/>
      <c r="H991" s="606"/>
      <c r="I991" s="606"/>
    </row>
    <row r="992" spans="1:9" x14ac:dyDescent="0.25">
      <c r="A992" s="606"/>
      <c r="B992" s="606"/>
      <c r="C992" s="606"/>
      <c r="D992" s="606"/>
      <c r="G992" s="606"/>
      <c r="H992" s="606"/>
      <c r="I992" s="606"/>
    </row>
    <row r="993" spans="1:9" x14ac:dyDescent="0.25">
      <c r="A993" s="606"/>
      <c r="B993" s="606"/>
      <c r="C993" s="606"/>
      <c r="D993" s="606"/>
      <c r="G993" s="606"/>
      <c r="H993" s="606"/>
      <c r="I993" s="606"/>
    </row>
    <row r="994" spans="1:9" x14ac:dyDescent="0.25">
      <c r="A994" s="606"/>
      <c r="B994" s="606"/>
      <c r="C994" s="606"/>
      <c r="D994" s="606"/>
      <c r="G994" s="606"/>
      <c r="H994" s="606"/>
      <c r="I994" s="606"/>
    </row>
    <row r="995" spans="1:9" x14ac:dyDescent="0.25">
      <c r="A995" s="606"/>
      <c r="B995" s="606"/>
      <c r="C995" s="606"/>
      <c r="D995" s="606"/>
      <c r="G995" s="606"/>
      <c r="H995" s="606"/>
      <c r="I995" s="606"/>
    </row>
    <row r="996" spans="1:9" x14ac:dyDescent="0.25">
      <c r="A996" s="606"/>
      <c r="B996" s="606"/>
      <c r="C996" s="606"/>
      <c r="D996" s="606"/>
      <c r="G996" s="606"/>
      <c r="H996" s="606"/>
      <c r="I996" s="606"/>
    </row>
    <row r="997" spans="1:9" x14ac:dyDescent="0.25">
      <c r="A997" s="606"/>
      <c r="B997" s="606"/>
      <c r="C997" s="606"/>
      <c r="D997" s="606"/>
      <c r="G997" s="606"/>
      <c r="H997" s="606"/>
      <c r="I997" s="606"/>
    </row>
    <row r="998" spans="1:9" x14ac:dyDescent="0.25">
      <c r="A998" s="606"/>
      <c r="B998" s="606"/>
      <c r="C998" s="606"/>
      <c r="D998" s="606"/>
      <c r="G998" s="606"/>
      <c r="H998" s="606"/>
      <c r="I998" s="606"/>
    </row>
    <row r="999" spans="1:9" x14ac:dyDescent="0.25">
      <c r="A999" s="606"/>
      <c r="B999" s="606"/>
      <c r="C999" s="606"/>
      <c r="D999" s="606"/>
      <c r="G999" s="606"/>
      <c r="H999" s="606"/>
      <c r="I999" s="606"/>
    </row>
    <row r="1000" spans="1:9" x14ac:dyDescent="0.25">
      <c r="A1000" s="606"/>
      <c r="B1000" s="606"/>
      <c r="C1000" s="606"/>
      <c r="D1000" s="606"/>
      <c r="G1000" s="606"/>
      <c r="H1000" s="606"/>
      <c r="I1000" s="606"/>
    </row>
    <row r="1001" spans="1:9" x14ac:dyDescent="0.25">
      <c r="A1001" s="606"/>
      <c r="B1001" s="606"/>
      <c r="C1001" s="606"/>
      <c r="D1001" s="606"/>
      <c r="G1001" s="606"/>
      <c r="H1001" s="606"/>
      <c r="I1001" s="606"/>
    </row>
    <row r="1002" spans="1:9" x14ac:dyDescent="0.25">
      <c r="A1002" s="606"/>
      <c r="B1002" s="606"/>
      <c r="C1002" s="606"/>
      <c r="D1002" s="606"/>
      <c r="G1002" s="606"/>
      <c r="H1002" s="606"/>
      <c r="I1002" s="606"/>
    </row>
    <row r="1003" spans="1:9" x14ac:dyDescent="0.25">
      <c r="A1003" s="606"/>
      <c r="B1003" s="606"/>
      <c r="C1003" s="606"/>
      <c r="D1003" s="606"/>
      <c r="G1003" s="606"/>
      <c r="H1003" s="606"/>
      <c r="I1003" s="606"/>
    </row>
    <row r="1004" spans="1:9" x14ac:dyDescent="0.25">
      <c r="A1004" s="606"/>
      <c r="B1004" s="606"/>
      <c r="C1004" s="606"/>
      <c r="D1004" s="606"/>
      <c r="G1004" s="606"/>
      <c r="H1004" s="606"/>
      <c r="I1004" s="606"/>
    </row>
    <row r="1005" spans="1:9" x14ac:dyDescent="0.25">
      <c r="A1005" s="606"/>
      <c r="B1005" s="606"/>
      <c r="C1005" s="606"/>
      <c r="D1005" s="606"/>
      <c r="G1005" s="606"/>
      <c r="H1005" s="606"/>
      <c r="I1005" s="606"/>
    </row>
    <row r="1006" spans="1:9" x14ac:dyDescent="0.25">
      <c r="A1006" s="606"/>
      <c r="B1006" s="606"/>
      <c r="C1006" s="606"/>
      <c r="D1006" s="606"/>
      <c r="G1006" s="606"/>
      <c r="H1006" s="606"/>
      <c r="I1006" s="606"/>
    </row>
    <row r="1007" spans="1:9" x14ac:dyDescent="0.25">
      <c r="A1007" s="606"/>
      <c r="B1007" s="606"/>
      <c r="C1007" s="606"/>
      <c r="D1007" s="606"/>
      <c r="G1007" s="606"/>
      <c r="H1007" s="606"/>
      <c r="I1007" s="606"/>
    </row>
    <row r="1008" spans="1:9" x14ac:dyDescent="0.25">
      <c r="A1008" s="606"/>
      <c r="B1008" s="606"/>
      <c r="C1008" s="606"/>
      <c r="D1008" s="606"/>
      <c r="G1008" s="606"/>
      <c r="H1008" s="606"/>
      <c r="I1008" s="606"/>
    </row>
    <row r="1009" spans="1:9" x14ac:dyDescent="0.25">
      <c r="A1009" s="606"/>
      <c r="B1009" s="606"/>
      <c r="C1009" s="606"/>
      <c r="D1009" s="606"/>
      <c r="G1009" s="606"/>
      <c r="H1009" s="606"/>
      <c r="I1009" s="606"/>
    </row>
    <row r="1010" spans="1:9" x14ac:dyDescent="0.25">
      <c r="A1010" s="606"/>
      <c r="B1010" s="606"/>
      <c r="C1010" s="606"/>
      <c r="D1010" s="606"/>
      <c r="G1010" s="606"/>
      <c r="H1010" s="606"/>
      <c r="I1010" s="606"/>
    </row>
    <row r="1011" spans="1:9" x14ac:dyDescent="0.25">
      <c r="A1011" s="606"/>
      <c r="B1011" s="606"/>
      <c r="C1011" s="606"/>
      <c r="D1011" s="606"/>
      <c r="G1011" s="606"/>
      <c r="H1011" s="606"/>
      <c r="I1011" s="606"/>
    </row>
    <row r="1012" spans="1:9" x14ac:dyDescent="0.25">
      <c r="A1012" s="606"/>
      <c r="B1012" s="606"/>
      <c r="C1012" s="606"/>
      <c r="D1012" s="606"/>
      <c r="G1012" s="606"/>
      <c r="H1012" s="606"/>
      <c r="I1012" s="606"/>
    </row>
    <row r="1013" spans="1:9" x14ac:dyDescent="0.25">
      <c r="A1013" s="606"/>
      <c r="B1013" s="606"/>
      <c r="C1013" s="606"/>
      <c r="D1013" s="606"/>
      <c r="G1013" s="606"/>
      <c r="H1013" s="606"/>
      <c r="I1013" s="606"/>
    </row>
    <row r="1014" spans="1:9" x14ac:dyDescent="0.25">
      <c r="A1014" s="606"/>
      <c r="B1014" s="606"/>
      <c r="C1014" s="606"/>
      <c r="D1014" s="606"/>
      <c r="G1014" s="606"/>
      <c r="H1014" s="606"/>
      <c r="I1014" s="606"/>
    </row>
    <row r="1015" spans="1:9" x14ac:dyDescent="0.25">
      <c r="A1015" s="606"/>
      <c r="B1015" s="606"/>
      <c r="C1015" s="606"/>
      <c r="D1015" s="606"/>
      <c r="G1015" s="606"/>
      <c r="H1015" s="606"/>
      <c r="I1015" s="606"/>
    </row>
    <row r="1016" spans="1:9" x14ac:dyDescent="0.25">
      <c r="A1016" s="606"/>
      <c r="B1016" s="606"/>
      <c r="C1016" s="606"/>
      <c r="D1016" s="606"/>
      <c r="G1016" s="606"/>
      <c r="H1016" s="606"/>
      <c r="I1016" s="606"/>
    </row>
    <row r="1017" spans="1:9" x14ac:dyDescent="0.25">
      <c r="A1017" s="606"/>
      <c r="B1017" s="606"/>
      <c r="C1017" s="606"/>
      <c r="D1017" s="606"/>
      <c r="G1017" s="606"/>
      <c r="H1017" s="606"/>
      <c r="I1017" s="606"/>
    </row>
    <row r="1018" spans="1:9" x14ac:dyDescent="0.25">
      <c r="A1018" s="606"/>
      <c r="B1018" s="606"/>
      <c r="C1018" s="606"/>
      <c r="D1018" s="606"/>
      <c r="G1018" s="606"/>
      <c r="H1018" s="606"/>
      <c r="I1018" s="606"/>
    </row>
    <row r="1019" spans="1:9" x14ac:dyDescent="0.25">
      <c r="A1019" s="606"/>
      <c r="B1019" s="606"/>
      <c r="C1019" s="606"/>
      <c r="D1019" s="606"/>
      <c r="G1019" s="606"/>
      <c r="H1019" s="606"/>
      <c r="I1019" s="606"/>
    </row>
    <row r="1020" spans="1:9" x14ac:dyDescent="0.25">
      <c r="A1020" s="606"/>
      <c r="B1020" s="606"/>
      <c r="C1020" s="606"/>
      <c r="D1020" s="606"/>
      <c r="G1020" s="606"/>
      <c r="H1020" s="606"/>
      <c r="I1020" s="606"/>
    </row>
    <row r="1021" spans="1:9" x14ac:dyDescent="0.25">
      <c r="A1021" s="606"/>
      <c r="B1021" s="606"/>
      <c r="C1021" s="606"/>
      <c r="D1021" s="606"/>
      <c r="G1021" s="606"/>
      <c r="H1021" s="606"/>
      <c r="I1021" s="606"/>
    </row>
    <row r="1022" spans="1:9" x14ac:dyDescent="0.25">
      <c r="A1022" s="606"/>
      <c r="B1022" s="606"/>
      <c r="C1022" s="606"/>
      <c r="D1022" s="606"/>
      <c r="G1022" s="606"/>
      <c r="H1022" s="606"/>
      <c r="I1022" s="606"/>
    </row>
    <row r="1023" spans="1:9" x14ac:dyDescent="0.25">
      <c r="A1023" s="606"/>
      <c r="B1023" s="606"/>
      <c r="C1023" s="606"/>
      <c r="D1023" s="606"/>
      <c r="G1023" s="606"/>
      <c r="H1023" s="606"/>
      <c r="I1023" s="606"/>
    </row>
    <row r="1024" spans="1:9" x14ac:dyDescent="0.25">
      <c r="A1024" s="606"/>
      <c r="B1024" s="606"/>
      <c r="C1024" s="606"/>
      <c r="D1024" s="606"/>
      <c r="G1024" s="606"/>
      <c r="H1024" s="606"/>
      <c r="I1024" s="606"/>
    </row>
    <row r="1025" spans="1:9" x14ac:dyDescent="0.25">
      <c r="A1025" s="606"/>
      <c r="B1025" s="606"/>
      <c r="C1025" s="606"/>
      <c r="D1025" s="606"/>
      <c r="G1025" s="606"/>
      <c r="H1025" s="606"/>
      <c r="I1025" s="606"/>
    </row>
    <row r="1026" spans="1:9" x14ac:dyDescent="0.25">
      <c r="A1026" s="606"/>
      <c r="B1026" s="606"/>
      <c r="C1026" s="606"/>
      <c r="D1026" s="606"/>
      <c r="G1026" s="606"/>
      <c r="H1026" s="606"/>
      <c r="I1026" s="606"/>
    </row>
    <row r="1027" spans="1:9" x14ac:dyDescent="0.25">
      <c r="A1027" s="606"/>
      <c r="B1027" s="606"/>
      <c r="C1027" s="606"/>
      <c r="D1027" s="606"/>
      <c r="G1027" s="606"/>
      <c r="H1027" s="606"/>
      <c r="I1027" s="606"/>
    </row>
    <row r="1028" spans="1:9" x14ac:dyDescent="0.25">
      <c r="A1028" s="606"/>
      <c r="B1028" s="606"/>
      <c r="C1028" s="606"/>
      <c r="D1028" s="606"/>
      <c r="G1028" s="606"/>
      <c r="H1028" s="606"/>
      <c r="I1028" s="606"/>
    </row>
    <row r="1029" spans="1:9" x14ac:dyDescent="0.25">
      <c r="A1029" s="606"/>
      <c r="B1029" s="606"/>
      <c r="C1029" s="606"/>
      <c r="D1029" s="606"/>
      <c r="G1029" s="606"/>
      <c r="H1029" s="606"/>
      <c r="I1029" s="606"/>
    </row>
    <row r="1030" spans="1:9" x14ac:dyDescent="0.25">
      <c r="A1030" s="606"/>
      <c r="B1030" s="606"/>
      <c r="C1030" s="606"/>
      <c r="D1030" s="606"/>
      <c r="G1030" s="606"/>
      <c r="H1030" s="606"/>
      <c r="I1030" s="606"/>
    </row>
    <row r="1031" spans="1:9" x14ac:dyDescent="0.25">
      <c r="A1031" s="606"/>
      <c r="B1031" s="606"/>
      <c r="C1031" s="606"/>
      <c r="D1031" s="606"/>
      <c r="G1031" s="606"/>
      <c r="H1031" s="606"/>
      <c r="I1031" s="606"/>
    </row>
    <row r="1032" spans="1:9" x14ac:dyDescent="0.25">
      <c r="A1032" s="606"/>
      <c r="B1032" s="606"/>
      <c r="C1032" s="606"/>
      <c r="D1032" s="606"/>
      <c r="G1032" s="606"/>
      <c r="H1032" s="606"/>
      <c r="I1032" s="606"/>
    </row>
    <row r="1033" spans="1:9" x14ac:dyDescent="0.25">
      <c r="A1033" s="606"/>
      <c r="B1033" s="606"/>
      <c r="C1033" s="606"/>
      <c r="D1033" s="606"/>
      <c r="G1033" s="606"/>
      <c r="H1033" s="606"/>
      <c r="I1033" s="606"/>
    </row>
    <row r="1034" spans="1:9" x14ac:dyDescent="0.25">
      <c r="A1034" s="606"/>
      <c r="B1034" s="606"/>
      <c r="C1034" s="606"/>
      <c r="D1034" s="606"/>
      <c r="G1034" s="606"/>
      <c r="H1034" s="606"/>
      <c r="I1034" s="606"/>
    </row>
    <row r="1035" spans="1:9" x14ac:dyDescent="0.25">
      <c r="A1035" s="606"/>
      <c r="B1035" s="606"/>
      <c r="C1035" s="606"/>
      <c r="D1035" s="606"/>
      <c r="G1035" s="606"/>
      <c r="H1035" s="606"/>
      <c r="I1035" s="606"/>
    </row>
    <row r="1036" spans="1:9" x14ac:dyDescent="0.25">
      <c r="A1036" s="606"/>
      <c r="B1036" s="606"/>
      <c r="C1036" s="606"/>
      <c r="D1036" s="606"/>
      <c r="G1036" s="606"/>
      <c r="H1036" s="606"/>
      <c r="I1036" s="606"/>
    </row>
    <row r="1037" spans="1:9" x14ac:dyDescent="0.25">
      <c r="A1037" s="606"/>
      <c r="B1037" s="606"/>
      <c r="C1037" s="606"/>
      <c r="D1037" s="606"/>
      <c r="G1037" s="606"/>
      <c r="H1037" s="606"/>
      <c r="I1037" s="606"/>
    </row>
    <row r="1038" spans="1:9" x14ac:dyDescent="0.25">
      <c r="A1038" s="606"/>
      <c r="B1038" s="606"/>
      <c r="C1038" s="606"/>
      <c r="D1038" s="606"/>
      <c r="G1038" s="606"/>
      <c r="H1038" s="606"/>
      <c r="I1038" s="606"/>
    </row>
    <row r="1039" spans="1:9" x14ac:dyDescent="0.25">
      <c r="A1039" s="606"/>
      <c r="B1039" s="606"/>
      <c r="C1039" s="606"/>
      <c r="D1039" s="606"/>
      <c r="G1039" s="606"/>
      <c r="H1039" s="606"/>
      <c r="I1039" s="606"/>
    </row>
    <row r="1040" spans="1:9" x14ac:dyDescent="0.25">
      <c r="A1040" s="606"/>
      <c r="B1040" s="606"/>
      <c r="C1040" s="606"/>
      <c r="D1040" s="606"/>
      <c r="G1040" s="606"/>
      <c r="H1040" s="606"/>
      <c r="I1040" s="606"/>
    </row>
    <row r="1041" spans="1:9" x14ac:dyDescent="0.25">
      <c r="A1041" s="606"/>
      <c r="B1041" s="606"/>
      <c r="C1041" s="606"/>
      <c r="D1041" s="606"/>
      <c r="G1041" s="606"/>
      <c r="H1041" s="606"/>
      <c r="I1041" s="606"/>
    </row>
    <row r="1042" spans="1:9" x14ac:dyDescent="0.25">
      <c r="A1042" s="606"/>
      <c r="B1042" s="606"/>
      <c r="C1042" s="606"/>
      <c r="D1042" s="606"/>
      <c r="G1042" s="606"/>
      <c r="H1042" s="606"/>
      <c r="I1042" s="606"/>
    </row>
    <row r="1043" spans="1:9" x14ac:dyDescent="0.25">
      <c r="A1043" s="606"/>
      <c r="B1043" s="606"/>
      <c r="C1043" s="606"/>
      <c r="D1043" s="606"/>
      <c r="G1043" s="606"/>
      <c r="H1043" s="606"/>
      <c r="I1043" s="606"/>
    </row>
  </sheetData>
  <mergeCells count="5">
    <mergeCell ref="A1:I1"/>
    <mergeCell ref="A2:A3"/>
    <mergeCell ref="B2:C2"/>
    <mergeCell ref="E2:F2"/>
    <mergeCell ref="H2:I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G790"/>
  <sheetViews>
    <sheetView workbookViewId="0">
      <selection activeCell="C36" sqref="C36"/>
    </sheetView>
  </sheetViews>
  <sheetFormatPr defaultRowHeight="15" x14ac:dyDescent="0.25"/>
  <cols>
    <col min="1" max="1" width="20.42578125" style="25" customWidth="1"/>
    <col min="2" max="2" width="10.7109375" style="25" customWidth="1"/>
    <col min="3" max="4" width="9.140625" style="25"/>
    <col min="5" max="5" width="11.28515625" style="606" customWidth="1"/>
    <col min="6" max="6" width="9.140625" style="606"/>
    <col min="7" max="10" width="9.140625" style="592"/>
    <col min="11" max="15" width="9.140625" style="851"/>
    <col min="16" max="59" width="9.140625" style="606"/>
    <col min="60" max="16384" width="9.140625" style="25"/>
  </cols>
  <sheetData>
    <row r="1" spans="1:10" ht="35.25" customHeight="1" x14ac:dyDescent="0.25">
      <c r="A1" s="1117" t="s">
        <v>601</v>
      </c>
      <c r="B1" s="1117"/>
      <c r="C1" s="1117"/>
      <c r="D1" s="1117"/>
      <c r="E1" s="1117"/>
      <c r="F1" s="1117"/>
      <c r="G1" s="1117"/>
      <c r="H1" s="1117"/>
      <c r="I1" s="1117"/>
      <c r="J1" s="1117"/>
    </row>
    <row r="2" spans="1:10" ht="21" customHeight="1" x14ac:dyDescent="0.25">
      <c r="A2" s="1118" t="s">
        <v>523</v>
      </c>
      <c r="B2" s="1119" t="s">
        <v>318</v>
      </c>
      <c r="C2" s="1120" t="s">
        <v>436</v>
      </c>
      <c r="D2" s="1120"/>
      <c r="E2" s="1120"/>
      <c r="F2" s="1120"/>
      <c r="G2" s="1120"/>
      <c r="H2" s="1120"/>
      <c r="I2" s="1120"/>
      <c r="J2" s="1119" t="s">
        <v>437</v>
      </c>
    </row>
    <row r="3" spans="1:10" ht="24" x14ac:dyDescent="0.25">
      <c r="A3" s="1118"/>
      <c r="B3" s="1119"/>
      <c r="C3" s="853" t="s">
        <v>438</v>
      </c>
      <c r="D3" s="853" t="s">
        <v>439</v>
      </c>
      <c r="E3" s="853" t="s">
        <v>440</v>
      </c>
      <c r="F3" s="853" t="s">
        <v>441</v>
      </c>
      <c r="G3" s="853" t="s">
        <v>442</v>
      </c>
      <c r="H3" s="853" t="s">
        <v>443</v>
      </c>
      <c r="I3" s="853" t="s">
        <v>444</v>
      </c>
      <c r="J3" s="1119"/>
    </row>
    <row r="4" spans="1:10" x14ac:dyDescent="0.25">
      <c r="A4" s="497" t="s">
        <v>163</v>
      </c>
      <c r="B4" s="498">
        <v>760147.26059758139</v>
      </c>
      <c r="C4" s="498">
        <v>18.801536527536328</v>
      </c>
      <c r="D4" s="498">
        <v>10.640783538388456</v>
      </c>
      <c r="E4" s="498">
        <f>E8+E7</f>
        <v>13.083499418587504</v>
      </c>
      <c r="F4" s="498">
        <f>F7+F8</f>
        <v>13.4637951809346</v>
      </c>
      <c r="G4" s="498">
        <v>11.986204034615049</v>
      </c>
      <c r="H4" s="498">
        <v>9.8304972441991119</v>
      </c>
      <c r="I4" s="498">
        <v>22.193684056476812</v>
      </c>
      <c r="J4" s="498">
        <v>4.4367298400932702</v>
      </c>
    </row>
    <row r="5" spans="1:10" ht="15" customHeight="1" x14ac:dyDescent="0.25">
      <c r="A5" s="1115"/>
      <c r="B5" s="1116"/>
      <c r="C5" s="644"/>
      <c r="D5" s="644"/>
      <c r="E5" s="644"/>
      <c r="F5" s="644"/>
      <c r="G5" s="644"/>
      <c r="H5" s="644"/>
      <c r="I5" s="644"/>
      <c r="J5" s="644"/>
    </row>
    <row r="6" spans="1:10" ht="15" customHeight="1" x14ac:dyDescent="0.25">
      <c r="A6" s="1121" t="s">
        <v>3</v>
      </c>
      <c r="B6" s="1121"/>
      <c r="C6" s="498"/>
      <c r="D6" s="498"/>
      <c r="E6" s="498"/>
      <c r="F6" s="498"/>
      <c r="G6" s="498"/>
      <c r="H6" s="498"/>
      <c r="I6" s="498"/>
      <c r="J6" s="498"/>
    </row>
    <row r="7" spans="1:10" x14ac:dyDescent="0.25">
      <c r="A7" s="854" t="s">
        <v>4</v>
      </c>
      <c r="B7" s="496">
        <v>297921.53765265149</v>
      </c>
      <c r="C7" s="856">
        <v>8.2972828295645318</v>
      </c>
      <c r="D7" s="856">
        <v>3.8240561045519597</v>
      </c>
      <c r="E7" s="856">
        <v>4.7705235039192413</v>
      </c>
      <c r="F7" s="856">
        <v>5.0024324282299419</v>
      </c>
      <c r="G7" s="856">
        <v>4.6533484684780451</v>
      </c>
      <c r="H7" s="856">
        <v>3.8620682440254428</v>
      </c>
      <c r="I7" s="856">
        <v>8.7828966297188931</v>
      </c>
      <c r="J7" s="856">
        <v>4.4099701917585579</v>
      </c>
    </row>
    <row r="8" spans="1:10" x14ac:dyDescent="0.25">
      <c r="A8" s="854" t="s">
        <v>5</v>
      </c>
      <c r="B8" s="496">
        <v>462225.72295094852</v>
      </c>
      <c r="C8" s="856">
        <v>10.504253697985991</v>
      </c>
      <c r="D8" s="856">
        <v>6.8167274338335835</v>
      </c>
      <c r="E8" s="856">
        <v>8.3129759146682627</v>
      </c>
      <c r="F8" s="856">
        <v>8.4613627527046589</v>
      </c>
      <c r="G8" s="856">
        <v>7.3328555661340911</v>
      </c>
      <c r="H8" s="856">
        <v>5.9684290001707563</v>
      </c>
      <c r="I8" s="856">
        <v>13.410787426809355</v>
      </c>
      <c r="J8" s="856">
        <v>4.4539774209763259</v>
      </c>
    </row>
    <row r="9" spans="1:10" ht="12" customHeight="1" x14ac:dyDescent="0.25">
      <c r="A9" s="1114" t="s">
        <v>600</v>
      </c>
      <c r="B9" s="1114"/>
      <c r="C9" s="645"/>
      <c r="D9" s="645"/>
      <c r="E9" s="645"/>
      <c r="F9" s="646"/>
      <c r="G9" s="645"/>
      <c r="H9" s="645"/>
      <c r="I9" s="645"/>
      <c r="J9" s="645"/>
    </row>
    <row r="10" spans="1:10" ht="12" customHeight="1" x14ac:dyDescent="0.25">
      <c r="A10" s="854" t="s">
        <v>6</v>
      </c>
      <c r="B10" s="496">
        <v>50618.959482985192</v>
      </c>
      <c r="C10" s="856">
        <v>1.1328663768756502</v>
      </c>
      <c r="D10" s="856">
        <v>0.74577027765080084</v>
      </c>
      <c r="E10" s="856">
        <v>0.8371389064768463</v>
      </c>
      <c r="F10" s="856">
        <v>0.88474126462476699</v>
      </c>
      <c r="G10" s="856">
        <v>0.77244852232710803</v>
      </c>
      <c r="H10" s="856">
        <v>0.66957163109167506</v>
      </c>
      <c r="I10" s="856">
        <v>1.6165621332944484</v>
      </c>
      <c r="J10" s="856">
        <v>4.5553548049189638</v>
      </c>
    </row>
    <row r="11" spans="1:10" ht="12" customHeight="1" x14ac:dyDescent="0.25">
      <c r="A11" s="854" t="s">
        <v>7</v>
      </c>
      <c r="B11" s="496">
        <v>25035.111461487217</v>
      </c>
      <c r="C11" s="856">
        <v>0.46782830370286843</v>
      </c>
      <c r="D11" s="856">
        <v>0.40296355194086669</v>
      </c>
      <c r="E11" s="856">
        <v>0.50200435570650381</v>
      </c>
      <c r="F11" s="856">
        <v>0.49258850464427772</v>
      </c>
      <c r="G11" s="856">
        <v>0.43086236990301796</v>
      </c>
      <c r="H11" s="856">
        <v>0.32972915479021953</v>
      </c>
      <c r="I11" s="856">
        <v>0.66747921974451374</v>
      </c>
      <c r="J11" s="856">
        <v>4.4849110546366724</v>
      </c>
    </row>
    <row r="12" spans="1:10" ht="12" customHeight="1" x14ac:dyDescent="0.25">
      <c r="A12" s="854" t="s">
        <v>8</v>
      </c>
      <c r="B12" s="496">
        <v>26519.616164838048</v>
      </c>
      <c r="C12" s="856">
        <v>0.57018209210151105</v>
      </c>
      <c r="D12" s="856">
        <v>0.39511700938901162</v>
      </c>
      <c r="E12" s="856">
        <v>0.48299828596978822</v>
      </c>
      <c r="F12" s="856">
        <v>0.51804617603474079</v>
      </c>
      <c r="G12" s="856">
        <v>0.44725292545578188</v>
      </c>
      <c r="H12" s="856">
        <v>0.35972038409953216</v>
      </c>
      <c r="I12" s="856">
        <v>0.71543031311696126</v>
      </c>
      <c r="J12" s="856">
        <v>4.398340663733098</v>
      </c>
    </row>
    <row r="13" spans="1:10" ht="12" customHeight="1" x14ac:dyDescent="0.25">
      <c r="A13" s="854" t="s">
        <v>9</v>
      </c>
      <c r="B13" s="496">
        <v>208883.06626686538</v>
      </c>
      <c r="C13" s="856">
        <v>6.1706954303966306</v>
      </c>
      <c r="D13" s="856">
        <v>2.5414079487402934</v>
      </c>
      <c r="E13" s="856">
        <v>3.319784969885383</v>
      </c>
      <c r="F13" s="856">
        <v>3.5025222275377246</v>
      </c>
      <c r="G13" s="856">
        <v>3.236088515998814</v>
      </c>
      <c r="H13" s="856">
        <v>2.7018261520228837</v>
      </c>
      <c r="I13" s="856">
        <v>6.0069642424810308</v>
      </c>
      <c r="J13" s="856">
        <v>4.3501211975174039</v>
      </c>
    </row>
    <row r="14" spans="1:10" ht="12" customHeight="1" x14ac:dyDescent="0.25">
      <c r="A14" s="854" t="s">
        <v>10</v>
      </c>
      <c r="B14" s="496">
        <v>10097.282884028111</v>
      </c>
      <c r="C14" s="856">
        <v>0.36564888291648934</v>
      </c>
      <c r="D14" s="856">
        <v>0.15257166073053874</v>
      </c>
      <c r="E14" s="856">
        <v>0.16303371746634726</v>
      </c>
      <c r="F14" s="856">
        <v>0.1557102777512813</v>
      </c>
      <c r="G14" s="856">
        <v>0.14524822101547274</v>
      </c>
      <c r="H14" s="856">
        <v>0.11543135931841846</v>
      </c>
      <c r="I14" s="856">
        <v>0.23068835102457577</v>
      </c>
      <c r="J14" s="856">
        <v>3.8875032817018931</v>
      </c>
    </row>
    <row r="15" spans="1:10" ht="12" customHeight="1" x14ac:dyDescent="0.25">
      <c r="A15" s="854" t="s">
        <v>11</v>
      </c>
      <c r="B15" s="496">
        <v>41196.330968591392</v>
      </c>
      <c r="C15" s="856">
        <v>1.0913668851569502</v>
      </c>
      <c r="D15" s="856">
        <v>0.62353858145412544</v>
      </c>
      <c r="E15" s="856">
        <v>0.74385223391590294</v>
      </c>
      <c r="F15" s="856">
        <v>0.74524717481401048</v>
      </c>
      <c r="G15" s="856">
        <v>0.65318107553891114</v>
      </c>
      <c r="H15" s="856">
        <v>0.49380907793012185</v>
      </c>
      <c r="I15" s="856">
        <v>1.0685247279504386</v>
      </c>
      <c r="J15" s="856">
        <v>4.2400501914323074</v>
      </c>
    </row>
    <row r="16" spans="1:10" ht="12" customHeight="1" x14ac:dyDescent="0.25">
      <c r="A16" s="854" t="s">
        <v>12</v>
      </c>
      <c r="B16" s="496">
        <v>31509.937779227224</v>
      </c>
      <c r="C16" s="856">
        <v>0.64917062045685192</v>
      </c>
      <c r="D16" s="856">
        <v>0.50060941480839627</v>
      </c>
      <c r="E16" s="856">
        <v>0.60034768902308722</v>
      </c>
      <c r="F16" s="856">
        <v>0.62109743488243718</v>
      </c>
      <c r="G16" s="856">
        <v>0.53199558501581645</v>
      </c>
      <c r="H16" s="856">
        <v>0.40767147747197968</v>
      </c>
      <c r="I16" s="856">
        <v>0.83434902468063121</v>
      </c>
      <c r="J16" s="856">
        <v>4.4113069448514022</v>
      </c>
    </row>
    <row r="17" spans="1:59" ht="12" customHeight="1" x14ac:dyDescent="0.25">
      <c r="A17" s="854" t="s">
        <v>13</v>
      </c>
      <c r="B17" s="496">
        <v>29185.097377729584</v>
      </c>
      <c r="C17" s="856">
        <v>0.61028664292210355</v>
      </c>
      <c r="D17" s="856">
        <v>0.43783707439355579</v>
      </c>
      <c r="E17" s="856">
        <v>0.51229204483004709</v>
      </c>
      <c r="F17" s="856">
        <v>0.51473319140173535</v>
      </c>
      <c r="G17" s="856">
        <v>0.4704438178868201</v>
      </c>
      <c r="H17" s="856">
        <v>0.37087991128439268</v>
      </c>
      <c r="I17" s="856">
        <v>0.92292777171046159</v>
      </c>
      <c r="J17" s="856">
        <v>4.6607929515400102</v>
      </c>
    </row>
    <row r="18" spans="1:59" ht="12" customHeight="1" x14ac:dyDescent="0.25">
      <c r="A18" s="854" t="s">
        <v>14</v>
      </c>
      <c r="B18" s="496">
        <v>57205.123653476512</v>
      </c>
      <c r="C18" s="856">
        <v>1.0139476653119801</v>
      </c>
      <c r="D18" s="856">
        <v>0.82615374690424925</v>
      </c>
      <c r="E18" s="856">
        <v>1.0306869560892709</v>
      </c>
      <c r="F18" s="856">
        <v>1.0470775116420348</v>
      </c>
      <c r="G18" s="856">
        <v>0.89380838046246613</v>
      </c>
      <c r="H18" s="856">
        <v>0.76529945022430668</v>
      </c>
      <c r="I18" s="856">
        <v>1.9485580670440488</v>
      </c>
      <c r="J18" s="856">
        <v>4.7632475265832435</v>
      </c>
    </row>
    <row r="19" spans="1:59" ht="12" customHeight="1" x14ac:dyDescent="0.25">
      <c r="A19" s="854" t="s">
        <v>15</v>
      </c>
      <c r="B19" s="496">
        <v>54420.351884065713</v>
      </c>
      <c r="C19" s="856">
        <v>1.4641648401761969</v>
      </c>
      <c r="D19" s="856">
        <v>0.76146336275451088</v>
      </c>
      <c r="E19" s="856">
        <v>0.9077577894435418</v>
      </c>
      <c r="F19" s="856">
        <v>0.91787111095482166</v>
      </c>
      <c r="G19" s="856">
        <v>0.82650248212877608</v>
      </c>
      <c r="H19" s="856">
        <v>0.70287584503399314</v>
      </c>
      <c r="I19" s="856">
        <v>1.5785499938210172</v>
      </c>
      <c r="J19" s="856">
        <v>4.381630863652199</v>
      </c>
    </row>
    <row r="20" spans="1:59" ht="12" customHeight="1" x14ac:dyDescent="0.25">
      <c r="A20" s="854" t="s">
        <v>169</v>
      </c>
      <c r="B20" s="496">
        <v>19008.287456008442</v>
      </c>
      <c r="C20" s="856">
        <v>0.4913679313584336</v>
      </c>
      <c r="D20" s="856">
        <v>0.30985124699218669</v>
      </c>
      <c r="E20" s="856">
        <v>0.37332105785608094</v>
      </c>
      <c r="F20" s="856">
        <v>0.35117637109862332</v>
      </c>
      <c r="G20" s="856">
        <v>0.29119391247999804</v>
      </c>
      <c r="H20" s="856">
        <v>0.243242819107546</v>
      </c>
      <c r="I20" s="856">
        <v>0.44045258857750746</v>
      </c>
      <c r="J20" s="856">
        <v>4.1159612300398623</v>
      </c>
    </row>
    <row r="21" spans="1:59" ht="12" customHeight="1" x14ac:dyDescent="0.25">
      <c r="A21" s="854" t="s">
        <v>16</v>
      </c>
      <c r="B21" s="496">
        <v>21659.188711992068</v>
      </c>
      <c r="C21" s="856">
        <v>0.39947619969559778</v>
      </c>
      <c r="D21" s="856">
        <v>0.26155141839521096</v>
      </c>
      <c r="E21" s="856">
        <v>0.33600638883170353</v>
      </c>
      <c r="F21" s="856">
        <v>0.38273690891830697</v>
      </c>
      <c r="G21" s="856">
        <v>0.35867417842595151</v>
      </c>
      <c r="H21" s="856">
        <v>0.31856962760535901</v>
      </c>
      <c r="I21" s="856">
        <v>0.79232643012514081</v>
      </c>
      <c r="J21" s="856">
        <v>4.8911327336140218</v>
      </c>
    </row>
    <row r="22" spans="1:59" ht="12" customHeight="1" x14ac:dyDescent="0.25">
      <c r="A22" s="854" t="s">
        <v>17</v>
      </c>
      <c r="B22" s="496">
        <v>39524.937726693715</v>
      </c>
      <c r="C22" s="856">
        <v>1.0795098875230358</v>
      </c>
      <c r="D22" s="856">
        <v>0.67532576229636876</v>
      </c>
      <c r="E22" s="856">
        <v>0.72362559089334322</v>
      </c>
      <c r="F22" s="856">
        <v>0.69258815591044987</v>
      </c>
      <c r="G22" s="856">
        <v>0.58291092779674258</v>
      </c>
      <c r="H22" s="856">
        <v>0.45248395382368523</v>
      </c>
      <c r="I22" s="856">
        <v>0.99319791945263014</v>
      </c>
      <c r="J22" s="856">
        <v>4.0994634473481515</v>
      </c>
    </row>
    <row r="23" spans="1:59" ht="12" customHeight="1" x14ac:dyDescent="0.25">
      <c r="A23" s="854" t="s">
        <v>18</v>
      </c>
      <c r="B23" s="496">
        <v>17263.994429571216</v>
      </c>
      <c r="C23" s="856">
        <v>0.39703505312390952</v>
      </c>
      <c r="D23" s="856">
        <v>0.23661684984153392</v>
      </c>
      <c r="E23" s="856">
        <v>0.29816861697053587</v>
      </c>
      <c r="F23" s="856">
        <v>0.28352173754040644</v>
      </c>
      <c r="G23" s="856">
        <v>0.26538750586500737</v>
      </c>
      <c r="H23" s="856">
        <v>0.21168228128785693</v>
      </c>
      <c r="I23" s="856">
        <v>0.57872610510241995</v>
      </c>
      <c r="J23" s="856">
        <v>4.6545105566223519</v>
      </c>
    </row>
    <row r="24" spans="1:59" ht="12" customHeight="1" x14ac:dyDescent="0.25">
      <c r="A24" s="854" t="s">
        <v>174</v>
      </c>
      <c r="B24" s="496">
        <v>12745.533238752119</v>
      </c>
      <c r="C24" s="856">
        <v>0.25509981674146232</v>
      </c>
      <c r="D24" s="856">
        <v>0.18134231675401219</v>
      </c>
      <c r="E24" s="856">
        <v>0.23016524818778533</v>
      </c>
      <c r="F24" s="856">
        <v>0.246904538965079</v>
      </c>
      <c r="G24" s="856">
        <v>0.20767182620579699</v>
      </c>
      <c r="H24" s="856">
        <v>0.17646002361063487</v>
      </c>
      <c r="I24" s="856">
        <v>0.37907518906077464</v>
      </c>
      <c r="J24" s="856">
        <v>4.5359816971720157</v>
      </c>
    </row>
    <row r="25" spans="1:59" ht="12" customHeight="1" x14ac:dyDescent="0.25">
      <c r="A25" s="854" t="s">
        <v>175</v>
      </c>
      <c r="B25" s="496">
        <v>14378.488412435792</v>
      </c>
      <c r="C25" s="856">
        <v>0.46015612876327683</v>
      </c>
      <c r="D25" s="856">
        <v>0.29659930846016486</v>
      </c>
      <c r="E25" s="856">
        <v>0.33775006495433801</v>
      </c>
      <c r="F25" s="856">
        <v>0.27149037229422868</v>
      </c>
      <c r="G25" s="856">
        <v>0.18971196214265901</v>
      </c>
      <c r="H25" s="856">
        <v>0.13827351652493372</v>
      </c>
      <c r="I25" s="856">
        <v>0.19755850469451541</v>
      </c>
      <c r="J25" s="856">
        <v>3.4530789085552058</v>
      </c>
    </row>
    <row r="26" spans="1:59" s="592" customFormat="1" ht="12" customHeight="1" x14ac:dyDescent="0.25">
      <c r="A26" s="854" t="s">
        <v>176</v>
      </c>
      <c r="B26" s="496">
        <v>17611.262494105071</v>
      </c>
      <c r="C26" s="856">
        <v>0.39389643610316749</v>
      </c>
      <c r="D26" s="856">
        <v>0.23539627655568959</v>
      </c>
      <c r="E26" s="856">
        <v>0.30985124699218669</v>
      </c>
      <c r="F26" s="856">
        <v>0.3510020034863599</v>
      </c>
      <c r="G26" s="856">
        <v>0.29816861697053587</v>
      </c>
      <c r="H26" s="856">
        <v>0.23574501178021656</v>
      </c>
      <c r="I26" s="856">
        <v>0.49276287225654114</v>
      </c>
      <c r="J26" s="856">
        <v>4.4752765861371531</v>
      </c>
      <c r="K26" s="851"/>
      <c r="L26" s="851"/>
      <c r="M26" s="851"/>
      <c r="N26" s="851"/>
      <c r="O26" s="851"/>
      <c r="P26" s="606"/>
      <c r="Q26" s="606"/>
      <c r="R26" s="606"/>
      <c r="S26" s="606"/>
      <c r="T26" s="606"/>
      <c r="U26" s="606"/>
      <c r="V26" s="606"/>
      <c r="W26" s="606"/>
      <c r="X26" s="606"/>
      <c r="Y26" s="606"/>
      <c r="Z26" s="606"/>
      <c r="AA26" s="606"/>
      <c r="AB26" s="606"/>
      <c r="AC26" s="606"/>
      <c r="AD26" s="606"/>
      <c r="AE26" s="606"/>
      <c r="AF26" s="606"/>
      <c r="AG26" s="606"/>
      <c r="AH26" s="606"/>
      <c r="AI26" s="606"/>
      <c r="AJ26" s="606"/>
      <c r="AK26" s="606"/>
      <c r="AL26" s="606"/>
      <c r="AM26" s="606"/>
      <c r="AN26" s="606"/>
      <c r="AO26" s="606"/>
      <c r="AP26" s="606"/>
      <c r="AQ26" s="606"/>
      <c r="AR26" s="606"/>
      <c r="AS26" s="606"/>
      <c r="AT26" s="606"/>
      <c r="AU26" s="606"/>
      <c r="AV26" s="606"/>
      <c r="AW26" s="606"/>
      <c r="AX26" s="606"/>
      <c r="AY26" s="606"/>
      <c r="AZ26" s="606"/>
      <c r="BA26" s="606"/>
      <c r="BB26" s="606"/>
      <c r="BC26" s="606"/>
      <c r="BD26" s="606"/>
      <c r="BE26" s="606"/>
      <c r="BF26" s="606"/>
      <c r="BG26" s="606"/>
    </row>
    <row r="27" spans="1:59" s="592" customFormat="1" ht="12" customHeight="1" x14ac:dyDescent="0.25">
      <c r="A27" s="854" t="s">
        <v>178</v>
      </c>
      <c r="B27" s="496">
        <v>24759.41773086492</v>
      </c>
      <c r="C27" s="856">
        <v>0.41813353420778643</v>
      </c>
      <c r="D27" s="856">
        <v>0.29816861697053587</v>
      </c>
      <c r="E27" s="856">
        <v>0.4149949171870444</v>
      </c>
      <c r="F27" s="856">
        <v>0.46835140653965879</v>
      </c>
      <c r="G27" s="856">
        <v>0.44306810276145914</v>
      </c>
      <c r="H27" s="856">
        <v>0.36146406022216659</v>
      </c>
      <c r="I27" s="856">
        <v>0.85300635919281986</v>
      </c>
      <c r="J27" s="856">
        <v>4.8964132762298735</v>
      </c>
      <c r="K27" s="851"/>
      <c r="L27" s="851"/>
      <c r="M27" s="851"/>
      <c r="N27" s="851"/>
      <c r="O27" s="851"/>
      <c r="P27" s="606"/>
      <c r="Q27" s="606"/>
      <c r="R27" s="606"/>
      <c r="S27" s="606"/>
      <c r="T27" s="606"/>
      <c r="U27" s="606"/>
      <c r="V27" s="606"/>
      <c r="W27" s="606"/>
      <c r="X27" s="606"/>
      <c r="Y27" s="606"/>
      <c r="Z27" s="606"/>
      <c r="AA27" s="606"/>
      <c r="AB27" s="606"/>
      <c r="AC27" s="606"/>
      <c r="AD27" s="606"/>
      <c r="AE27" s="606"/>
      <c r="AF27" s="606"/>
      <c r="AG27" s="606"/>
      <c r="AH27" s="606"/>
      <c r="AI27" s="606"/>
      <c r="AJ27" s="606"/>
      <c r="AK27" s="606"/>
      <c r="AL27" s="606"/>
      <c r="AM27" s="606"/>
      <c r="AN27" s="606"/>
      <c r="AO27" s="606"/>
      <c r="AP27" s="606"/>
      <c r="AQ27" s="606"/>
      <c r="AR27" s="606"/>
      <c r="AS27" s="606"/>
      <c r="AT27" s="606"/>
      <c r="AU27" s="606"/>
      <c r="AV27" s="606"/>
      <c r="AW27" s="606"/>
      <c r="AX27" s="606"/>
      <c r="AY27" s="606"/>
      <c r="AZ27" s="606"/>
      <c r="BA27" s="606"/>
      <c r="BB27" s="606"/>
      <c r="BC27" s="606"/>
      <c r="BD27" s="606"/>
      <c r="BE27" s="606"/>
      <c r="BF27" s="606"/>
      <c r="BG27" s="606"/>
    </row>
    <row r="28" spans="1:59" ht="12" customHeight="1" x14ac:dyDescent="0.25">
      <c r="A28" s="854" t="s">
        <v>180</v>
      </c>
      <c r="B28" s="496">
        <v>7484.8196962598313</v>
      </c>
      <c r="C28" s="856">
        <v>0.17541381793705402</v>
      </c>
      <c r="D28" s="856">
        <v>0.10758481676656205</v>
      </c>
      <c r="E28" s="856">
        <v>0.12990387113628693</v>
      </c>
      <c r="F28" s="856">
        <v>0.13530926711645463</v>
      </c>
      <c r="G28" s="856">
        <v>0.1143851536448376</v>
      </c>
      <c r="H28" s="856">
        <v>9.0322423152477974E-2</v>
      </c>
      <c r="I28" s="856">
        <v>0.23173455669815662</v>
      </c>
      <c r="J28" s="856">
        <v>4.5206304232341203</v>
      </c>
    </row>
    <row r="29" spans="1:59" ht="12" customHeight="1" x14ac:dyDescent="0.25">
      <c r="A29" s="854" t="s">
        <v>181</v>
      </c>
      <c r="B29" s="496">
        <v>15548.861316950957</v>
      </c>
      <c r="C29" s="856">
        <v>0.38674736400036624</v>
      </c>
      <c r="D29" s="856">
        <v>0.22144686757461157</v>
      </c>
      <c r="E29" s="856">
        <v>0.25387924345561802</v>
      </c>
      <c r="F29" s="856">
        <v>0.26137705078294743</v>
      </c>
      <c r="G29" s="856">
        <v>0.22999088057552186</v>
      </c>
      <c r="H29" s="856">
        <v>0.20331263589921011</v>
      </c>
      <c r="I29" s="856">
        <v>0.48875241717448192</v>
      </c>
      <c r="J29" s="856">
        <v>4.4958656551025111</v>
      </c>
    </row>
    <row r="30" spans="1:59" ht="12" customHeight="1" x14ac:dyDescent="0.25">
      <c r="A30" s="854" t="s">
        <v>182</v>
      </c>
      <c r="B30" s="496">
        <v>17450.882968118061</v>
      </c>
      <c r="C30" s="856">
        <v>0.33565765360717664</v>
      </c>
      <c r="D30" s="856">
        <v>0.19581482857188065</v>
      </c>
      <c r="E30" s="856">
        <v>0.26346946213010913</v>
      </c>
      <c r="F30" s="856">
        <v>0.28945023635736356</v>
      </c>
      <c r="G30" s="856">
        <v>0.29380942666394971</v>
      </c>
      <c r="H30" s="856">
        <v>0.23905799641322259</v>
      </c>
      <c r="I30" s="856">
        <v>0.67846437931711079</v>
      </c>
      <c r="J30" s="856">
        <v>5.0972201124111738</v>
      </c>
    </row>
    <row r="31" spans="1:59" ht="12" customHeight="1" x14ac:dyDescent="0.25">
      <c r="A31" s="854" t="s">
        <v>183</v>
      </c>
      <c r="B31" s="496">
        <v>8061.3907194354788</v>
      </c>
      <c r="C31" s="856">
        <v>0.22964214535099492</v>
      </c>
      <c r="D31" s="856">
        <v>0.11211837468541241</v>
      </c>
      <c r="E31" s="856">
        <v>0.13809914891267025</v>
      </c>
      <c r="F31" s="856">
        <v>0.14054029548435892</v>
      </c>
      <c r="G31" s="856">
        <v>0.13373995860608337</v>
      </c>
      <c r="H31" s="856">
        <v>9.6250921969436146E-2</v>
      </c>
      <c r="I31" s="856">
        <v>0.21011297277748564</v>
      </c>
      <c r="J31" s="856">
        <v>4.2193357448213238</v>
      </c>
    </row>
    <row r="32" spans="1:59" ht="12" customHeight="1" x14ac:dyDescent="0.25">
      <c r="A32" s="855" t="s">
        <v>184</v>
      </c>
      <c r="B32" s="643">
        <v>9979.3177781370014</v>
      </c>
      <c r="C32" s="857">
        <v>0.243242819107546</v>
      </c>
      <c r="D32" s="857">
        <v>0.1215342257476401</v>
      </c>
      <c r="E32" s="857">
        <v>0.17436761226347317</v>
      </c>
      <c r="F32" s="857">
        <v>0.18971196214265901</v>
      </c>
      <c r="G32" s="857">
        <v>0.16965968673235932</v>
      </c>
      <c r="H32" s="857">
        <v>0.14681752952584404</v>
      </c>
      <c r="I32" s="857">
        <v>0.26747991721216907</v>
      </c>
      <c r="J32" s="857">
        <v>4.3817240005318743</v>
      </c>
    </row>
    <row r="33" spans="1:15" s="606" customFormat="1" x14ac:dyDescent="0.25">
      <c r="A33" s="852"/>
      <c r="B33" s="852"/>
      <c r="C33" s="852"/>
      <c r="D33" s="852"/>
      <c r="E33" s="852"/>
      <c r="F33" s="852"/>
      <c r="G33" s="852"/>
      <c r="H33" s="852"/>
      <c r="I33" s="852"/>
      <c r="J33" s="852"/>
      <c r="K33" s="851"/>
      <c r="L33" s="851"/>
      <c r="M33" s="851"/>
      <c r="N33" s="851"/>
      <c r="O33" s="851"/>
    </row>
    <row r="34" spans="1:15" s="606" customFormat="1" x14ac:dyDescent="0.25">
      <c r="K34" s="851"/>
      <c r="L34" s="851"/>
      <c r="M34" s="851"/>
      <c r="N34" s="851"/>
      <c r="O34" s="851"/>
    </row>
    <row r="35" spans="1:15" s="606" customFormat="1" x14ac:dyDescent="0.25">
      <c r="K35" s="851"/>
      <c r="L35" s="851"/>
      <c r="M35" s="851"/>
      <c r="N35" s="851"/>
      <c r="O35" s="851"/>
    </row>
    <row r="36" spans="1:15" s="606" customFormat="1" x14ac:dyDescent="0.25">
      <c r="K36" s="851"/>
      <c r="L36" s="851"/>
      <c r="M36" s="851"/>
      <c r="N36" s="851"/>
      <c r="O36" s="851"/>
    </row>
    <row r="37" spans="1:15" s="606" customFormat="1" x14ac:dyDescent="0.25">
      <c r="K37" s="851"/>
      <c r="L37" s="851"/>
      <c r="M37" s="851"/>
      <c r="N37" s="851"/>
      <c r="O37" s="851"/>
    </row>
    <row r="38" spans="1:15" s="606" customFormat="1" x14ac:dyDescent="0.25">
      <c r="K38" s="851"/>
      <c r="L38" s="851"/>
      <c r="M38" s="851"/>
      <c r="N38" s="851"/>
      <c r="O38" s="851"/>
    </row>
    <row r="39" spans="1:15" s="606" customFormat="1" x14ac:dyDescent="0.25">
      <c r="K39" s="851"/>
      <c r="L39" s="851"/>
      <c r="M39" s="851"/>
      <c r="N39" s="851"/>
      <c r="O39" s="851"/>
    </row>
    <row r="40" spans="1:15" s="606" customFormat="1" x14ac:dyDescent="0.25">
      <c r="K40" s="851"/>
      <c r="L40" s="851"/>
      <c r="M40" s="851"/>
      <c r="N40" s="851"/>
      <c r="O40" s="851"/>
    </row>
    <row r="41" spans="1:15" s="606" customFormat="1" x14ac:dyDescent="0.25">
      <c r="K41" s="851"/>
      <c r="L41" s="851"/>
      <c r="M41" s="851"/>
      <c r="N41" s="851"/>
      <c r="O41" s="851"/>
    </row>
    <row r="42" spans="1:15" s="606" customFormat="1" x14ac:dyDescent="0.25">
      <c r="K42" s="851"/>
      <c r="L42" s="851"/>
      <c r="M42" s="851"/>
      <c r="N42" s="851"/>
      <c r="O42" s="851"/>
    </row>
    <row r="43" spans="1:15" s="606" customFormat="1" x14ac:dyDescent="0.25">
      <c r="K43" s="851"/>
      <c r="L43" s="851"/>
      <c r="M43" s="851"/>
      <c r="N43" s="851"/>
      <c r="O43" s="851"/>
    </row>
    <row r="44" spans="1:15" s="606" customFormat="1" x14ac:dyDescent="0.25">
      <c r="K44" s="851"/>
      <c r="L44" s="851"/>
      <c r="M44" s="851"/>
      <c r="N44" s="851"/>
      <c r="O44" s="851"/>
    </row>
    <row r="45" spans="1:15" s="606" customFormat="1" x14ac:dyDescent="0.25">
      <c r="K45" s="851"/>
      <c r="L45" s="851"/>
      <c r="M45" s="851"/>
      <c r="N45" s="851"/>
      <c r="O45" s="851"/>
    </row>
    <row r="46" spans="1:15" s="606" customFormat="1" x14ac:dyDescent="0.25">
      <c r="K46" s="851"/>
      <c r="L46" s="851"/>
      <c r="M46" s="851"/>
      <c r="N46" s="851"/>
      <c r="O46" s="851"/>
    </row>
    <row r="47" spans="1:15" s="606" customFormat="1" x14ac:dyDescent="0.25">
      <c r="K47" s="851"/>
      <c r="L47" s="851"/>
      <c r="M47" s="851"/>
      <c r="N47" s="851"/>
      <c r="O47" s="851"/>
    </row>
    <row r="48" spans="1:15" s="606" customFormat="1" x14ac:dyDescent="0.25">
      <c r="K48" s="851"/>
      <c r="L48" s="851"/>
      <c r="M48" s="851"/>
      <c r="N48" s="851"/>
      <c r="O48" s="851"/>
    </row>
    <row r="49" spans="11:15" s="606" customFormat="1" x14ac:dyDescent="0.25">
      <c r="K49" s="851"/>
      <c r="L49" s="851"/>
      <c r="M49" s="851"/>
      <c r="N49" s="851"/>
      <c r="O49" s="851"/>
    </row>
    <row r="50" spans="11:15" s="606" customFormat="1" x14ac:dyDescent="0.25">
      <c r="K50" s="851"/>
      <c r="L50" s="851"/>
      <c r="M50" s="851"/>
      <c r="N50" s="851"/>
      <c r="O50" s="851"/>
    </row>
    <row r="51" spans="11:15" s="606" customFormat="1" x14ac:dyDescent="0.25">
      <c r="K51" s="851"/>
      <c r="L51" s="851"/>
      <c r="M51" s="851"/>
      <c r="N51" s="851"/>
      <c r="O51" s="851"/>
    </row>
    <row r="52" spans="11:15" s="606" customFormat="1" x14ac:dyDescent="0.25">
      <c r="K52" s="851"/>
      <c r="L52" s="851"/>
      <c r="M52" s="851"/>
      <c r="N52" s="851"/>
      <c r="O52" s="851"/>
    </row>
    <row r="53" spans="11:15" s="606" customFormat="1" x14ac:dyDescent="0.25">
      <c r="K53" s="851"/>
      <c r="L53" s="851"/>
      <c r="M53" s="851"/>
      <c r="N53" s="851"/>
      <c r="O53" s="851"/>
    </row>
    <row r="54" spans="11:15" s="606" customFormat="1" x14ac:dyDescent="0.25">
      <c r="K54" s="851"/>
      <c r="L54" s="851"/>
      <c r="M54" s="851"/>
      <c r="N54" s="851"/>
      <c r="O54" s="851"/>
    </row>
    <row r="55" spans="11:15" s="606" customFormat="1" x14ac:dyDescent="0.25">
      <c r="K55" s="851"/>
      <c r="L55" s="851"/>
      <c r="M55" s="851"/>
      <c r="N55" s="851"/>
      <c r="O55" s="851"/>
    </row>
    <row r="56" spans="11:15" s="606" customFormat="1" x14ac:dyDescent="0.25">
      <c r="K56" s="851"/>
      <c r="L56" s="851"/>
      <c r="M56" s="851"/>
      <c r="N56" s="851"/>
      <c r="O56" s="851"/>
    </row>
    <row r="57" spans="11:15" s="606" customFormat="1" x14ac:dyDescent="0.25">
      <c r="K57" s="851"/>
      <c r="L57" s="851"/>
      <c r="M57" s="851"/>
      <c r="N57" s="851"/>
      <c r="O57" s="851"/>
    </row>
    <row r="58" spans="11:15" s="606" customFormat="1" x14ac:dyDescent="0.25">
      <c r="K58" s="851"/>
      <c r="L58" s="851"/>
      <c r="M58" s="851"/>
      <c r="N58" s="851"/>
      <c r="O58" s="851"/>
    </row>
    <row r="59" spans="11:15" s="606" customFormat="1" x14ac:dyDescent="0.25">
      <c r="K59" s="851"/>
      <c r="L59" s="851"/>
      <c r="M59" s="851"/>
      <c r="N59" s="851"/>
      <c r="O59" s="851"/>
    </row>
    <row r="60" spans="11:15" s="606" customFormat="1" x14ac:dyDescent="0.25">
      <c r="K60" s="851"/>
      <c r="L60" s="851"/>
      <c r="M60" s="851"/>
      <c r="N60" s="851"/>
      <c r="O60" s="851"/>
    </row>
    <row r="61" spans="11:15" s="606" customFormat="1" x14ac:dyDescent="0.25">
      <c r="K61" s="851"/>
      <c r="L61" s="851"/>
      <c r="M61" s="851"/>
      <c r="N61" s="851"/>
      <c r="O61" s="851"/>
    </row>
    <row r="62" spans="11:15" s="606" customFormat="1" x14ac:dyDescent="0.25">
      <c r="K62" s="851"/>
      <c r="L62" s="851"/>
      <c r="M62" s="851"/>
      <c r="N62" s="851"/>
      <c r="O62" s="851"/>
    </row>
    <row r="63" spans="11:15" s="606" customFormat="1" x14ac:dyDescent="0.25">
      <c r="K63" s="851"/>
      <c r="L63" s="851"/>
      <c r="M63" s="851"/>
      <c r="N63" s="851"/>
      <c r="O63" s="851"/>
    </row>
    <row r="64" spans="11:15" s="606" customFormat="1" x14ac:dyDescent="0.25">
      <c r="K64" s="851"/>
      <c r="L64" s="851"/>
      <c r="M64" s="851"/>
      <c r="N64" s="851"/>
      <c r="O64" s="851"/>
    </row>
    <row r="65" spans="11:15" s="606" customFormat="1" x14ac:dyDescent="0.25">
      <c r="K65" s="851"/>
      <c r="L65" s="851"/>
      <c r="M65" s="851"/>
      <c r="N65" s="851"/>
      <c r="O65" s="851"/>
    </row>
    <row r="66" spans="11:15" s="606" customFormat="1" x14ac:dyDescent="0.25">
      <c r="K66" s="851"/>
      <c r="L66" s="851"/>
      <c r="M66" s="851"/>
      <c r="N66" s="851"/>
      <c r="O66" s="851"/>
    </row>
    <row r="67" spans="11:15" s="606" customFormat="1" x14ac:dyDescent="0.25">
      <c r="K67" s="851"/>
      <c r="L67" s="851"/>
      <c r="M67" s="851"/>
      <c r="N67" s="851"/>
      <c r="O67" s="851"/>
    </row>
    <row r="68" spans="11:15" s="606" customFormat="1" x14ac:dyDescent="0.25">
      <c r="K68" s="851"/>
      <c r="L68" s="851"/>
      <c r="M68" s="851"/>
      <c r="N68" s="851"/>
      <c r="O68" s="851"/>
    </row>
    <row r="69" spans="11:15" s="606" customFormat="1" x14ac:dyDescent="0.25">
      <c r="K69" s="851"/>
      <c r="L69" s="851"/>
      <c r="M69" s="851"/>
      <c r="N69" s="851"/>
      <c r="O69" s="851"/>
    </row>
    <row r="70" spans="11:15" s="606" customFormat="1" x14ac:dyDescent="0.25">
      <c r="K70" s="851"/>
      <c r="L70" s="851"/>
      <c r="M70" s="851"/>
      <c r="N70" s="851"/>
      <c r="O70" s="851"/>
    </row>
    <row r="71" spans="11:15" s="606" customFormat="1" x14ac:dyDescent="0.25">
      <c r="K71" s="851"/>
      <c r="L71" s="851"/>
      <c r="M71" s="851"/>
      <c r="N71" s="851"/>
      <c r="O71" s="851"/>
    </row>
    <row r="72" spans="11:15" s="606" customFormat="1" x14ac:dyDescent="0.25">
      <c r="K72" s="851"/>
      <c r="L72" s="851"/>
      <c r="M72" s="851"/>
      <c r="N72" s="851"/>
      <c r="O72" s="851"/>
    </row>
    <row r="73" spans="11:15" s="606" customFormat="1" x14ac:dyDescent="0.25">
      <c r="K73" s="851"/>
      <c r="L73" s="851"/>
      <c r="M73" s="851"/>
      <c r="N73" s="851"/>
      <c r="O73" s="851"/>
    </row>
    <row r="74" spans="11:15" s="606" customFormat="1" x14ac:dyDescent="0.25">
      <c r="K74" s="851"/>
      <c r="L74" s="851"/>
      <c r="M74" s="851"/>
      <c r="N74" s="851"/>
      <c r="O74" s="851"/>
    </row>
    <row r="75" spans="11:15" s="606" customFormat="1" x14ac:dyDescent="0.25">
      <c r="K75" s="851"/>
      <c r="L75" s="851"/>
      <c r="M75" s="851"/>
      <c r="N75" s="851"/>
      <c r="O75" s="851"/>
    </row>
    <row r="76" spans="11:15" s="606" customFormat="1" x14ac:dyDescent="0.25">
      <c r="K76" s="851"/>
      <c r="L76" s="851"/>
      <c r="M76" s="851"/>
      <c r="N76" s="851"/>
      <c r="O76" s="851"/>
    </row>
    <row r="77" spans="11:15" s="606" customFormat="1" x14ac:dyDescent="0.25">
      <c r="K77" s="851"/>
      <c r="L77" s="851"/>
      <c r="M77" s="851"/>
      <c r="N77" s="851"/>
      <c r="O77" s="851"/>
    </row>
    <row r="78" spans="11:15" s="606" customFormat="1" x14ac:dyDescent="0.25">
      <c r="K78" s="851"/>
      <c r="L78" s="851"/>
      <c r="M78" s="851"/>
      <c r="N78" s="851"/>
      <c r="O78" s="851"/>
    </row>
    <row r="79" spans="11:15" s="606" customFormat="1" x14ac:dyDescent="0.25">
      <c r="K79" s="851"/>
      <c r="L79" s="851"/>
      <c r="M79" s="851"/>
      <c r="N79" s="851"/>
      <c r="O79" s="851"/>
    </row>
    <row r="80" spans="11:15" s="606" customFormat="1" x14ac:dyDescent="0.25">
      <c r="K80" s="851"/>
      <c r="L80" s="851"/>
      <c r="M80" s="851"/>
      <c r="N80" s="851"/>
      <c r="O80" s="851"/>
    </row>
    <row r="81" spans="11:15" s="606" customFormat="1" x14ac:dyDescent="0.25">
      <c r="K81" s="851"/>
      <c r="L81" s="851"/>
      <c r="M81" s="851"/>
      <c r="N81" s="851"/>
      <c r="O81" s="851"/>
    </row>
    <row r="82" spans="11:15" s="606" customFormat="1" x14ac:dyDescent="0.25">
      <c r="K82" s="851"/>
      <c r="L82" s="851"/>
      <c r="M82" s="851"/>
      <c r="N82" s="851"/>
      <c r="O82" s="851"/>
    </row>
    <row r="83" spans="11:15" s="606" customFormat="1" x14ac:dyDescent="0.25">
      <c r="K83" s="851"/>
      <c r="L83" s="851"/>
      <c r="M83" s="851"/>
      <c r="N83" s="851"/>
      <c r="O83" s="851"/>
    </row>
    <row r="84" spans="11:15" s="606" customFormat="1" x14ac:dyDescent="0.25">
      <c r="K84" s="851"/>
      <c r="L84" s="851"/>
      <c r="M84" s="851"/>
      <c r="N84" s="851"/>
      <c r="O84" s="851"/>
    </row>
    <row r="85" spans="11:15" s="606" customFormat="1" x14ac:dyDescent="0.25">
      <c r="K85" s="851"/>
      <c r="L85" s="851"/>
      <c r="M85" s="851"/>
      <c r="N85" s="851"/>
      <c r="O85" s="851"/>
    </row>
    <row r="86" spans="11:15" s="606" customFormat="1" x14ac:dyDescent="0.25">
      <c r="K86" s="851"/>
      <c r="L86" s="851"/>
      <c r="M86" s="851"/>
      <c r="N86" s="851"/>
      <c r="O86" s="851"/>
    </row>
    <row r="87" spans="11:15" s="606" customFormat="1" x14ac:dyDescent="0.25">
      <c r="K87" s="851"/>
      <c r="L87" s="851"/>
      <c r="M87" s="851"/>
      <c r="N87" s="851"/>
      <c r="O87" s="851"/>
    </row>
    <row r="88" spans="11:15" s="606" customFormat="1" x14ac:dyDescent="0.25">
      <c r="K88" s="851"/>
      <c r="L88" s="851"/>
      <c r="M88" s="851"/>
      <c r="N88" s="851"/>
      <c r="O88" s="851"/>
    </row>
    <row r="89" spans="11:15" s="606" customFormat="1" x14ac:dyDescent="0.25">
      <c r="K89" s="851"/>
      <c r="L89" s="851"/>
      <c r="M89" s="851"/>
      <c r="N89" s="851"/>
      <c r="O89" s="851"/>
    </row>
    <row r="90" spans="11:15" s="606" customFormat="1" x14ac:dyDescent="0.25">
      <c r="K90" s="851"/>
      <c r="L90" s="851"/>
      <c r="M90" s="851"/>
      <c r="N90" s="851"/>
      <c r="O90" s="851"/>
    </row>
    <row r="91" spans="11:15" s="606" customFormat="1" x14ac:dyDescent="0.25">
      <c r="K91" s="851"/>
      <c r="L91" s="851"/>
      <c r="M91" s="851"/>
      <c r="N91" s="851"/>
      <c r="O91" s="851"/>
    </row>
    <row r="92" spans="11:15" s="606" customFormat="1" x14ac:dyDescent="0.25">
      <c r="K92" s="851"/>
      <c r="L92" s="851"/>
      <c r="M92" s="851"/>
      <c r="N92" s="851"/>
      <c r="O92" s="851"/>
    </row>
    <row r="93" spans="11:15" s="606" customFormat="1" x14ac:dyDescent="0.25">
      <c r="K93" s="851"/>
      <c r="L93" s="851"/>
      <c r="M93" s="851"/>
      <c r="N93" s="851"/>
      <c r="O93" s="851"/>
    </row>
    <row r="94" spans="11:15" s="606" customFormat="1" x14ac:dyDescent="0.25">
      <c r="K94" s="851"/>
      <c r="L94" s="851"/>
      <c r="M94" s="851"/>
      <c r="N94" s="851"/>
      <c r="O94" s="851"/>
    </row>
    <row r="95" spans="11:15" s="606" customFormat="1" x14ac:dyDescent="0.25">
      <c r="K95" s="851"/>
      <c r="L95" s="851"/>
      <c r="M95" s="851"/>
      <c r="N95" s="851"/>
      <c r="O95" s="851"/>
    </row>
    <row r="96" spans="11:15" s="606" customFormat="1" x14ac:dyDescent="0.25">
      <c r="K96" s="851"/>
      <c r="L96" s="851"/>
      <c r="M96" s="851"/>
      <c r="N96" s="851"/>
      <c r="O96" s="851"/>
    </row>
    <row r="97" spans="11:15" s="606" customFormat="1" x14ac:dyDescent="0.25">
      <c r="K97" s="851"/>
      <c r="L97" s="851"/>
      <c r="M97" s="851"/>
      <c r="N97" s="851"/>
      <c r="O97" s="851"/>
    </row>
    <row r="98" spans="11:15" s="606" customFormat="1" x14ac:dyDescent="0.25">
      <c r="K98" s="851"/>
      <c r="L98" s="851"/>
      <c r="M98" s="851"/>
      <c r="N98" s="851"/>
      <c r="O98" s="851"/>
    </row>
    <row r="99" spans="11:15" s="606" customFormat="1" x14ac:dyDescent="0.25">
      <c r="K99" s="851"/>
      <c r="L99" s="851"/>
      <c r="M99" s="851"/>
      <c r="N99" s="851"/>
      <c r="O99" s="851"/>
    </row>
    <row r="100" spans="11:15" s="606" customFormat="1" x14ac:dyDescent="0.25">
      <c r="K100" s="851"/>
      <c r="L100" s="851"/>
      <c r="M100" s="851"/>
      <c r="N100" s="851"/>
      <c r="O100" s="851"/>
    </row>
    <row r="101" spans="11:15" s="606" customFormat="1" x14ac:dyDescent="0.25">
      <c r="K101" s="851"/>
      <c r="L101" s="851"/>
      <c r="M101" s="851"/>
      <c r="N101" s="851"/>
      <c r="O101" s="851"/>
    </row>
    <row r="102" spans="11:15" s="606" customFormat="1" x14ac:dyDescent="0.25">
      <c r="K102" s="851"/>
      <c r="L102" s="851"/>
      <c r="M102" s="851"/>
      <c r="N102" s="851"/>
      <c r="O102" s="851"/>
    </row>
    <row r="103" spans="11:15" s="606" customFormat="1" x14ac:dyDescent="0.25">
      <c r="K103" s="851"/>
      <c r="L103" s="851"/>
      <c r="M103" s="851"/>
      <c r="N103" s="851"/>
      <c r="O103" s="851"/>
    </row>
    <row r="104" spans="11:15" s="606" customFormat="1" x14ac:dyDescent="0.25">
      <c r="K104" s="851"/>
      <c r="L104" s="851"/>
      <c r="M104" s="851"/>
      <c r="N104" s="851"/>
      <c r="O104" s="851"/>
    </row>
    <row r="105" spans="11:15" s="606" customFormat="1" x14ac:dyDescent="0.25">
      <c r="K105" s="851"/>
      <c r="L105" s="851"/>
      <c r="M105" s="851"/>
      <c r="N105" s="851"/>
      <c r="O105" s="851"/>
    </row>
    <row r="106" spans="11:15" s="606" customFormat="1" x14ac:dyDescent="0.25">
      <c r="K106" s="851"/>
      <c r="L106" s="851"/>
      <c r="M106" s="851"/>
      <c r="N106" s="851"/>
      <c r="O106" s="851"/>
    </row>
    <row r="107" spans="11:15" s="606" customFormat="1" x14ac:dyDescent="0.25">
      <c r="K107" s="851"/>
      <c r="L107" s="851"/>
      <c r="M107" s="851"/>
      <c r="N107" s="851"/>
      <c r="O107" s="851"/>
    </row>
    <row r="108" spans="11:15" s="606" customFormat="1" x14ac:dyDescent="0.25">
      <c r="K108" s="851"/>
      <c r="L108" s="851"/>
      <c r="M108" s="851"/>
      <c r="N108" s="851"/>
      <c r="O108" s="851"/>
    </row>
    <row r="109" spans="11:15" s="606" customFormat="1" x14ac:dyDescent="0.25">
      <c r="K109" s="851"/>
      <c r="L109" s="851"/>
      <c r="M109" s="851"/>
      <c r="N109" s="851"/>
      <c r="O109" s="851"/>
    </row>
    <row r="110" spans="11:15" s="606" customFormat="1" x14ac:dyDescent="0.25">
      <c r="K110" s="851"/>
      <c r="L110" s="851"/>
      <c r="M110" s="851"/>
      <c r="N110" s="851"/>
      <c r="O110" s="851"/>
    </row>
    <row r="111" spans="11:15" s="606" customFormat="1" x14ac:dyDescent="0.25">
      <c r="K111" s="851"/>
      <c r="L111" s="851"/>
      <c r="M111" s="851"/>
      <c r="N111" s="851"/>
      <c r="O111" s="851"/>
    </row>
    <row r="112" spans="11:15" s="606" customFormat="1" x14ac:dyDescent="0.25">
      <c r="K112" s="851"/>
      <c r="L112" s="851"/>
      <c r="M112" s="851"/>
      <c r="N112" s="851"/>
      <c r="O112" s="851"/>
    </row>
    <row r="113" spans="11:15" s="606" customFormat="1" x14ac:dyDescent="0.25">
      <c r="K113" s="851"/>
      <c r="L113" s="851"/>
      <c r="M113" s="851"/>
      <c r="N113" s="851"/>
      <c r="O113" s="851"/>
    </row>
    <row r="114" spans="11:15" s="606" customFormat="1" x14ac:dyDescent="0.25">
      <c r="K114" s="851"/>
      <c r="L114" s="851"/>
      <c r="M114" s="851"/>
      <c r="N114" s="851"/>
      <c r="O114" s="851"/>
    </row>
    <row r="115" spans="11:15" s="606" customFormat="1" x14ac:dyDescent="0.25">
      <c r="K115" s="851"/>
      <c r="L115" s="851"/>
      <c r="M115" s="851"/>
      <c r="N115" s="851"/>
      <c r="O115" s="851"/>
    </row>
    <row r="116" spans="11:15" s="606" customFormat="1" x14ac:dyDescent="0.25">
      <c r="K116" s="851"/>
      <c r="L116" s="851"/>
      <c r="M116" s="851"/>
      <c r="N116" s="851"/>
      <c r="O116" s="851"/>
    </row>
    <row r="117" spans="11:15" s="606" customFormat="1" x14ac:dyDescent="0.25">
      <c r="K117" s="851"/>
      <c r="L117" s="851"/>
      <c r="M117" s="851"/>
      <c r="N117" s="851"/>
      <c r="O117" s="851"/>
    </row>
    <row r="118" spans="11:15" s="606" customFormat="1" x14ac:dyDescent="0.25">
      <c r="K118" s="851"/>
      <c r="L118" s="851"/>
      <c r="M118" s="851"/>
      <c r="N118" s="851"/>
      <c r="O118" s="851"/>
    </row>
    <row r="119" spans="11:15" s="606" customFormat="1" x14ac:dyDescent="0.25">
      <c r="K119" s="851"/>
      <c r="L119" s="851"/>
      <c r="M119" s="851"/>
      <c r="N119" s="851"/>
      <c r="O119" s="851"/>
    </row>
    <row r="120" spans="11:15" s="606" customFormat="1" x14ac:dyDescent="0.25">
      <c r="K120" s="851"/>
      <c r="L120" s="851"/>
      <c r="M120" s="851"/>
      <c r="N120" s="851"/>
      <c r="O120" s="851"/>
    </row>
    <row r="121" spans="11:15" s="606" customFormat="1" x14ac:dyDescent="0.25">
      <c r="K121" s="851"/>
      <c r="L121" s="851"/>
      <c r="M121" s="851"/>
      <c r="N121" s="851"/>
      <c r="O121" s="851"/>
    </row>
    <row r="122" spans="11:15" s="606" customFormat="1" x14ac:dyDescent="0.25">
      <c r="K122" s="851"/>
      <c r="L122" s="851"/>
      <c r="M122" s="851"/>
      <c r="N122" s="851"/>
      <c r="O122" s="851"/>
    </row>
    <row r="123" spans="11:15" s="606" customFormat="1" x14ac:dyDescent="0.25">
      <c r="K123" s="851"/>
      <c r="L123" s="851"/>
      <c r="M123" s="851"/>
      <c r="N123" s="851"/>
      <c r="O123" s="851"/>
    </row>
    <row r="124" spans="11:15" s="606" customFormat="1" x14ac:dyDescent="0.25">
      <c r="K124" s="851"/>
      <c r="L124" s="851"/>
      <c r="M124" s="851"/>
      <c r="N124" s="851"/>
      <c r="O124" s="851"/>
    </row>
    <row r="125" spans="11:15" s="606" customFormat="1" x14ac:dyDescent="0.25">
      <c r="K125" s="851"/>
      <c r="L125" s="851"/>
      <c r="M125" s="851"/>
      <c r="N125" s="851"/>
      <c r="O125" s="851"/>
    </row>
    <row r="126" spans="11:15" s="606" customFormat="1" x14ac:dyDescent="0.25">
      <c r="K126" s="851"/>
      <c r="L126" s="851"/>
      <c r="M126" s="851"/>
      <c r="N126" s="851"/>
      <c r="O126" s="851"/>
    </row>
    <row r="127" spans="11:15" s="606" customFormat="1" x14ac:dyDescent="0.25">
      <c r="K127" s="851"/>
      <c r="L127" s="851"/>
      <c r="M127" s="851"/>
      <c r="N127" s="851"/>
      <c r="O127" s="851"/>
    </row>
    <row r="128" spans="11:15" s="606" customFormat="1" x14ac:dyDescent="0.25">
      <c r="K128" s="851"/>
      <c r="L128" s="851"/>
      <c r="M128" s="851"/>
      <c r="N128" s="851"/>
      <c r="O128" s="851"/>
    </row>
    <row r="129" spans="11:15" s="606" customFormat="1" x14ac:dyDescent="0.25">
      <c r="K129" s="851"/>
      <c r="L129" s="851"/>
      <c r="M129" s="851"/>
      <c r="N129" s="851"/>
      <c r="O129" s="851"/>
    </row>
    <row r="130" spans="11:15" s="606" customFormat="1" x14ac:dyDescent="0.25">
      <c r="K130" s="851"/>
      <c r="L130" s="851"/>
      <c r="M130" s="851"/>
      <c r="N130" s="851"/>
      <c r="O130" s="851"/>
    </row>
    <row r="131" spans="11:15" s="606" customFormat="1" x14ac:dyDescent="0.25">
      <c r="K131" s="851"/>
      <c r="L131" s="851"/>
      <c r="M131" s="851"/>
      <c r="N131" s="851"/>
      <c r="O131" s="851"/>
    </row>
    <row r="132" spans="11:15" s="606" customFormat="1" x14ac:dyDescent="0.25">
      <c r="K132" s="851"/>
      <c r="L132" s="851"/>
      <c r="M132" s="851"/>
      <c r="N132" s="851"/>
      <c r="O132" s="851"/>
    </row>
    <row r="133" spans="11:15" s="606" customFormat="1" x14ac:dyDescent="0.25">
      <c r="K133" s="851"/>
      <c r="L133" s="851"/>
      <c r="M133" s="851"/>
      <c r="N133" s="851"/>
      <c r="O133" s="851"/>
    </row>
    <row r="134" spans="11:15" s="606" customFormat="1" x14ac:dyDescent="0.25">
      <c r="K134" s="851"/>
      <c r="L134" s="851"/>
      <c r="M134" s="851"/>
      <c r="N134" s="851"/>
      <c r="O134" s="851"/>
    </row>
    <row r="135" spans="11:15" s="606" customFormat="1" x14ac:dyDescent="0.25">
      <c r="K135" s="851"/>
      <c r="L135" s="851"/>
      <c r="M135" s="851"/>
      <c r="N135" s="851"/>
      <c r="O135" s="851"/>
    </row>
    <row r="136" spans="11:15" s="606" customFormat="1" x14ac:dyDescent="0.25">
      <c r="K136" s="851"/>
      <c r="L136" s="851"/>
      <c r="M136" s="851"/>
      <c r="N136" s="851"/>
      <c r="O136" s="851"/>
    </row>
    <row r="137" spans="11:15" s="606" customFormat="1" x14ac:dyDescent="0.25">
      <c r="K137" s="851"/>
      <c r="L137" s="851"/>
      <c r="M137" s="851"/>
      <c r="N137" s="851"/>
      <c r="O137" s="851"/>
    </row>
    <row r="138" spans="11:15" s="606" customFormat="1" x14ac:dyDescent="0.25">
      <c r="K138" s="851"/>
      <c r="L138" s="851"/>
      <c r="M138" s="851"/>
      <c r="N138" s="851"/>
      <c r="O138" s="851"/>
    </row>
    <row r="139" spans="11:15" s="606" customFormat="1" x14ac:dyDescent="0.25">
      <c r="K139" s="851"/>
      <c r="L139" s="851"/>
      <c r="M139" s="851"/>
      <c r="N139" s="851"/>
      <c r="O139" s="851"/>
    </row>
    <row r="140" spans="11:15" s="606" customFormat="1" x14ac:dyDescent="0.25">
      <c r="K140" s="851"/>
      <c r="L140" s="851"/>
      <c r="M140" s="851"/>
      <c r="N140" s="851"/>
      <c r="O140" s="851"/>
    </row>
    <row r="141" spans="11:15" s="606" customFormat="1" x14ac:dyDescent="0.25">
      <c r="K141" s="851"/>
      <c r="L141" s="851"/>
      <c r="M141" s="851"/>
      <c r="N141" s="851"/>
      <c r="O141" s="851"/>
    </row>
    <row r="142" spans="11:15" s="606" customFormat="1" x14ac:dyDescent="0.25">
      <c r="K142" s="851"/>
      <c r="L142" s="851"/>
      <c r="M142" s="851"/>
      <c r="N142" s="851"/>
      <c r="O142" s="851"/>
    </row>
    <row r="143" spans="11:15" s="606" customFormat="1" x14ac:dyDescent="0.25">
      <c r="K143" s="851"/>
      <c r="L143" s="851"/>
      <c r="M143" s="851"/>
      <c r="N143" s="851"/>
      <c r="O143" s="851"/>
    </row>
    <row r="144" spans="11:15" s="606" customFormat="1" x14ac:dyDescent="0.25">
      <c r="K144" s="851"/>
      <c r="L144" s="851"/>
      <c r="M144" s="851"/>
      <c r="N144" s="851"/>
      <c r="O144" s="851"/>
    </row>
    <row r="145" spans="11:15" s="606" customFormat="1" x14ac:dyDescent="0.25">
      <c r="K145" s="851"/>
      <c r="L145" s="851"/>
      <c r="M145" s="851"/>
      <c r="N145" s="851"/>
      <c r="O145" s="851"/>
    </row>
    <row r="146" spans="11:15" s="606" customFormat="1" x14ac:dyDescent="0.25">
      <c r="K146" s="851"/>
      <c r="L146" s="851"/>
      <c r="M146" s="851"/>
      <c r="N146" s="851"/>
      <c r="O146" s="851"/>
    </row>
    <row r="147" spans="11:15" s="606" customFormat="1" x14ac:dyDescent="0.25">
      <c r="K147" s="851"/>
      <c r="L147" s="851"/>
      <c r="M147" s="851"/>
      <c r="N147" s="851"/>
      <c r="O147" s="851"/>
    </row>
    <row r="148" spans="11:15" s="606" customFormat="1" x14ac:dyDescent="0.25">
      <c r="K148" s="851"/>
      <c r="L148" s="851"/>
      <c r="M148" s="851"/>
      <c r="N148" s="851"/>
      <c r="O148" s="851"/>
    </row>
    <row r="149" spans="11:15" s="606" customFormat="1" x14ac:dyDescent="0.25">
      <c r="K149" s="851"/>
      <c r="L149" s="851"/>
      <c r="M149" s="851"/>
      <c r="N149" s="851"/>
      <c r="O149" s="851"/>
    </row>
    <row r="150" spans="11:15" s="606" customFormat="1" x14ac:dyDescent="0.25">
      <c r="K150" s="851"/>
      <c r="L150" s="851"/>
      <c r="M150" s="851"/>
      <c r="N150" s="851"/>
      <c r="O150" s="851"/>
    </row>
    <row r="151" spans="11:15" s="606" customFormat="1" x14ac:dyDescent="0.25">
      <c r="K151" s="851"/>
      <c r="L151" s="851"/>
      <c r="M151" s="851"/>
      <c r="N151" s="851"/>
      <c r="O151" s="851"/>
    </row>
    <row r="152" spans="11:15" s="606" customFormat="1" x14ac:dyDescent="0.25">
      <c r="K152" s="851"/>
      <c r="L152" s="851"/>
      <c r="M152" s="851"/>
      <c r="N152" s="851"/>
      <c r="O152" s="851"/>
    </row>
    <row r="153" spans="11:15" s="606" customFormat="1" x14ac:dyDescent="0.25">
      <c r="K153" s="851"/>
      <c r="L153" s="851"/>
      <c r="M153" s="851"/>
      <c r="N153" s="851"/>
      <c r="O153" s="851"/>
    </row>
    <row r="154" spans="11:15" s="606" customFormat="1" x14ac:dyDescent="0.25">
      <c r="K154" s="851"/>
      <c r="L154" s="851"/>
      <c r="M154" s="851"/>
      <c r="N154" s="851"/>
      <c r="O154" s="851"/>
    </row>
    <row r="155" spans="11:15" s="606" customFormat="1" x14ac:dyDescent="0.25">
      <c r="K155" s="851"/>
      <c r="L155" s="851"/>
      <c r="M155" s="851"/>
      <c r="N155" s="851"/>
      <c r="O155" s="851"/>
    </row>
    <row r="156" spans="11:15" s="606" customFormat="1" x14ac:dyDescent="0.25">
      <c r="K156" s="851"/>
      <c r="L156" s="851"/>
      <c r="M156" s="851"/>
      <c r="N156" s="851"/>
      <c r="O156" s="851"/>
    </row>
    <row r="157" spans="11:15" s="606" customFormat="1" x14ac:dyDescent="0.25">
      <c r="K157" s="851"/>
      <c r="L157" s="851"/>
      <c r="M157" s="851"/>
      <c r="N157" s="851"/>
      <c r="O157" s="851"/>
    </row>
    <row r="158" spans="11:15" s="606" customFormat="1" x14ac:dyDescent="0.25">
      <c r="K158" s="851"/>
      <c r="L158" s="851"/>
      <c r="M158" s="851"/>
      <c r="N158" s="851"/>
      <c r="O158" s="851"/>
    </row>
    <row r="159" spans="11:15" s="606" customFormat="1" x14ac:dyDescent="0.25">
      <c r="K159" s="851"/>
      <c r="L159" s="851"/>
      <c r="M159" s="851"/>
      <c r="N159" s="851"/>
      <c r="O159" s="851"/>
    </row>
    <row r="160" spans="11:15" s="606" customFormat="1" x14ac:dyDescent="0.25">
      <c r="K160" s="851"/>
      <c r="L160" s="851"/>
      <c r="M160" s="851"/>
      <c r="N160" s="851"/>
      <c r="O160" s="851"/>
    </row>
    <row r="161" spans="11:15" s="606" customFormat="1" x14ac:dyDescent="0.25">
      <c r="K161" s="851"/>
      <c r="L161" s="851"/>
      <c r="M161" s="851"/>
      <c r="N161" s="851"/>
      <c r="O161" s="851"/>
    </row>
    <row r="162" spans="11:15" s="606" customFormat="1" x14ac:dyDescent="0.25">
      <c r="K162" s="851"/>
      <c r="L162" s="851"/>
      <c r="M162" s="851"/>
      <c r="N162" s="851"/>
      <c r="O162" s="851"/>
    </row>
    <row r="163" spans="11:15" s="606" customFormat="1" x14ac:dyDescent="0.25">
      <c r="K163" s="851"/>
      <c r="L163" s="851"/>
      <c r="M163" s="851"/>
      <c r="N163" s="851"/>
      <c r="O163" s="851"/>
    </row>
    <row r="164" spans="11:15" s="606" customFormat="1" x14ac:dyDescent="0.25">
      <c r="K164" s="851"/>
      <c r="L164" s="851"/>
      <c r="M164" s="851"/>
      <c r="N164" s="851"/>
      <c r="O164" s="851"/>
    </row>
    <row r="165" spans="11:15" s="606" customFormat="1" x14ac:dyDescent="0.25">
      <c r="K165" s="851"/>
      <c r="L165" s="851"/>
      <c r="M165" s="851"/>
      <c r="N165" s="851"/>
      <c r="O165" s="851"/>
    </row>
    <row r="166" spans="11:15" s="606" customFormat="1" x14ac:dyDescent="0.25">
      <c r="K166" s="851"/>
      <c r="L166" s="851"/>
      <c r="M166" s="851"/>
      <c r="N166" s="851"/>
      <c r="O166" s="851"/>
    </row>
    <row r="167" spans="11:15" s="606" customFormat="1" x14ac:dyDescent="0.25">
      <c r="K167" s="851"/>
      <c r="L167" s="851"/>
      <c r="M167" s="851"/>
      <c r="N167" s="851"/>
      <c r="O167" s="851"/>
    </row>
    <row r="168" spans="11:15" s="606" customFormat="1" x14ac:dyDescent="0.25">
      <c r="K168" s="851"/>
      <c r="L168" s="851"/>
      <c r="M168" s="851"/>
      <c r="N168" s="851"/>
      <c r="O168" s="851"/>
    </row>
    <row r="169" spans="11:15" s="606" customFormat="1" x14ac:dyDescent="0.25">
      <c r="K169" s="851"/>
      <c r="L169" s="851"/>
      <c r="M169" s="851"/>
      <c r="N169" s="851"/>
      <c r="O169" s="851"/>
    </row>
    <row r="170" spans="11:15" s="606" customFormat="1" x14ac:dyDescent="0.25">
      <c r="K170" s="851"/>
      <c r="L170" s="851"/>
      <c r="M170" s="851"/>
      <c r="N170" s="851"/>
      <c r="O170" s="851"/>
    </row>
    <row r="171" spans="11:15" s="606" customFormat="1" x14ac:dyDescent="0.25">
      <c r="K171" s="851"/>
      <c r="L171" s="851"/>
      <c r="M171" s="851"/>
      <c r="N171" s="851"/>
      <c r="O171" s="851"/>
    </row>
    <row r="172" spans="11:15" s="606" customFormat="1" x14ac:dyDescent="0.25">
      <c r="K172" s="851"/>
      <c r="L172" s="851"/>
      <c r="M172" s="851"/>
      <c r="N172" s="851"/>
      <c r="O172" s="851"/>
    </row>
    <row r="173" spans="11:15" s="606" customFormat="1" x14ac:dyDescent="0.25">
      <c r="K173" s="851"/>
      <c r="L173" s="851"/>
      <c r="M173" s="851"/>
      <c r="N173" s="851"/>
      <c r="O173" s="851"/>
    </row>
    <row r="174" spans="11:15" s="606" customFormat="1" x14ac:dyDescent="0.25">
      <c r="K174" s="851"/>
      <c r="L174" s="851"/>
      <c r="M174" s="851"/>
      <c r="N174" s="851"/>
      <c r="O174" s="851"/>
    </row>
    <row r="175" spans="11:15" s="606" customFormat="1" x14ac:dyDescent="0.25">
      <c r="K175" s="851"/>
      <c r="L175" s="851"/>
      <c r="M175" s="851"/>
      <c r="N175" s="851"/>
      <c r="O175" s="851"/>
    </row>
    <row r="176" spans="11:15" s="606" customFormat="1" x14ac:dyDescent="0.25">
      <c r="K176" s="851"/>
      <c r="L176" s="851"/>
      <c r="M176" s="851"/>
      <c r="N176" s="851"/>
      <c r="O176" s="851"/>
    </row>
    <row r="177" spans="11:15" s="606" customFormat="1" x14ac:dyDescent="0.25">
      <c r="K177" s="851"/>
      <c r="L177" s="851"/>
      <c r="M177" s="851"/>
      <c r="N177" s="851"/>
      <c r="O177" s="851"/>
    </row>
    <row r="178" spans="11:15" s="606" customFormat="1" x14ac:dyDescent="0.25">
      <c r="K178" s="851"/>
      <c r="L178" s="851"/>
      <c r="M178" s="851"/>
      <c r="N178" s="851"/>
      <c r="O178" s="851"/>
    </row>
    <row r="179" spans="11:15" s="606" customFormat="1" x14ac:dyDescent="0.25">
      <c r="K179" s="851"/>
      <c r="L179" s="851"/>
      <c r="M179" s="851"/>
      <c r="N179" s="851"/>
      <c r="O179" s="851"/>
    </row>
    <row r="180" spans="11:15" s="606" customFormat="1" x14ac:dyDescent="0.25">
      <c r="K180" s="851"/>
      <c r="L180" s="851"/>
      <c r="M180" s="851"/>
      <c r="N180" s="851"/>
      <c r="O180" s="851"/>
    </row>
    <row r="181" spans="11:15" s="606" customFormat="1" x14ac:dyDescent="0.25">
      <c r="K181" s="851"/>
      <c r="L181" s="851"/>
      <c r="M181" s="851"/>
      <c r="N181" s="851"/>
      <c r="O181" s="851"/>
    </row>
    <row r="182" spans="11:15" s="606" customFormat="1" x14ac:dyDescent="0.25">
      <c r="K182" s="851"/>
      <c r="L182" s="851"/>
      <c r="M182" s="851"/>
      <c r="N182" s="851"/>
      <c r="O182" s="851"/>
    </row>
    <row r="183" spans="11:15" s="606" customFormat="1" x14ac:dyDescent="0.25">
      <c r="K183" s="851"/>
      <c r="L183" s="851"/>
      <c r="M183" s="851"/>
      <c r="N183" s="851"/>
      <c r="O183" s="851"/>
    </row>
    <row r="184" spans="11:15" s="606" customFormat="1" x14ac:dyDescent="0.25">
      <c r="K184" s="851"/>
      <c r="L184" s="851"/>
      <c r="M184" s="851"/>
      <c r="N184" s="851"/>
      <c r="O184" s="851"/>
    </row>
    <row r="185" spans="11:15" s="606" customFormat="1" x14ac:dyDescent="0.25">
      <c r="K185" s="851"/>
      <c r="L185" s="851"/>
      <c r="M185" s="851"/>
      <c r="N185" s="851"/>
      <c r="O185" s="851"/>
    </row>
    <row r="186" spans="11:15" s="606" customFormat="1" x14ac:dyDescent="0.25">
      <c r="K186" s="851"/>
      <c r="L186" s="851"/>
      <c r="M186" s="851"/>
      <c r="N186" s="851"/>
      <c r="O186" s="851"/>
    </row>
    <row r="187" spans="11:15" s="606" customFormat="1" x14ac:dyDescent="0.25">
      <c r="K187" s="851"/>
      <c r="L187" s="851"/>
      <c r="M187" s="851"/>
      <c r="N187" s="851"/>
      <c r="O187" s="851"/>
    </row>
    <row r="188" spans="11:15" s="606" customFormat="1" x14ac:dyDescent="0.25">
      <c r="K188" s="851"/>
      <c r="L188" s="851"/>
      <c r="M188" s="851"/>
      <c r="N188" s="851"/>
      <c r="O188" s="851"/>
    </row>
    <row r="189" spans="11:15" s="606" customFormat="1" x14ac:dyDescent="0.25">
      <c r="K189" s="851"/>
      <c r="L189" s="851"/>
      <c r="M189" s="851"/>
      <c r="N189" s="851"/>
      <c r="O189" s="851"/>
    </row>
    <row r="190" spans="11:15" s="606" customFormat="1" x14ac:dyDescent="0.25">
      <c r="K190" s="851"/>
      <c r="L190" s="851"/>
      <c r="M190" s="851"/>
      <c r="N190" s="851"/>
      <c r="O190" s="851"/>
    </row>
    <row r="191" spans="11:15" s="606" customFormat="1" x14ac:dyDescent="0.25">
      <c r="K191" s="851"/>
      <c r="L191" s="851"/>
      <c r="M191" s="851"/>
      <c r="N191" s="851"/>
      <c r="O191" s="851"/>
    </row>
    <row r="192" spans="11:15" s="606" customFormat="1" x14ac:dyDescent="0.25">
      <c r="K192" s="851"/>
      <c r="L192" s="851"/>
      <c r="M192" s="851"/>
      <c r="N192" s="851"/>
      <c r="O192" s="851"/>
    </row>
    <row r="193" spans="11:15" s="606" customFormat="1" x14ac:dyDescent="0.25">
      <c r="K193" s="851"/>
      <c r="L193" s="851"/>
      <c r="M193" s="851"/>
      <c r="N193" s="851"/>
      <c r="O193" s="851"/>
    </row>
    <row r="194" spans="11:15" s="606" customFormat="1" x14ac:dyDescent="0.25">
      <c r="K194" s="851"/>
      <c r="L194" s="851"/>
      <c r="M194" s="851"/>
      <c r="N194" s="851"/>
      <c r="O194" s="851"/>
    </row>
    <row r="195" spans="11:15" s="606" customFormat="1" x14ac:dyDescent="0.25">
      <c r="K195" s="851"/>
      <c r="L195" s="851"/>
      <c r="M195" s="851"/>
      <c r="N195" s="851"/>
      <c r="O195" s="851"/>
    </row>
    <row r="196" spans="11:15" s="606" customFormat="1" x14ac:dyDescent="0.25">
      <c r="K196" s="851"/>
      <c r="L196" s="851"/>
      <c r="M196" s="851"/>
      <c r="N196" s="851"/>
      <c r="O196" s="851"/>
    </row>
    <row r="197" spans="11:15" s="606" customFormat="1" x14ac:dyDescent="0.25">
      <c r="K197" s="851"/>
      <c r="L197" s="851"/>
      <c r="M197" s="851"/>
      <c r="N197" s="851"/>
      <c r="O197" s="851"/>
    </row>
    <row r="198" spans="11:15" s="606" customFormat="1" x14ac:dyDescent="0.25">
      <c r="K198" s="851"/>
      <c r="L198" s="851"/>
      <c r="M198" s="851"/>
      <c r="N198" s="851"/>
      <c r="O198" s="851"/>
    </row>
    <row r="199" spans="11:15" s="606" customFormat="1" x14ac:dyDescent="0.25">
      <c r="K199" s="851"/>
      <c r="L199" s="851"/>
      <c r="M199" s="851"/>
      <c r="N199" s="851"/>
      <c r="O199" s="851"/>
    </row>
    <row r="200" spans="11:15" s="606" customFormat="1" x14ac:dyDescent="0.25">
      <c r="K200" s="851"/>
      <c r="L200" s="851"/>
      <c r="M200" s="851"/>
      <c r="N200" s="851"/>
      <c r="O200" s="851"/>
    </row>
    <row r="201" spans="11:15" s="606" customFormat="1" x14ac:dyDescent="0.25">
      <c r="K201" s="851"/>
      <c r="L201" s="851"/>
      <c r="M201" s="851"/>
      <c r="N201" s="851"/>
      <c r="O201" s="851"/>
    </row>
    <row r="202" spans="11:15" s="606" customFormat="1" x14ac:dyDescent="0.25">
      <c r="K202" s="851"/>
      <c r="L202" s="851"/>
      <c r="M202" s="851"/>
      <c r="N202" s="851"/>
      <c r="O202" s="851"/>
    </row>
    <row r="203" spans="11:15" s="606" customFormat="1" x14ac:dyDescent="0.25">
      <c r="K203" s="851"/>
      <c r="L203" s="851"/>
      <c r="M203" s="851"/>
      <c r="N203" s="851"/>
      <c r="O203" s="851"/>
    </row>
    <row r="204" spans="11:15" s="606" customFormat="1" x14ac:dyDescent="0.25">
      <c r="K204" s="851"/>
      <c r="L204" s="851"/>
      <c r="M204" s="851"/>
      <c r="N204" s="851"/>
      <c r="O204" s="851"/>
    </row>
    <row r="205" spans="11:15" s="606" customFormat="1" x14ac:dyDescent="0.25">
      <c r="K205" s="851"/>
      <c r="L205" s="851"/>
      <c r="M205" s="851"/>
      <c r="N205" s="851"/>
      <c r="O205" s="851"/>
    </row>
    <row r="206" spans="11:15" s="606" customFormat="1" x14ac:dyDescent="0.25">
      <c r="K206" s="851"/>
      <c r="L206" s="851"/>
      <c r="M206" s="851"/>
      <c r="N206" s="851"/>
      <c r="O206" s="851"/>
    </row>
    <row r="207" spans="11:15" s="606" customFormat="1" x14ac:dyDescent="0.25">
      <c r="K207" s="851"/>
      <c r="L207" s="851"/>
      <c r="M207" s="851"/>
      <c r="N207" s="851"/>
      <c r="O207" s="851"/>
    </row>
    <row r="208" spans="11:15" s="606" customFormat="1" x14ac:dyDescent="0.25">
      <c r="K208" s="851"/>
      <c r="L208" s="851"/>
      <c r="M208" s="851"/>
      <c r="N208" s="851"/>
      <c r="O208" s="851"/>
    </row>
    <row r="209" spans="11:15" s="606" customFormat="1" x14ac:dyDescent="0.25">
      <c r="K209" s="851"/>
      <c r="L209" s="851"/>
      <c r="M209" s="851"/>
      <c r="N209" s="851"/>
      <c r="O209" s="851"/>
    </row>
    <row r="210" spans="11:15" s="606" customFormat="1" x14ac:dyDescent="0.25">
      <c r="K210" s="851"/>
      <c r="L210" s="851"/>
      <c r="M210" s="851"/>
      <c r="N210" s="851"/>
      <c r="O210" s="851"/>
    </row>
    <row r="211" spans="11:15" s="606" customFormat="1" x14ac:dyDescent="0.25">
      <c r="K211" s="851"/>
      <c r="L211" s="851"/>
      <c r="M211" s="851"/>
      <c r="N211" s="851"/>
      <c r="O211" s="851"/>
    </row>
    <row r="212" spans="11:15" s="606" customFormat="1" x14ac:dyDescent="0.25">
      <c r="K212" s="851"/>
      <c r="L212" s="851"/>
      <c r="M212" s="851"/>
      <c r="N212" s="851"/>
      <c r="O212" s="851"/>
    </row>
    <row r="213" spans="11:15" s="606" customFormat="1" x14ac:dyDescent="0.25">
      <c r="K213" s="851"/>
      <c r="L213" s="851"/>
      <c r="M213" s="851"/>
      <c r="N213" s="851"/>
      <c r="O213" s="851"/>
    </row>
    <row r="214" spans="11:15" s="606" customFormat="1" x14ac:dyDescent="0.25">
      <c r="K214" s="851"/>
      <c r="L214" s="851"/>
      <c r="M214" s="851"/>
      <c r="N214" s="851"/>
      <c r="O214" s="851"/>
    </row>
    <row r="215" spans="11:15" s="606" customFormat="1" x14ac:dyDescent="0.25">
      <c r="K215" s="851"/>
      <c r="L215" s="851"/>
      <c r="M215" s="851"/>
      <c r="N215" s="851"/>
      <c r="O215" s="851"/>
    </row>
    <row r="216" spans="11:15" s="606" customFormat="1" x14ac:dyDescent="0.25">
      <c r="K216" s="851"/>
      <c r="L216" s="851"/>
      <c r="M216" s="851"/>
      <c r="N216" s="851"/>
      <c r="O216" s="851"/>
    </row>
    <row r="217" spans="11:15" s="606" customFormat="1" x14ac:dyDescent="0.25">
      <c r="K217" s="851"/>
      <c r="L217" s="851"/>
      <c r="M217" s="851"/>
      <c r="N217" s="851"/>
      <c r="O217" s="851"/>
    </row>
    <row r="218" spans="11:15" s="606" customFormat="1" x14ac:dyDescent="0.25">
      <c r="K218" s="851"/>
      <c r="L218" s="851"/>
      <c r="M218" s="851"/>
      <c r="N218" s="851"/>
      <c r="O218" s="851"/>
    </row>
    <row r="219" spans="11:15" s="606" customFormat="1" x14ac:dyDescent="0.25">
      <c r="K219" s="851"/>
      <c r="L219" s="851"/>
      <c r="M219" s="851"/>
      <c r="N219" s="851"/>
      <c r="O219" s="851"/>
    </row>
    <row r="220" spans="11:15" s="606" customFormat="1" x14ac:dyDescent="0.25">
      <c r="K220" s="851"/>
      <c r="L220" s="851"/>
      <c r="M220" s="851"/>
      <c r="N220" s="851"/>
      <c r="O220" s="851"/>
    </row>
    <row r="221" spans="11:15" s="606" customFormat="1" x14ac:dyDescent="0.25">
      <c r="K221" s="851"/>
      <c r="L221" s="851"/>
      <c r="M221" s="851"/>
      <c r="N221" s="851"/>
      <c r="O221" s="851"/>
    </row>
    <row r="222" spans="11:15" s="606" customFormat="1" x14ac:dyDescent="0.25">
      <c r="K222" s="851"/>
      <c r="L222" s="851"/>
      <c r="M222" s="851"/>
      <c r="N222" s="851"/>
      <c r="O222" s="851"/>
    </row>
    <row r="223" spans="11:15" s="606" customFormat="1" x14ac:dyDescent="0.25">
      <c r="K223" s="851"/>
      <c r="L223" s="851"/>
      <c r="M223" s="851"/>
      <c r="N223" s="851"/>
      <c r="O223" s="851"/>
    </row>
    <row r="224" spans="11:15" s="606" customFormat="1" x14ac:dyDescent="0.25">
      <c r="K224" s="851"/>
      <c r="L224" s="851"/>
      <c r="M224" s="851"/>
      <c r="N224" s="851"/>
      <c r="O224" s="851"/>
    </row>
    <row r="225" spans="11:15" s="606" customFormat="1" x14ac:dyDescent="0.25">
      <c r="K225" s="851"/>
      <c r="L225" s="851"/>
      <c r="M225" s="851"/>
      <c r="N225" s="851"/>
      <c r="O225" s="851"/>
    </row>
    <row r="226" spans="11:15" s="606" customFormat="1" x14ac:dyDescent="0.25">
      <c r="K226" s="851"/>
      <c r="L226" s="851"/>
      <c r="M226" s="851"/>
      <c r="N226" s="851"/>
      <c r="O226" s="851"/>
    </row>
    <row r="227" spans="11:15" s="606" customFormat="1" x14ac:dyDescent="0.25">
      <c r="K227" s="851"/>
      <c r="L227" s="851"/>
      <c r="M227" s="851"/>
      <c r="N227" s="851"/>
      <c r="O227" s="851"/>
    </row>
    <row r="228" spans="11:15" s="606" customFormat="1" x14ac:dyDescent="0.25">
      <c r="K228" s="851"/>
      <c r="L228" s="851"/>
      <c r="M228" s="851"/>
      <c r="N228" s="851"/>
      <c r="O228" s="851"/>
    </row>
    <row r="229" spans="11:15" s="606" customFormat="1" x14ac:dyDescent="0.25">
      <c r="K229" s="851"/>
      <c r="L229" s="851"/>
      <c r="M229" s="851"/>
      <c r="N229" s="851"/>
      <c r="O229" s="851"/>
    </row>
    <row r="230" spans="11:15" s="606" customFormat="1" x14ac:dyDescent="0.25">
      <c r="K230" s="851"/>
      <c r="L230" s="851"/>
      <c r="M230" s="851"/>
      <c r="N230" s="851"/>
      <c r="O230" s="851"/>
    </row>
    <row r="231" spans="11:15" s="606" customFormat="1" x14ac:dyDescent="0.25">
      <c r="K231" s="851"/>
      <c r="L231" s="851"/>
      <c r="M231" s="851"/>
      <c r="N231" s="851"/>
      <c r="O231" s="851"/>
    </row>
    <row r="232" spans="11:15" s="606" customFormat="1" x14ac:dyDescent="0.25">
      <c r="K232" s="851"/>
      <c r="L232" s="851"/>
      <c r="M232" s="851"/>
      <c r="N232" s="851"/>
      <c r="O232" s="851"/>
    </row>
    <row r="233" spans="11:15" s="606" customFormat="1" x14ac:dyDescent="0.25">
      <c r="K233" s="851"/>
      <c r="L233" s="851"/>
      <c r="M233" s="851"/>
      <c r="N233" s="851"/>
      <c r="O233" s="851"/>
    </row>
    <row r="234" spans="11:15" s="606" customFormat="1" x14ac:dyDescent="0.25">
      <c r="K234" s="851"/>
      <c r="L234" s="851"/>
      <c r="M234" s="851"/>
      <c r="N234" s="851"/>
      <c r="O234" s="851"/>
    </row>
    <row r="235" spans="11:15" s="606" customFormat="1" x14ac:dyDescent="0.25">
      <c r="K235" s="851"/>
      <c r="L235" s="851"/>
      <c r="M235" s="851"/>
      <c r="N235" s="851"/>
      <c r="O235" s="851"/>
    </row>
    <row r="236" spans="11:15" s="606" customFormat="1" x14ac:dyDescent="0.25">
      <c r="K236" s="851"/>
      <c r="L236" s="851"/>
      <c r="M236" s="851"/>
      <c r="N236" s="851"/>
      <c r="O236" s="851"/>
    </row>
    <row r="237" spans="11:15" s="606" customFormat="1" x14ac:dyDescent="0.25">
      <c r="K237" s="851"/>
      <c r="L237" s="851"/>
      <c r="M237" s="851"/>
      <c r="N237" s="851"/>
      <c r="O237" s="851"/>
    </row>
    <row r="238" spans="11:15" s="606" customFormat="1" x14ac:dyDescent="0.25">
      <c r="K238" s="851"/>
      <c r="L238" s="851"/>
      <c r="M238" s="851"/>
      <c r="N238" s="851"/>
      <c r="O238" s="851"/>
    </row>
    <row r="239" spans="11:15" s="606" customFormat="1" x14ac:dyDescent="0.25">
      <c r="K239" s="851"/>
      <c r="L239" s="851"/>
      <c r="M239" s="851"/>
      <c r="N239" s="851"/>
      <c r="O239" s="851"/>
    </row>
    <row r="240" spans="11:15" s="606" customFormat="1" x14ac:dyDescent="0.25">
      <c r="K240" s="851"/>
      <c r="L240" s="851"/>
      <c r="M240" s="851"/>
      <c r="N240" s="851"/>
      <c r="O240" s="851"/>
    </row>
    <row r="241" spans="11:15" s="606" customFormat="1" x14ac:dyDescent="0.25">
      <c r="K241" s="851"/>
      <c r="L241" s="851"/>
      <c r="M241" s="851"/>
      <c r="N241" s="851"/>
      <c r="O241" s="851"/>
    </row>
    <row r="242" spans="11:15" s="606" customFormat="1" x14ac:dyDescent="0.25">
      <c r="K242" s="851"/>
      <c r="L242" s="851"/>
      <c r="M242" s="851"/>
      <c r="N242" s="851"/>
      <c r="O242" s="851"/>
    </row>
    <row r="243" spans="11:15" s="606" customFormat="1" x14ac:dyDescent="0.25">
      <c r="K243" s="851"/>
      <c r="L243" s="851"/>
      <c r="M243" s="851"/>
      <c r="N243" s="851"/>
      <c r="O243" s="851"/>
    </row>
    <row r="244" spans="11:15" s="606" customFormat="1" x14ac:dyDescent="0.25">
      <c r="K244" s="851"/>
      <c r="L244" s="851"/>
      <c r="M244" s="851"/>
      <c r="N244" s="851"/>
      <c r="O244" s="851"/>
    </row>
    <row r="245" spans="11:15" s="606" customFormat="1" x14ac:dyDescent="0.25">
      <c r="K245" s="851"/>
      <c r="L245" s="851"/>
      <c r="M245" s="851"/>
      <c r="N245" s="851"/>
      <c r="O245" s="851"/>
    </row>
    <row r="246" spans="11:15" s="606" customFormat="1" x14ac:dyDescent="0.25">
      <c r="K246" s="851"/>
      <c r="L246" s="851"/>
      <c r="M246" s="851"/>
      <c r="N246" s="851"/>
      <c r="O246" s="851"/>
    </row>
    <row r="247" spans="11:15" s="606" customFormat="1" x14ac:dyDescent="0.25">
      <c r="K247" s="851"/>
      <c r="L247" s="851"/>
      <c r="M247" s="851"/>
      <c r="N247" s="851"/>
      <c r="O247" s="851"/>
    </row>
    <row r="248" spans="11:15" s="606" customFormat="1" x14ac:dyDescent="0.25">
      <c r="K248" s="851"/>
      <c r="L248" s="851"/>
      <c r="M248" s="851"/>
      <c r="N248" s="851"/>
      <c r="O248" s="851"/>
    </row>
    <row r="249" spans="11:15" s="606" customFormat="1" x14ac:dyDescent="0.25">
      <c r="K249" s="851"/>
      <c r="L249" s="851"/>
      <c r="M249" s="851"/>
      <c r="N249" s="851"/>
      <c r="O249" s="851"/>
    </row>
    <row r="250" spans="11:15" s="606" customFormat="1" x14ac:dyDescent="0.25">
      <c r="K250" s="851"/>
      <c r="L250" s="851"/>
      <c r="M250" s="851"/>
      <c r="N250" s="851"/>
      <c r="O250" s="851"/>
    </row>
    <row r="251" spans="11:15" s="606" customFormat="1" x14ac:dyDescent="0.25">
      <c r="K251" s="851"/>
      <c r="L251" s="851"/>
      <c r="M251" s="851"/>
      <c r="N251" s="851"/>
      <c r="O251" s="851"/>
    </row>
    <row r="252" spans="11:15" s="606" customFormat="1" x14ac:dyDescent="0.25">
      <c r="K252" s="851"/>
      <c r="L252" s="851"/>
      <c r="M252" s="851"/>
      <c r="N252" s="851"/>
      <c r="O252" s="851"/>
    </row>
    <row r="253" spans="11:15" s="606" customFormat="1" x14ac:dyDescent="0.25">
      <c r="K253" s="851"/>
      <c r="L253" s="851"/>
      <c r="M253" s="851"/>
      <c r="N253" s="851"/>
      <c r="O253" s="851"/>
    </row>
    <row r="254" spans="11:15" s="606" customFormat="1" x14ac:dyDescent="0.25">
      <c r="K254" s="851"/>
      <c r="L254" s="851"/>
      <c r="M254" s="851"/>
      <c r="N254" s="851"/>
      <c r="O254" s="851"/>
    </row>
    <row r="255" spans="11:15" s="606" customFormat="1" x14ac:dyDescent="0.25">
      <c r="K255" s="851"/>
      <c r="L255" s="851"/>
      <c r="M255" s="851"/>
      <c r="N255" s="851"/>
      <c r="O255" s="851"/>
    </row>
    <row r="256" spans="11:15" s="606" customFormat="1" x14ac:dyDescent="0.25">
      <c r="K256" s="851"/>
      <c r="L256" s="851"/>
      <c r="M256" s="851"/>
      <c r="N256" s="851"/>
      <c r="O256" s="851"/>
    </row>
    <row r="257" spans="11:15" s="606" customFormat="1" x14ac:dyDescent="0.25">
      <c r="K257" s="851"/>
      <c r="L257" s="851"/>
      <c r="M257" s="851"/>
      <c r="N257" s="851"/>
      <c r="O257" s="851"/>
    </row>
    <row r="258" spans="11:15" s="606" customFormat="1" x14ac:dyDescent="0.25">
      <c r="K258" s="851"/>
      <c r="L258" s="851"/>
      <c r="M258" s="851"/>
      <c r="N258" s="851"/>
      <c r="O258" s="851"/>
    </row>
    <row r="259" spans="11:15" s="606" customFormat="1" x14ac:dyDescent="0.25">
      <c r="K259" s="851"/>
      <c r="L259" s="851"/>
      <c r="M259" s="851"/>
      <c r="N259" s="851"/>
      <c r="O259" s="851"/>
    </row>
    <row r="260" spans="11:15" s="606" customFormat="1" x14ac:dyDescent="0.25">
      <c r="K260" s="851"/>
      <c r="L260" s="851"/>
      <c r="M260" s="851"/>
      <c r="N260" s="851"/>
      <c r="O260" s="851"/>
    </row>
    <row r="261" spans="11:15" s="606" customFormat="1" x14ac:dyDescent="0.25">
      <c r="K261" s="851"/>
      <c r="L261" s="851"/>
      <c r="M261" s="851"/>
      <c r="N261" s="851"/>
      <c r="O261" s="851"/>
    </row>
    <row r="262" spans="11:15" s="606" customFormat="1" x14ac:dyDescent="0.25">
      <c r="K262" s="851"/>
      <c r="L262" s="851"/>
      <c r="M262" s="851"/>
      <c r="N262" s="851"/>
      <c r="O262" s="851"/>
    </row>
    <row r="263" spans="11:15" s="606" customFormat="1" x14ac:dyDescent="0.25">
      <c r="K263" s="851"/>
      <c r="L263" s="851"/>
      <c r="M263" s="851"/>
      <c r="N263" s="851"/>
      <c r="O263" s="851"/>
    </row>
    <row r="264" spans="11:15" s="606" customFormat="1" x14ac:dyDescent="0.25">
      <c r="K264" s="851"/>
      <c r="L264" s="851"/>
      <c r="M264" s="851"/>
      <c r="N264" s="851"/>
      <c r="O264" s="851"/>
    </row>
    <row r="265" spans="11:15" s="606" customFormat="1" x14ac:dyDescent="0.25">
      <c r="K265" s="851"/>
      <c r="L265" s="851"/>
      <c r="M265" s="851"/>
      <c r="N265" s="851"/>
      <c r="O265" s="851"/>
    </row>
    <row r="266" spans="11:15" s="606" customFormat="1" x14ac:dyDescent="0.25">
      <c r="K266" s="851"/>
      <c r="L266" s="851"/>
      <c r="M266" s="851"/>
      <c r="N266" s="851"/>
      <c r="O266" s="851"/>
    </row>
    <row r="267" spans="11:15" s="606" customFormat="1" x14ac:dyDescent="0.25">
      <c r="K267" s="851"/>
      <c r="L267" s="851"/>
      <c r="M267" s="851"/>
      <c r="N267" s="851"/>
      <c r="O267" s="851"/>
    </row>
    <row r="268" spans="11:15" s="606" customFormat="1" x14ac:dyDescent="0.25">
      <c r="K268" s="851"/>
      <c r="L268" s="851"/>
      <c r="M268" s="851"/>
      <c r="N268" s="851"/>
      <c r="O268" s="851"/>
    </row>
    <row r="269" spans="11:15" s="606" customFormat="1" x14ac:dyDescent="0.25">
      <c r="K269" s="851"/>
      <c r="L269" s="851"/>
      <c r="M269" s="851"/>
      <c r="N269" s="851"/>
      <c r="O269" s="851"/>
    </row>
    <row r="270" spans="11:15" s="606" customFormat="1" x14ac:dyDescent="0.25">
      <c r="K270" s="851"/>
      <c r="L270" s="851"/>
      <c r="M270" s="851"/>
      <c r="N270" s="851"/>
      <c r="O270" s="851"/>
    </row>
    <row r="271" spans="11:15" s="606" customFormat="1" x14ac:dyDescent="0.25">
      <c r="K271" s="851"/>
      <c r="L271" s="851"/>
      <c r="M271" s="851"/>
      <c r="N271" s="851"/>
      <c r="O271" s="851"/>
    </row>
    <row r="272" spans="11:15" s="606" customFormat="1" x14ac:dyDescent="0.25">
      <c r="K272" s="851"/>
      <c r="L272" s="851"/>
      <c r="M272" s="851"/>
      <c r="N272" s="851"/>
      <c r="O272" s="851"/>
    </row>
    <row r="273" spans="11:15" s="606" customFormat="1" x14ac:dyDescent="0.25">
      <c r="K273" s="851"/>
      <c r="L273" s="851"/>
      <c r="M273" s="851"/>
      <c r="N273" s="851"/>
      <c r="O273" s="851"/>
    </row>
    <row r="274" spans="11:15" s="606" customFormat="1" x14ac:dyDescent="0.25">
      <c r="K274" s="851"/>
      <c r="L274" s="851"/>
      <c r="M274" s="851"/>
      <c r="N274" s="851"/>
      <c r="O274" s="851"/>
    </row>
    <row r="275" spans="11:15" s="606" customFormat="1" x14ac:dyDescent="0.25">
      <c r="K275" s="851"/>
      <c r="L275" s="851"/>
      <c r="M275" s="851"/>
      <c r="N275" s="851"/>
      <c r="O275" s="851"/>
    </row>
    <row r="276" spans="11:15" s="606" customFormat="1" x14ac:dyDescent="0.25">
      <c r="K276" s="851"/>
      <c r="L276" s="851"/>
      <c r="M276" s="851"/>
      <c r="N276" s="851"/>
      <c r="O276" s="851"/>
    </row>
    <row r="277" spans="11:15" s="606" customFormat="1" x14ac:dyDescent="0.25">
      <c r="K277" s="851"/>
      <c r="L277" s="851"/>
      <c r="M277" s="851"/>
      <c r="N277" s="851"/>
      <c r="O277" s="851"/>
    </row>
    <row r="278" spans="11:15" s="606" customFormat="1" x14ac:dyDescent="0.25">
      <c r="K278" s="851"/>
      <c r="L278" s="851"/>
      <c r="M278" s="851"/>
      <c r="N278" s="851"/>
      <c r="O278" s="851"/>
    </row>
    <row r="279" spans="11:15" s="606" customFormat="1" x14ac:dyDescent="0.25">
      <c r="K279" s="851"/>
      <c r="L279" s="851"/>
      <c r="M279" s="851"/>
      <c r="N279" s="851"/>
      <c r="O279" s="851"/>
    </row>
    <row r="280" spans="11:15" s="606" customFormat="1" x14ac:dyDescent="0.25">
      <c r="K280" s="851"/>
      <c r="L280" s="851"/>
      <c r="M280" s="851"/>
      <c r="N280" s="851"/>
      <c r="O280" s="851"/>
    </row>
    <row r="281" spans="11:15" s="606" customFormat="1" x14ac:dyDescent="0.25">
      <c r="K281" s="851"/>
      <c r="L281" s="851"/>
      <c r="M281" s="851"/>
      <c r="N281" s="851"/>
      <c r="O281" s="851"/>
    </row>
    <row r="282" spans="11:15" s="606" customFormat="1" x14ac:dyDescent="0.25">
      <c r="K282" s="851"/>
      <c r="L282" s="851"/>
      <c r="M282" s="851"/>
      <c r="N282" s="851"/>
      <c r="O282" s="851"/>
    </row>
    <row r="283" spans="11:15" s="606" customFormat="1" x14ac:dyDescent="0.25">
      <c r="K283" s="851"/>
      <c r="L283" s="851"/>
      <c r="M283" s="851"/>
      <c r="N283" s="851"/>
      <c r="O283" s="851"/>
    </row>
    <row r="284" spans="11:15" s="606" customFormat="1" x14ac:dyDescent="0.25">
      <c r="K284" s="851"/>
      <c r="L284" s="851"/>
      <c r="M284" s="851"/>
      <c r="N284" s="851"/>
      <c r="O284" s="851"/>
    </row>
    <row r="285" spans="11:15" s="606" customFormat="1" x14ac:dyDescent="0.25">
      <c r="K285" s="851"/>
      <c r="L285" s="851"/>
      <c r="M285" s="851"/>
      <c r="N285" s="851"/>
      <c r="O285" s="851"/>
    </row>
    <row r="286" spans="11:15" s="606" customFormat="1" x14ac:dyDescent="0.25">
      <c r="K286" s="851"/>
      <c r="L286" s="851"/>
      <c r="M286" s="851"/>
      <c r="N286" s="851"/>
      <c r="O286" s="851"/>
    </row>
    <row r="287" spans="11:15" s="606" customFormat="1" x14ac:dyDescent="0.25">
      <c r="K287" s="851"/>
      <c r="L287" s="851"/>
      <c r="M287" s="851"/>
      <c r="N287" s="851"/>
      <c r="O287" s="851"/>
    </row>
    <row r="288" spans="11:15" s="606" customFormat="1" x14ac:dyDescent="0.25">
      <c r="K288" s="851"/>
      <c r="L288" s="851"/>
      <c r="M288" s="851"/>
      <c r="N288" s="851"/>
      <c r="O288" s="851"/>
    </row>
    <row r="289" spans="11:15" s="606" customFormat="1" x14ac:dyDescent="0.25">
      <c r="K289" s="851"/>
      <c r="L289" s="851"/>
      <c r="M289" s="851"/>
      <c r="N289" s="851"/>
      <c r="O289" s="851"/>
    </row>
    <row r="290" spans="11:15" s="606" customFormat="1" x14ac:dyDescent="0.25">
      <c r="K290" s="851"/>
      <c r="L290" s="851"/>
      <c r="M290" s="851"/>
      <c r="N290" s="851"/>
      <c r="O290" s="851"/>
    </row>
    <row r="291" spans="11:15" s="606" customFormat="1" x14ac:dyDescent="0.25">
      <c r="K291" s="851"/>
      <c r="L291" s="851"/>
      <c r="M291" s="851"/>
      <c r="N291" s="851"/>
      <c r="O291" s="851"/>
    </row>
    <row r="292" spans="11:15" s="606" customFormat="1" x14ac:dyDescent="0.25">
      <c r="K292" s="851"/>
      <c r="L292" s="851"/>
      <c r="M292" s="851"/>
      <c r="N292" s="851"/>
      <c r="O292" s="851"/>
    </row>
    <row r="293" spans="11:15" s="606" customFormat="1" x14ac:dyDescent="0.25">
      <c r="K293" s="851"/>
      <c r="L293" s="851"/>
      <c r="M293" s="851"/>
      <c r="N293" s="851"/>
      <c r="O293" s="851"/>
    </row>
    <row r="294" spans="11:15" s="606" customFormat="1" x14ac:dyDescent="0.25">
      <c r="K294" s="851"/>
      <c r="L294" s="851"/>
      <c r="M294" s="851"/>
      <c r="N294" s="851"/>
      <c r="O294" s="851"/>
    </row>
    <row r="295" spans="11:15" s="606" customFormat="1" x14ac:dyDescent="0.25">
      <c r="K295" s="851"/>
      <c r="L295" s="851"/>
      <c r="M295" s="851"/>
      <c r="N295" s="851"/>
      <c r="O295" s="851"/>
    </row>
    <row r="296" spans="11:15" s="606" customFormat="1" x14ac:dyDescent="0.25">
      <c r="K296" s="851"/>
      <c r="L296" s="851"/>
      <c r="M296" s="851"/>
      <c r="N296" s="851"/>
      <c r="O296" s="851"/>
    </row>
    <row r="297" spans="11:15" s="606" customFormat="1" x14ac:dyDescent="0.25">
      <c r="K297" s="851"/>
      <c r="L297" s="851"/>
      <c r="M297" s="851"/>
      <c r="N297" s="851"/>
      <c r="O297" s="851"/>
    </row>
    <row r="298" spans="11:15" s="606" customFormat="1" x14ac:dyDescent="0.25">
      <c r="K298" s="851"/>
      <c r="L298" s="851"/>
      <c r="M298" s="851"/>
      <c r="N298" s="851"/>
      <c r="O298" s="851"/>
    </row>
    <row r="299" spans="11:15" s="606" customFormat="1" x14ac:dyDescent="0.25">
      <c r="K299" s="851"/>
      <c r="L299" s="851"/>
      <c r="M299" s="851"/>
      <c r="N299" s="851"/>
      <c r="O299" s="851"/>
    </row>
    <row r="300" spans="11:15" s="606" customFormat="1" x14ac:dyDescent="0.25">
      <c r="K300" s="851"/>
      <c r="L300" s="851"/>
      <c r="M300" s="851"/>
      <c r="N300" s="851"/>
      <c r="O300" s="851"/>
    </row>
    <row r="301" spans="11:15" s="606" customFormat="1" x14ac:dyDescent="0.25">
      <c r="K301" s="851"/>
      <c r="L301" s="851"/>
      <c r="M301" s="851"/>
      <c r="N301" s="851"/>
      <c r="O301" s="851"/>
    </row>
    <row r="302" spans="11:15" s="606" customFormat="1" x14ac:dyDescent="0.25">
      <c r="K302" s="851"/>
      <c r="L302" s="851"/>
      <c r="M302" s="851"/>
      <c r="N302" s="851"/>
      <c r="O302" s="851"/>
    </row>
    <row r="303" spans="11:15" s="606" customFormat="1" x14ac:dyDescent="0.25">
      <c r="K303" s="851"/>
      <c r="L303" s="851"/>
      <c r="M303" s="851"/>
      <c r="N303" s="851"/>
      <c r="O303" s="851"/>
    </row>
    <row r="304" spans="11:15" s="606" customFormat="1" x14ac:dyDescent="0.25">
      <c r="K304" s="851"/>
      <c r="L304" s="851"/>
      <c r="M304" s="851"/>
      <c r="N304" s="851"/>
      <c r="O304" s="851"/>
    </row>
    <row r="305" spans="11:15" s="606" customFormat="1" x14ac:dyDescent="0.25">
      <c r="K305" s="851"/>
      <c r="L305" s="851"/>
      <c r="M305" s="851"/>
      <c r="N305" s="851"/>
      <c r="O305" s="851"/>
    </row>
    <row r="306" spans="11:15" s="606" customFormat="1" x14ac:dyDescent="0.25">
      <c r="K306" s="851"/>
      <c r="L306" s="851"/>
      <c r="M306" s="851"/>
      <c r="N306" s="851"/>
      <c r="O306" s="851"/>
    </row>
    <row r="307" spans="11:15" s="606" customFormat="1" x14ac:dyDescent="0.25">
      <c r="K307" s="851"/>
      <c r="L307" s="851"/>
      <c r="M307" s="851"/>
      <c r="N307" s="851"/>
      <c r="O307" s="851"/>
    </row>
    <row r="308" spans="11:15" s="606" customFormat="1" x14ac:dyDescent="0.25">
      <c r="K308" s="851"/>
      <c r="L308" s="851"/>
      <c r="M308" s="851"/>
      <c r="N308" s="851"/>
      <c r="O308" s="851"/>
    </row>
    <row r="309" spans="11:15" s="606" customFormat="1" x14ac:dyDescent="0.25">
      <c r="K309" s="851"/>
      <c r="L309" s="851"/>
      <c r="M309" s="851"/>
      <c r="N309" s="851"/>
      <c r="O309" s="851"/>
    </row>
    <row r="310" spans="11:15" s="606" customFormat="1" x14ac:dyDescent="0.25">
      <c r="K310" s="851"/>
      <c r="L310" s="851"/>
      <c r="M310" s="851"/>
      <c r="N310" s="851"/>
      <c r="O310" s="851"/>
    </row>
    <row r="311" spans="11:15" s="606" customFormat="1" x14ac:dyDescent="0.25">
      <c r="K311" s="851"/>
      <c r="L311" s="851"/>
      <c r="M311" s="851"/>
      <c r="N311" s="851"/>
      <c r="O311" s="851"/>
    </row>
    <row r="312" spans="11:15" s="606" customFormat="1" x14ac:dyDescent="0.25">
      <c r="K312" s="851"/>
      <c r="L312" s="851"/>
      <c r="M312" s="851"/>
      <c r="N312" s="851"/>
      <c r="O312" s="851"/>
    </row>
    <row r="313" spans="11:15" s="606" customFormat="1" x14ac:dyDescent="0.25">
      <c r="K313" s="851"/>
      <c r="L313" s="851"/>
      <c r="M313" s="851"/>
      <c r="N313" s="851"/>
      <c r="O313" s="851"/>
    </row>
    <row r="314" spans="11:15" s="606" customFormat="1" x14ac:dyDescent="0.25">
      <c r="K314" s="851"/>
      <c r="L314" s="851"/>
      <c r="M314" s="851"/>
      <c r="N314" s="851"/>
      <c r="O314" s="851"/>
    </row>
    <row r="315" spans="11:15" s="606" customFormat="1" x14ac:dyDescent="0.25">
      <c r="K315" s="851"/>
      <c r="L315" s="851"/>
      <c r="M315" s="851"/>
      <c r="N315" s="851"/>
      <c r="O315" s="851"/>
    </row>
    <row r="316" spans="11:15" s="606" customFormat="1" x14ac:dyDescent="0.25">
      <c r="K316" s="851"/>
      <c r="L316" s="851"/>
      <c r="M316" s="851"/>
      <c r="N316" s="851"/>
      <c r="O316" s="851"/>
    </row>
    <row r="317" spans="11:15" s="606" customFormat="1" x14ac:dyDescent="0.25">
      <c r="K317" s="851"/>
      <c r="L317" s="851"/>
      <c r="M317" s="851"/>
      <c r="N317" s="851"/>
      <c r="O317" s="851"/>
    </row>
    <row r="318" spans="11:15" s="606" customFormat="1" x14ac:dyDescent="0.25">
      <c r="K318" s="851"/>
      <c r="L318" s="851"/>
      <c r="M318" s="851"/>
      <c r="N318" s="851"/>
      <c r="O318" s="851"/>
    </row>
    <row r="319" spans="11:15" s="606" customFormat="1" x14ac:dyDescent="0.25">
      <c r="K319" s="851"/>
      <c r="L319" s="851"/>
      <c r="M319" s="851"/>
      <c r="N319" s="851"/>
      <c r="O319" s="851"/>
    </row>
    <row r="320" spans="11:15" s="606" customFormat="1" x14ac:dyDescent="0.25">
      <c r="K320" s="851"/>
      <c r="L320" s="851"/>
      <c r="M320" s="851"/>
      <c r="N320" s="851"/>
      <c r="O320" s="851"/>
    </row>
    <row r="321" spans="11:15" s="606" customFormat="1" x14ac:dyDescent="0.25">
      <c r="K321" s="851"/>
      <c r="L321" s="851"/>
      <c r="M321" s="851"/>
      <c r="N321" s="851"/>
      <c r="O321" s="851"/>
    </row>
    <row r="322" spans="11:15" s="606" customFormat="1" x14ac:dyDescent="0.25">
      <c r="K322" s="851"/>
      <c r="L322" s="851"/>
      <c r="M322" s="851"/>
      <c r="N322" s="851"/>
      <c r="O322" s="851"/>
    </row>
    <row r="323" spans="11:15" s="606" customFormat="1" x14ac:dyDescent="0.25">
      <c r="K323" s="851"/>
      <c r="L323" s="851"/>
      <c r="M323" s="851"/>
      <c r="N323" s="851"/>
      <c r="O323" s="851"/>
    </row>
    <row r="324" spans="11:15" s="606" customFormat="1" x14ac:dyDescent="0.25">
      <c r="K324" s="851"/>
      <c r="L324" s="851"/>
      <c r="M324" s="851"/>
      <c r="N324" s="851"/>
      <c r="O324" s="851"/>
    </row>
    <row r="325" spans="11:15" s="606" customFormat="1" x14ac:dyDescent="0.25">
      <c r="K325" s="851"/>
      <c r="L325" s="851"/>
      <c r="M325" s="851"/>
      <c r="N325" s="851"/>
      <c r="O325" s="851"/>
    </row>
    <row r="326" spans="11:15" s="606" customFormat="1" x14ac:dyDescent="0.25">
      <c r="K326" s="851"/>
      <c r="L326" s="851"/>
      <c r="M326" s="851"/>
      <c r="N326" s="851"/>
      <c r="O326" s="851"/>
    </row>
    <row r="327" spans="11:15" s="606" customFormat="1" x14ac:dyDescent="0.25">
      <c r="K327" s="851"/>
      <c r="L327" s="851"/>
      <c r="M327" s="851"/>
      <c r="N327" s="851"/>
      <c r="O327" s="851"/>
    </row>
    <row r="328" spans="11:15" s="606" customFormat="1" x14ac:dyDescent="0.25">
      <c r="K328" s="851"/>
      <c r="L328" s="851"/>
      <c r="M328" s="851"/>
      <c r="N328" s="851"/>
      <c r="O328" s="851"/>
    </row>
    <row r="329" spans="11:15" s="606" customFormat="1" x14ac:dyDescent="0.25">
      <c r="K329" s="851"/>
      <c r="L329" s="851"/>
      <c r="M329" s="851"/>
      <c r="N329" s="851"/>
      <c r="O329" s="851"/>
    </row>
    <row r="330" spans="11:15" s="606" customFormat="1" x14ac:dyDescent="0.25">
      <c r="K330" s="851"/>
      <c r="L330" s="851"/>
      <c r="M330" s="851"/>
      <c r="N330" s="851"/>
      <c r="O330" s="851"/>
    </row>
    <row r="331" spans="11:15" s="606" customFormat="1" x14ac:dyDescent="0.25">
      <c r="K331" s="851"/>
      <c r="L331" s="851"/>
      <c r="M331" s="851"/>
      <c r="N331" s="851"/>
      <c r="O331" s="851"/>
    </row>
    <row r="332" spans="11:15" s="606" customFormat="1" x14ac:dyDescent="0.25">
      <c r="K332" s="851"/>
      <c r="L332" s="851"/>
      <c r="M332" s="851"/>
      <c r="N332" s="851"/>
      <c r="O332" s="851"/>
    </row>
    <row r="333" spans="11:15" s="606" customFormat="1" x14ac:dyDescent="0.25">
      <c r="K333" s="851"/>
      <c r="L333" s="851"/>
      <c r="M333" s="851"/>
      <c r="N333" s="851"/>
      <c r="O333" s="851"/>
    </row>
    <row r="334" spans="11:15" s="606" customFormat="1" x14ac:dyDescent="0.25">
      <c r="K334" s="851"/>
      <c r="L334" s="851"/>
      <c r="M334" s="851"/>
      <c r="N334" s="851"/>
      <c r="O334" s="851"/>
    </row>
    <row r="335" spans="11:15" s="606" customFormat="1" x14ac:dyDescent="0.25">
      <c r="K335" s="851"/>
      <c r="L335" s="851"/>
      <c r="M335" s="851"/>
      <c r="N335" s="851"/>
      <c r="O335" s="851"/>
    </row>
    <row r="336" spans="11:15" s="606" customFormat="1" x14ac:dyDescent="0.25">
      <c r="K336" s="851"/>
      <c r="L336" s="851"/>
      <c r="M336" s="851"/>
      <c r="N336" s="851"/>
      <c r="O336" s="851"/>
    </row>
    <row r="337" spans="11:15" s="606" customFormat="1" x14ac:dyDescent="0.25">
      <c r="K337" s="851"/>
      <c r="L337" s="851"/>
      <c r="M337" s="851"/>
      <c r="N337" s="851"/>
      <c r="O337" s="851"/>
    </row>
    <row r="338" spans="11:15" s="606" customFormat="1" x14ac:dyDescent="0.25">
      <c r="K338" s="851"/>
      <c r="L338" s="851"/>
      <c r="M338" s="851"/>
      <c r="N338" s="851"/>
      <c r="O338" s="851"/>
    </row>
    <row r="339" spans="11:15" s="606" customFormat="1" x14ac:dyDescent="0.25">
      <c r="K339" s="851"/>
      <c r="L339" s="851"/>
      <c r="M339" s="851"/>
      <c r="N339" s="851"/>
      <c r="O339" s="851"/>
    </row>
    <row r="340" spans="11:15" s="606" customFormat="1" x14ac:dyDescent="0.25">
      <c r="K340" s="851"/>
      <c r="L340" s="851"/>
      <c r="M340" s="851"/>
      <c r="N340" s="851"/>
      <c r="O340" s="851"/>
    </row>
    <row r="341" spans="11:15" s="606" customFormat="1" x14ac:dyDescent="0.25">
      <c r="K341" s="851"/>
      <c r="L341" s="851"/>
      <c r="M341" s="851"/>
      <c r="N341" s="851"/>
      <c r="O341" s="851"/>
    </row>
    <row r="342" spans="11:15" s="606" customFormat="1" x14ac:dyDescent="0.25">
      <c r="K342" s="851"/>
      <c r="L342" s="851"/>
      <c r="M342" s="851"/>
      <c r="N342" s="851"/>
      <c r="O342" s="851"/>
    </row>
    <row r="343" spans="11:15" s="606" customFormat="1" x14ac:dyDescent="0.25">
      <c r="K343" s="851"/>
      <c r="L343" s="851"/>
      <c r="M343" s="851"/>
      <c r="N343" s="851"/>
      <c r="O343" s="851"/>
    </row>
    <row r="344" spans="11:15" s="606" customFormat="1" x14ac:dyDescent="0.25">
      <c r="K344" s="851"/>
      <c r="L344" s="851"/>
      <c r="M344" s="851"/>
      <c r="N344" s="851"/>
      <c r="O344" s="851"/>
    </row>
    <row r="345" spans="11:15" s="606" customFormat="1" x14ac:dyDescent="0.25">
      <c r="K345" s="851"/>
      <c r="L345" s="851"/>
      <c r="M345" s="851"/>
      <c r="N345" s="851"/>
      <c r="O345" s="851"/>
    </row>
    <row r="346" spans="11:15" s="606" customFormat="1" x14ac:dyDescent="0.25">
      <c r="K346" s="851"/>
      <c r="L346" s="851"/>
      <c r="M346" s="851"/>
      <c r="N346" s="851"/>
      <c r="O346" s="851"/>
    </row>
    <row r="347" spans="11:15" s="606" customFormat="1" x14ac:dyDescent="0.25">
      <c r="K347" s="851"/>
      <c r="L347" s="851"/>
      <c r="M347" s="851"/>
      <c r="N347" s="851"/>
      <c r="O347" s="851"/>
    </row>
    <row r="348" spans="11:15" s="606" customFormat="1" x14ac:dyDescent="0.25">
      <c r="K348" s="851"/>
      <c r="L348" s="851"/>
      <c r="M348" s="851"/>
      <c r="N348" s="851"/>
      <c r="O348" s="851"/>
    </row>
    <row r="349" spans="11:15" s="606" customFormat="1" x14ac:dyDescent="0.25">
      <c r="K349" s="851"/>
      <c r="L349" s="851"/>
      <c r="M349" s="851"/>
      <c r="N349" s="851"/>
      <c r="O349" s="851"/>
    </row>
    <row r="350" spans="11:15" s="606" customFormat="1" x14ac:dyDescent="0.25">
      <c r="K350" s="851"/>
      <c r="L350" s="851"/>
      <c r="M350" s="851"/>
      <c r="N350" s="851"/>
      <c r="O350" s="851"/>
    </row>
    <row r="351" spans="11:15" s="606" customFormat="1" x14ac:dyDescent="0.25">
      <c r="K351" s="851"/>
      <c r="L351" s="851"/>
      <c r="M351" s="851"/>
      <c r="N351" s="851"/>
      <c r="O351" s="851"/>
    </row>
    <row r="352" spans="11:15" s="606" customFormat="1" x14ac:dyDescent="0.25">
      <c r="K352" s="851"/>
      <c r="L352" s="851"/>
      <c r="M352" s="851"/>
      <c r="N352" s="851"/>
      <c r="O352" s="851"/>
    </row>
    <row r="353" spans="11:15" s="606" customFormat="1" x14ac:dyDescent="0.25">
      <c r="K353" s="851"/>
      <c r="L353" s="851"/>
      <c r="M353" s="851"/>
      <c r="N353" s="851"/>
      <c r="O353" s="851"/>
    </row>
    <row r="354" spans="11:15" s="606" customFormat="1" x14ac:dyDescent="0.25">
      <c r="K354" s="851"/>
      <c r="L354" s="851"/>
      <c r="M354" s="851"/>
      <c r="N354" s="851"/>
      <c r="O354" s="851"/>
    </row>
    <row r="355" spans="11:15" s="606" customFormat="1" x14ac:dyDescent="0.25">
      <c r="K355" s="851"/>
      <c r="L355" s="851"/>
      <c r="M355" s="851"/>
      <c r="N355" s="851"/>
      <c r="O355" s="851"/>
    </row>
    <row r="356" spans="11:15" s="606" customFormat="1" x14ac:dyDescent="0.25">
      <c r="K356" s="851"/>
      <c r="L356" s="851"/>
      <c r="M356" s="851"/>
      <c r="N356" s="851"/>
      <c r="O356" s="851"/>
    </row>
    <row r="357" spans="11:15" s="606" customFormat="1" x14ac:dyDescent="0.25">
      <c r="K357" s="851"/>
      <c r="L357" s="851"/>
      <c r="M357" s="851"/>
      <c r="N357" s="851"/>
      <c r="O357" s="851"/>
    </row>
    <row r="358" spans="11:15" s="606" customFormat="1" x14ac:dyDescent="0.25">
      <c r="K358" s="851"/>
      <c r="L358" s="851"/>
      <c r="M358" s="851"/>
      <c r="N358" s="851"/>
      <c r="O358" s="851"/>
    </row>
    <row r="359" spans="11:15" s="606" customFormat="1" x14ac:dyDescent="0.25">
      <c r="K359" s="851"/>
      <c r="L359" s="851"/>
      <c r="M359" s="851"/>
      <c r="N359" s="851"/>
      <c r="O359" s="851"/>
    </row>
    <row r="360" spans="11:15" s="606" customFormat="1" x14ac:dyDescent="0.25">
      <c r="K360" s="851"/>
      <c r="L360" s="851"/>
      <c r="M360" s="851"/>
      <c r="N360" s="851"/>
      <c r="O360" s="851"/>
    </row>
    <row r="361" spans="11:15" s="606" customFormat="1" x14ac:dyDescent="0.25">
      <c r="K361" s="851"/>
      <c r="L361" s="851"/>
      <c r="M361" s="851"/>
      <c r="N361" s="851"/>
      <c r="O361" s="851"/>
    </row>
    <row r="362" spans="11:15" s="606" customFormat="1" x14ac:dyDescent="0.25">
      <c r="K362" s="851"/>
      <c r="L362" s="851"/>
      <c r="M362" s="851"/>
      <c r="N362" s="851"/>
      <c r="O362" s="851"/>
    </row>
    <row r="363" spans="11:15" s="606" customFormat="1" x14ac:dyDescent="0.25">
      <c r="K363" s="851"/>
      <c r="L363" s="851"/>
      <c r="M363" s="851"/>
      <c r="N363" s="851"/>
      <c r="O363" s="851"/>
    </row>
    <row r="364" spans="11:15" s="606" customFormat="1" x14ac:dyDescent="0.25">
      <c r="K364" s="851"/>
      <c r="L364" s="851"/>
      <c r="M364" s="851"/>
      <c r="N364" s="851"/>
      <c r="O364" s="851"/>
    </row>
    <row r="365" spans="11:15" s="606" customFormat="1" x14ac:dyDescent="0.25">
      <c r="K365" s="851"/>
      <c r="L365" s="851"/>
      <c r="M365" s="851"/>
      <c r="N365" s="851"/>
      <c r="O365" s="851"/>
    </row>
    <row r="366" spans="11:15" s="606" customFormat="1" x14ac:dyDescent="0.25">
      <c r="K366" s="851"/>
      <c r="L366" s="851"/>
      <c r="M366" s="851"/>
      <c r="N366" s="851"/>
      <c r="O366" s="851"/>
    </row>
    <row r="367" spans="11:15" s="606" customFormat="1" x14ac:dyDescent="0.25">
      <c r="K367" s="851"/>
      <c r="L367" s="851"/>
      <c r="M367" s="851"/>
      <c r="N367" s="851"/>
      <c r="O367" s="851"/>
    </row>
    <row r="368" spans="11:15" s="606" customFormat="1" x14ac:dyDescent="0.25">
      <c r="K368" s="851"/>
      <c r="L368" s="851"/>
      <c r="M368" s="851"/>
      <c r="N368" s="851"/>
      <c r="O368" s="851"/>
    </row>
    <row r="369" spans="11:15" s="606" customFormat="1" x14ac:dyDescent="0.25">
      <c r="K369" s="851"/>
      <c r="L369" s="851"/>
      <c r="M369" s="851"/>
      <c r="N369" s="851"/>
      <c r="O369" s="851"/>
    </row>
    <row r="370" spans="11:15" s="606" customFormat="1" x14ac:dyDescent="0.25">
      <c r="K370" s="851"/>
      <c r="L370" s="851"/>
      <c r="M370" s="851"/>
      <c r="N370" s="851"/>
      <c r="O370" s="851"/>
    </row>
    <row r="371" spans="11:15" s="606" customFormat="1" x14ac:dyDescent="0.25">
      <c r="K371" s="851"/>
      <c r="L371" s="851"/>
      <c r="M371" s="851"/>
      <c r="N371" s="851"/>
      <c r="O371" s="851"/>
    </row>
    <row r="372" spans="11:15" s="606" customFormat="1" x14ac:dyDescent="0.25">
      <c r="K372" s="851"/>
      <c r="L372" s="851"/>
      <c r="M372" s="851"/>
      <c r="N372" s="851"/>
      <c r="O372" s="851"/>
    </row>
    <row r="373" spans="11:15" s="606" customFormat="1" x14ac:dyDescent="0.25">
      <c r="K373" s="851"/>
      <c r="L373" s="851"/>
      <c r="M373" s="851"/>
      <c r="N373" s="851"/>
      <c r="O373" s="851"/>
    </row>
    <row r="374" spans="11:15" s="606" customFormat="1" x14ac:dyDescent="0.25">
      <c r="K374" s="851"/>
      <c r="L374" s="851"/>
      <c r="M374" s="851"/>
      <c r="N374" s="851"/>
      <c r="O374" s="851"/>
    </row>
    <row r="375" spans="11:15" s="606" customFormat="1" x14ac:dyDescent="0.25">
      <c r="K375" s="851"/>
      <c r="L375" s="851"/>
      <c r="M375" s="851"/>
      <c r="N375" s="851"/>
      <c r="O375" s="851"/>
    </row>
    <row r="376" spans="11:15" s="606" customFormat="1" x14ac:dyDescent="0.25">
      <c r="K376" s="851"/>
      <c r="L376" s="851"/>
      <c r="M376" s="851"/>
      <c r="N376" s="851"/>
      <c r="O376" s="851"/>
    </row>
    <row r="377" spans="11:15" s="606" customFormat="1" x14ac:dyDescent="0.25">
      <c r="K377" s="851"/>
      <c r="L377" s="851"/>
      <c r="M377" s="851"/>
      <c r="N377" s="851"/>
      <c r="O377" s="851"/>
    </row>
    <row r="378" spans="11:15" s="606" customFormat="1" x14ac:dyDescent="0.25">
      <c r="K378" s="851"/>
      <c r="L378" s="851"/>
      <c r="M378" s="851"/>
      <c r="N378" s="851"/>
      <c r="O378" s="851"/>
    </row>
    <row r="379" spans="11:15" s="606" customFormat="1" x14ac:dyDescent="0.25">
      <c r="K379" s="851"/>
      <c r="L379" s="851"/>
      <c r="M379" s="851"/>
      <c r="N379" s="851"/>
      <c r="O379" s="851"/>
    </row>
    <row r="380" spans="11:15" s="606" customFormat="1" x14ac:dyDescent="0.25">
      <c r="K380" s="851"/>
      <c r="L380" s="851"/>
      <c r="M380" s="851"/>
      <c r="N380" s="851"/>
      <c r="O380" s="851"/>
    </row>
    <row r="381" spans="11:15" s="606" customFormat="1" x14ac:dyDescent="0.25">
      <c r="K381" s="851"/>
      <c r="L381" s="851"/>
      <c r="M381" s="851"/>
      <c r="N381" s="851"/>
      <c r="O381" s="851"/>
    </row>
    <row r="382" spans="11:15" s="606" customFormat="1" x14ac:dyDescent="0.25">
      <c r="K382" s="851"/>
      <c r="L382" s="851"/>
      <c r="M382" s="851"/>
      <c r="N382" s="851"/>
      <c r="O382" s="851"/>
    </row>
    <row r="383" spans="11:15" s="606" customFormat="1" x14ac:dyDescent="0.25">
      <c r="K383" s="851"/>
      <c r="L383" s="851"/>
      <c r="M383" s="851"/>
      <c r="N383" s="851"/>
      <c r="O383" s="851"/>
    </row>
    <row r="384" spans="11:15" s="606" customFormat="1" x14ac:dyDescent="0.25">
      <c r="K384" s="851"/>
      <c r="L384" s="851"/>
      <c r="M384" s="851"/>
      <c r="N384" s="851"/>
      <c r="O384" s="851"/>
    </row>
    <row r="385" spans="11:15" s="606" customFormat="1" x14ac:dyDescent="0.25">
      <c r="K385" s="851"/>
      <c r="L385" s="851"/>
      <c r="M385" s="851"/>
      <c r="N385" s="851"/>
      <c r="O385" s="851"/>
    </row>
    <row r="386" spans="11:15" s="606" customFormat="1" x14ac:dyDescent="0.25">
      <c r="K386" s="851"/>
      <c r="L386" s="851"/>
      <c r="M386" s="851"/>
      <c r="N386" s="851"/>
      <c r="O386" s="851"/>
    </row>
    <row r="387" spans="11:15" s="606" customFormat="1" x14ac:dyDescent="0.25">
      <c r="K387" s="851"/>
      <c r="L387" s="851"/>
      <c r="M387" s="851"/>
      <c r="N387" s="851"/>
      <c r="O387" s="851"/>
    </row>
    <row r="388" spans="11:15" s="606" customFormat="1" x14ac:dyDescent="0.25">
      <c r="K388" s="851"/>
      <c r="L388" s="851"/>
      <c r="M388" s="851"/>
      <c r="N388" s="851"/>
      <c r="O388" s="851"/>
    </row>
    <row r="389" spans="11:15" s="606" customFormat="1" x14ac:dyDescent="0.25">
      <c r="K389" s="851"/>
      <c r="L389" s="851"/>
      <c r="M389" s="851"/>
      <c r="N389" s="851"/>
      <c r="O389" s="851"/>
    </row>
    <row r="390" spans="11:15" s="606" customFormat="1" x14ac:dyDescent="0.25">
      <c r="K390" s="851"/>
      <c r="L390" s="851"/>
      <c r="M390" s="851"/>
      <c r="N390" s="851"/>
      <c r="O390" s="851"/>
    </row>
    <row r="391" spans="11:15" s="606" customFormat="1" x14ac:dyDescent="0.25">
      <c r="K391" s="851"/>
      <c r="L391" s="851"/>
      <c r="M391" s="851"/>
      <c r="N391" s="851"/>
      <c r="O391" s="851"/>
    </row>
    <row r="392" spans="11:15" s="606" customFormat="1" x14ac:dyDescent="0.25">
      <c r="K392" s="851"/>
      <c r="L392" s="851"/>
      <c r="M392" s="851"/>
      <c r="N392" s="851"/>
      <c r="O392" s="851"/>
    </row>
    <row r="393" spans="11:15" s="606" customFormat="1" x14ac:dyDescent="0.25">
      <c r="K393" s="851"/>
      <c r="L393" s="851"/>
      <c r="M393" s="851"/>
      <c r="N393" s="851"/>
      <c r="O393" s="851"/>
    </row>
    <row r="394" spans="11:15" s="606" customFormat="1" x14ac:dyDescent="0.25">
      <c r="K394" s="851"/>
      <c r="L394" s="851"/>
      <c r="M394" s="851"/>
      <c r="N394" s="851"/>
      <c r="O394" s="851"/>
    </row>
    <row r="395" spans="11:15" s="606" customFormat="1" x14ac:dyDescent="0.25">
      <c r="K395" s="851"/>
      <c r="L395" s="851"/>
      <c r="M395" s="851"/>
      <c r="N395" s="851"/>
      <c r="O395" s="851"/>
    </row>
    <row r="396" spans="11:15" s="606" customFormat="1" x14ac:dyDescent="0.25">
      <c r="K396" s="851"/>
      <c r="L396" s="851"/>
      <c r="M396" s="851"/>
      <c r="N396" s="851"/>
      <c r="O396" s="851"/>
    </row>
    <row r="397" spans="11:15" s="606" customFormat="1" x14ac:dyDescent="0.25">
      <c r="K397" s="851"/>
      <c r="L397" s="851"/>
      <c r="M397" s="851"/>
      <c r="N397" s="851"/>
      <c r="O397" s="851"/>
    </row>
    <row r="398" spans="11:15" s="606" customFormat="1" x14ac:dyDescent="0.25">
      <c r="K398" s="851"/>
      <c r="L398" s="851"/>
      <c r="M398" s="851"/>
      <c r="N398" s="851"/>
      <c r="O398" s="851"/>
    </row>
    <row r="399" spans="11:15" s="606" customFormat="1" x14ac:dyDescent="0.25">
      <c r="K399" s="851"/>
      <c r="L399" s="851"/>
      <c r="M399" s="851"/>
      <c r="N399" s="851"/>
      <c r="O399" s="851"/>
    </row>
    <row r="400" spans="11:15" s="606" customFormat="1" x14ac:dyDescent="0.25">
      <c r="K400" s="851"/>
      <c r="L400" s="851"/>
      <c r="M400" s="851"/>
      <c r="N400" s="851"/>
      <c r="O400" s="851"/>
    </row>
    <row r="401" spans="11:15" s="606" customFormat="1" x14ac:dyDescent="0.25">
      <c r="K401" s="851"/>
      <c r="L401" s="851"/>
      <c r="M401" s="851"/>
      <c r="N401" s="851"/>
      <c r="O401" s="851"/>
    </row>
    <row r="402" spans="11:15" s="606" customFormat="1" x14ac:dyDescent="0.25">
      <c r="K402" s="851"/>
      <c r="L402" s="851"/>
      <c r="M402" s="851"/>
      <c r="N402" s="851"/>
      <c r="O402" s="851"/>
    </row>
    <row r="403" spans="11:15" s="606" customFormat="1" x14ac:dyDescent="0.25">
      <c r="K403" s="851"/>
      <c r="L403" s="851"/>
      <c r="M403" s="851"/>
      <c r="N403" s="851"/>
      <c r="O403" s="851"/>
    </row>
    <row r="404" spans="11:15" s="606" customFormat="1" x14ac:dyDescent="0.25">
      <c r="K404" s="851"/>
      <c r="L404" s="851"/>
      <c r="M404" s="851"/>
      <c r="N404" s="851"/>
      <c r="O404" s="851"/>
    </row>
    <row r="405" spans="11:15" s="606" customFormat="1" x14ac:dyDescent="0.25">
      <c r="K405" s="851"/>
      <c r="L405" s="851"/>
      <c r="M405" s="851"/>
      <c r="N405" s="851"/>
      <c r="O405" s="851"/>
    </row>
    <row r="406" spans="11:15" s="606" customFormat="1" x14ac:dyDescent="0.25">
      <c r="K406" s="851"/>
      <c r="L406" s="851"/>
      <c r="M406" s="851"/>
      <c r="N406" s="851"/>
      <c r="O406" s="851"/>
    </row>
    <row r="407" spans="11:15" s="606" customFormat="1" x14ac:dyDescent="0.25">
      <c r="K407" s="851"/>
      <c r="L407" s="851"/>
      <c r="M407" s="851"/>
      <c r="N407" s="851"/>
      <c r="O407" s="851"/>
    </row>
    <row r="408" spans="11:15" s="606" customFormat="1" x14ac:dyDescent="0.25">
      <c r="K408" s="851"/>
      <c r="L408" s="851"/>
      <c r="M408" s="851"/>
      <c r="N408" s="851"/>
      <c r="O408" s="851"/>
    </row>
    <row r="409" spans="11:15" s="606" customFormat="1" x14ac:dyDescent="0.25">
      <c r="K409" s="851"/>
      <c r="L409" s="851"/>
      <c r="M409" s="851"/>
      <c r="N409" s="851"/>
      <c r="O409" s="851"/>
    </row>
    <row r="410" spans="11:15" s="606" customFormat="1" x14ac:dyDescent="0.25">
      <c r="K410" s="851"/>
      <c r="L410" s="851"/>
      <c r="M410" s="851"/>
      <c r="N410" s="851"/>
      <c r="O410" s="851"/>
    </row>
    <row r="411" spans="11:15" s="606" customFormat="1" x14ac:dyDescent="0.25">
      <c r="K411" s="851"/>
      <c r="L411" s="851"/>
      <c r="M411" s="851"/>
      <c r="N411" s="851"/>
      <c r="O411" s="851"/>
    </row>
    <row r="412" spans="11:15" s="606" customFormat="1" x14ac:dyDescent="0.25">
      <c r="K412" s="851"/>
      <c r="L412" s="851"/>
      <c r="M412" s="851"/>
      <c r="N412" s="851"/>
      <c r="O412" s="851"/>
    </row>
    <row r="413" spans="11:15" s="606" customFormat="1" x14ac:dyDescent="0.25">
      <c r="K413" s="851"/>
      <c r="L413" s="851"/>
      <c r="M413" s="851"/>
      <c r="N413" s="851"/>
      <c r="O413" s="851"/>
    </row>
    <row r="414" spans="11:15" s="606" customFormat="1" x14ac:dyDescent="0.25">
      <c r="K414" s="851"/>
      <c r="L414" s="851"/>
      <c r="M414" s="851"/>
      <c r="N414" s="851"/>
      <c r="O414" s="851"/>
    </row>
    <row r="415" spans="11:15" s="606" customFormat="1" x14ac:dyDescent="0.25">
      <c r="K415" s="851"/>
      <c r="L415" s="851"/>
      <c r="M415" s="851"/>
      <c r="N415" s="851"/>
      <c r="O415" s="851"/>
    </row>
    <row r="416" spans="11:15" s="606" customFormat="1" x14ac:dyDescent="0.25">
      <c r="K416" s="851"/>
      <c r="L416" s="851"/>
      <c r="M416" s="851"/>
      <c r="N416" s="851"/>
      <c r="O416" s="851"/>
    </row>
    <row r="417" spans="11:15" s="606" customFormat="1" x14ac:dyDescent="0.25">
      <c r="K417" s="851"/>
      <c r="L417" s="851"/>
      <c r="M417" s="851"/>
      <c r="N417" s="851"/>
      <c r="O417" s="851"/>
    </row>
    <row r="418" spans="11:15" s="606" customFormat="1" x14ac:dyDescent="0.25">
      <c r="K418" s="851"/>
      <c r="L418" s="851"/>
      <c r="M418" s="851"/>
      <c r="N418" s="851"/>
      <c r="O418" s="851"/>
    </row>
    <row r="419" spans="11:15" s="606" customFormat="1" x14ac:dyDescent="0.25">
      <c r="K419" s="851"/>
      <c r="L419" s="851"/>
      <c r="M419" s="851"/>
      <c r="N419" s="851"/>
      <c r="O419" s="851"/>
    </row>
    <row r="420" spans="11:15" s="606" customFormat="1" x14ac:dyDescent="0.25">
      <c r="K420" s="851"/>
      <c r="L420" s="851"/>
      <c r="M420" s="851"/>
      <c r="N420" s="851"/>
      <c r="O420" s="851"/>
    </row>
    <row r="421" spans="11:15" s="606" customFormat="1" x14ac:dyDescent="0.25">
      <c r="K421" s="851"/>
      <c r="L421" s="851"/>
      <c r="M421" s="851"/>
      <c r="N421" s="851"/>
      <c r="O421" s="851"/>
    </row>
    <row r="422" spans="11:15" s="606" customFormat="1" x14ac:dyDescent="0.25">
      <c r="K422" s="851"/>
      <c r="L422" s="851"/>
      <c r="M422" s="851"/>
      <c r="N422" s="851"/>
      <c r="O422" s="851"/>
    </row>
    <row r="423" spans="11:15" s="606" customFormat="1" x14ac:dyDescent="0.25">
      <c r="K423" s="851"/>
      <c r="L423" s="851"/>
      <c r="M423" s="851"/>
      <c r="N423" s="851"/>
      <c r="O423" s="851"/>
    </row>
    <row r="424" spans="11:15" s="606" customFormat="1" x14ac:dyDescent="0.25">
      <c r="K424" s="851"/>
      <c r="L424" s="851"/>
      <c r="M424" s="851"/>
      <c r="N424" s="851"/>
      <c r="O424" s="851"/>
    </row>
    <row r="425" spans="11:15" s="606" customFormat="1" x14ac:dyDescent="0.25">
      <c r="K425" s="851"/>
      <c r="L425" s="851"/>
      <c r="M425" s="851"/>
      <c r="N425" s="851"/>
      <c r="O425" s="851"/>
    </row>
    <row r="426" spans="11:15" s="606" customFormat="1" x14ac:dyDescent="0.25">
      <c r="K426" s="851"/>
      <c r="L426" s="851"/>
      <c r="M426" s="851"/>
      <c r="N426" s="851"/>
      <c r="O426" s="851"/>
    </row>
    <row r="427" spans="11:15" s="606" customFormat="1" x14ac:dyDescent="0.25">
      <c r="K427" s="851"/>
      <c r="L427" s="851"/>
      <c r="M427" s="851"/>
      <c r="N427" s="851"/>
      <c r="O427" s="851"/>
    </row>
    <row r="428" spans="11:15" s="606" customFormat="1" x14ac:dyDescent="0.25">
      <c r="K428" s="851"/>
      <c r="L428" s="851"/>
      <c r="M428" s="851"/>
      <c r="N428" s="851"/>
      <c r="O428" s="851"/>
    </row>
    <row r="429" spans="11:15" s="606" customFormat="1" x14ac:dyDescent="0.25">
      <c r="K429" s="851"/>
      <c r="L429" s="851"/>
      <c r="M429" s="851"/>
      <c r="N429" s="851"/>
      <c r="O429" s="851"/>
    </row>
    <row r="430" spans="11:15" s="606" customFormat="1" x14ac:dyDescent="0.25">
      <c r="K430" s="851"/>
      <c r="L430" s="851"/>
      <c r="M430" s="851"/>
      <c r="N430" s="851"/>
      <c r="O430" s="851"/>
    </row>
    <row r="431" spans="11:15" s="606" customFormat="1" x14ac:dyDescent="0.25">
      <c r="K431" s="851"/>
      <c r="L431" s="851"/>
      <c r="M431" s="851"/>
      <c r="N431" s="851"/>
      <c r="O431" s="851"/>
    </row>
    <row r="432" spans="11:15" s="606" customFormat="1" x14ac:dyDescent="0.25">
      <c r="K432" s="851"/>
      <c r="L432" s="851"/>
      <c r="M432" s="851"/>
      <c r="N432" s="851"/>
      <c r="O432" s="851"/>
    </row>
    <row r="433" spans="11:15" s="606" customFormat="1" x14ac:dyDescent="0.25">
      <c r="K433" s="851"/>
      <c r="L433" s="851"/>
      <c r="M433" s="851"/>
      <c r="N433" s="851"/>
      <c r="O433" s="851"/>
    </row>
    <row r="434" spans="11:15" s="606" customFormat="1" x14ac:dyDescent="0.25">
      <c r="K434" s="851"/>
      <c r="L434" s="851"/>
      <c r="M434" s="851"/>
      <c r="N434" s="851"/>
      <c r="O434" s="851"/>
    </row>
    <row r="435" spans="11:15" s="606" customFormat="1" x14ac:dyDescent="0.25">
      <c r="K435" s="851"/>
      <c r="L435" s="851"/>
      <c r="M435" s="851"/>
      <c r="N435" s="851"/>
      <c r="O435" s="851"/>
    </row>
    <row r="436" spans="11:15" s="606" customFormat="1" x14ac:dyDescent="0.25">
      <c r="K436" s="851"/>
      <c r="L436" s="851"/>
      <c r="M436" s="851"/>
      <c r="N436" s="851"/>
      <c r="O436" s="851"/>
    </row>
    <row r="437" spans="11:15" s="606" customFormat="1" x14ac:dyDescent="0.25">
      <c r="K437" s="851"/>
      <c r="L437" s="851"/>
      <c r="M437" s="851"/>
      <c r="N437" s="851"/>
      <c r="O437" s="851"/>
    </row>
    <row r="438" spans="11:15" s="606" customFormat="1" x14ac:dyDescent="0.25">
      <c r="K438" s="851"/>
      <c r="L438" s="851"/>
      <c r="M438" s="851"/>
      <c r="N438" s="851"/>
      <c r="O438" s="851"/>
    </row>
    <row r="439" spans="11:15" s="606" customFormat="1" x14ac:dyDescent="0.25">
      <c r="K439" s="851"/>
      <c r="L439" s="851"/>
      <c r="M439" s="851"/>
      <c r="N439" s="851"/>
      <c r="O439" s="851"/>
    </row>
    <row r="440" spans="11:15" s="606" customFormat="1" x14ac:dyDescent="0.25">
      <c r="K440" s="851"/>
      <c r="L440" s="851"/>
      <c r="M440" s="851"/>
      <c r="N440" s="851"/>
      <c r="O440" s="851"/>
    </row>
    <row r="441" spans="11:15" s="606" customFormat="1" x14ac:dyDescent="0.25">
      <c r="K441" s="851"/>
      <c r="L441" s="851"/>
      <c r="M441" s="851"/>
      <c r="N441" s="851"/>
      <c r="O441" s="851"/>
    </row>
    <row r="442" spans="11:15" s="606" customFormat="1" x14ac:dyDescent="0.25">
      <c r="K442" s="851"/>
      <c r="L442" s="851"/>
      <c r="M442" s="851"/>
      <c r="N442" s="851"/>
      <c r="O442" s="851"/>
    </row>
    <row r="443" spans="11:15" s="606" customFormat="1" x14ac:dyDescent="0.25">
      <c r="K443" s="851"/>
      <c r="L443" s="851"/>
      <c r="M443" s="851"/>
      <c r="N443" s="851"/>
      <c r="O443" s="851"/>
    </row>
    <row r="444" spans="11:15" s="606" customFormat="1" x14ac:dyDescent="0.25">
      <c r="K444" s="851"/>
      <c r="L444" s="851"/>
      <c r="M444" s="851"/>
      <c r="N444" s="851"/>
      <c r="O444" s="851"/>
    </row>
    <row r="445" spans="11:15" s="606" customFormat="1" x14ac:dyDescent="0.25">
      <c r="K445" s="851"/>
      <c r="L445" s="851"/>
      <c r="M445" s="851"/>
      <c r="N445" s="851"/>
      <c r="O445" s="851"/>
    </row>
    <row r="446" spans="11:15" s="606" customFormat="1" x14ac:dyDescent="0.25">
      <c r="K446" s="851"/>
      <c r="L446" s="851"/>
      <c r="M446" s="851"/>
      <c r="N446" s="851"/>
      <c r="O446" s="851"/>
    </row>
    <row r="447" spans="11:15" s="606" customFormat="1" x14ac:dyDescent="0.25">
      <c r="K447" s="851"/>
      <c r="L447" s="851"/>
      <c r="M447" s="851"/>
      <c r="N447" s="851"/>
      <c r="O447" s="851"/>
    </row>
    <row r="448" spans="11:15" s="606" customFormat="1" x14ac:dyDescent="0.25">
      <c r="K448" s="851"/>
      <c r="L448" s="851"/>
      <c r="M448" s="851"/>
      <c r="N448" s="851"/>
      <c r="O448" s="851"/>
    </row>
    <row r="449" spans="11:15" s="606" customFormat="1" x14ac:dyDescent="0.25">
      <c r="K449" s="851"/>
      <c r="L449" s="851"/>
      <c r="M449" s="851"/>
      <c r="N449" s="851"/>
      <c r="O449" s="851"/>
    </row>
    <row r="450" spans="11:15" s="606" customFormat="1" x14ac:dyDescent="0.25">
      <c r="K450" s="851"/>
      <c r="L450" s="851"/>
      <c r="M450" s="851"/>
      <c r="N450" s="851"/>
      <c r="O450" s="851"/>
    </row>
    <row r="451" spans="11:15" s="606" customFormat="1" x14ac:dyDescent="0.25">
      <c r="K451" s="851"/>
      <c r="L451" s="851"/>
      <c r="M451" s="851"/>
      <c r="N451" s="851"/>
      <c r="O451" s="851"/>
    </row>
    <row r="452" spans="11:15" s="606" customFormat="1" x14ac:dyDescent="0.25">
      <c r="K452" s="851"/>
      <c r="L452" s="851"/>
      <c r="M452" s="851"/>
      <c r="N452" s="851"/>
      <c r="O452" s="851"/>
    </row>
    <row r="453" spans="11:15" s="606" customFormat="1" x14ac:dyDescent="0.25">
      <c r="K453" s="851"/>
      <c r="L453" s="851"/>
      <c r="M453" s="851"/>
      <c r="N453" s="851"/>
      <c r="O453" s="851"/>
    </row>
    <row r="454" spans="11:15" s="606" customFormat="1" x14ac:dyDescent="0.25">
      <c r="K454" s="851"/>
      <c r="L454" s="851"/>
      <c r="M454" s="851"/>
      <c r="N454" s="851"/>
      <c r="O454" s="851"/>
    </row>
    <row r="455" spans="11:15" s="606" customFormat="1" x14ac:dyDescent="0.25">
      <c r="K455" s="851"/>
      <c r="L455" s="851"/>
      <c r="M455" s="851"/>
      <c r="N455" s="851"/>
      <c r="O455" s="851"/>
    </row>
    <row r="456" spans="11:15" s="606" customFormat="1" x14ac:dyDescent="0.25">
      <c r="K456" s="851"/>
      <c r="L456" s="851"/>
      <c r="M456" s="851"/>
      <c r="N456" s="851"/>
      <c r="O456" s="851"/>
    </row>
    <row r="457" spans="11:15" s="606" customFormat="1" x14ac:dyDescent="0.25">
      <c r="K457" s="851"/>
      <c r="L457" s="851"/>
      <c r="M457" s="851"/>
      <c r="N457" s="851"/>
      <c r="O457" s="851"/>
    </row>
    <row r="458" spans="11:15" s="606" customFormat="1" x14ac:dyDescent="0.25">
      <c r="K458" s="851"/>
      <c r="L458" s="851"/>
      <c r="M458" s="851"/>
      <c r="N458" s="851"/>
      <c r="O458" s="851"/>
    </row>
    <row r="459" spans="11:15" s="606" customFormat="1" x14ac:dyDescent="0.25">
      <c r="K459" s="851"/>
      <c r="L459" s="851"/>
      <c r="M459" s="851"/>
      <c r="N459" s="851"/>
      <c r="O459" s="851"/>
    </row>
    <row r="460" spans="11:15" s="606" customFormat="1" x14ac:dyDescent="0.25">
      <c r="K460" s="851"/>
      <c r="L460" s="851"/>
      <c r="M460" s="851"/>
      <c r="N460" s="851"/>
      <c r="O460" s="851"/>
    </row>
    <row r="461" spans="11:15" s="606" customFormat="1" x14ac:dyDescent="0.25">
      <c r="K461" s="851"/>
      <c r="L461" s="851"/>
      <c r="M461" s="851"/>
      <c r="N461" s="851"/>
      <c r="O461" s="851"/>
    </row>
    <row r="462" spans="11:15" s="606" customFormat="1" x14ac:dyDescent="0.25">
      <c r="K462" s="851"/>
      <c r="L462" s="851"/>
      <c r="M462" s="851"/>
      <c r="N462" s="851"/>
      <c r="O462" s="851"/>
    </row>
    <row r="463" spans="11:15" s="606" customFormat="1" x14ac:dyDescent="0.25">
      <c r="K463" s="851"/>
      <c r="L463" s="851"/>
      <c r="M463" s="851"/>
      <c r="N463" s="851"/>
      <c r="O463" s="851"/>
    </row>
    <row r="464" spans="11:15" s="606" customFormat="1" x14ac:dyDescent="0.25">
      <c r="K464" s="851"/>
      <c r="L464" s="851"/>
      <c r="M464" s="851"/>
      <c r="N464" s="851"/>
      <c r="O464" s="851"/>
    </row>
    <row r="465" spans="11:15" s="606" customFormat="1" x14ac:dyDescent="0.25">
      <c r="K465" s="851"/>
      <c r="L465" s="851"/>
      <c r="M465" s="851"/>
      <c r="N465" s="851"/>
      <c r="O465" s="851"/>
    </row>
    <row r="466" spans="11:15" s="606" customFormat="1" x14ac:dyDescent="0.25">
      <c r="K466" s="851"/>
      <c r="L466" s="851"/>
      <c r="M466" s="851"/>
      <c r="N466" s="851"/>
      <c r="O466" s="851"/>
    </row>
    <row r="467" spans="11:15" s="606" customFormat="1" x14ac:dyDescent="0.25">
      <c r="K467" s="851"/>
      <c r="L467" s="851"/>
      <c r="M467" s="851"/>
      <c r="N467" s="851"/>
      <c r="O467" s="851"/>
    </row>
    <row r="468" spans="11:15" s="606" customFormat="1" x14ac:dyDescent="0.25">
      <c r="K468" s="851"/>
      <c r="L468" s="851"/>
      <c r="M468" s="851"/>
      <c r="N468" s="851"/>
      <c r="O468" s="851"/>
    </row>
    <row r="469" spans="11:15" s="606" customFormat="1" x14ac:dyDescent="0.25">
      <c r="K469" s="851"/>
      <c r="L469" s="851"/>
      <c r="M469" s="851"/>
      <c r="N469" s="851"/>
      <c r="O469" s="851"/>
    </row>
    <row r="470" spans="11:15" s="606" customFormat="1" x14ac:dyDescent="0.25">
      <c r="K470" s="851"/>
      <c r="L470" s="851"/>
      <c r="M470" s="851"/>
      <c r="N470" s="851"/>
      <c r="O470" s="851"/>
    </row>
    <row r="471" spans="11:15" s="606" customFormat="1" x14ac:dyDescent="0.25">
      <c r="K471" s="851"/>
      <c r="L471" s="851"/>
      <c r="M471" s="851"/>
      <c r="N471" s="851"/>
      <c r="O471" s="851"/>
    </row>
    <row r="472" spans="11:15" s="606" customFormat="1" x14ac:dyDescent="0.25">
      <c r="K472" s="851"/>
      <c r="L472" s="851"/>
      <c r="M472" s="851"/>
      <c r="N472" s="851"/>
      <c r="O472" s="851"/>
    </row>
    <row r="473" spans="11:15" s="606" customFormat="1" x14ac:dyDescent="0.25">
      <c r="K473" s="851"/>
      <c r="L473" s="851"/>
      <c r="M473" s="851"/>
      <c r="N473" s="851"/>
      <c r="O473" s="851"/>
    </row>
    <row r="474" spans="11:15" s="606" customFormat="1" x14ac:dyDescent="0.25">
      <c r="K474" s="851"/>
      <c r="L474" s="851"/>
      <c r="M474" s="851"/>
      <c r="N474" s="851"/>
      <c r="O474" s="851"/>
    </row>
    <row r="475" spans="11:15" s="606" customFormat="1" x14ac:dyDescent="0.25">
      <c r="K475" s="851"/>
      <c r="L475" s="851"/>
      <c r="M475" s="851"/>
      <c r="N475" s="851"/>
      <c r="O475" s="851"/>
    </row>
    <row r="476" spans="11:15" s="606" customFormat="1" x14ac:dyDescent="0.25">
      <c r="K476" s="851"/>
      <c r="L476" s="851"/>
      <c r="M476" s="851"/>
      <c r="N476" s="851"/>
      <c r="O476" s="851"/>
    </row>
    <row r="477" spans="11:15" s="606" customFormat="1" x14ac:dyDescent="0.25">
      <c r="K477" s="851"/>
      <c r="L477" s="851"/>
      <c r="M477" s="851"/>
      <c r="N477" s="851"/>
      <c r="O477" s="851"/>
    </row>
    <row r="478" spans="11:15" s="606" customFormat="1" x14ac:dyDescent="0.25">
      <c r="K478" s="851"/>
      <c r="L478" s="851"/>
      <c r="M478" s="851"/>
      <c r="N478" s="851"/>
      <c r="O478" s="851"/>
    </row>
    <row r="479" spans="11:15" s="606" customFormat="1" x14ac:dyDescent="0.25">
      <c r="K479" s="851"/>
      <c r="L479" s="851"/>
      <c r="M479" s="851"/>
      <c r="N479" s="851"/>
      <c r="O479" s="851"/>
    </row>
    <row r="480" spans="11:15" s="606" customFormat="1" x14ac:dyDescent="0.25">
      <c r="K480" s="851"/>
      <c r="L480" s="851"/>
      <c r="M480" s="851"/>
      <c r="N480" s="851"/>
      <c r="O480" s="851"/>
    </row>
    <row r="481" spans="11:15" s="606" customFormat="1" x14ac:dyDescent="0.25">
      <c r="K481" s="851"/>
      <c r="L481" s="851"/>
      <c r="M481" s="851"/>
      <c r="N481" s="851"/>
      <c r="O481" s="851"/>
    </row>
    <row r="482" spans="11:15" s="606" customFormat="1" x14ac:dyDescent="0.25">
      <c r="K482" s="851"/>
      <c r="L482" s="851"/>
      <c r="M482" s="851"/>
      <c r="N482" s="851"/>
      <c r="O482" s="851"/>
    </row>
    <row r="483" spans="11:15" s="606" customFormat="1" x14ac:dyDescent="0.25">
      <c r="K483" s="851"/>
      <c r="L483" s="851"/>
      <c r="M483" s="851"/>
      <c r="N483" s="851"/>
      <c r="O483" s="851"/>
    </row>
    <row r="484" spans="11:15" s="606" customFormat="1" x14ac:dyDescent="0.25">
      <c r="K484" s="851"/>
      <c r="L484" s="851"/>
      <c r="M484" s="851"/>
      <c r="N484" s="851"/>
      <c r="O484" s="851"/>
    </row>
    <row r="485" spans="11:15" s="606" customFormat="1" x14ac:dyDescent="0.25">
      <c r="K485" s="851"/>
      <c r="L485" s="851"/>
      <c r="M485" s="851"/>
      <c r="N485" s="851"/>
      <c r="O485" s="851"/>
    </row>
    <row r="486" spans="11:15" s="606" customFormat="1" x14ac:dyDescent="0.25">
      <c r="K486" s="851"/>
      <c r="L486" s="851"/>
      <c r="M486" s="851"/>
      <c r="N486" s="851"/>
      <c r="O486" s="851"/>
    </row>
    <row r="487" spans="11:15" s="606" customFormat="1" x14ac:dyDescent="0.25">
      <c r="K487" s="851"/>
      <c r="L487" s="851"/>
      <c r="M487" s="851"/>
      <c r="N487" s="851"/>
      <c r="O487" s="851"/>
    </row>
    <row r="488" spans="11:15" s="606" customFormat="1" x14ac:dyDescent="0.25">
      <c r="K488" s="851"/>
      <c r="L488" s="851"/>
      <c r="M488" s="851"/>
      <c r="N488" s="851"/>
      <c r="O488" s="851"/>
    </row>
    <row r="489" spans="11:15" s="606" customFormat="1" x14ac:dyDescent="0.25">
      <c r="K489" s="851"/>
      <c r="L489" s="851"/>
      <c r="M489" s="851"/>
      <c r="N489" s="851"/>
      <c r="O489" s="851"/>
    </row>
    <row r="490" spans="11:15" s="606" customFormat="1" x14ac:dyDescent="0.25">
      <c r="K490" s="851"/>
      <c r="L490" s="851"/>
      <c r="M490" s="851"/>
      <c r="N490" s="851"/>
      <c r="O490" s="851"/>
    </row>
    <row r="491" spans="11:15" s="606" customFormat="1" x14ac:dyDescent="0.25">
      <c r="K491" s="851"/>
      <c r="L491" s="851"/>
      <c r="M491" s="851"/>
      <c r="N491" s="851"/>
      <c r="O491" s="851"/>
    </row>
    <row r="492" spans="11:15" s="606" customFormat="1" x14ac:dyDescent="0.25">
      <c r="K492" s="851"/>
      <c r="L492" s="851"/>
      <c r="M492" s="851"/>
      <c r="N492" s="851"/>
      <c r="O492" s="851"/>
    </row>
    <row r="493" spans="11:15" s="606" customFormat="1" x14ac:dyDescent="0.25">
      <c r="K493" s="851"/>
      <c r="L493" s="851"/>
      <c r="M493" s="851"/>
      <c r="N493" s="851"/>
      <c r="O493" s="851"/>
    </row>
    <row r="494" spans="11:15" s="606" customFormat="1" x14ac:dyDescent="0.25">
      <c r="K494" s="851"/>
      <c r="L494" s="851"/>
      <c r="M494" s="851"/>
      <c r="N494" s="851"/>
      <c r="O494" s="851"/>
    </row>
    <row r="495" spans="11:15" s="606" customFormat="1" x14ac:dyDescent="0.25">
      <c r="K495" s="851"/>
      <c r="L495" s="851"/>
      <c r="M495" s="851"/>
      <c r="N495" s="851"/>
      <c r="O495" s="851"/>
    </row>
    <row r="496" spans="11:15" s="606" customFormat="1" x14ac:dyDescent="0.25">
      <c r="K496" s="851"/>
      <c r="L496" s="851"/>
      <c r="M496" s="851"/>
      <c r="N496" s="851"/>
      <c r="O496" s="851"/>
    </row>
    <row r="497" spans="11:15" s="606" customFormat="1" x14ac:dyDescent="0.25">
      <c r="K497" s="851"/>
      <c r="L497" s="851"/>
      <c r="M497" s="851"/>
      <c r="N497" s="851"/>
      <c r="O497" s="851"/>
    </row>
    <row r="498" spans="11:15" s="606" customFormat="1" x14ac:dyDescent="0.25">
      <c r="K498" s="851"/>
      <c r="L498" s="851"/>
      <c r="M498" s="851"/>
      <c r="N498" s="851"/>
      <c r="O498" s="851"/>
    </row>
    <row r="499" spans="11:15" s="606" customFormat="1" x14ac:dyDescent="0.25">
      <c r="K499" s="851"/>
      <c r="L499" s="851"/>
      <c r="M499" s="851"/>
      <c r="N499" s="851"/>
      <c r="O499" s="851"/>
    </row>
    <row r="500" spans="11:15" s="606" customFormat="1" x14ac:dyDescent="0.25">
      <c r="K500" s="851"/>
      <c r="L500" s="851"/>
      <c r="M500" s="851"/>
      <c r="N500" s="851"/>
      <c r="O500" s="851"/>
    </row>
    <row r="501" spans="11:15" s="606" customFormat="1" x14ac:dyDescent="0.25">
      <c r="K501" s="851"/>
      <c r="L501" s="851"/>
      <c r="M501" s="851"/>
      <c r="N501" s="851"/>
      <c r="O501" s="851"/>
    </row>
    <row r="502" spans="11:15" s="606" customFormat="1" x14ac:dyDescent="0.25">
      <c r="K502" s="851"/>
      <c r="L502" s="851"/>
      <c r="M502" s="851"/>
      <c r="N502" s="851"/>
      <c r="O502" s="851"/>
    </row>
    <row r="503" spans="11:15" s="606" customFormat="1" x14ac:dyDescent="0.25">
      <c r="K503" s="851"/>
      <c r="L503" s="851"/>
      <c r="M503" s="851"/>
      <c r="N503" s="851"/>
      <c r="O503" s="851"/>
    </row>
    <row r="504" spans="11:15" s="606" customFormat="1" x14ac:dyDescent="0.25">
      <c r="K504" s="851"/>
      <c r="L504" s="851"/>
      <c r="M504" s="851"/>
      <c r="N504" s="851"/>
      <c r="O504" s="851"/>
    </row>
    <row r="505" spans="11:15" s="606" customFormat="1" x14ac:dyDescent="0.25">
      <c r="K505" s="851"/>
      <c r="L505" s="851"/>
      <c r="M505" s="851"/>
      <c r="N505" s="851"/>
      <c r="O505" s="851"/>
    </row>
    <row r="506" spans="11:15" s="606" customFormat="1" x14ac:dyDescent="0.25">
      <c r="K506" s="851"/>
      <c r="L506" s="851"/>
      <c r="M506" s="851"/>
      <c r="N506" s="851"/>
      <c r="O506" s="851"/>
    </row>
    <row r="507" spans="11:15" s="606" customFormat="1" x14ac:dyDescent="0.25">
      <c r="K507" s="851"/>
      <c r="L507" s="851"/>
      <c r="M507" s="851"/>
      <c r="N507" s="851"/>
      <c r="O507" s="851"/>
    </row>
    <row r="508" spans="11:15" s="606" customFormat="1" x14ac:dyDescent="0.25">
      <c r="K508" s="851"/>
      <c r="L508" s="851"/>
      <c r="M508" s="851"/>
      <c r="N508" s="851"/>
      <c r="O508" s="851"/>
    </row>
    <row r="509" spans="11:15" s="606" customFormat="1" x14ac:dyDescent="0.25">
      <c r="K509" s="851"/>
      <c r="L509" s="851"/>
      <c r="M509" s="851"/>
      <c r="N509" s="851"/>
      <c r="O509" s="851"/>
    </row>
    <row r="510" spans="11:15" s="606" customFormat="1" x14ac:dyDescent="0.25">
      <c r="K510" s="851"/>
      <c r="L510" s="851"/>
      <c r="M510" s="851"/>
      <c r="N510" s="851"/>
      <c r="O510" s="851"/>
    </row>
    <row r="511" spans="11:15" s="606" customFormat="1" x14ac:dyDescent="0.25">
      <c r="K511" s="851"/>
      <c r="L511" s="851"/>
      <c r="M511" s="851"/>
      <c r="N511" s="851"/>
      <c r="O511" s="851"/>
    </row>
    <row r="512" spans="11:15" s="606" customFormat="1" x14ac:dyDescent="0.25">
      <c r="K512" s="851"/>
      <c r="L512" s="851"/>
      <c r="M512" s="851"/>
      <c r="N512" s="851"/>
      <c r="O512" s="851"/>
    </row>
    <row r="513" spans="11:15" s="606" customFormat="1" x14ac:dyDescent="0.25">
      <c r="K513" s="851"/>
      <c r="L513" s="851"/>
      <c r="M513" s="851"/>
      <c r="N513" s="851"/>
      <c r="O513" s="851"/>
    </row>
    <row r="514" spans="11:15" s="606" customFormat="1" x14ac:dyDescent="0.25">
      <c r="K514" s="851"/>
      <c r="L514" s="851"/>
      <c r="M514" s="851"/>
      <c r="N514" s="851"/>
      <c r="O514" s="851"/>
    </row>
    <row r="515" spans="11:15" s="606" customFormat="1" x14ac:dyDescent="0.25">
      <c r="K515" s="851"/>
      <c r="L515" s="851"/>
      <c r="M515" s="851"/>
      <c r="N515" s="851"/>
      <c r="O515" s="851"/>
    </row>
    <row r="516" spans="11:15" s="606" customFormat="1" x14ac:dyDescent="0.25">
      <c r="K516" s="851"/>
      <c r="L516" s="851"/>
      <c r="M516" s="851"/>
      <c r="N516" s="851"/>
      <c r="O516" s="851"/>
    </row>
    <row r="517" spans="11:15" s="606" customFormat="1" x14ac:dyDescent="0.25">
      <c r="K517" s="851"/>
      <c r="L517" s="851"/>
      <c r="M517" s="851"/>
      <c r="N517" s="851"/>
      <c r="O517" s="851"/>
    </row>
    <row r="518" spans="11:15" s="606" customFormat="1" x14ac:dyDescent="0.25">
      <c r="K518" s="851"/>
      <c r="L518" s="851"/>
      <c r="M518" s="851"/>
      <c r="N518" s="851"/>
      <c r="O518" s="851"/>
    </row>
    <row r="519" spans="11:15" s="606" customFormat="1" x14ac:dyDescent="0.25">
      <c r="K519" s="851"/>
      <c r="L519" s="851"/>
      <c r="M519" s="851"/>
      <c r="N519" s="851"/>
      <c r="O519" s="851"/>
    </row>
    <row r="520" spans="11:15" s="606" customFormat="1" x14ac:dyDescent="0.25">
      <c r="K520" s="851"/>
      <c r="L520" s="851"/>
      <c r="M520" s="851"/>
      <c r="N520" s="851"/>
      <c r="O520" s="851"/>
    </row>
    <row r="521" spans="11:15" s="606" customFormat="1" x14ac:dyDescent="0.25">
      <c r="K521" s="851"/>
      <c r="L521" s="851"/>
      <c r="M521" s="851"/>
      <c r="N521" s="851"/>
      <c r="O521" s="851"/>
    </row>
    <row r="522" spans="11:15" s="606" customFormat="1" x14ac:dyDescent="0.25">
      <c r="K522" s="851"/>
      <c r="L522" s="851"/>
      <c r="M522" s="851"/>
      <c r="N522" s="851"/>
      <c r="O522" s="851"/>
    </row>
    <row r="523" spans="11:15" s="606" customFormat="1" x14ac:dyDescent="0.25">
      <c r="K523" s="851"/>
      <c r="L523" s="851"/>
      <c r="M523" s="851"/>
      <c r="N523" s="851"/>
      <c r="O523" s="851"/>
    </row>
    <row r="524" spans="11:15" s="606" customFormat="1" x14ac:dyDescent="0.25">
      <c r="K524" s="851"/>
      <c r="L524" s="851"/>
      <c r="M524" s="851"/>
      <c r="N524" s="851"/>
      <c r="O524" s="851"/>
    </row>
    <row r="525" spans="11:15" s="606" customFormat="1" x14ac:dyDescent="0.25">
      <c r="K525" s="851"/>
      <c r="L525" s="851"/>
      <c r="M525" s="851"/>
      <c r="N525" s="851"/>
      <c r="O525" s="851"/>
    </row>
    <row r="526" spans="11:15" s="606" customFormat="1" x14ac:dyDescent="0.25">
      <c r="K526" s="851"/>
      <c r="L526" s="851"/>
      <c r="M526" s="851"/>
      <c r="N526" s="851"/>
      <c r="O526" s="851"/>
    </row>
    <row r="527" spans="11:15" s="606" customFormat="1" x14ac:dyDescent="0.25">
      <c r="K527" s="851"/>
      <c r="L527" s="851"/>
      <c r="M527" s="851"/>
      <c r="N527" s="851"/>
      <c r="O527" s="851"/>
    </row>
    <row r="528" spans="11:15" s="606" customFormat="1" x14ac:dyDescent="0.25">
      <c r="K528" s="851"/>
      <c r="L528" s="851"/>
      <c r="M528" s="851"/>
      <c r="N528" s="851"/>
      <c r="O528" s="851"/>
    </row>
    <row r="529" spans="11:15" s="606" customFormat="1" x14ac:dyDescent="0.25">
      <c r="K529" s="851"/>
      <c r="L529" s="851"/>
      <c r="M529" s="851"/>
      <c r="N529" s="851"/>
      <c r="O529" s="851"/>
    </row>
    <row r="530" spans="11:15" s="606" customFormat="1" x14ac:dyDescent="0.25">
      <c r="K530" s="851"/>
      <c r="L530" s="851"/>
      <c r="M530" s="851"/>
      <c r="N530" s="851"/>
      <c r="O530" s="851"/>
    </row>
    <row r="531" spans="11:15" s="606" customFormat="1" x14ac:dyDescent="0.25">
      <c r="K531" s="851"/>
      <c r="L531" s="851"/>
      <c r="M531" s="851"/>
      <c r="N531" s="851"/>
      <c r="O531" s="851"/>
    </row>
    <row r="532" spans="11:15" s="606" customFormat="1" x14ac:dyDescent="0.25">
      <c r="K532" s="851"/>
      <c r="L532" s="851"/>
      <c r="M532" s="851"/>
      <c r="N532" s="851"/>
      <c r="O532" s="851"/>
    </row>
    <row r="533" spans="11:15" s="606" customFormat="1" x14ac:dyDescent="0.25">
      <c r="K533" s="851"/>
      <c r="L533" s="851"/>
      <c r="M533" s="851"/>
      <c r="N533" s="851"/>
      <c r="O533" s="851"/>
    </row>
    <row r="534" spans="11:15" s="606" customFormat="1" x14ac:dyDescent="0.25">
      <c r="K534" s="851"/>
      <c r="L534" s="851"/>
      <c r="M534" s="851"/>
      <c r="N534" s="851"/>
      <c r="O534" s="851"/>
    </row>
    <row r="535" spans="11:15" s="606" customFormat="1" x14ac:dyDescent="0.25">
      <c r="K535" s="851"/>
      <c r="L535" s="851"/>
      <c r="M535" s="851"/>
      <c r="N535" s="851"/>
      <c r="O535" s="851"/>
    </row>
    <row r="536" spans="11:15" s="606" customFormat="1" x14ac:dyDescent="0.25">
      <c r="K536" s="851"/>
      <c r="L536" s="851"/>
      <c r="M536" s="851"/>
      <c r="N536" s="851"/>
      <c r="O536" s="851"/>
    </row>
    <row r="537" spans="11:15" s="606" customFormat="1" x14ac:dyDescent="0.25">
      <c r="K537" s="851"/>
      <c r="L537" s="851"/>
      <c r="M537" s="851"/>
      <c r="N537" s="851"/>
      <c r="O537" s="851"/>
    </row>
    <row r="538" spans="11:15" s="606" customFormat="1" x14ac:dyDescent="0.25">
      <c r="K538" s="851"/>
      <c r="L538" s="851"/>
      <c r="M538" s="851"/>
      <c r="N538" s="851"/>
      <c r="O538" s="851"/>
    </row>
    <row r="539" spans="11:15" s="606" customFormat="1" x14ac:dyDescent="0.25">
      <c r="K539" s="851"/>
      <c r="L539" s="851"/>
      <c r="M539" s="851"/>
      <c r="N539" s="851"/>
      <c r="O539" s="851"/>
    </row>
    <row r="540" spans="11:15" s="606" customFormat="1" x14ac:dyDescent="0.25">
      <c r="K540" s="851"/>
      <c r="L540" s="851"/>
      <c r="M540" s="851"/>
      <c r="N540" s="851"/>
      <c r="O540" s="851"/>
    </row>
    <row r="541" spans="11:15" s="606" customFormat="1" x14ac:dyDescent="0.25">
      <c r="K541" s="851"/>
      <c r="L541" s="851"/>
      <c r="M541" s="851"/>
      <c r="N541" s="851"/>
      <c r="O541" s="851"/>
    </row>
    <row r="542" spans="11:15" s="606" customFormat="1" x14ac:dyDescent="0.25">
      <c r="K542" s="851"/>
      <c r="L542" s="851"/>
      <c r="M542" s="851"/>
      <c r="N542" s="851"/>
      <c r="O542" s="851"/>
    </row>
    <row r="543" spans="11:15" s="606" customFormat="1" x14ac:dyDescent="0.25">
      <c r="K543" s="851"/>
      <c r="L543" s="851"/>
      <c r="M543" s="851"/>
      <c r="N543" s="851"/>
      <c r="O543" s="851"/>
    </row>
    <row r="544" spans="11:15" s="606" customFormat="1" x14ac:dyDescent="0.25">
      <c r="K544" s="851"/>
      <c r="L544" s="851"/>
      <c r="M544" s="851"/>
      <c r="N544" s="851"/>
      <c r="O544" s="851"/>
    </row>
    <row r="545" spans="11:15" s="606" customFormat="1" x14ac:dyDescent="0.25">
      <c r="K545" s="851"/>
      <c r="L545" s="851"/>
      <c r="M545" s="851"/>
      <c r="N545" s="851"/>
      <c r="O545" s="851"/>
    </row>
    <row r="546" spans="11:15" s="606" customFormat="1" x14ac:dyDescent="0.25">
      <c r="K546" s="851"/>
      <c r="L546" s="851"/>
      <c r="M546" s="851"/>
      <c r="N546" s="851"/>
      <c r="O546" s="851"/>
    </row>
    <row r="547" spans="11:15" s="606" customFormat="1" x14ac:dyDescent="0.25">
      <c r="K547" s="851"/>
      <c r="L547" s="851"/>
      <c r="M547" s="851"/>
      <c r="N547" s="851"/>
      <c r="O547" s="851"/>
    </row>
    <row r="548" spans="11:15" s="606" customFormat="1" x14ac:dyDescent="0.25">
      <c r="K548" s="851"/>
      <c r="L548" s="851"/>
      <c r="M548" s="851"/>
      <c r="N548" s="851"/>
      <c r="O548" s="851"/>
    </row>
    <row r="549" spans="11:15" s="606" customFormat="1" x14ac:dyDescent="0.25">
      <c r="K549" s="851"/>
      <c r="L549" s="851"/>
      <c r="M549" s="851"/>
      <c r="N549" s="851"/>
      <c r="O549" s="851"/>
    </row>
    <row r="550" spans="11:15" s="606" customFormat="1" x14ac:dyDescent="0.25">
      <c r="K550" s="851"/>
      <c r="L550" s="851"/>
      <c r="M550" s="851"/>
      <c r="N550" s="851"/>
      <c r="O550" s="851"/>
    </row>
    <row r="551" spans="11:15" s="606" customFormat="1" x14ac:dyDescent="0.25">
      <c r="K551" s="851"/>
      <c r="L551" s="851"/>
      <c r="M551" s="851"/>
      <c r="N551" s="851"/>
      <c r="O551" s="851"/>
    </row>
    <row r="552" spans="11:15" s="606" customFormat="1" x14ac:dyDescent="0.25">
      <c r="K552" s="851"/>
      <c r="L552" s="851"/>
      <c r="M552" s="851"/>
      <c r="N552" s="851"/>
      <c r="O552" s="851"/>
    </row>
    <row r="553" spans="11:15" s="606" customFormat="1" x14ac:dyDescent="0.25">
      <c r="K553" s="851"/>
      <c r="L553" s="851"/>
      <c r="M553" s="851"/>
      <c r="N553" s="851"/>
      <c r="O553" s="851"/>
    </row>
    <row r="554" spans="11:15" s="606" customFormat="1" x14ac:dyDescent="0.25">
      <c r="K554" s="851"/>
      <c r="L554" s="851"/>
      <c r="M554" s="851"/>
      <c r="N554" s="851"/>
      <c r="O554" s="851"/>
    </row>
    <row r="555" spans="11:15" s="606" customFormat="1" x14ac:dyDescent="0.25">
      <c r="K555" s="851"/>
      <c r="L555" s="851"/>
      <c r="M555" s="851"/>
      <c r="N555" s="851"/>
      <c r="O555" s="851"/>
    </row>
    <row r="556" spans="11:15" s="606" customFormat="1" x14ac:dyDescent="0.25">
      <c r="K556" s="851"/>
      <c r="L556" s="851"/>
      <c r="M556" s="851"/>
      <c r="N556" s="851"/>
      <c r="O556" s="851"/>
    </row>
    <row r="557" spans="11:15" s="606" customFormat="1" x14ac:dyDescent="0.25">
      <c r="K557" s="851"/>
      <c r="L557" s="851"/>
      <c r="M557" s="851"/>
      <c r="N557" s="851"/>
      <c r="O557" s="851"/>
    </row>
    <row r="558" spans="11:15" s="606" customFormat="1" x14ac:dyDescent="0.25">
      <c r="K558" s="851"/>
      <c r="L558" s="851"/>
      <c r="M558" s="851"/>
      <c r="N558" s="851"/>
      <c r="O558" s="851"/>
    </row>
    <row r="559" spans="11:15" s="606" customFormat="1" x14ac:dyDescent="0.25">
      <c r="K559" s="851"/>
      <c r="L559" s="851"/>
      <c r="M559" s="851"/>
      <c r="N559" s="851"/>
      <c r="O559" s="851"/>
    </row>
    <row r="560" spans="11:15" s="606" customFormat="1" x14ac:dyDescent="0.25">
      <c r="K560" s="851"/>
      <c r="L560" s="851"/>
      <c r="M560" s="851"/>
      <c r="N560" s="851"/>
      <c r="O560" s="851"/>
    </row>
    <row r="561" spans="11:15" s="606" customFormat="1" x14ac:dyDescent="0.25">
      <c r="K561" s="851"/>
      <c r="L561" s="851"/>
      <c r="M561" s="851"/>
      <c r="N561" s="851"/>
      <c r="O561" s="851"/>
    </row>
    <row r="562" spans="11:15" s="606" customFormat="1" x14ac:dyDescent="0.25">
      <c r="K562" s="851"/>
      <c r="L562" s="851"/>
      <c r="M562" s="851"/>
      <c r="N562" s="851"/>
      <c r="O562" s="851"/>
    </row>
    <row r="563" spans="11:15" s="606" customFormat="1" x14ac:dyDescent="0.25">
      <c r="K563" s="851"/>
      <c r="L563" s="851"/>
      <c r="M563" s="851"/>
      <c r="N563" s="851"/>
      <c r="O563" s="851"/>
    </row>
    <row r="564" spans="11:15" s="606" customFormat="1" x14ac:dyDescent="0.25">
      <c r="K564" s="851"/>
      <c r="L564" s="851"/>
      <c r="M564" s="851"/>
      <c r="N564" s="851"/>
      <c r="O564" s="851"/>
    </row>
    <row r="565" spans="11:15" s="606" customFormat="1" x14ac:dyDescent="0.25">
      <c r="K565" s="851"/>
      <c r="L565" s="851"/>
      <c r="M565" s="851"/>
      <c r="N565" s="851"/>
      <c r="O565" s="851"/>
    </row>
    <row r="566" spans="11:15" s="606" customFormat="1" x14ac:dyDescent="0.25">
      <c r="K566" s="851"/>
      <c r="L566" s="851"/>
      <c r="M566" s="851"/>
      <c r="N566" s="851"/>
      <c r="O566" s="851"/>
    </row>
    <row r="567" spans="11:15" s="606" customFormat="1" x14ac:dyDescent="0.25">
      <c r="K567" s="851"/>
      <c r="L567" s="851"/>
      <c r="M567" s="851"/>
      <c r="N567" s="851"/>
      <c r="O567" s="851"/>
    </row>
    <row r="568" spans="11:15" s="606" customFormat="1" x14ac:dyDescent="0.25">
      <c r="K568" s="851"/>
      <c r="L568" s="851"/>
      <c r="M568" s="851"/>
      <c r="N568" s="851"/>
      <c r="O568" s="851"/>
    </row>
    <row r="569" spans="11:15" s="606" customFormat="1" x14ac:dyDescent="0.25">
      <c r="K569" s="851"/>
      <c r="L569" s="851"/>
      <c r="M569" s="851"/>
      <c r="N569" s="851"/>
      <c r="O569" s="851"/>
    </row>
    <row r="570" spans="11:15" s="606" customFormat="1" x14ac:dyDescent="0.25">
      <c r="K570" s="851"/>
      <c r="L570" s="851"/>
      <c r="M570" s="851"/>
      <c r="N570" s="851"/>
      <c r="O570" s="851"/>
    </row>
    <row r="571" spans="11:15" s="606" customFormat="1" x14ac:dyDescent="0.25">
      <c r="K571" s="851"/>
      <c r="L571" s="851"/>
      <c r="M571" s="851"/>
      <c r="N571" s="851"/>
      <c r="O571" s="851"/>
    </row>
    <row r="572" spans="11:15" s="606" customFormat="1" x14ac:dyDescent="0.25">
      <c r="K572" s="851"/>
      <c r="L572" s="851"/>
      <c r="M572" s="851"/>
      <c r="N572" s="851"/>
      <c r="O572" s="851"/>
    </row>
    <row r="573" spans="11:15" s="606" customFormat="1" x14ac:dyDescent="0.25">
      <c r="K573" s="851"/>
      <c r="L573" s="851"/>
      <c r="M573" s="851"/>
      <c r="N573" s="851"/>
      <c r="O573" s="851"/>
    </row>
    <row r="574" spans="11:15" s="606" customFormat="1" x14ac:dyDescent="0.25">
      <c r="K574" s="851"/>
      <c r="L574" s="851"/>
      <c r="M574" s="851"/>
      <c r="N574" s="851"/>
      <c r="O574" s="851"/>
    </row>
    <row r="575" spans="11:15" s="606" customFormat="1" x14ac:dyDescent="0.25">
      <c r="K575" s="851"/>
      <c r="L575" s="851"/>
      <c r="M575" s="851"/>
      <c r="N575" s="851"/>
      <c r="O575" s="851"/>
    </row>
    <row r="576" spans="11:15" s="606" customFormat="1" x14ac:dyDescent="0.25">
      <c r="K576" s="851"/>
      <c r="L576" s="851"/>
      <c r="M576" s="851"/>
      <c r="N576" s="851"/>
      <c r="O576" s="851"/>
    </row>
    <row r="577" spans="11:15" s="606" customFormat="1" x14ac:dyDescent="0.25">
      <c r="K577" s="851"/>
      <c r="L577" s="851"/>
      <c r="M577" s="851"/>
      <c r="N577" s="851"/>
      <c r="O577" s="851"/>
    </row>
    <row r="578" spans="11:15" s="606" customFormat="1" x14ac:dyDescent="0.25">
      <c r="K578" s="851"/>
      <c r="L578" s="851"/>
      <c r="M578" s="851"/>
      <c r="N578" s="851"/>
      <c r="O578" s="851"/>
    </row>
    <row r="579" spans="11:15" s="606" customFormat="1" x14ac:dyDescent="0.25">
      <c r="K579" s="851"/>
      <c r="L579" s="851"/>
      <c r="M579" s="851"/>
      <c r="N579" s="851"/>
      <c r="O579" s="851"/>
    </row>
    <row r="580" spans="11:15" s="606" customFormat="1" x14ac:dyDescent="0.25">
      <c r="K580" s="851"/>
      <c r="L580" s="851"/>
      <c r="M580" s="851"/>
      <c r="N580" s="851"/>
      <c r="O580" s="851"/>
    </row>
    <row r="581" spans="11:15" s="606" customFormat="1" x14ac:dyDescent="0.25">
      <c r="K581" s="851"/>
      <c r="L581" s="851"/>
      <c r="M581" s="851"/>
      <c r="N581" s="851"/>
      <c r="O581" s="851"/>
    </row>
    <row r="582" spans="11:15" s="606" customFormat="1" x14ac:dyDescent="0.25">
      <c r="K582" s="851"/>
      <c r="L582" s="851"/>
      <c r="M582" s="851"/>
      <c r="N582" s="851"/>
      <c r="O582" s="851"/>
    </row>
    <row r="583" spans="11:15" s="606" customFormat="1" x14ac:dyDescent="0.25">
      <c r="K583" s="851"/>
      <c r="L583" s="851"/>
      <c r="M583" s="851"/>
      <c r="N583" s="851"/>
      <c r="O583" s="851"/>
    </row>
    <row r="584" spans="11:15" s="606" customFormat="1" x14ac:dyDescent="0.25">
      <c r="K584" s="851"/>
      <c r="L584" s="851"/>
      <c r="M584" s="851"/>
      <c r="N584" s="851"/>
      <c r="O584" s="851"/>
    </row>
    <row r="585" spans="11:15" s="606" customFormat="1" x14ac:dyDescent="0.25">
      <c r="K585" s="851"/>
      <c r="L585" s="851"/>
      <c r="M585" s="851"/>
      <c r="N585" s="851"/>
      <c r="O585" s="851"/>
    </row>
    <row r="586" spans="11:15" s="606" customFormat="1" x14ac:dyDescent="0.25">
      <c r="K586" s="851"/>
      <c r="L586" s="851"/>
      <c r="M586" s="851"/>
      <c r="N586" s="851"/>
      <c r="O586" s="851"/>
    </row>
    <row r="587" spans="11:15" s="606" customFormat="1" x14ac:dyDescent="0.25">
      <c r="K587" s="851"/>
      <c r="L587" s="851"/>
      <c r="M587" s="851"/>
      <c r="N587" s="851"/>
      <c r="O587" s="851"/>
    </row>
    <row r="588" spans="11:15" s="606" customFormat="1" x14ac:dyDescent="0.25">
      <c r="K588" s="851"/>
      <c r="L588" s="851"/>
      <c r="M588" s="851"/>
      <c r="N588" s="851"/>
      <c r="O588" s="851"/>
    </row>
    <row r="589" spans="11:15" s="606" customFormat="1" x14ac:dyDescent="0.25">
      <c r="K589" s="851"/>
      <c r="L589" s="851"/>
      <c r="M589" s="851"/>
      <c r="N589" s="851"/>
      <c r="O589" s="851"/>
    </row>
    <row r="590" spans="11:15" s="606" customFormat="1" x14ac:dyDescent="0.25">
      <c r="K590" s="851"/>
      <c r="L590" s="851"/>
      <c r="M590" s="851"/>
      <c r="N590" s="851"/>
      <c r="O590" s="851"/>
    </row>
    <row r="591" spans="11:15" s="606" customFormat="1" x14ac:dyDescent="0.25">
      <c r="K591" s="851"/>
      <c r="L591" s="851"/>
      <c r="M591" s="851"/>
      <c r="N591" s="851"/>
      <c r="O591" s="851"/>
    </row>
    <row r="592" spans="11:15" s="606" customFormat="1" x14ac:dyDescent="0.25">
      <c r="K592" s="851"/>
      <c r="L592" s="851"/>
      <c r="M592" s="851"/>
      <c r="N592" s="851"/>
      <c r="O592" s="851"/>
    </row>
    <row r="593" spans="11:15" s="606" customFormat="1" x14ac:dyDescent="0.25">
      <c r="K593" s="851"/>
      <c r="L593" s="851"/>
      <c r="M593" s="851"/>
      <c r="N593" s="851"/>
      <c r="O593" s="851"/>
    </row>
    <row r="594" spans="11:15" s="606" customFormat="1" x14ac:dyDescent="0.25">
      <c r="K594" s="851"/>
      <c r="L594" s="851"/>
      <c r="M594" s="851"/>
      <c r="N594" s="851"/>
      <c r="O594" s="851"/>
    </row>
    <row r="595" spans="11:15" s="606" customFormat="1" x14ac:dyDescent="0.25">
      <c r="K595" s="851"/>
      <c r="L595" s="851"/>
      <c r="M595" s="851"/>
      <c r="N595" s="851"/>
      <c r="O595" s="851"/>
    </row>
    <row r="596" spans="11:15" s="606" customFormat="1" x14ac:dyDescent="0.25">
      <c r="K596" s="851"/>
      <c r="L596" s="851"/>
      <c r="M596" s="851"/>
      <c r="N596" s="851"/>
      <c r="O596" s="851"/>
    </row>
    <row r="597" spans="11:15" s="606" customFormat="1" x14ac:dyDescent="0.25">
      <c r="K597" s="851"/>
      <c r="L597" s="851"/>
      <c r="M597" s="851"/>
      <c r="N597" s="851"/>
      <c r="O597" s="851"/>
    </row>
    <row r="598" spans="11:15" s="606" customFormat="1" x14ac:dyDescent="0.25">
      <c r="K598" s="851"/>
      <c r="L598" s="851"/>
      <c r="M598" s="851"/>
      <c r="N598" s="851"/>
      <c r="O598" s="851"/>
    </row>
    <row r="599" spans="11:15" s="606" customFormat="1" x14ac:dyDescent="0.25">
      <c r="K599" s="851"/>
      <c r="L599" s="851"/>
      <c r="M599" s="851"/>
      <c r="N599" s="851"/>
      <c r="O599" s="851"/>
    </row>
    <row r="600" spans="11:15" s="606" customFormat="1" x14ac:dyDescent="0.25">
      <c r="K600" s="851"/>
      <c r="L600" s="851"/>
      <c r="M600" s="851"/>
      <c r="N600" s="851"/>
      <c r="O600" s="851"/>
    </row>
    <row r="601" spans="11:15" s="606" customFormat="1" x14ac:dyDescent="0.25">
      <c r="K601" s="851"/>
      <c r="L601" s="851"/>
      <c r="M601" s="851"/>
      <c r="N601" s="851"/>
      <c r="O601" s="851"/>
    </row>
    <row r="602" spans="11:15" s="606" customFormat="1" x14ac:dyDescent="0.25">
      <c r="K602" s="851"/>
      <c r="L602" s="851"/>
      <c r="M602" s="851"/>
      <c r="N602" s="851"/>
      <c r="O602" s="851"/>
    </row>
    <row r="603" spans="11:15" s="606" customFormat="1" x14ac:dyDescent="0.25">
      <c r="K603" s="851"/>
      <c r="L603" s="851"/>
      <c r="M603" s="851"/>
      <c r="N603" s="851"/>
      <c r="O603" s="851"/>
    </row>
    <row r="604" spans="11:15" s="606" customFormat="1" x14ac:dyDescent="0.25">
      <c r="K604" s="851"/>
      <c r="L604" s="851"/>
      <c r="M604" s="851"/>
      <c r="N604" s="851"/>
      <c r="O604" s="851"/>
    </row>
    <row r="605" spans="11:15" s="606" customFormat="1" x14ac:dyDescent="0.25">
      <c r="K605" s="851"/>
      <c r="L605" s="851"/>
      <c r="M605" s="851"/>
      <c r="N605" s="851"/>
      <c r="O605" s="851"/>
    </row>
    <row r="606" spans="11:15" s="606" customFormat="1" x14ac:dyDescent="0.25">
      <c r="K606" s="851"/>
      <c r="L606" s="851"/>
      <c r="M606" s="851"/>
      <c r="N606" s="851"/>
      <c r="O606" s="851"/>
    </row>
    <row r="607" spans="11:15" s="606" customFormat="1" x14ac:dyDescent="0.25">
      <c r="K607" s="851"/>
      <c r="L607" s="851"/>
      <c r="M607" s="851"/>
      <c r="N607" s="851"/>
      <c r="O607" s="851"/>
    </row>
    <row r="608" spans="11:15" s="606" customFormat="1" x14ac:dyDescent="0.25">
      <c r="K608" s="851"/>
      <c r="L608" s="851"/>
      <c r="M608" s="851"/>
      <c r="N608" s="851"/>
      <c r="O608" s="851"/>
    </row>
    <row r="609" spans="11:15" s="606" customFormat="1" x14ac:dyDescent="0.25">
      <c r="K609" s="851"/>
      <c r="L609" s="851"/>
      <c r="M609" s="851"/>
      <c r="N609" s="851"/>
      <c r="O609" s="851"/>
    </row>
    <row r="610" spans="11:15" s="606" customFormat="1" x14ac:dyDescent="0.25">
      <c r="K610" s="851"/>
      <c r="L610" s="851"/>
      <c r="M610" s="851"/>
      <c r="N610" s="851"/>
      <c r="O610" s="851"/>
    </row>
    <row r="611" spans="11:15" s="606" customFormat="1" x14ac:dyDescent="0.25">
      <c r="K611" s="851"/>
      <c r="L611" s="851"/>
      <c r="M611" s="851"/>
      <c r="N611" s="851"/>
      <c r="O611" s="851"/>
    </row>
    <row r="612" spans="11:15" s="606" customFormat="1" x14ac:dyDescent="0.25">
      <c r="K612" s="851"/>
      <c r="L612" s="851"/>
      <c r="M612" s="851"/>
      <c r="N612" s="851"/>
      <c r="O612" s="851"/>
    </row>
    <row r="613" spans="11:15" s="606" customFormat="1" x14ac:dyDescent="0.25">
      <c r="K613" s="851"/>
      <c r="L613" s="851"/>
      <c r="M613" s="851"/>
      <c r="N613" s="851"/>
      <c r="O613" s="851"/>
    </row>
    <row r="614" spans="11:15" s="606" customFormat="1" x14ac:dyDescent="0.25">
      <c r="K614" s="851"/>
      <c r="L614" s="851"/>
      <c r="M614" s="851"/>
      <c r="N614" s="851"/>
      <c r="O614" s="851"/>
    </row>
    <row r="615" spans="11:15" s="606" customFormat="1" x14ac:dyDescent="0.25">
      <c r="K615" s="851"/>
      <c r="L615" s="851"/>
      <c r="M615" s="851"/>
      <c r="N615" s="851"/>
      <c r="O615" s="851"/>
    </row>
    <row r="616" spans="11:15" s="606" customFormat="1" x14ac:dyDescent="0.25">
      <c r="K616" s="851"/>
      <c r="L616" s="851"/>
      <c r="M616" s="851"/>
      <c r="N616" s="851"/>
      <c r="O616" s="851"/>
    </row>
    <row r="617" spans="11:15" s="606" customFormat="1" x14ac:dyDescent="0.25">
      <c r="K617" s="851"/>
      <c r="L617" s="851"/>
      <c r="M617" s="851"/>
      <c r="N617" s="851"/>
      <c r="O617" s="851"/>
    </row>
    <row r="618" spans="11:15" s="606" customFormat="1" x14ac:dyDescent="0.25">
      <c r="K618" s="851"/>
      <c r="L618" s="851"/>
      <c r="M618" s="851"/>
      <c r="N618" s="851"/>
      <c r="O618" s="851"/>
    </row>
    <row r="619" spans="11:15" s="606" customFormat="1" x14ac:dyDescent="0.25">
      <c r="K619" s="851"/>
      <c r="L619" s="851"/>
      <c r="M619" s="851"/>
      <c r="N619" s="851"/>
      <c r="O619" s="851"/>
    </row>
    <row r="620" spans="11:15" s="606" customFormat="1" x14ac:dyDescent="0.25">
      <c r="K620" s="851"/>
      <c r="L620" s="851"/>
      <c r="M620" s="851"/>
      <c r="N620" s="851"/>
      <c r="O620" s="851"/>
    </row>
    <row r="621" spans="11:15" s="606" customFormat="1" x14ac:dyDescent="0.25">
      <c r="K621" s="851"/>
      <c r="L621" s="851"/>
      <c r="M621" s="851"/>
      <c r="N621" s="851"/>
      <c r="O621" s="851"/>
    </row>
    <row r="622" spans="11:15" s="606" customFormat="1" x14ac:dyDescent="0.25">
      <c r="K622" s="851"/>
      <c r="L622" s="851"/>
      <c r="M622" s="851"/>
      <c r="N622" s="851"/>
      <c r="O622" s="851"/>
    </row>
    <row r="623" spans="11:15" s="606" customFormat="1" x14ac:dyDescent="0.25">
      <c r="K623" s="851"/>
      <c r="L623" s="851"/>
      <c r="M623" s="851"/>
      <c r="N623" s="851"/>
      <c r="O623" s="851"/>
    </row>
    <row r="624" spans="11:15" s="606" customFormat="1" x14ac:dyDescent="0.25">
      <c r="K624" s="851"/>
      <c r="L624" s="851"/>
      <c r="M624" s="851"/>
      <c r="N624" s="851"/>
      <c r="O624" s="851"/>
    </row>
    <row r="625" spans="11:15" s="606" customFormat="1" x14ac:dyDescent="0.25">
      <c r="K625" s="851"/>
      <c r="L625" s="851"/>
      <c r="M625" s="851"/>
      <c r="N625" s="851"/>
      <c r="O625" s="851"/>
    </row>
    <row r="626" spans="11:15" s="606" customFormat="1" x14ac:dyDescent="0.25">
      <c r="K626" s="851"/>
      <c r="L626" s="851"/>
      <c r="M626" s="851"/>
      <c r="N626" s="851"/>
      <c r="O626" s="851"/>
    </row>
    <row r="627" spans="11:15" s="606" customFormat="1" x14ac:dyDescent="0.25">
      <c r="K627" s="851"/>
      <c r="L627" s="851"/>
      <c r="M627" s="851"/>
      <c r="N627" s="851"/>
      <c r="O627" s="851"/>
    </row>
    <row r="628" spans="11:15" s="606" customFormat="1" x14ac:dyDescent="0.25">
      <c r="K628" s="851"/>
      <c r="L628" s="851"/>
      <c r="M628" s="851"/>
      <c r="N628" s="851"/>
      <c r="O628" s="851"/>
    </row>
    <row r="629" spans="11:15" s="606" customFormat="1" x14ac:dyDescent="0.25">
      <c r="K629" s="851"/>
      <c r="L629" s="851"/>
      <c r="M629" s="851"/>
      <c r="N629" s="851"/>
      <c r="O629" s="851"/>
    </row>
    <row r="630" spans="11:15" s="606" customFormat="1" x14ac:dyDescent="0.25">
      <c r="K630" s="851"/>
      <c r="L630" s="851"/>
      <c r="M630" s="851"/>
      <c r="N630" s="851"/>
      <c r="O630" s="851"/>
    </row>
    <row r="631" spans="11:15" s="606" customFormat="1" x14ac:dyDescent="0.25">
      <c r="K631" s="851"/>
      <c r="L631" s="851"/>
      <c r="M631" s="851"/>
      <c r="N631" s="851"/>
      <c r="O631" s="851"/>
    </row>
    <row r="632" spans="11:15" s="606" customFormat="1" x14ac:dyDescent="0.25">
      <c r="K632" s="851"/>
      <c r="L632" s="851"/>
      <c r="M632" s="851"/>
      <c r="N632" s="851"/>
      <c r="O632" s="851"/>
    </row>
    <row r="633" spans="11:15" s="606" customFormat="1" x14ac:dyDescent="0.25">
      <c r="K633" s="851"/>
      <c r="L633" s="851"/>
      <c r="M633" s="851"/>
      <c r="N633" s="851"/>
      <c r="O633" s="851"/>
    </row>
    <row r="634" spans="11:15" s="606" customFormat="1" x14ac:dyDescent="0.25">
      <c r="K634" s="851"/>
      <c r="L634" s="851"/>
      <c r="M634" s="851"/>
      <c r="N634" s="851"/>
      <c r="O634" s="851"/>
    </row>
    <row r="635" spans="11:15" s="606" customFormat="1" x14ac:dyDescent="0.25">
      <c r="K635" s="851"/>
      <c r="L635" s="851"/>
      <c r="M635" s="851"/>
      <c r="N635" s="851"/>
      <c r="O635" s="851"/>
    </row>
    <row r="636" spans="11:15" s="606" customFormat="1" x14ac:dyDescent="0.25">
      <c r="K636" s="851"/>
      <c r="L636" s="851"/>
      <c r="M636" s="851"/>
      <c r="N636" s="851"/>
      <c r="O636" s="851"/>
    </row>
    <row r="637" spans="11:15" s="606" customFormat="1" x14ac:dyDescent="0.25">
      <c r="K637" s="851"/>
      <c r="L637" s="851"/>
      <c r="M637" s="851"/>
      <c r="N637" s="851"/>
      <c r="O637" s="851"/>
    </row>
    <row r="638" spans="11:15" s="606" customFormat="1" x14ac:dyDescent="0.25">
      <c r="K638" s="851"/>
      <c r="L638" s="851"/>
      <c r="M638" s="851"/>
      <c r="N638" s="851"/>
      <c r="O638" s="851"/>
    </row>
    <row r="639" spans="11:15" s="606" customFormat="1" x14ac:dyDescent="0.25">
      <c r="K639" s="851"/>
      <c r="L639" s="851"/>
      <c r="M639" s="851"/>
      <c r="N639" s="851"/>
      <c r="O639" s="851"/>
    </row>
    <row r="640" spans="11:15" s="606" customFormat="1" x14ac:dyDescent="0.25">
      <c r="K640" s="851"/>
      <c r="L640" s="851"/>
      <c r="M640" s="851"/>
      <c r="N640" s="851"/>
      <c r="O640" s="851"/>
    </row>
    <row r="641" spans="11:15" s="606" customFormat="1" x14ac:dyDescent="0.25">
      <c r="K641" s="851"/>
      <c r="L641" s="851"/>
      <c r="M641" s="851"/>
      <c r="N641" s="851"/>
      <c r="O641" s="851"/>
    </row>
    <row r="642" spans="11:15" s="606" customFormat="1" x14ac:dyDescent="0.25">
      <c r="K642" s="851"/>
      <c r="L642" s="851"/>
      <c r="M642" s="851"/>
      <c r="N642" s="851"/>
      <c r="O642" s="851"/>
    </row>
    <row r="643" spans="11:15" s="606" customFormat="1" x14ac:dyDescent="0.25">
      <c r="K643" s="851"/>
      <c r="L643" s="851"/>
      <c r="M643" s="851"/>
      <c r="N643" s="851"/>
      <c r="O643" s="851"/>
    </row>
    <row r="644" spans="11:15" s="606" customFormat="1" x14ac:dyDescent="0.25">
      <c r="K644" s="851"/>
      <c r="L644" s="851"/>
      <c r="M644" s="851"/>
      <c r="N644" s="851"/>
      <c r="O644" s="851"/>
    </row>
    <row r="645" spans="11:15" s="606" customFormat="1" x14ac:dyDescent="0.25">
      <c r="K645" s="851"/>
      <c r="L645" s="851"/>
      <c r="M645" s="851"/>
      <c r="N645" s="851"/>
      <c r="O645" s="851"/>
    </row>
    <row r="646" spans="11:15" s="606" customFormat="1" x14ac:dyDescent="0.25">
      <c r="K646" s="851"/>
      <c r="L646" s="851"/>
      <c r="M646" s="851"/>
      <c r="N646" s="851"/>
      <c r="O646" s="851"/>
    </row>
    <row r="647" spans="11:15" s="606" customFormat="1" x14ac:dyDescent="0.25">
      <c r="K647" s="851"/>
      <c r="L647" s="851"/>
      <c r="M647" s="851"/>
      <c r="N647" s="851"/>
      <c r="O647" s="851"/>
    </row>
    <row r="648" spans="11:15" s="606" customFormat="1" x14ac:dyDescent="0.25">
      <c r="K648" s="851"/>
      <c r="L648" s="851"/>
      <c r="M648" s="851"/>
      <c r="N648" s="851"/>
      <c r="O648" s="851"/>
    </row>
    <row r="649" spans="11:15" s="606" customFormat="1" x14ac:dyDescent="0.25">
      <c r="K649" s="851"/>
      <c r="L649" s="851"/>
      <c r="M649" s="851"/>
      <c r="N649" s="851"/>
      <c r="O649" s="851"/>
    </row>
    <row r="650" spans="11:15" s="606" customFormat="1" x14ac:dyDescent="0.25">
      <c r="K650" s="851"/>
      <c r="L650" s="851"/>
      <c r="M650" s="851"/>
      <c r="N650" s="851"/>
      <c r="O650" s="851"/>
    </row>
    <row r="651" spans="11:15" s="606" customFormat="1" x14ac:dyDescent="0.25">
      <c r="K651" s="851"/>
      <c r="L651" s="851"/>
      <c r="M651" s="851"/>
      <c r="N651" s="851"/>
      <c r="O651" s="851"/>
    </row>
    <row r="652" spans="11:15" s="606" customFormat="1" x14ac:dyDescent="0.25">
      <c r="K652" s="851"/>
      <c r="L652" s="851"/>
      <c r="M652" s="851"/>
      <c r="N652" s="851"/>
      <c r="O652" s="851"/>
    </row>
    <row r="653" spans="11:15" s="606" customFormat="1" x14ac:dyDescent="0.25">
      <c r="K653" s="851"/>
      <c r="L653" s="851"/>
      <c r="M653" s="851"/>
      <c r="N653" s="851"/>
      <c r="O653" s="851"/>
    </row>
    <row r="654" spans="11:15" s="606" customFormat="1" x14ac:dyDescent="0.25">
      <c r="K654" s="851"/>
      <c r="L654" s="851"/>
      <c r="M654" s="851"/>
      <c r="N654" s="851"/>
      <c r="O654" s="851"/>
    </row>
    <row r="655" spans="11:15" s="606" customFormat="1" x14ac:dyDescent="0.25">
      <c r="K655" s="851"/>
      <c r="L655" s="851"/>
      <c r="M655" s="851"/>
      <c r="N655" s="851"/>
      <c r="O655" s="851"/>
    </row>
    <row r="656" spans="11:15" s="606" customFormat="1" x14ac:dyDescent="0.25">
      <c r="K656" s="851"/>
      <c r="L656" s="851"/>
      <c r="M656" s="851"/>
      <c r="N656" s="851"/>
      <c r="O656" s="851"/>
    </row>
    <row r="657" spans="11:15" s="606" customFormat="1" x14ac:dyDescent="0.25">
      <c r="K657" s="851"/>
      <c r="L657" s="851"/>
      <c r="M657" s="851"/>
      <c r="N657" s="851"/>
      <c r="O657" s="851"/>
    </row>
    <row r="658" spans="11:15" s="606" customFormat="1" x14ac:dyDescent="0.25">
      <c r="K658" s="851"/>
      <c r="L658" s="851"/>
      <c r="M658" s="851"/>
      <c r="N658" s="851"/>
      <c r="O658" s="851"/>
    </row>
    <row r="659" spans="11:15" s="606" customFormat="1" x14ac:dyDescent="0.25">
      <c r="K659" s="851"/>
      <c r="L659" s="851"/>
      <c r="M659" s="851"/>
      <c r="N659" s="851"/>
      <c r="O659" s="851"/>
    </row>
    <row r="660" spans="11:15" s="606" customFormat="1" x14ac:dyDescent="0.25">
      <c r="K660" s="851"/>
      <c r="L660" s="851"/>
      <c r="M660" s="851"/>
      <c r="N660" s="851"/>
      <c r="O660" s="851"/>
    </row>
    <row r="661" spans="11:15" s="606" customFormat="1" x14ac:dyDescent="0.25">
      <c r="K661" s="851"/>
      <c r="L661" s="851"/>
      <c r="M661" s="851"/>
      <c r="N661" s="851"/>
      <c r="O661" s="851"/>
    </row>
    <row r="662" spans="11:15" s="606" customFormat="1" x14ac:dyDescent="0.25">
      <c r="K662" s="851"/>
      <c r="L662" s="851"/>
      <c r="M662" s="851"/>
      <c r="N662" s="851"/>
      <c r="O662" s="851"/>
    </row>
    <row r="663" spans="11:15" s="606" customFormat="1" x14ac:dyDescent="0.25">
      <c r="K663" s="851"/>
      <c r="L663" s="851"/>
      <c r="M663" s="851"/>
      <c r="N663" s="851"/>
      <c r="O663" s="851"/>
    </row>
    <row r="664" spans="11:15" s="606" customFormat="1" x14ac:dyDescent="0.25">
      <c r="K664" s="851"/>
      <c r="L664" s="851"/>
      <c r="M664" s="851"/>
      <c r="N664" s="851"/>
      <c r="O664" s="851"/>
    </row>
    <row r="665" spans="11:15" s="606" customFormat="1" x14ac:dyDescent="0.25">
      <c r="K665" s="851"/>
      <c r="L665" s="851"/>
      <c r="M665" s="851"/>
      <c r="N665" s="851"/>
      <c r="O665" s="851"/>
    </row>
    <row r="666" spans="11:15" s="606" customFormat="1" x14ac:dyDescent="0.25">
      <c r="K666" s="851"/>
      <c r="L666" s="851"/>
      <c r="M666" s="851"/>
      <c r="N666" s="851"/>
      <c r="O666" s="851"/>
    </row>
    <row r="667" spans="11:15" s="606" customFormat="1" x14ac:dyDescent="0.25">
      <c r="K667" s="851"/>
      <c r="L667" s="851"/>
      <c r="M667" s="851"/>
      <c r="N667" s="851"/>
      <c r="O667" s="851"/>
    </row>
    <row r="668" spans="11:15" s="606" customFormat="1" x14ac:dyDescent="0.25">
      <c r="K668" s="851"/>
      <c r="L668" s="851"/>
      <c r="M668" s="851"/>
      <c r="N668" s="851"/>
      <c r="O668" s="851"/>
    </row>
    <row r="669" spans="11:15" s="606" customFormat="1" x14ac:dyDescent="0.25">
      <c r="K669" s="851"/>
      <c r="L669" s="851"/>
      <c r="M669" s="851"/>
      <c r="N669" s="851"/>
      <c r="O669" s="851"/>
    </row>
    <row r="670" spans="11:15" s="606" customFormat="1" x14ac:dyDescent="0.25">
      <c r="K670" s="851"/>
      <c r="L670" s="851"/>
      <c r="M670" s="851"/>
      <c r="N670" s="851"/>
      <c r="O670" s="851"/>
    </row>
    <row r="671" spans="11:15" s="606" customFormat="1" x14ac:dyDescent="0.25">
      <c r="K671" s="851"/>
      <c r="L671" s="851"/>
      <c r="M671" s="851"/>
      <c r="N671" s="851"/>
      <c r="O671" s="851"/>
    </row>
    <row r="672" spans="11:15" s="606" customFormat="1" x14ac:dyDescent="0.25">
      <c r="K672" s="851"/>
      <c r="L672" s="851"/>
      <c r="M672" s="851"/>
      <c r="N672" s="851"/>
      <c r="O672" s="851"/>
    </row>
    <row r="673" spans="11:15" s="606" customFormat="1" x14ac:dyDescent="0.25">
      <c r="K673" s="851"/>
      <c r="L673" s="851"/>
      <c r="M673" s="851"/>
      <c r="N673" s="851"/>
      <c r="O673" s="851"/>
    </row>
    <row r="674" spans="11:15" s="606" customFormat="1" x14ac:dyDescent="0.25">
      <c r="K674" s="851"/>
      <c r="L674" s="851"/>
      <c r="M674" s="851"/>
      <c r="N674" s="851"/>
      <c r="O674" s="851"/>
    </row>
    <row r="675" spans="11:15" s="606" customFormat="1" x14ac:dyDescent="0.25">
      <c r="K675" s="851"/>
      <c r="L675" s="851"/>
      <c r="M675" s="851"/>
      <c r="N675" s="851"/>
      <c r="O675" s="851"/>
    </row>
    <row r="676" spans="11:15" s="606" customFormat="1" x14ac:dyDescent="0.25">
      <c r="K676" s="851"/>
      <c r="L676" s="851"/>
      <c r="M676" s="851"/>
      <c r="N676" s="851"/>
      <c r="O676" s="851"/>
    </row>
    <row r="677" spans="11:15" s="606" customFormat="1" x14ac:dyDescent="0.25">
      <c r="K677" s="851"/>
      <c r="L677" s="851"/>
      <c r="M677" s="851"/>
      <c r="N677" s="851"/>
      <c r="O677" s="851"/>
    </row>
    <row r="678" spans="11:15" s="606" customFormat="1" x14ac:dyDescent="0.25">
      <c r="K678" s="851"/>
      <c r="L678" s="851"/>
      <c r="M678" s="851"/>
      <c r="N678" s="851"/>
      <c r="O678" s="851"/>
    </row>
    <row r="679" spans="11:15" s="606" customFormat="1" x14ac:dyDescent="0.25">
      <c r="K679" s="851"/>
      <c r="L679" s="851"/>
      <c r="M679" s="851"/>
      <c r="N679" s="851"/>
      <c r="O679" s="851"/>
    </row>
    <row r="680" spans="11:15" s="606" customFormat="1" x14ac:dyDescent="0.25">
      <c r="K680" s="851"/>
      <c r="L680" s="851"/>
      <c r="M680" s="851"/>
      <c r="N680" s="851"/>
      <c r="O680" s="851"/>
    </row>
    <row r="681" spans="11:15" s="606" customFormat="1" x14ac:dyDescent="0.25">
      <c r="K681" s="851"/>
      <c r="L681" s="851"/>
      <c r="M681" s="851"/>
      <c r="N681" s="851"/>
      <c r="O681" s="851"/>
    </row>
    <row r="682" spans="11:15" s="606" customFormat="1" x14ac:dyDescent="0.25">
      <c r="K682" s="851"/>
      <c r="L682" s="851"/>
      <c r="M682" s="851"/>
      <c r="N682" s="851"/>
      <c r="O682" s="851"/>
    </row>
    <row r="683" spans="11:15" s="606" customFormat="1" x14ac:dyDescent="0.25">
      <c r="K683" s="851"/>
      <c r="L683" s="851"/>
      <c r="M683" s="851"/>
      <c r="N683" s="851"/>
      <c r="O683" s="851"/>
    </row>
    <row r="684" spans="11:15" s="606" customFormat="1" x14ac:dyDescent="0.25">
      <c r="K684" s="851"/>
      <c r="L684" s="851"/>
      <c r="M684" s="851"/>
      <c r="N684" s="851"/>
      <c r="O684" s="851"/>
    </row>
    <row r="685" spans="11:15" s="606" customFormat="1" x14ac:dyDescent="0.25">
      <c r="K685" s="851"/>
      <c r="L685" s="851"/>
      <c r="M685" s="851"/>
      <c r="N685" s="851"/>
      <c r="O685" s="851"/>
    </row>
    <row r="686" spans="11:15" s="606" customFormat="1" x14ac:dyDescent="0.25">
      <c r="K686" s="851"/>
      <c r="L686" s="851"/>
      <c r="M686" s="851"/>
      <c r="N686" s="851"/>
      <c r="O686" s="851"/>
    </row>
    <row r="687" spans="11:15" s="606" customFormat="1" x14ac:dyDescent="0.25">
      <c r="K687" s="851"/>
      <c r="L687" s="851"/>
      <c r="M687" s="851"/>
      <c r="N687" s="851"/>
      <c r="O687" s="851"/>
    </row>
    <row r="688" spans="11:15" s="606" customFormat="1" x14ac:dyDescent="0.25">
      <c r="K688" s="851"/>
      <c r="L688" s="851"/>
      <c r="M688" s="851"/>
      <c r="N688" s="851"/>
      <c r="O688" s="851"/>
    </row>
    <row r="689" spans="11:15" s="606" customFormat="1" x14ac:dyDescent="0.25">
      <c r="K689" s="851"/>
      <c r="L689" s="851"/>
      <c r="M689" s="851"/>
      <c r="N689" s="851"/>
      <c r="O689" s="851"/>
    </row>
    <row r="690" spans="11:15" s="606" customFormat="1" x14ac:dyDescent="0.25">
      <c r="K690" s="851"/>
      <c r="L690" s="851"/>
      <c r="M690" s="851"/>
      <c r="N690" s="851"/>
      <c r="O690" s="851"/>
    </row>
    <row r="691" spans="11:15" s="606" customFormat="1" x14ac:dyDescent="0.25">
      <c r="K691" s="851"/>
      <c r="L691" s="851"/>
      <c r="M691" s="851"/>
      <c r="N691" s="851"/>
      <c r="O691" s="851"/>
    </row>
    <row r="692" spans="11:15" s="606" customFormat="1" x14ac:dyDescent="0.25">
      <c r="K692" s="851"/>
      <c r="L692" s="851"/>
      <c r="M692" s="851"/>
      <c r="N692" s="851"/>
      <c r="O692" s="851"/>
    </row>
    <row r="693" spans="11:15" s="606" customFormat="1" x14ac:dyDescent="0.25">
      <c r="K693" s="851"/>
      <c r="L693" s="851"/>
      <c r="M693" s="851"/>
      <c r="N693" s="851"/>
      <c r="O693" s="851"/>
    </row>
    <row r="694" spans="11:15" s="606" customFormat="1" x14ac:dyDescent="0.25">
      <c r="K694" s="851"/>
      <c r="L694" s="851"/>
      <c r="M694" s="851"/>
      <c r="N694" s="851"/>
      <c r="O694" s="851"/>
    </row>
    <row r="695" spans="11:15" s="606" customFormat="1" x14ac:dyDescent="0.25">
      <c r="K695" s="851"/>
      <c r="L695" s="851"/>
      <c r="M695" s="851"/>
      <c r="N695" s="851"/>
      <c r="O695" s="851"/>
    </row>
    <row r="696" spans="11:15" s="606" customFormat="1" x14ac:dyDescent="0.25">
      <c r="K696" s="851"/>
      <c r="L696" s="851"/>
      <c r="M696" s="851"/>
      <c r="N696" s="851"/>
      <c r="O696" s="851"/>
    </row>
    <row r="697" spans="11:15" s="606" customFormat="1" x14ac:dyDescent="0.25">
      <c r="K697" s="851"/>
      <c r="L697" s="851"/>
      <c r="M697" s="851"/>
      <c r="N697" s="851"/>
      <c r="O697" s="851"/>
    </row>
    <row r="698" spans="11:15" s="606" customFormat="1" x14ac:dyDescent="0.25">
      <c r="K698" s="851"/>
      <c r="L698" s="851"/>
      <c r="M698" s="851"/>
      <c r="N698" s="851"/>
      <c r="O698" s="851"/>
    </row>
    <row r="699" spans="11:15" s="606" customFormat="1" x14ac:dyDescent="0.25">
      <c r="K699" s="851"/>
      <c r="L699" s="851"/>
      <c r="M699" s="851"/>
      <c r="N699" s="851"/>
      <c r="O699" s="851"/>
    </row>
    <row r="700" spans="11:15" s="606" customFormat="1" x14ac:dyDescent="0.25">
      <c r="K700" s="851"/>
      <c r="L700" s="851"/>
      <c r="M700" s="851"/>
      <c r="N700" s="851"/>
      <c r="O700" s="851"/>
    </row>
    <row r="701" spans="11:15" s="606" customFormat="1" x14ac:dyDescent="0.25">
      <c r="K701" s="851"/>
      <c r="L701" s="851"/>
      <c r="M701" s="851"/>
      <c r="N701" s="851"/>
      <c r="O701" s="851"/>
    </row>
    <row r="702" spans="11:15" s="606" customFormat="1" x14ac:dyDescent="0.25">
      <c r="K702" s="851"/>
      <c r="L702" s="851"/>
      <c r="M702" s="851"/>
      <c r="N702" s="851"/>
      <c r="O702" s="851"/>
    </row>
    <row r="703" spans="11:15" s="606" customFormat="1" x14ac:dyDescent="0.25">
      <c r="K703" s="851"/>
      <c r="L703" s="851"/>
      <c r="M703" s="851"/>
      <c r="N703" s="851"/>
      <c r="O703" s="851"/>
    </row>
    <row r="704" spans="11:15" s="606" customFormat="1" x14ac:dyDescent="0.25">
      <c r="K704" s="851"/>
      <c r="L704" s="851"/>
      <c r="M704" s="851"/>
      <c r="N704" s="851"/>
      <c r="O704" s="851"/>
    </row>
    <row r="705" spans="11:15" s="606" customFormat="1" x14ac:dyDescent="0.25">
      <c r="K705" s="851"/>
      <c r="L705" s="851"/>
      <c r="M705" s="851"/>
      <c r="N705" s="851"/>
      <c r="O705" s="851"/>
    </row>
    <row r="706" spans="11:15" s="606" customFormat="1" x14ac:dyDescent="0.25">
      <c r="K706" s="851"/>
      <c r="L706" s="851"/>
      <c r="M706" s="851"/>
      <c r="N706" s="851"/>
      <c r="O706" s="851"/>
    </row>
    <row r="707" spans="11:15" s="606" customFormat="1" x14ac:dyDescent="0.25">
      <c r="K707" s="851"/>
      <c r="L707" s="851"/>
      <c r="M707" s="851"/>
      <c r="N707" s="851"/>
      <c r="O707" s="851"/>
    </row>
    <row r="708" spans="11:15" s="606" customFormat="1" x14ac:dyDescent="0.25">
      <c r="K708" s="851"/>
      <c r="L708" s="851"/>
      <c r="M708" s="851"/>
      <c r="N708" s="851"/>
      <c r="O708" s="851"/>
    </row>
    <row r="709" spans="11:15" s="606" customFormat="1" x14ac:dyDescent="0.25">
      <c r="K709" s="851"/>
      <c r="L709" s="851"/>
      <c r="M709" s="851"/>
      <c r="N709" s="851"/>
      <c r="O709" s="851"/>
    </row>
    <row r="710" spans="11:15" s="606" customFormat="1" x14ac:dyDescent="0.25">
      <c r="K710" s="851"/>
      <c r="L710" s="851"/>
      <c r="M710" s="851"/>
      <c r="N710" s="851"/>
      <c r="O710" s="851"/>
    </row>
    <row r="711" spans="11:15" s="606" customFormat="1" x14ac:dyDescent="0.25">
      <c r="K711" s="851"/>
      <c r="L711" s="851"/>
      <c r="M711" s="851"/>
      <c r="N711" s="851"/>
      <c r="O711" s="851"/>
    </row>
    <row r="712" spans="11:15" s="606" customFormat="1" x14ac:dyDescent="0.25">
      <c r="K712" s="851"/>
      <c r="L712" s="851"/>
      <c r="M712" s="851"/>
      <c r="N712" s="851"/>
      <c r="O712" s="851"/>
    </row>
    <row r="713" spans="11:15" s="606" customFormat="1" x14ac:dyDescent="0.25">
      <c r="K713" s="851"/>
      <c r="L713" s="851"/>
      <c r="M713" s="851"/>
      <c r="N713" s="851"/>
      <c r="O713" s="851"/>
    </row>
    <row r="714" spans="11:15" s="606" customFormat="1" x14ac:dyDescent="0.25">
      <c r="K714" s="851"/>
      <c r="L714" s="851"/>
      <c r="M714" s="851"/>
      <c r="N714" s="851"/>
      <c r="O714" s="851"/>
    </row>
    <row r="715" spans="11:15" s="606" customFormat="1" x14ac:dyDescent="0.25">
      <c r="K715" s="851"/>
      <c r="L715" s="851"/>
      <c r="M715" s="851"/>
      <c r="N715" s="851"/>
      <c r="O715" s="851"/>
    </row>
    <row r="716" spans="11:15" s="606" customFormat="1" x14ac:dyDescent="0.25">
      <c r="K716" s="851"/>
      <c r="L716" s="851"/>
      <c r="M716" s="851"/>
      <c r="N716" s="851"/>
      <c r="O716" s="851"/>
    </row>
    <row r="717" spans="11:15" s="606" customFormat="1" x14ac:dyDescent="0.25">
      <c r="K717" s="851"/>
      <c r="L717" s="851"/>
      <c r="M717" s="851"/>
      <c r="N717" s="851"/>
      <c r="O717" s="851"/>
    </row>
    <row r="718" spans="11:15" s="606" customFormat="1" x14ac:dyDescent="0.25">
      <c r="K718" s="851"/>
      <c r="L718" s="851"/>
      <c r="M718" s="851"/>
      <c r="N718" s="851"/>
      <c r="O718" s="851"/>
    </row>
    <row r="719" spans="11:15" s="606" customFormat="1" x14ac:dyDescent="0.25">
      <c r="K719" s="851"/>
      <c r="L719" s="851"/>
      <c r="M719" s="851"/>
      <c r="N719" s="851"/>
      <c r="O719" s="851"/>
    </row>
    <row r="720" spans="11:15" s="606" customFormat="1" x14ac:dyDescent="0.25">
      <c r="K720" s="851"/>
      <c r="L720" s="851"/>
      <c r="M720" s="851"/>
      <c r="N720" s="851"/>
      <c r="O720" s="851"/>
    </row>
    <row r="721" spans="11:15" s="606" customFormat="1" x14ac:dyDescent="0.25">
      <c r="K721" s="851"/>
      <c r="L721" s="851"/>
      <c r="M721" s="851"/>
      <c r="N721" s="851"/>
      <c r="O721" s="851"/>
    </row>
    <row r="722" spans="11:15" s="606" customFormat="1" x14ac:dyDescent="0.25">
      <c r="K722" s="851"/>
      <c r="L722" s="851"/>
      <c r="M722" s="851"/>
      <c r="N722" s="851"/>
      <c r="O722" s="851"/>
    </row>
    <row r="723" spans="11:15" s="606" customFormat="1" x14ac:dyDescent="0.25">
      <c r="K723" s="851"/>
      <c r="L723" s="851"/>
      <c r="M723" s="851"/>
      <c r="N723" s="851"/>
      <c r="O723" s="851"/>
    </row>
    <row r="724" spans="11:15" s="606" customFormat="1" x14ac:dyDescent="0.25">
      <c r="K724" s="851"/>
      <c r="L724" s="851"/>
      <c r="M724" s="851"/>
      <c r="N724" s="851"/>
      <c r="O724" s="851"/>
    </row>
    <row r="725" spans="11:15" s="606" customFormat="1" x14ac:dyDescent="0.25">
      <c r="K725" s="851"/>
      <c r="L725" s="851"/>
      <c r="M725" s="851"/>
      <c r="N725" s="851"/>
      <c r="O725" s="851"/>
    </row>
    <row r="726" spans="11:15" s="606" customFormat="1" x14ac:dyDescent="0.25">
      <c r="K726" s="851"/>
      <c r="L726" s="851"/>
      <c r="M726" s="851"/>
      <c r="N726" s="851"/>
      <c r="O726" s="851"/>
    </row>
    <row r="727" spans="11:15" s="606" customFormat="1" x14ac:dyDescent="0.25">
      <c r="K727" s="851"/>
      <c r="L727" s="851"/>
      <c r="M727" s="851"/>
      <c r="N727" s="851"/>
      <c r="O727" s="851"/>
    </row>
    <row r="728" spans="11:15" s="606" customFormat="1" x14ac:dyDescent="0.25">
      <c r="K728" s="851"/>
      <c r="L728" s="851"/>
      <c r="M728" s="851"/>
      <c r="N728" s="851"/>
      <c r="O728" s="851"/>
    </row>
    <row r="729" spans="11:15" s="606" customFormat="1" x14ac:dyDescent="0.25">
      <c r="K729" s="851"/>
      <c r="L729" s="851"/>
      <c r="M729" s="851"/>
      <c r="N729" s="851"/>
      <c r="O729" s="851"/>
    </row>
    <row r="730" spans="11:15" s="606" customFormat="1" x14ac:dyDescent="0.25">
      <c r="K730" s="851"/>
      <c r="L730" s="851"/>
      <c r="M730" s="851"/>
      <c r="N730" s="851"/>
      <c r="O730" s="851"/>
    </row>
    <row r="731" spans="11:15" s="606" customFormat="1" x14ac:dyDescent="0.25">
      <c r="K731" s="851"/>
      <c r="L731" s="851"/>
      <c r="M731" s="851"/>
      <c r="N731" s="851"/>
      <c r="O731" s="851"/>
    </row>
    <row r="732" spans="11:15" s="606" customFormat="1" x14ac:dyDescent="0.25">
      <c r="K732" s="851"/>
      <c r="L732" s="851"/>
      <c r="M732" s="851"/>
      <c r="N732" s="851"/>
      <c r="O732" s="851"/>
    </row>
    <row r="733" spans="11:15" s="606" customFormat="1" x14ac:dyDescent="0.25">
      <c r="K733" s="851"/>
      <c r="L733" s="851"/>
      <c r="M733" s="851"/>
      <c r="N733" s="851"/>
      <c r="O733" s="851"/>
    </row>
    <row r="734" spans="11:15" s="606" customFormat="1" x14ac:dyDescent="0.25">
      <c r="K734" s="851"/>
      <c r="L734" s="851"/>
      <c r="M734" s="851"/>
      <c r="N734" s="851"/>
      <c r="O734" s="851"/>
    </row>
    <row r="735" spans="11:15" s="606" customFormat="1" x14ac:dyDescent="0.25">
      <c r="K735" s="851"/>
      <c r="L735" s="851"/>
      <c r="M735" s="851"/>
      <c r="N735" s="851"/>
      <c r="O735" s="851"/>
    </row>
    <row r="736" spans="11:15" s="606" customFormat="1" x14ac:dyDescent="0.25">
      <c r="K736" s="851"/>
      <c r="L736" s="851"/>
      <c r="M736" s="851"/>
      <c r="N736" s="851"/>
      <c r="O736" s="851"/>
    </row>
    <row r="737" spans="11:15" s="606" customFormat="1" x14ac:dyDescent="0.25">
      <c r="K737" s="851"/>
      <c r="L737" s="851"/>
      <c r="M737" s="851"/>
      <c r="N737" s="851"/>
      <c r="O737" s="851"/>
    </row>
    <row r="738" spans="11:15" s="606" customFormat="1" x14ac:dyDescent="0.25">
      <c r="K738" s="851"/>
      <c r="L738" s="851"/>
      <c r="M738" s="851"/>
      <c r="N738" s="851"/>
      <c r="O738" s="851"/>
    </row>
    <row r="739" spans="11:15" s="606" customFormat="1" x14ac:dyDescent="0.25">
      <c r="K739" s="851"/>
      <c r="L739" s="851"/>
      <c r="M739" s="851"/>
      <c r="N739" s="851"/>
      <c r="O739" s="851"/>
    </row>
    <row r="740" spans="11:15" s="606" customFormat="1" x14ac:dyDescent="0.25">
      <c r="K740" s="851"/>
      <c r="L740" s="851"/>
      <c r="M740" s="851"/>
      <c r="N740" s="851"/>
      <c r="O740" s="851"/>
    </row>
    <row r="741" spans="11:15" s="606" customFormat="1" x14ac:dyDescent="0.25">
      <c r="K741" s="851"/>
      <c r="L741" s="851"/>
      <c r="M741" s="851"/>
      <c r="N741" s="851"/>
      <c r="O741" s="851"/>
    </row>
    <row r="742" spans="11:15" s="606" customFormat="1" x14ac:dyDescent="0.25">
      <c r="K742" s="851"/>
      <c r="L742" s="851"/>
      <c r="M742" s="851"/>
      <c r="N742" s="851"/>
      <c r="O742" s="851"/>
    </row>
    <row r="743" spans="11:15" s="606" customFormat="1" x14ac:dyDescent="0.25">
      <c r="K743" s="851"/>
      <c r="L743" s="851"/>
      <c r="M743" s="851"/>
      <c r="N743" s="851"/>
      <c r="O743" s="851"/>
    </row>
    <row r="744" spans="11:15" s="606" customFormat="1" x14ac:dyDescent="0.25">
      <c r="K744" s="851"/>
      <c r="L744" s="851"/>
      <c r="M744" s="851"/>
      <c r="N744" s="851"/>
      <c r="O744" s="851"/>
    </row>
    <row r="745" spans="11:15" s="606" customFormat="1" x14ac:dyDescent="0.25">
      <c r="K745" s="851"/>
      <c r="L745" s="851"/>
      <c r="M745" s="851"/>
      <c r="N745" s="851"/>
      <c r="O745" s="851"/>
    </row>
    <row r="746" spans="11:15" s="606" customFormat="1" x14ac:dyDescent="0.25">
      <c r="K746" s="851"/>
      <c r="L746" s="851"/>
      <c r="M746" s="851"/>
      <c r="N746" s="851"/>
      <c r="O746" s="851"/>
    </row>
    <row r="747" spans="11:15" s="606" customFormat="1" x14ac:dyDescent="0.25">
      <c r="K747" s="851"/>
      <c r="L747" s="851"/>
      <c r="M747" s="851"/>
      <c r="N747" s="851"/>
      <c r="O747" s="851"/>
    </row>
    <row r="748" spans="11:15" s="606" customFormat="1" x14ac:dyDescent="0.25">
      <c r="K748" s="851"/>
      <c r="L748" s="851"/>
      <c r="M748" s="851"/>
      <c r="N748" s="851"/>
      <c r="O748" s="851"/>
    </row>
    <row r="749" spans="11:15" s="606" customFormat="1" x14ac:dyDescent="0.25">
      <c r="K749" s="851"/>
      <c r="L749" s="851"/>
      <c r="M749" s="851"/>
      <c r="N749" s="851"/>
      <c r="O749" s="851"/>
    </row>
    <row r="750" spans="11:15" s="606" customFormat="1" x14ac:dyDescent="0.25">
      <c r="K750" s="851"/>
      <c r="L750" s="851"/>
      <c r="M750" s="851"/>
      <c r="N750" s="851"/>
      <c r="O750" s="851"/>
    </row>
    <row r="751" spans="11:15" s="606" customFormat="1" x14ac:dyDescent="0.25">
      <c r="K751" s="851"/>
      <c r="L751" s="851"/>
      <c r="M751" s="851"/>
      <c r="N751" s="851"/>
      <c r="O751" s="851"/>
    </row>
    <row r="752" spans="11:15" s="606" customFormat="1" x14ac:dyDescent="0.25">
      <c r="K752" s="851"/>
      <c r="L752" s="851"/>
      <c r="M752" s="851"/>
      <c r="N752" s="851"/>
      <c r="O752" s="851"/>
    </row>
    <row r="753" spans="11:15" s="606" customFormat="1" x14ac:dyDescent="0.25">
      <c r="K753" s="851"/>
      <c r="L753" s="851"/>
      <c r="M753" s="851"/>
      <c r="N753" s="851"/>
      <c r="O753" s="851"/>
    </row>
    <row r="754" spans="11:15" s="606" customFormat="1" x14ac:dyDescent="0.25">
      <c r="K754" s="851"/>
      <c r="L754" s="851"/>
      <c r="M754" s="851"/>
      <c r="N754" s="851"/>
      <c r="O754" s="851"/>
    </row>
    <row r="755" spans="11:15" s="606" customFormat="1" x14ac:dyDescent="0.25">
      <c r="K755" s="851"/>
      <c r="L755" s="851"/>
      <c r="M755" s="851"/>
      <c r="N755" s="851"/>
      <c r="O755" s="851"/>
    </row>
    <row r="756" spans="11:15" s="606" customFormat="1" x14ac:dyDescent="0.25">
      <c r="K756" s="851"/>
      <c r="L756" s="851"/>
      <c r="M756" s="851"/>
      <c r="N756" s="851"/>
      <c r="O756" s="851"/>
    </row>
    <row r="757" spans="11:15" s="606" customFormat="1" x14ac:dyDescent="0.25">
      <c r="K757" s="851"/>
      <c r="L757" s="851"/>
      <c r="M757" s="851"/>
      <c r="N757" s="851"/>
      <c r="O757" s="851"/>
    </row>
    <row r="758" spans="11:15" s="606" customFormat="1" x14ac:dyDescent="0.25">
      <c r="K758" s="851"/>
      <c r="L758" s="851"/>
      <c r="M758" s="851"/>
      <c r="N758" s="851"/>
      <c r="O758" s="851"/>
    </row>
    <row r="759" spans="11:15" s="606" customFormat="1" x14ac:dyDescent="0.25">
      <c r="K759" s="851"/>
      <c r="L759" s="851"/>
      <c r="M759" s="851"/>
      <c r="N759" s="851"/>
      <c r="O759" s="851"/>
    </row>
    <row r="760" spans="11:15" s="606" customFormat="1" x14ac:dyDescent="0.25">
      <c r="K760" s="851"/>
      <c r="L760" s="851"/>
      <c r="M760" s="851"/>
      <c r="N760" s="851"/>
      <c r="O760" s="851"/>
    </row>
    <row r="761" spans="11:15" s="606" customFormat="1" x14ac:dyDescent="0.25">
      <c r="K761" s="851"/>
      <c r="L761" s="851"/>
      <c r="M761" s="851"/>
      <c r="N761" s="851"/>
      <c r="O761" s="851"/>
    </row>
    <row r="762" spans="11:15" s="606" customFormat="1" x14ac:dyDescent="0.25">
      <c r="K762" s="851"/>
      <c r="L762" s="851"/>
      <c r="M762" s="851"/>
      <c r="N762" s="851"/>
      <c r="O762" s="851"/>
    </row>
    <row r="763" spans="11:15" s="606" customFormat="1" x14ac:dyDescent="0.25">
      <c r="K763" s="851"/>
      <c r="L763" s="851"/>
      <c r="M763" s="851"/>
      <c r="N763" s="851"/>
      <c r="O763" s="851"/>
    </row>
    <row r="764" spans="11:15" s="606" customFormat="1" x14ac:dyDescent="0.25">
      <c r="K764" s="851"/>
      <c r="L764" s="851"/>
      <c r="M764" s="851"/>
      <c r="N764" s="851"/>
      <c r="O764" s="851"/>
    </row>
    <row r="765" spans="11:15" s="606" customFormat="1" x14ac:dyDescent="0.25">
      <c r="K765" s="851"/>
      <c r="L765" s="851"/>
      <c r="M765" s="851"/>
      <c r="N765" s="851"/>
      <c r="O765" s="851"/>
    </row>
    <row r="766" spans="11:15" s="606" customFormat="1" x14ac:dyDescent="0.25">
      <c r="K766" s="851"/>
      <c r="L766" s="851"/>
      <c r="M766" s="851"/>
      <c r="N766" s="851"/>
      <c r="O766" s="851"/>
    </row>
    <row r="767" spans="11:15" s="606" customFormat="1" x14ac:dyDescent="0.25">
      <c r="K767" s="851"/>
      <c r="L767" s="851"/>
      <c r="M767" s="851"/>
      <c r="N767" s="851"/>
      <c r="O767" s="851"/>
    </row>
    <row r="768" spans="11:15" s="606" customFormat="1" x14ac:dyDescent="0.25">
      <c r="K768" s="851"/>
      <c r="L768" s="851"/>
      <c r="M768" s="851"/>
      <c r="N768" s="851"/>
      <c r="O768" s="851"/>
    </row>
    <row r="769" spans="11:15" s="606" customFormat="1" x14ac:dyDescent="0.25">
      <c r="K769" s="851"/>
      <c r="L769" s="851"/>
      <c r="M769" s="851"/>
      <c r="N769" s="851"/>
      <c r="O769" s="851"/>
    </row>
    <row r="770" spans="11:15" s="606" customFormat="1" x14ac:dyDescent="0.25">
      <c r="K770" s="851"/>
      <c r="L770" s="851"/>
      <c r="M770" s="851"/>
      <c r="N770" s="851"/>
      <c r="O770" s="851"/>
    </row>
    <row r="771" spans="11:15" s="606" customFormat="1" x14ac:dyDescent="0.25">
      <c r="K771" s="851"/>
      <c r="L771" s="851"/>
      <c r="M771" s="851"/>
      <c r="N771" s="851"/>
      <c r="O771" s="851"/>
    </row>
    <row r="772" spans="11:15" s="606" customFormat="1" x14ac:dyDescent="0.25">
      <c r="K772" s="851"/>
      <c r="L772" s="851"/>
      <c r="M772" s="851"/>
      <c r="N772" s="851"/>
      <c r="O772" s="851"/>
    </row>
    <row r="773" spans="11:15" s="606" customFormat="1" x14ac:dyDescent="0.25">
      <c r="K773" s="851"/>
      <c r="L773" s="851"/>
      <c r="M773" s="851"/>
      <c r="N773" s="851"/>
      <c r="O773" s="851"/>
    </row>
    <row r="774" spans="11:15" s="606" customFormat="1" x14ac:dyDescent="0.25">
      <c r="K774" s="851"/>
      <c r="L774" s="851"/>
      <c r="M774" s="851"/>
      <c r="N774" s="851"/>
      <c r="O774" s="851"/>
    </row>
    <row r="775" spans="11:15" s="606" customFormat="1" x14ac:dyDescent="0.25">
      <c r="K775" s="851"/>
      <c r="L775" s="851"/>
      <c r="M775" s="851"/>
      <c r="N775" s="851"/>
      <c r="O775" s="851"/>
    </row>
    <row r="776" spans="11:15" s="606" customFormat="1" x14ac:dyDescent="0.25">
      <c r="K776" s="851"/>
      <c r="L776" s="851"/>
      <c r="M776" s="851"/>
      <c r="N776" s="851"/>
      <c r="O776" s="851"/>
    </row>
    <row r="777" spans="11:15" s="606" customFormat="1" x14ac:dyDescent="0.25">
      <c r="K777" s="851"/>
      <c r="L777" s="851"/>
      <c r="M777" s="851"/>
      <c r="N777" s="851"/>
      <c r="O777" s="851"/>
    </row>
    <row r="778" spans="11:15" s="606" customFormat="1" x14ac:dyDescent="0.25">
      <c r="K778" s="851"/>
      <c r="L778" s="851"/>
      <c r="M778" s="851"/>
      <c r="N778" s="851"/>
      <c r="O778" s="851"/>
    </row>
    <row r="779" spans="11:15" s="606" customFormat="1" x14ac:dyDescent="0.25">
      <c r="K779" s="851"/>
      <c r="L779" s="851"/>
      <c r="M779" s="851"/>
      <c r="N779" s="851"/>
      <c r="O779" s="851"/>
    </row>
    <row r="780" spans="11:15" s="606" customFormat="1" x14ac:dyDescent="0.25">
      <c r="K780" s="851"/>
      <c r="L780" s="851"/>
      <c r="M780" s="851"/>
      <c r="N780" s="851"/>
      <c r="O780" s="851"/>
    </row>
    <row r="781" spans="11:15" s="606" customFormat="1" x14ac:dyDescent="0.25">
      <c r="K781" s="851"/>
      <c r="L781" s="851"/>
      <c r="M781" s="851"/>
      <c r="N781" s="851"/>
      <c r="O781" s="851"/>
    </row>
    <row r="782" spans="11:15" s="606" customFormat="1" x14ac:dyDescent="0.25">
      <c r="K782" s="851"/>
      <c r="L782" s="851"/>
      <c r="M782" s="851"/>
      <c r="N782" s="851"/>
      <c r="O782" s="851"/>
    </row>
    <row r="783" spans="11:15" s="606" customFormat="1" x14ac:dyDescent="0.25">
      <c r="K783" s="851"/>
      <c r="L783" s="851"/>
      <c r="M783" s="851"/>
      <c r="N783" s="851"/>
      <c r="O783" s="851"/>
    </row>
    <row r="784" spans="11:15" s="606" customFormat="1" x14ac:dyDescent="0.25">
      <c r="K784" s="851"/>
      <c r="L784" s="851"/>
      <c r="M784" s="851"/>
      <c r="N784" s="851"/>
      <c r="O784" s="851"/>
    </row>
    <row r="785" spans="11:15" s="606" customFormat="1" x14ac:dyDescent="0.25">
      <c r="K785" s="851"/>
      <c r="L785" s="851"/>
      <c r="M785" s="851"/>
      <c r="N785" s="851"/>
      <c r="O785" s="851"/>
    </row>
    <row r="786" spans="11:15" s="606" customFormat="1" x14ac:dyDescent="0.25">
      <c r="K786" s="851"/>
      <c r="L786" s="851"/>
      <c r="M786" s="851"/>
      <c r="N786" s="851"/>
      <c r="O786" s="851"/>
    </row>
    <row r="787" spans="11:15" s="606" customFormat="1" x14ac:dyDescent="0.25">
      <c r="K787" s="851"/>
      <c r="L787" s="851"/>
      <c r="M787" s="851"/>
      <c r="N787" s="851"/>
      <c r="O787" s="851"/>
    </row>
    <row r="788" spans="11:15" s="606" customFormat="1" x14ac:dyDescent="0.25">
      <c r="K788" s="851"/>
      <c r="L788" s="851"/>
      <c r="M788" s="851"/>
      <c r="N788" s="851"/>
      <c r="O788" s="851"/>
    </row>
    <row r="789" spans="11:15" s="606" customFormat="1" x14ac:dyDescent="0.25">
      <c r="K789" s="851"/>
      <c r="L789" s="851"/>
      <c r="M789" s="851"/>
      <c r="N789" s="851"/>
      <c r="O789" s="851"/>
    </row>
    <row r="790" spans="11:15" s="606" customFormat="1" x14ac:dyDescent="0.25">
      <c r="K790" s="851"/>
      <c r="L790" s="851"/>
      <c r="M790" s="851"/>
      <c r="N790" s="851"/>
      <c r="O790" s="851"/>
    </row>
  </sheetData>
  <mergeCells count="8">
    <mergeCell ref="A9:B9"/>
    <mergeCell ref="A5:B5"/>
    <mergeCell ref="A1:J1"/>
    <mergeCell ref="A2:A3"/>
    <mergeCell ref="B2:B3"/>
    <mergeCell ref="C2:I2"/>
    <mergeCell ref="J2:J3"/>
    <mergeCell ref="A6:B6"/>
  </mergeCells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7A7046"/>
  </sheetPr>
  <dimension ref="A1"/>
  <sheetViews>
    <sheetView workbookViewId="0">
      <selection activeCell="O29" sqref="O29"/>
    </sheetView>
  </sheetViews>
  <sheetFormatPr defaultRowHeight="15" x14ac:dyDescent="0.25"/>
  <cols>
    <col min="1" max="16384" width="9.140625" style="25"/>
  </cols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73"/>
  <sheetViews>
    <sheetView workbookViewId="0">
      <selection activeCell="A9" sqref="A9"/>
    </sheetView>
  </sheetViews>
  <sheetFormatPr defaultRowHeight="15" x14ac:dyDescent="0.25"/>
  <cols>
    <col min="1" max="1" width="18.7109375" style="25" customWidth="1"/>
    <col min="2" max="5" width="9.140625" style="25"/>
    <col min="6" max="6" width="12.140625" style="25" customWidth="1"/>
    <col min="7" max="16384" width="9.140625" style="25"/>
  </cols>
  <sheetData>
    <row r="1" spans="1:6" ht="32.25" customHeight="1" thickBot="1" x14ac:dyDescent="0.3">
      <c r="A1" s="1122" t="s">
        <v>602</v>
      </c>
      <c r="B1" s="1122"/>
      <c r="C1" s="1122"/>
      <c r="D1" s="1122"/>
      <c r="E1" s="1122"/>
      <c r="F1" s="1122"/>
    </row>
    <row r="2" spans="1:6" x14ac:dyDescent="0.25">
      <c r="A2" s="1050" t="s">
        <v>523</v>
      </c>
      <c r="B2" s="1053" t="s">
        <v>225</v>
      </c>
      <c r="C2" s="1123" t="s">
        <v>149</v>
      </c>
      <c r="D2" s="1123"/>
      <c r="E2" s="1123"/>
      <c r="F2" s="1123"/>
    </row>
    <row r="3" spans="1:6" ht="24" x14ac:dyDescent="0.25">
      <c r="A3" s="1050"/>
      <c r="B3" s="1053"/>
      <c r="C3" s="181" t="s">
        <v>446</v>
      </c>
      <c r="D3" s="181" t="s">
        <v>447</v>
      </c>
      <c r="E3" s="181" t="s">
        <v>151</v>
      </c>
      <c r="F3" s="181" t="s">
        <v>229</v>
      </c>
    </row>
    <row r="4" spans="1:6" x14ac:dyDescent="0.25">
      <c r="A4" s="176" t="s">
        <v>163</v>
      </c>
      <c r="B4" s="167">
        <v>3302865.815495593</v>
      </c>
      <c r="C4" s="167">
        <v>531176.86836513644</v>
      </c>
      <c r="D4" s="167">
        <v>959593.31071255472</v>
      </c>
      <c r="E4" s="167">
        <v>1693965.0658042163</v>
      </c>
      <c r="F4" s="167">
        <v>118130.57056769036</v>
      </c>
    </row>
    <row r="5" spans="1:6" x14ac:dyDescent="0.25">
      <c r="A5" s="331"/>
      <c r="B5" s="183"/>
      <c r="C5" s="183"/>
      <c r="D5" s="183"/>
      <c r="E5" s="183"/>
      <c r="F5" s="183"/>
    </row>
    <row r="6" spans="1:6" x14ac:dyDescent="0.25">
      <c r="A6" s="176" t="s">
        <v>3</v>
      </c>
      <c r="B6" s="167"/>
      <c r="C6" s="167"/>
      <c r="D6" s="167"/>
      <c r="E6" s="167"/>
      <c r="F6" s="167"/>
    </row>
    <row r="7" spans="1:6" x14ac:dyDescent="0.25">
      <c r="A7" s="190" t="s">
        <v>4</v>
      </c>
      <c r="B7" s="178">
        <v>1287615.4188934905</v>
      </c>
      <c r="C7" s="178">
        <v>176763.4895980494</v>
      </c>
      <c r="D7" s="178">
        <v>355517.65460621763</v>
      </c>
      <c r="E7" s="178">
        <v>717576.46449766203</v>
      </c>
      <c r="F7" s="178">
        <v>37757.810183907452</v>
      </c>
    </row>
    <row r="8" spans="1:6" x14ac:dyDescent="0.25">
      <c r="A8" s="190" t="s">
        <v>5</v>
      </c>
      <c r="B8" s="178">
        <v>2015250.396586745</v>
      </c>
      <c r="C8" s="178">
        <v>354413.37876598869</v>
      </c>
      <c r="D8" s="178">
        <v>604075.65609456063</v>
      </c>
      <c r="E8" s="178">
        <v>976388.60131159646</v>
      </c>
      <c r="F8" s="178">
        <v>80372.760383703746</v>
      </c>
    </row>
    <row r="9" spans="1:6" x14ac:dyDescent="0.25">
      <c r="A9" s="176" t="s">
        <v>518</v>
      </c>
      <c r="B9" s="169"/>
      <c r="C9" s="169"/>
      <c r="D9" s="169"/>
      <c r="E9" s="169"/>
      <c r="F9" s="169"/>
    </row>
    <row r="10" spans="1:6" x14ac:dyDescent="0.25">
      <c r="A10" s="191" t="s">
        <v>6</v>
      </c>
      <c r="B10" s="188">
        <f>SUM(B11:B14)</f>
        <v>226236.119411024</v>
      </c>
      <c r="C10" s="188">
        <f t="shared" ref="C10:F10" si="0">SUM(C11:C14)</f>
        <v>35454.698101786256</v>
      </c>
      <c r="D10" s="188">
        <f t="shared" si="0"/>
        <v>67493.712551643184</v>
      </c>
      <c r="E10" s="188">
        <f t="shared" si="0"/>
        <v>112554.23043929799</v>
      </c>
      <c r="F10" s="188">
        <f t="shared" si="0"/>
        <v>10733.47831835883</v>
      </c>
    </row>
    <row r="11" spans="1:6" x14ac:dyDescent="0.25">
      <c r="A11" s="190" t="s">
        <v>6</v>
      </c>
      <c r="B11" s="178">
        <v>70460.6713310716</v>
      </c>
      <c r="C11" s="178">
        <v>10555.862687139361</v>
      </c>
      <c r="D11" s="178">
        <v>21072.317910367223</v>
      </c>
      <c r="E11" s="178">
        <v>35699.234865112907</v>
      </c>
      <c r="F11" s="178">
        <v>3133.2558684690985</v>
      </c>
    </row>
    <row r="12" spans="1:6" x14ac:dyDescent="0.25">
      <c r="A12" s="190" t="s">
        <v>158</v>
      </c>
      <c r="B12" s="178">
        <v>57169.212788073623</v>
      </c>
      <c r="C12" s="178">
        <v>9241.6789791025058</v>
      </c>
      <c r="D12" s="178">
        <v>17553.272602620833</v>
      </c>
      <c r="E12" s="178">
        <v>27856.678247660111</v>
      </c>
      <c r="F12" s="178">
        <v>2517.5829587083495</v>
      </c>
    </row>
    <row r="13" spans="1:6" x14ac:dyDescent="0.25">
      <c r="A13" s="190" t="s">
        <v>159</v>
      </c>
      <c r="B13" s="178">
        <v>43020.384836465433</v>
      </c>
      <c r="C13" s="178">
        <v>7175.9825934485489</v>
      </c>
      <c r="D13" s="178">
        <v>12364.969170210061</v>
      </c>
      <c r="E13" s="178">
        <v>21144.326663266052</v>
      </c>
      <c r="F13" s="178">
        <v>2335.1064095503443</v>
      </c>
    </row>
    <row r="14" spans="1:6" x14ac:dyDescent="0.25">
      <c r="A14" s="190" t="s">
        <v>160</v>
      </c>
      <c r="B14" s="178">
        <v>55585.850455413347</v>
      </c>
      <c r="C14" s="178">
        <v>8481.1738420958409</v>
      </c>
      <c r="D14" s="178">
        <v>16503.152868445068</v>
      </c>
      <c r="E14" s="178">
        <v>27853.990663258908</v>
      </c>
      <c r="F14" s="178">
        <v>2747.5330816310388</v>
      </c>
    </row>
    <row r="15" spans="1:6" x14ac:dyDescent="0.25">
      <c r="A15" s="191" t="s">
        <v>7</v>
      </c>
      <c r="B15" s="188">
        <f>SUM(B16:B17)</f>
        <v>109738.4109771506</v>
      </c>
      <c r="C15" s="188">
        <f t="shared" ref="C15:F15" si="1">SUM(C16:C17)</f>
        <v>19301.671762720631</v>
      </c>
      <c r="D15" s="188">
        <f t="shared" si="1"/>
        <v>35348.098170730038</v>
      </c>
      <c r="E15" s="188">
        <f t="shared" si="1"/>
        <v>50906.515904902626</v>
      </c>
      <c r="F15" s="188">
        <f t="shared" si="1"/>
        <v>4182.125138832529</v>
      </c>
    </row>
    <row r="16" spans="1:6" x14ac:dyDescent="0.25">
      <c r="A16" s="190" t="s">
        <v>161</v>
      </c>
      <c r="B16" s="178">
        <v>51481.736567349777</v>
      </c>
      <c r="C16" s="178">
        <v>8961.6281009480244</v>
      </c>
      <c r="D16" s="178">
        <v>16752.333822317283</v>
      </c>
      <c r="E16" s="178">
        <v>23858.446849253021</v>
      </c>
      <c r="F16" s="178">
        <v>1909.3277948483324</v>
      </c>
    </row>
    <row r="17" spans="1:6" ht="16.5" customHeight="1" x14ac:dyDescent="0.25">
      <c r="A17" s="190" t="s">
        <v>162</v>
      </c>
      <c r="B17" s="178">
        <v>58256.67440980082</v>
      </c>
      <c r="C17" s="178">
        <v>10340.043661772605</v>
      </c>
      <c r="D17" s="178">
        <v>18595.764348412755</v>
      </c>
      <c r="E17" s="178">
        <v>27048.069055649608</v>
      </c>
      <c r="F17" s="178">
        <v>2272.7973439841962</v>
      </c>
    </row>
    <row r="18" spans="1:6" x14ac:dyDescent="0.25">
      <c r="A18" s="192" t="s">
        <v>8</v>
      </c>
      <c r="B18" s="188">
        <f>SUM(B19)</f>
        <v>114051.27463074044</v>
      </c>
      <c r="C18" s="188">
        <f t="shared" ref="C18:F18" si="2">SUM(C19)</f>
        <v>19419.858371849721</v>
      </c>
      <c r="D18" s="188">
        <f t="shared" si="2"/>
        <v>34936.186798002476</v>
      </c>
      <c r="E18" s="188">
        <f t="shared" si="2"/>
        <v>56188.119199056302</v>
      </c>
      <c r="F18" s="188">
        <f t="shared" si="2"/>
        <v>3507.110261865987</v>
      </c>
    </row>
    <row r="19" spans="1:6" ht="14.25" customHeight="1" x14ac:dyDescent="0.25">
      <c r="A19" s="190" t="s">
        <v>8</v>
      </c>
      <c r="B19" s="178">
        <v>114051.27463074044</v>
      </c>
      <c r="C19" s="178">
        <v>19419.858371849721</v>
      </c>
      <c r="D19" s="178">
        <v>34936.186798002476</v>
      </c>
      <c r="E19" s="178">
        <v>56188.119199056302</v>
      </c>
      <c r="F19" s="178">
        <v>3507.110261865987</v>
      </c>
    </row>
    <row r="20" spans="1:6" x14ac:dyDescent="0.25">
      <c r="A20" s="191" t="s">
        <v>9</v>
      </c>
      <c r="B20" s="188">
        <f>SUM(B21:B22)</f>
        <v>890384.38773434586</v>
      </c>
      <c r="C20" s="188">
        <f t="shared" ref="C20:F20" si="3">SUM(C21:C22)</f>
        <v>116054.11161678798</v>
      </c>
      <c r="D20" s="188">
        <f t="shared" si="3"/>
        <v>239319.23622436199</v>
      </c>
      <c r="E20" s="188">
        <f t="shared" si="3"/>
        <v>507117.34821107605</v>
      </c>
      <c r="F20" s="188">
        <f t="shared" si="3"/>
        <v>27893.691685105434</v>
      </c>
    </row>
    <row r="21" spans="1:6" x14ac:dyDescent="0.25">
      <c r="A21" s="190" t="s">
        <v>9</v>
      </c>
      <c r="B21" s="178">
        <v>838905.38150501822</v>
      </c>
      <c r="C21" s="178">
        <v>107721.95567315967</v>
      </c>
      <c r="D21" s="178">
        <v>223554.72689775241</v>
      </c>
      <c r="E21" s="178">
        <v>481549.38789929013</v>
      </c>
      <c r="F21" s="178">
        <v>26079.311037786469</v>
      </c>
    </row>
    <row r="22" spans="1:6" x14ac:dyDescent="0.25">
      <c r="A22" s="190" t="s">
        <v>163</v>
      </c>
      <c r="B22" s="178">
        <v>51479.006229327664</v>
      </c>
      <c r="C22" s="178">
        <v>8332.1559436283187</v>
      </c>
      <c r="D22" s="178">
        <v>15764.509326609572</v>
      </c>
      <c r="E22" s="178">
        <v>25567.960311785944</v>
      </c>
      <c r="F22" s="178">
        <v>1814.3806473189638</v>
      </c>
    </row>
    <row r="23" spans="1:6" x14ac:dyDescent="0.25">
      <c r="A23" s="192" t="s">
        <v>10</v>
      </c>
      <c r="B23" s="188">
        <f>SUM(B24)</f>
        <v>38416.336856255832</v>
      </c>
      <c r="C23" s="188">
        <f t="shared" ref="C23:F23" si="4">SUM(C24)</f>
        <v>6633.8657559197654</v>
      </c>
      <c r="D23" s="188">
        <f t="shared" si="4"/>
        <v>10478.313376606144</v>
      </c>
      <c r="E23" s="188">
        <f t="shared" si="4"/>
        <v>19850.279527189701</v>
      </c>
      <c r="F23" s="188">
        <f t="shared" si="4"/>
        <v>1453.8781965433927</v>
      </c>
    </row>
    <row r="24" spans="1:6" x14ac:dyDescent="0.25">
      <c r="A24" s="190" t="s">
        <v>10</v>
      </c>
      <c r="B24" s="178">
        <v>38416.336856255832</v>
      </c>
      <c r="C24" s="178">
        <v>6633.8657559197654</v>
      </c>
      <c r="D24" s="178">
        <v>10478.313376606144</v>
      </c>
      <c r="E24" s="178">
        <v>19850.279527189701</v>
      </c>
      <c r="F24" s="178">
        <v>1453.8781965433927</v>
      </c>
    </row>
    <row r="25" spans="1:6" x14ac:dyDescent="0.25">
      <c r="A25" s="192" t="s">
        <v>11</v>
      </c>
      <c r="B25" s="188">
        <v>171978.77069394191</v>
      </c>
      <c r="C25" s="188">
        <v>30569.223378758827</v>
      </c>
      <c r="D25" s="188">
        <v>50539.237037154009</v>
      </c>
      <c r="E25" s="188">
        <v>83979.224335917854</v>
      </c>
      <c r="F25" s="188">
        <v>6891.0859417790298</v>
      </c>
    </row>
    <row r="26" spans="1:6" ht="16.5" customHeight="1" x14ac:dyDescent="0.25">
      <c r="A26" s="190" t="s">
        <v>11</v>
      </c>
      <c r="B26" s="178">
        <v>171978.77069394191</v>
      </c>
      <c r="C26" s="178">
        <v>30569.223378758827</v>
      </c>
      <c r="D26" s="178">
        <v>50539.237037154009</v>
      </c>
      <c r="E26" s="178">
        <v>83979.224335917854</v>
      </c>
      <c r="F26" s="178">
        <v>6891.0859417790298</v>
      </c>
    </row>
    <row r="27" spans="1:6" x14ac:dyDescent="0.25">
      <c r="A27" s="191" t="s">
        <v>12</v>
      </c>
      <c r="B27" s="188">
        <f>SUM(B28:B29)</f>
        <v>136328.02798466489</v>
      </c>
      <c r="C27" s="188">
        <f t="shared" ref="C27:F27" si="5">SUM(C28:C29)</f>
        <v>20848.374777847926</v>
      </c>
      <c r="D27" s="188">
        <f t="shared" si="5"/>
        <v>43115.933008277163</v>
      </c>
      <c r="E27" s="188">
        <f t="shared" si="5"/>
        <v>67829.993904041083</v>
      </c>
      <c r="F27" s="188">
        <f t="shared" si="5"/>
        <v>4533.7262945272214</v>
      </c>
    </row>
    <row r="28" spans="1:6" x14ac:dyDescent="0.25">
      <c r="A28" s="190" t="s">
        <v>12</v>
      </c>
      <c r="B28" s="178">
        <v>97543.835604889959</v>
      </c>
      <c r="C28" s="178">
        <v>14244.055674210535</v>
      </c>
      <c r="D28" s="178">
        <v>30548.822145895254</v>
      </c>
      <c r="E28" s="178">
        <v>49556.876399954104</v>
      </c>
      <c r="F28" s="178">
        <v>3194.0813848551002</v>
      </c>
    </row>
    <row r="29" spans="1:6" x14ac:dyDescent="0.25">
      <c r="A29" s="190" t="s">
        <v>164</v>
      </c>
      <c r="B29" s="178">
        <v>38784.192379774948</v>
      </c>
      <c r="C29" s="178">
        <v>6604.319103637391</v>
      </c>
      <c r="D29" s="178">
        <v>12567.110862381909</v>
      </c>
      <c r="E29" s="178">
        <v>18273.117504086982</v>
      </c>
      <c r="F29" s="178">
        <v>1339.6449096721212</v>
      </c>
    </row>
    <row r="30" spans="1:6" x14ac:dyDescent="0.25">
      <c r="A30" s="191" t="s">
        <v>13</v>
      </c>
      <c r="B30" s="188">
        <f>SUM(B31:B33)</f>
        <v>133264.46072469233</v>
      </c>
      <c r="C30" s="188">
        <f t="shared" ref="C30:F30" si="6">SUM(C31:C33)</f>
        <v>24165.30765580868</v>
      </c>
      <c r="D30" s="188">
        <f t="shared" si="6"/>
        <v>40508.432312400073</v>
      </c>
      <c r="E30" s="188">
        <f t="shared" si="6"/>
        <v>63306.318576823141</v>
      </c>
      <c r="F30" s="188">
        <f t="shared" si="6"/>
        <v>5284.4021796812285</v>
      </c>
    </row>
    <row r="31" spans="1:6" ht="15" customHeight="1" x14ac:dyDescent="0.25">
      <c r="A31" s="190" t="s">
        <v>13</v>
      </c>
      <c r="B31" s="178">
        <v>72458.352055533949</v>
      </c>
      <c r="C31" s="178">
        <v>12183.497836780314</v>
      </c>
      <c r="D31" s="178">
        <v>21605.005765838949</v>
      </c>
      <c r="E31" s="178">
        <v>35904.512781143225</v>
      </c>
      <c r="F31" s="178">
        <v>2765.3356717927954</v>
      </c>
    </row>
    <row r="32" spans="1:6" x14ac:dyDescent="0.25">
      <c r="A32" s="190" t="s">
        <v>165</v>
      </c>
      <c r="B32" s="178">
        <v>38033.880996370252</v>
      </c>
      <c r="C32" s="178">
        <v>7662.8600375798496</v>
      </c>
      <c r="D32" s="178">
        <v>11902.204541590232</v>
      </c>
      <c r="E32" s="178">
        <v>17010.487573118327</v>
      </c>
      <c r="F32" s="178">
        <v>1458.3288440838319</v>
      </c>
    </row>
    <row r="33" spans="1:6" x14ac:dyDescent="0.25">
      <c r="A33" s="190" t="s">
        <v>166</v>
      </c>
      <c r="B33" s="178">
        <v>22772.227672788136</v>
      </c>
      <c r="C33" s="178">
        <v>4318.9497814485148</v>
      </c>
      <c r="D33" s="178">
        <v>7001.2220049708922</v>
      </c>
      <c r="E33" s="178">
        <v>10391.318222561587</v>
      </c>
      <c r="F33" s="178">
        <v>1060.7376638046012</v>
      </c>
    </row>
    <row r="34" spans="1:6" ht="18.75" customHeight="1" x14ac:dyDescent="0.25">
      <c r="A34" s="191" t="s">
        <v>14</v>
      </c>
      <c r="B34" s="188">
        <f>SUM(B35:B37)</f>
        <v>266371.97778169956</v>
      </c>
      <c r="C34" s="188">
        <f t="shared" ref="C34:F34" si="7">SUM(C35:C37)</f>
        <v>44602.598575817974</v>
      </c>
      <c r="D34" s="188">
        <f t="shared" si="7"/>
        <v>80489.262094917591</v>
      </c>
      <c r="E34" s="188">
        <f t="shared" si="7"/>
        <v>130984.28580075142</v>
      </c>
      <c r="F34" s="188">
        <f t="shared" si="7"/>
        <v>10295.831310215373</v>
      </c>
    </row>
    <row r="35" spans="1:6" ht="18" customHeight="1" x14ac:dyDescent="0.25">
      <c r="A35" s="190" t="s">
        <v>14</v>
      </c>
      <c r="B35" s="178">
        <v>138787.5318194468</v>
      </c>
      <c r="C35" s="178">
        <v>21901.777163570932</v>
      </c>
      <c r="D35" s="178">
        <v>42364.576152468573</v>
      </c>
      <c r="E35" s="178">
        <v>69324.305725322309</v>
      </c>
      <c r="F35" s="178">
        <v>5196.8727780523795</v>
      </c>
    </row>
    <row r="36" spans="1:6" x14ac:dyDescent="0.25">
      <c r="A36" s="190" t="s">
        <v>167</v>
      </c>
      <c r="B36" s="178">
        <v>45793.548904200128</v>
      </c>
      <c r="C36" s="178">
        <v>8285.9090096211567</v>
      </c>
      <c r="D36" s="178">
        <v>13968.118062214467</v>
      </c>
      <c r="E36" s="178">
        <v>21894.265791594786</v>
      </c>
      <c r="F36" s="178">
        <v>1645.2560407822762</v>
      </c>
    </row>
    <row r="37" spans="1:6" x14ac:dyDescent="0.25">
      <c r="A37" s="190" t="s">
        <v>168</v>
      </c>
      <c r="B37" s="178">
        <v>81790.897058052651</v>
      </c>
      <c r="C37" s="178">
        <v>14414.912402625883</v>
      </c>
      <c r="D37" s="178">
        <v>24156.567880234543</v>
      </c>
      <c r="E37" s="178">
        <v>39765.714283834328</v>
      </c>
      <c r="F37" s="178">
        <v>3453.7024913807172</v>
      </c>
    </row>
    <row r="38" spans="1:6" x14ac:dyDescent="0.25">
      <c r="A38" s="192" t="s">
        <v>15</v>
      </c>
      <c r="B38" s="188">
        <f>SUM(B39)</f>
        <v>233398.53581237904</v>
      </c>
      <c r="C38" s="188">
        <f t="shared" ref="C38:F38" si="8">SUM(C39)</f>
        <v>38068.934510249215</v>
      </c>
      <c r="D38" s="188">
        <f t="shared" si="8"/>
        <v>67303.012842047043</v>
      </c>
      <c r="E38" s="188">
        <f t="shared" si="8"/>
        <v>121055.39086189641</v>
      </c>
      <c r="F38" s="188">
        <f t="shared" si="8"/>
        <v>6971.1975975069099</v>
      </c>
    </row>
    <row r="39" spans="1:6" x14ac:dyDescent="0.25">
      <c r="A39" s="190" t="s">
        <v>15</v>
      </c>
      <c r="B39" s="178">
        <v>233398.53581237904</v>
      </c>
      <c r="C39" s="178">
        <v>38068.934510249215</v>
      </c>
      <c r="D39" s="178">
        <v>67303.012842047043</v>
      </c>
      <c r="E39" s="178">
        <v>121055.39086189641</v>
      </c>
      <c r="F39" s="178">
        <v>6971.1975975069099</v>
      </c>
    </row>
    <row r="40" spans="1:6" ht="18.75" customHeight="1" x14ac:dyDescent="0.25">
      <c r="A40" s="191" t="s">
        <v>169</v>
      </c>
      <c r="B40" s="188">
        <f>SUM(B41:B42)</f>
        <v>76485.257373584303</v>
      </c>
      <c r="C40" s="188">
        <f t="shared" ref="C40:F40" si="9">SUM(C41:C42)</f>
        <v>14161.838902645297</v>
      </c>
      <c r="D40" s="188">
        <f t="shared" si="9"/>
        <v>20788.811008767734</v>
      </c>
      <c r="E40" s="188">
        <f t="shared" si="9"/>
        <v>39169.83006902285</v>
      </c>
      <c r="F40" s="188">
        <f t="shared" si="9"/>
        <v>2364.7773931532092</v>
      </c>
    </row>
    <row r="41" spans="1:6" ht="14.25" customHeight="1" x14ac:dyDescent="0.25">
      <c r="A41" s="190" t="s">
        <v>169</v>
      </c>
      <c r="B41" s="178">
        <v>38569.752620833657</v>
      </c>
      <c r="C41" s="178">
        <v>6554.21825846293</v>
      </c>
      <c r="D41" s="178">
        <v>9884.6016140636711</v>
      </c>
      <c r="E41" s="178">
        <v>20812.057527159977</v>
      </c>
      <c r="F41" s="178">
        <v>1318.8752211500719</v>
      </c>
    </row>
    <row r="42" spans="1:6" ht="18" customHeight="1" x14ac:dyDescent="0.25">
      <c r="A42" s="190" t="s">
        <v>170</v>
      </c>
      <c r="B42" s="178">
        <v>37915.504752750647</v>
      </c>
      <c r="C42" s="178">
        <v>7607.620644182367</v>
      </c>
      <c r="D42" s="178">
        <v>10904.209394704063</v>
      </c>
      <c r="E42" s="178">
        <v>18357.772541862869</v>
      </c>
      <c r="F42" s="178">
        <v>1045.9021720031374</v>
      </c>
    </row>
    <row r="43" spans="1:6" x14ac:dyDescent="0.25">
      <c r="A43" s="191" t="s">
        <v>16</v>
      </c>
      <c r="B43" s="188">
        <f>SUM(B44:B45)</f>
        <v>103481.57114309212</v>
      </c>
      <c r="C43" s="188">
        <f t="shared" ref="C43:F43" si="10">SUM(C44:C45)</f>
        <v>17892.424912555292</v>
      </c>
      <c r="D43" s="188">
        <f t="shared" si="10"/>
        <v>30794.18910557557</v>
      </c>
      <c r="E43" s="188">
        <f t="shared" si="10"/>
        <v>51462.905666373183</v>
      </c>
      <c r="F43" s="188">
        <f t="shared" si="10"/>
        <v>3332.051458608667</v>
      </c>
    </row>
    <row r="44" spans="1:6" ht="16.5" customHeight="1" x14ac:dyDescent="0.25">
      <c r="A44" s="190" t="s">
        <v>16</v>
      </c>
      <c r="B44" s="178">
        <v>80041.099183046768</v>
      </c>
      <c r="C44" s="178">
        <v>13443.72678847548</v>
      </c>
      <c r="D44" s="178">
        <v>23906.11559496502</v>
      </c>
      <c r="E44" s="178">
        <v>40175.1573901019</v>
      </c>
      <c r="F44" s="178">
        <v>2516.0994095282031</v>
      </c>
    </row>
    <row r="45" spans="1:6" x14ac:dyDescent="0.25">
      <c r="A45" s="190" t="s">
        <v>171</v>
      </c>
      <c r="B45" s="178">
        <v>23440.471960045357</v>
      </c>
      <c r="C45" s="178">
        <v>4448.6981240798114</v>
      </c>
      <c r="D45" s="178">
        <v>6888.0735106105494</v>
      </c>
      <c r="E45" s="178">
        <v>11287.748276271283</v>
      </c>
      <c r="F45" s="178">
        <v>815.95204908046389</v>
      </c>
    </row>
    <row r="46" spans="1:6" x14ac:dyDescent="0.25">
      <c r="A46" s="191" t="s">
        <v>17</v>
      </c>
      <c r="B46" s="188">
        <f>SUM(B47:B48)</f>
        <v>158723.52520310634</v>
      </c>
      <c r="C46" s="188">
        <f t="shared" ref="C46:F46" si="11">SUM(C47:C48)</f>
        <v>27714.759840858002</v>
      </c>
      <c r="D46" s="188">
        <f t="shared" si="11"/>
        <v>44352.93845785709</v>
      </c>
      <c r="E46" s="188">
        <f t="shared" si="11"/>
        <v>79316.709110250813</v>
      </c>
      <c r="F46" s="188">
        <f t="shared" si="11"/>
        <v>7339.1177941839351</v>
      </c>
    </row>
    <row r="47" spans="1:6" ht="16.5" customHeight="1" x14ac:dyDescent="0.25">
      <c r="A47" s="190" t="s">
        <v>17</v>
      </c>
      <c r="B47" s="178">
        <v>99057.949699116813</v>
      </c>
      <c r="C47" s="178">
        <v>17189.728443056749</v>
      </c>
      <c r="D47" s="178">
        <v>28018.872665253883</v>
      </c>
      <c r="E47" s="178">
        <v>49438.756878255728</v>
      </c>
      <c r="F47" s="178">
        <v>4410.5917125750375</v>
      </c>
    </row>
    <row r="48" spans="1:6" x14ac:dyDescent="0.25">
      <c r="A48" s="190" t="s">
        <v>172</v>
      </c>
      <c r="B48" s="178">
        <v>59665.575503989523</v>
      </c>
      <c r="C48" s="178">
        <v>10525.031397801253</v>
      </c>
      <c r="D48" s="178">
        <v>16334.065792603207</v>
      </c>
      <c r="E48" s="178">
        <v>29877.952231995077</v>
      </c>
      <c r="F48" s="178">
        <v>2928.5260816088976</v>
      </c>
    </row>
    <row r="49" spans="1:6" x14ac:dyDescent="0.25">
      <c r="A49" s="191" t="s">
        <v>18</v>
      </c>
      <c r="B49" s="188">
        <f>SUM(B50:B51)</f>
        <v>78498.075990885307</v>
      </c>
      <c r="C49" s="188">
        <f t="shared" ref="C49:F49" si="12">SUM(C50:C51)</f>
        <v>14278.740874718656</v>
      </c>
      <c r="D49" s="188">
        <f t="shared" si="12"/>
        <v>24366.337560790256</v>
      </c>
      <c r="E49" s="188">
        <f t="shared" si="12"/>
        <v>37046.122506551765</v>
      </c>
      <c r="F49" s="188">
        <f t="shared" si="12"/>
        <v>2806.8750488368314</v>
      </c>
    </row>
    <row r="50" spans="1:6" x14ac:dyDescent="0.25">
      <c r="A50" s="190" t="s">
        <v>18</v>
      </c>
      <c r="B50" s="178">
        <v>49342.584291765161</v>
      </c>
      <c r="C50" s="178">
        <v>8731.6780679679687</v>
      </c>
      <c r="D50" s="178">
        <v>15372.939256238948</v>
      </c>
      <c r="E50" s="178">
        <v>23490.346033362508</v>
      </c>
      <c r="F50" s="178">
        <v>1747.6209342123766</v>
      </c>
    </row>
    <row r="51" spans="1:6" ht="18" customHeight="1" x14ac:dyDescent="0.25">
      <c r="A51" s="190" t="s">
        <v>173</v>
      </c>
      <c r="B51" s="178">
        <v>29155.491699120143</v>
      </c>
      <c r="C51" s="178">
        <v>5547.0628067506877</v>
      </c>
      <c r="D51" s="178">
        <v>8993.3983045513087</v>
      </c>
      <c r="E51" s="178">
        <v>13555.776473189257</v>
      </c>
      <c r="F51" s="178">
        <v>1059.2541146244548</v>
      </c>
    </row>
    <row r="52" spans="1:6" x14ac:dyDescent="0.25">
      <c r="A52" s="192" t="s">
        <v>174</v>
      </c>
      <c r="B52" s="178">
        <f>SUM(B53)</f>
        <v>56565.437498968313</v>
      </c>
      <c r="C52" s="178">
        <f t="shared" ref="C52:F52" si="13">SUM(C53)</f>
        <v>9898.128514593056</v>
      </c>
      <c r="D52" s="178">
        <f t="shared" si="13"/>
        <v>16294.654519286683</v>
      </c>
      <c r="E52" s="178">
        <f t="shared" si="13"/>
        <v>28418.82019485419</v>
      </c>
      <c r="F52" s="178">
        <f t="shared" si="13"/>
        <v>1953.8342702527239</v>
      </c>
    </row>
    <row r="53" spans="1:6" ht="17.25" customHeight="1" x14ac:dyDescent="0.25">
      <c r="A53" s="190" t="s">
        <v>174</v>
      </c>
      <c r="B53" s="178">
        <v>56565.437498968313</v>
      </c>
      <c r="C53" s="178">
        <v>9898.128514593056</v>
      </c>
      <c r="D53" s="178">
        <v>16294.654519286683</v>
      </c>
      <c r="E53" s="178">
        <v>28418.82019485419</v>
      </c>
      <c r="F53" s="178">
        <v>1953.8342702527239</v>
      </c>
    </row>
    <row r="54" spans="1:6" x14ac:dyDescent="0.25">
      <c r="A54" s="192" t="s">
        <v>175</v>
      </c>
      <c r="B54" s="188">
        <f>SUM(B55)</f>
        <v>48647.443416467431</v>
      </c>
      <c r="C54" s="188">
        <f t="shared" ref="C54:F54" si="14">SUM(C55)</f>
        <v>7996.8656720762565</v>
      </c>
      <c r="D54" s="188">
        <f t="shared" si="14"/>
        <v>11684.806872650697</v>
      </c>
      <c r="E54" s="188">
        <f t="shared" si="14"/>
        <v>26957.045281837574</v>
      </c>
      <c r="F54" s="188">
        <f t="shared" si="14"/>
        <v>2008.72558991814</v>
      </c>
    </row>
    <row r="55" spans="1:6" x14ac:dyDescent="0.25">
      <c r="A55" s="190" t="s">
        <v>175</v>
      </c>
      <c r="B55" s="178">
        <v>48647.443416467431</v>
      </c>
      <c r="C55" s="178">
        <v>7996.8656720762565</v>
      </c>
      <c r="D55" s="178">
        <v>11684.806872650697</v>
      </c>
      <c r="E55" s="178">
        <v>26957.045281837574</v>
      </c>
      <c r="F55" s="178">
        <v>2008.72558991814</v>
      </c>
    </row>
    <row r="56" spans="1:6" x14ac:dyDescent="0.25">
      <c r="A56" s="191" t="s">
        <v>176</v>
      </c>
      <c r="B56" s="188">
        <f>SUM(B57:B58)</f>
        <v>77215.195925173379</v>
      </c>
      <c r="C56" s="188">
        <f t="shared" ref="C56:F56" si="15">SUM(C57:C58)</f>
        <v>13777.73242297443</v>
      </c>
      <c r="D56" s="188">
        <f t="shared" si="15"/>
        <v>22965.330360957698</v>
      </c>
      <c r="E56" s="188">
        <f t="shared" si="15"/>
        <v>37459.044756370604</v>
      </c>
      <c r="F56" s="188">
        <f t="shared" si="15"/>
        <v>3013.0883848771787</v>
      </c>
    </row>
    <row r="57" spans="1:6" ht="15" customHeight="1" x14ac:dyDescent="0.25">
      <c r="A57" s="190" t="s">
        <v>176</v>
      </c>
      <c r="B57" s="178">
        <v>44931.464250886042</v>
      </c>
      <c r="C57" s="178">
        <v>8138.1757482093517</v>
      </c>
      <c r="D57" s="178">
        <v>13265.071799503574</v>
      </c>
      <c r="E57" s="178">
        <v>21724.220900125689</v>
      </c>
      <c r="F57" s="178">
        <v>1803.9958030579392</v>
      </c>
    </row>
    <row r="58" spans="1:6" ht="17.25" customHeight="1" x14ac:dyDescent="0.25">
      <c r="A58" s="190" t="s">
        <v>177</v>
      </c>
      <c r="B58" s="178">
        <v>32283.731674287341</v>
      </c>
      <c r="C58" s="178">
        <v>5639.5566747650773</v>
      </c>
      <c r="D58" s="178">
        <v>9700.258561454124</v>
      </c>
      <c r="E58" s="178">
        <v>15734.823856244917</v>
      </c>
      <c r="F58" s="178">
        <v>1209.0925818192395</v>
      </c>
    </row>
    <row r="59" spans="1:6" ht="15" customHeight="1" x14ac:dyDescent="0.25">
      <c r="A59" s="191" t="s">
        <v>178</v>
      </c>
      <c r="B59" s="188">
        <f>SUM(B60:B61)</f>
        <v>118391.79957507575</v>
      </c>
      <c r="C59" s="188">
        <f t="shared" ref="C59:F59" si="16">SUM(C60:C61)</f>
        <v>22086.764899594902</v>
      </c>
      <c r="D59" s="188">
        <f t="shared" si="16"/>
        <v>37970.854843374836</v>
      </c>
      <c r="E59" s="188">
        <f t="shared" si="16"/>
        <v>54622.339783401119</v>
      </c>
      <c r="F59" s="188">
        <f t="shared" si="16"/>
        <v>3711.8400487261251</v>
      </c>
    </row>
    <row r="60" spans="1:6" ht="13.5" customHeight="1" x14ac:dyDescent="0.25">
      <c r="A60" s="190" t="s">
        <v>178</v>
      </c>
      <c r="B60" s="178">
        <v>85784.816781618516</v>
      </c>
      <c r="C60" s="178">
        <v>16769.652125824432</v>
      </c>
      <c r="D60" s="178">
        <v>27596.790641347885</v>
      </c>
      <c r="E60" s="178">
        <v>38960.133022968759</v>
      </c>
      <c r="F60" s="178">
        <v>2458.2409915024941</v>
      </c>
    </row>
    <row r="61" spans="1:6" x14ac:dyDescent="0.25">
      <c r="A61" s="190" t="s">
        <v>179</v>
      </c>
      <c r="B61" s="178">
        <v>32606.982793457242</v>
      </c>
      <c r="C61" s="178">
        <v>5317.1127737704692</v>
      </c>
      <c r="D61" s="178">
        <v>10374.064202026952</v>
      </c>
      <c r="E61" s="178">
        <v>15662.206760432362</v>
      </c>
      <c r="F61" s="178">
        <v>1253.599057223631</v>
      </c>
    </row>
    <row r="62" spans="1:6" x14ac:dyDescent="0.25">
      <c r="A62" s="192" t="s">
        <v>180</v>
      </c>
      <c r="B62" s="188">
        <f>SUM(B63)</f>
        <v>33106.102200389178</v>
      </c>
      <c r="C62" s="188">
        <f t="shared" ref="C62:F62" si="17">SUM(C63)</f>
        <v>5870.7913448010513</v>
      </c>
      <c r="D62" s="188">
        <f t="shared" si="17"/>
        <v>10278.71434722891</v>
      </c>
      <c r="E62" s="188">
        <f t="shared" si="17"/>
        <v>15394.419221661863</v>
      </c>
      <c r="F62" s="188">
        <f t="shared" si="17"/>
        <v>1562.1772866940787</v>
      </c>
    </row>
    <row r="63" spans="1:6" ht="16.5" customHeight="1" x14ac:dyDescent="0.25">
      <c r="A63" s="190" t="s">
        <v>180</v>
      </c>
      <c r="B63" s="178">
        <v>33106.102200389178</v>
      </c>
      <c r="C63" s="178">
        <v>5870.7913448010513</v>
      </c>
      <c r="D63" s="178">
        <v>10278.71434722891</v>
      </c>
      <c r="E63" s="178">
        <v>15394.419221661863</v>
      </c>
      <c r="F63" s="178">
        <v>1562.1772866940787</v>
      </c>
    </row>
    <row r="64" spans="1:6" x14ac:dyDescent="0.25">
      <c r="A64" s="192" t="s">
        <v>181</v>
      </c>
      <c r="B64" s="188">
        <f>SUM(B65)</f>
        <v>68334.133179598008</v>
      </c>
      <c r="C64" s="188">
        <f t="shared" ref="C64:F64" si="18">SUM(C65)</f>
        <v>13076.320590529693</v>
      </c>
      <c r="D64" s="188">
        <f t="shared" si="18"/>
        <v>20706.174467942743</v>
      </c>
      <c r="E64" s="188">
        <f t="shared" si="18"/>
        <v>31728.444031327821</v>
      </c>
      <c r="F64" s="188">
        <f t="shared" si="18"/>
        <v>2823.1940898185044</v>
      </c>
    </row>
    <row r="65" spans="1:6" x14ac:dyDescent="0.25">
      <c r="A65" s="190" t="s">
        <v>181</v>
      </c>
      <c r="B65" s="178">
        <v>68334.133179598008</v>
      </c>
      <c r="C65" s="178">
        <v>13076.320590529693</v>
      </c>
      <c r="D65" s="178">
        <v>20706.174467942743</v>
      </c>
      <c r="E65" s="178">
        <v>31728.444031327821</v>
      </c>
      <c r="F65" s="178">
        <v>2823.1940898185044</v>
      </c>
    </row>
    <row r="66" spans="1:6" x14ac:dyDescent="0.25">
      <c r="A66" s="192" t="s">
        <v>182</v>
      </c>
      <c r="B66" s="188">
        <f>SUM(B67)</f>
        <v>86834.852131321037</v>
      </c>
      <c r="C66" s="188">
        <f t="shared" ref="C66:F66" si="19">SUM(C67)</f>
        <v>15825.443889844326</v>
      </c>
      <c r="D66" s="188">
        <f t="shared" si="19"/>
        <v>27262.430483856086</v>
      </c>
      <c r="E66" s="188">
        <f t="shared" si="19"/>
        <v>40816.968126854881</v>
      </c>
      <c r="F66" s="188">
        <f t="shared" si="19"/>
        <v>2930.009630789044</v>
      </c>
    </row>
    <row r="67" spans="1:6" x14ac:dyDescent="0.25">
      <c r="A67" s="190" t="s">
        <v>182</v>
      </c>
      <c r="B67" s="178">
        <v>86834.852131321037</v>
      </c>
      <c r="C67" s="178">
        <v>15825.443889844326</v>
      </c>
      <c r="D67" s="178">
        <v>27262.430483856086</v>
      </c>
      <c r="E67" s="178">
        <v>40816.968126854881</v>
      </c>
      <c r="F67" s="178">
        <v>2930.009630789044</v>
      </c>
    </row>
    <row r="68" spans="1:6" x14ac:dyDescent="0.25">
      <c r="A68" s="192" t="s">
        <v>183</v>
      </c>
      <c r="B68" s="188">
        <v>33298.63450113107</v>
      </c>
      <c r="C68" s="188">
        <v>6118.7262965618456</v>
      </c>
      <c r="D68" s="188">
        <v>9672.2892707133651</v>
      </c>
      <c r="E68" s="188">
        <v>16176.87531926092</v>
      </c>
      <c r="F68" s="188">
        <v>1330.7436145912429</v>
      </c>
    </row>
    <row r="69" spans="1:6" ht="15.75" customHeight="1" x14ac:dyDescent="0.25">
      <c r="A69" s="190" t="s">
        <v>183</v>
      </c>
      <c r="B69" s="178">
        <v>33298.63450113107</v>
      </c>
      <c r="C69" s="178">
        <v>6118.7262965618456</v>
      </c>
      <c r="D69" s="178">
        <v>9672.2892707133651</v>
      </c>
      <c r="E69" s="178">
        <v>16176.87531926092</v>
      </c>
      <c r="F69" s="178">
        <v>1330.7436145912429</v>
      </c>
    </row>
    <row r="70" spans="1:6" x14ac:dyDescent="0.25">
      <c r="A70" s="192" t="s">
        <v>184</v>
      </c>
      <c r="B70" s="51">
        <f>SUM(B71)</f>
        <v>43115.484697850989</v>
      </c>
      <c r="C70" s="51">
        <f t="shared" ref="C70:F70" si="20">SUM(C71)</f>
        <v>7359.6856924215726</v>
      </c>
      <c r="D70" s="51">
        <f t="shared" si="20"/>
        <v>12924.354985025238</v>
      </c>
      <c r="E70" s="51">
        <f t="shared" si="20"/>
        <v>21623.834987773615</v>
      </c>
      <c r="F70" s="51">
        <f t="shared" si="20"/>
        <v>1207.6090326390931</v>
      </c>
    </row>
    <row r="71" spans="1:6" x14ac:dyDescent="0.25">
      <c r="A71" s="329" t="s">
        <v>184</v>
      </c>
      <c r="B71" s="185">
        <v>43115.484697850989</v>
      </c>
      <c r="C71" s="185">
        <v>7359.6856924215726</v>
      </c>
      <c r="D71" s="185">
        <v>12924.354985025238</v>
      </c>
      <c r="E71" s="185">
        <v>21623.834987773615</v>
      </c>
      <c r="F71" s="185">
        <v>1207.6090326390931</v>
      </c>
    </row>
    <row r="72" spans="1:6" x14ac:dyDescent="0.25">
      <c r="A72" s="13"/>
      <c r="B72" s="13"/>
      <c r="C72" s="13"/>
      <c r="D72" s="13"/>
      <c r="E72" s="13"/>
      <c r="F72" s="13"/>
    </row>
    <row r="73" spans="1:6" x14ac:dyDescent="0.25">
      <c r="A73" s="13"/>
      <c r="B73" s="13"/>
      <c r="C73" s="13"/>
      <c r="D73" s="13"/>
      <c r="E73" s="13"/>
      <c r="F73" s="13"/>
    </row>
  </sheetData>
  <mergeCells count="4">
    <mergeCell ref="A1:F1"/>
    <mergeCell ref="A2:A3"/>
    <mergeCell ref="B2:B3"/>
    <mergeCell ref="C2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72"/>
  <sheetViews>
    <sheetView workbookViewId="0">
      <selection activeCell="A9" sqref="A9"/>
    </sheetView>
  </sheetViews>
  <sheetFormatPr defaultRowHeight="15" x14ac:dyDescent="0.25"/>
  <cols>
    <col min="1" max="1" width="21.140625" style="25" customWidth="1"/>
    <col min="2" max="2" width="12.42578125" style="25" customWidth="1"/>
    <col min="3" max="3" width="9.140625" style="25"/>
    <col min="4" max="4" width="13.140625" style="25" customWidth="1"/>
    <col min="5" max="5" width="12.7109375" style="25" customWidth="1"/>
    <col min="6" max="6" width="9.140625" style="25"/>
    <col min="7" max="7" width="12.85546875" style="25" customWidth="1"/>
    <col min="8" max="16384" width="9.140625" style="25"/>
  </cols>
  <sheetData>
    <row r="1" spans="1:8" ht="22.5" customHeight="1" x14ac:dyDescent="0.25">
      <c r="A1" s="1124" t="s">
        <v>603</v>
      </c>
      <c r="B1" s="1124"/>
      <c r="C1" s="1124"/>
      <c r="D1" s="1124"/>
      <c r="E1" s="1124"/>
      <c r="F1" s="1124"/>
      <c r="G1" s="1124"/>
      <c r="H1" s="1124"/>
    </row>
    <row r="2" spans="1:8" x14ac:dyDescent="0.25">
      <c r="A2" s="1050" t="s">
        <v>523</v>
      </c>
      <c r="B2" s="1125" t="s">
        <v>448</v>
      </c>
      <c r="C2" s="1126" t="s">
        <v>449</v>
      </c>
      <c r="D2" s="1126"/>
      <c r="E2" s="1126"/>
      <c r="F2" s="1126"/>
      <c r="G2" s="1126"/>
      <c r="H2" s="1126"/>
    </row>
    <row r="3" spans="1:8" ht="24" x14ac:dyDescent="0.25">
      <c r="A3" s="1050"/>
      <c r="B3" s="1125"/>
      <c r="C3" s="499" t="s">
        <v>450</v>
      </c>
      <c r="D3" s="499" t="s">
        <v>451</v>
      </c>
      <c r="E3" s="499" t="s">
        <v>452</v>
      </c>
      <c r="F3" s="499" t="s">
        <v>453</v>
      </c>
      <c r="G3" s="500" t="s">
        <v>454</v>
      </c>
      <c r="H3" s="500" t="s">
        <v>455</v>
      </c>
    </row>
    <row r="4" spans="1:8" x14ac:dyDescent="0.25">
      <c r="A4" s="208" t="s">
        <v>163</v>
      </c>
      <c r="B4" s="209">
        <v>758654.803190512</v>
      </c>
      <c r="C4" s="209">
        <v>44605.389983786336</v>
      </c>
      <c r="D4" s="209">
        <v>445106.20263961831</v>
      </c>
      <c r="E4" s="209">
        <v>3964.4228283184061</v>
      </c>
      <c r="F4" s="209">
        <v>259561.67102757597</v>
      </c>
      <c r="G4" s="209">
        <v>5350.8441851959406</v>
      </c>
      <c r="H4" s="209">
        <v>66.272531399508964</v>
      </c>
    </row>
    <row r="5" spans="1:8" x14ac:dyDescent="0.25">
      <c r="A5" s="501"/>
      <c r="B5" s="502"/>
      <c r="C5" s="502"/>
      <c r="D5" s="502"/>
      <c r="E5" s="502"/>
      <c r="F5" s="502"/>
      <c r="G5" s="502"/>
      <c r="H5" s="502"/>
    </row>
    <row r="6" spans="1:8" x14ac:dyDescent="0.25">
      <c r="A6" s="208" t="s">
        <v>3</v>
      </c>
      <c r="B6" s="209"/>
      <c r="C6" s="209"/>
      <c r="D6" s="209"/>
      <c r="E6" s="209"/>
      <c r="F6" s="209"/>
      <c r="G6" s="209"/>
      <c r="H6" s="209"/>
    </row>
    <row r="7" spans="1:8" x14ac:dyDescent="0.25">
      <c r="A7" s="319" t="s">
        <v>4</v>
      </c>
      <c r="B7" s="211">
        <v>297400.63555584499</v>
      </c>
      <c r="C7" s="211">
        <v>26792.658994204361</v>
      </c>
      <c r="D7" s="211">
        <v>249497.52440934462</v>
      </c>
      <c r="E7" s="211">
        <v>3931.2865626186563</v>
      </c>
      <c r="F7" s="211">
        <v>16145.314099546455</v>
      </c>
      <c r="G7" s="211">
        <v>1013.9697304125017</v>
      </c>
      <c r="H7" s="211">
        <v>19.881759419852688</v>
      </c>
    </row>
    <row r="8" spans="1:8" x14ac:dyDescent="0.25">
      <c r="A8" s="319" t="s">
        <v>5</v>
      </c>
      <c r="B8" s="211">
        <v>461254.16764061985</v>
      </c>
      <c r="C8" s="211">
        <v>17812.730989559826</v>
      </c>
      <c r="D8" s="211">
        <v>195608.67822767311</v>
      </c>
      <c r="E8" s="211">
        <v>33.136265699754482</v>
      </c>
      <c r="F8" s="211">
        <v>243416.35692818495</v>
      </c>
      <c r="G8" s="211">
        <v>4336.874454783595</v>
      </c>
      <c r="H8" s="211">
        <v>46.390771979656272</v>
      </c>
    </row>
    <row r="9" spans="1:8" ht="15.75" customHeight="1" x14ac:dyDescent="0.25">
      <c r="A9" s="208" t="s">
        <v>518</v>
      </c>
      <c r="B9" s="209"/>
      <c r="C9" s="209"/>
      <c r="D9" s="209"/>
      <c r="E9" s="209"/>
      <c r="F9" s="209"/>
      <c r="G9" s="209"/>
      <c r="H9" s="209"/>
    </row>
    <row r="10" spans="1:8" x14ac:dyDescent="0.25">
      <c r="A10" s="214" t="s">
        <v>6</v>
      </c>
      <c r="B10" s="212">
        <f>SUM(B11:B14)</f>
        <v>50519.550685839975</v>
      </c>
      <c r="C10" s="212">
        <f t="shared" ref="C10:H10" si="0">SUM(C11:C14)</f>
        <v>1825.1455147424831</v>
      </c>
      <c r="D10" s="212">
        <f t="shared" si="0"/>
        <v>36864.758316287051</v>
      </c>
      <c r="E10" s="212">
        <f t="shared" si="0"/>
        <v>0</v>
      </c>
      <c r="F10" s="212">
        <f t="shared" si="0"/>
        <v>11560.580377330001</v>
      </c>
      <c r="G10" s="212">
        <f t="shared" si="0"/>
        <v>267.74102685401675</v>
      </c>
      <c r="H10" s="212">
        <f t="shared" si="0"/>
        <v>1.3254506279901794</v>
      </c>
    </row>
    <row r="11" spans="1:8" x14ac:dyDescent="0.25">
      <c r="A11" s="319" t="s">
        <v>6</v>
      </c>
      <c r="B11" s="211">
        <v>15776.838824965236</v>
      </c>
      <c r="C11" s="211">
        <v>734.29964790656493</v>
      </c>
      <c r="D11" s="211">
        <v>11140.412528256236</v>
      </c>
      <c r="E11" s="211">
        <v>0</v>
      </c>
      <c r="F11" s="211">
        <v>3855.7358768232266</v>
      </c>
      <c r="G11" s="211">
        <v>45.065321351666093</v>
      </c>
      <c r="H11" s="211">
        <v>1.3254506279901794</v>
      </c>
    </row>
    <row r="12" spans="1:8" x14ac:dyDescent="0.25">
      <c r="A12" s="319" t="s">
        <v>158</v>
      </c>
      <c r="B12" s="211">
        <v>12138.476851132702</v>
      </c>
      <c r="C12" s="211">
        <v>335.33900888151584</v>
      </c>
      <c r="D12" s="211">
        <v>10080.052025864241</v>
      </c>
      <c r="E12" s="211">
        <v>0</v>
      </c>
      <c r="F12" s="211">
        <v>1692.600451943495</v>
      </c>
      <c r="G12" s="211">
        <v>30.48536444377412</v>
      </c>
      <c r="H12" s="211">
        <v>0</v>
      </c>
    </row>
    <row r="13" spans="1:8" x14ac:dyDescent="0.25">
      <c r="A13" s="319" t="s">
        <v>159</v>
      </c>
      <c r="B13" s="211">
        <v>10137.046402867811</v>
      </c>
      <c r="C13" s="211">
        <v>385.7061327451421</v>
      </c>
      <c r="D13" s="211">
        <v>6592.7914236225652</v>
      </c>
      <c r="E13" s="211">
        <v>0</v>
      </c>
      <c r="F13" s="211">
        <v>3147.9452414765697</v>
      </c>
      <c r="G13" s="211">
        <v>10.603605023921434</v>
      </c>
      <c r="H13" s="211">
        <v>0</v>
      </c>
    </row>
    <row r="14" spans="1:8" x14ac:dyDescent="0.25">
      <c r="A14" s="319" t="s">
        <v>160</v>
      </c>
      <c r="B14" s="211">
        <v>12467.188606874221</v>
      </c>
      <c r="C14" s="211">
        <v>369.80072520926012</v>
      </c>
      <c r="D14" s="211">
        <v>9051.5023385440054</v>
      </c>
      <c r="E14" s="211">
        <v>0</v>
      </c>
      <c r="F14" s="211">
        <v>2864.2988070867109</v>
      </c>
      <c r="G14" s="211">
        <v>181.5867360346551</v>
      </c>
      <c r="H14" s="211">
        <v>0</v>
      </c>
    </row>
    <row r="15" spans="1:8" x14ac:dyDescent="0.25">
      <c r="A15" s="214" t="s">
        <v>7</v>
      </c>
      <c r="B15" s="212">
        <f>SUM(B16:B17)</f>
        <v>25032.460560219701</v>
      </c>
      <c r="C15" s="212">
        <f t="shared" ref="C15:H15" si="1">SUM(C16:C17)</f>
        <v>768.76136423430387</v>
      </c>
      <c r="D15" s="212">
        <f t="shared" si="1"/>
        <v>1838.4000210224017</v>
      </c>
      <c r="E15" s="212">
        <f t="shared" si="1"/>
        <v>0</v>
      </c>
      <c r="F15" s="212">
        <f t="shared" si="1"/>
        <v>22176.114456901261</v>
      </c>
      <c r="G15" s="212">
        <f t="shared" si="1"/>
        <v>243.8829155501935</v>
      </c>
      <c r="H15" s="212">
        <f t="shared" si="1"/>
        <v>5.3018025119607177</v>
      </c>
    </row>
    <row r="16" spans="1:8" x14ac:dyDescent="0.25">
      <c r="A16" s="319" t="s">
        <v>161</v>
      </c>
      <c r="B16" s="211">
        <v>12281.625518955621</v>
      </c>
      <c r="C16" s="211">
        <v>461.25681854058149</v>
      </c>
      <c r="D16" s="211">
        <v>848.28840191372399</v>
      </c>
      <c r="E16" s="211">
        <v>0</v>
      </c>
      <c r="F16" s="211">
        <v>10903.156865846027</v>
      </c>
      <c r="G16" s="211">
        <v>63.621630143528598</v>
      </c>
      <c r="H16" s="211">
        <v>5.3018025119607177</v>
      </c>
    </row>
    <row r="17" spans="1:8" ht="14.25" customHeight="1" x14ac:dyDescent="0.25">
      <c r="A17" s="319" t="s">
        <v>162</v>
      </c>
      <c r="B17" s="211">
        <v>12750.835041264079</v>
      </c>
      <c r="C17" s="211">
        <v>307.50454569372238</v>
      </c>
      <c r="D17" s="211">
        <v>990.1116191086777</v>
      </c>
      <c r="E17" s="211">
        <v>0</v>
      </c>
      <c r="F17" s="211">
        <v>11272.957591055236</v>
      </c>
      <c r="G17" s="211">
        <v>180.26128540666491</v>
      </c>
      <c r="H17" s="211">
        <v>0</v>
      </c>
    </row>
    <row r="18" spans="1:8" x14ac:dyDescent="0.25">
      <c r="A18" s="210" t="s">
        <v>8</v>
      </c>
      <c r="B18" s="212">
        <f>SUM(B19)</f>
        <v>26406.952861458743</v>
      </c>
      <c r="C18" s="212">
        <f t="shared" ref="C18:H18" si="2">SUM(C19)</f>
        <v>784.66677177019335</v>
      </c>
      <c r="D18" s="212">
        <f t="shared" si="2"/>
        <v>17217.603657591502</v>
      </c>
      <c r="E18" s="212">
        <f t="shared" si="2"/>
        <v>21.207210047842867</v>
      </c>
      <c r="F18" s="212">
        <f t="shared" si="2"/>
        <v>7935.4729097764293</v>
      </c>
      <c r="G18" s="212">
        <f t="shared" si="2"/>
        <v>445.35141100469951</v>
      </c>
      <c r="H18" s="212">
        <f t="shared" si="2"/>
        <v>2.6509012559803589</v>
      </c>
    </row>
    <row r="19" spans="1:8" ht="17.25" customHeight="1" x14ac:dyDescent="0.25">
      <c r="A19" s="319" t="s">
        <v>8</v>
      </c>
      <c r="B19" s="211">
        <v>26406.952861458743</v>
      </c>
      <c r="C19" s="211">
        <v>784.66677177019335</v>
      </c>
      <c r="D19" s="211">
        <v>17217.603657591502</v>
      </c>
      <c r="E19" s="211">
        <v>21.207210047842867</v>
      </c>
      <c r="F19" s="211">
        <v>7935.4729097764293</v>
      </c>
      <c r="G19" s="211">
        <v>445.35141100469951</v>
      </c>
      <c r="H19" s="211">
        <v>2.6509012559803589</v>
      </c>
    </row>
    <row r="20" spans="1:8" x14ac:dyDescent="0.25">
      <c r="A20" s="214" t="s">
        <v>9</v>
      </c>
      <c r="B20" s="211">
        <f>SUM(B21:B22)</f>
        <v>208511.94009114342</v>
      </c>
      <c r="C20" s="211">
        <f t="shared" ref="C20:H20" si="3">SUM(C21:C22)</f>
        <v>22630.744022309344</v>
      </c>
      <c r="D20" s="211">
        <f t="shared" si="3"/>
        <v>173592.9432970355</v>
      </c>
      <c r="E20" s="211">
        <f t="shared" si="3"/>
        <v>3801.3924010756368</v>
      </c>
      <c r="F20" s="211">
        <f t="shared" si="3"/>
        <v>7882.4548846571624</v>
      </c>
      <c r="G20" s="211">
        <f t="shared" si="3"/>
        <v>595.12733196759132</v>
      </c>
      <c r="H20" s="211">
        <f t="shared" si="3"/>
        <v>9.2781543959312547</v>
      </c>
    </row>
    <row r="21" spans="1:8" x14ac:dyDescent="0.25">
      <c r="A21" s="319" t="s">
        <v>9</v>
      </c>
      <c r="B21" s="211">
        <v>196922.19979999858</v>
      </c>
      <c r="C21" s="211">
        <v>22043.569394109694</v>
      </c>
      <c r="D21" s="211">
        <v>166891.46492191777</v>
      </c>
      <c r="E21" s="211">
        <v>3801.3924010756368</v>
      </c>
      <c r="F21" s="211">
        <v>3790.7887960517169</v>
      </c>
      <c r="G21" s="211">
        <v>385.7061327451421</v>
      </c>
      <c r="H21" s="211">
        <v>9.2781543959312547</v>
      </c>
    </row>
    <row r="22" spans="1:8" x14ac:dyDescent="0.25">
      <c r="A22" s="319" t="s">
        <v>163</v>
      </c>
      <c r="B22" s="211">
        <v>11589.740291144844</v>
      </c>
      <c r="C22" s="211">
        <v>587.17462819965033</v>
      </c>
      <c r="D22" s="211">
        <v>6701.4783751177447</v>
      </c>
      <c r="E22" s="211">
        <v>0</v>
      </c>
      <c r="F22" s="211">
        <v>4091.6660886054456</v>
      </c>
      <c r="G22" s="211">
        <v>209.42119922244916</v>
      </c>
      <c r="H22" s="211">
        <v>0</v>
      </c>
    </row>
    <row r="23" spans="1:8" x14ac:dyDescent="0.25">
      <c r="A23" s="210" t="s">
        <v>10</v>
      </c>
      <c r="B23" s="212">
        <f>SUM(B24)</f>
        <v>10085.353828376201</v>
      </c>
      <c r="C23" s="212">
        <f t="shared" ref="C23:H23" si="4">SUM(C24)</f>
        <v>591.15098008362099</v>
      </c>
      <c r="D23" s="212">
        <f t="shared" si="4"/>
        <v>5248.784486840711</v>
      </c>
      <c r="E23" s="212">
        <f t="shared" si="4"/>
        <v>0</v>
      </c>
      <c r="F23" s="212">
        <f t="shared" si="4"/>
        <v>4132.7550580731358</v>
      </c>
      <c r="G23" s="212">
        <f t="shared" si="4"/>
        <v>87.479741447351827</v>
      </c>
      <c r="H23" s="212">
        <f t="shared" si="4"/>
        <v>25.183561931813404</v>
      </c>
    </row>
    <row r="24" spans="1:8" x14ac:dyDescent="0.25">
      <c r="A24" s="319" t="s">
        <v>10</v>
      </c>
      <c r="B24" s="211">
        <v>10085.353828376201</v>
      </c>
      <c r="C24" s="211">
        <v>591.15098008362099</v>
      </c>
      <c r="D24" s="211">
        <v>5248.784486840711</v>
      </c>
      <c r="E24" s="211">
        <v>0</v>
      </c>
      <c r="F24" s="211">
        <v>4132.7550580731358</v>
      </c>
      <c r="G24" s="211">
        <v>87.479741447351827</v>
      </c>
      <c r="H24" s="211">
        <v>25.183561931813404</v>
      </c>
    </row>
    <row r="25" spans="1:8" x14ac:dyDescent="0.25">
      <c r="A25" s="210" t="s">
        <v>11</v>
      </c>
      <c r="B25" s="212">
        <v>41173.798307915531</v>
      </c>
      <c r="C25" s="212">
        <v>2262.5442219792535</v>
      </c>
      <c r="D25" s="212">
        <v>13034.481475653938</v>
      </c>
      <c r="E25" s="212">
        <v>2.6509012559803589</v>
      </c>
      <c r="F25" s="212">
        <v>25624.936990943574</v>
      </c>
      <c r="G25" s="212">
        <v>246.53381680617457</v>
      </c>
      <c r="H25" s="212">
        <v>2.6509012559803589</v>
      </c>
    </row>
    <row r="26" spans="1:8" ht="18" customHeight="1" x14ac:dyDescent="0.25">
      <c r="A26" s="319" t="s">
        <v>11</v>
      </c>
      <c r="B26" s="211">
        <v>41173.798307915531</v>
      </c>
      <c r="C26" s="211">
        <v>2262.5442219792535</v>
      </c>
      <c r="D26" s="211">
        <v>13034.481475653938</v>
      </c>
      <c r="E26" s="211">
        <v>2.6509012559803589</v>
      </c>
      <c r="F26" s="211">
        <v>25624.936990943574</v>
      </c>
      <c r="G26" s="211">
        <v>246.53381680617457</v>
      </c>
      <c r="H26" s="211">
        <v>2.6509012559803589</v>
      </c>
    </row>
    <row r="27" spans="1:8" x14ac:dyDescent="0.25">
      <c r="A27" s="214" t="s">
        <v>12</v>
      </c>
      <c r="B27" s="212">
        <f>SUM(B28:B29)</f>
        <v>31482.103316028402</v>
      </c>
      <c r="C27" s="212">
        <f t="shared" ref="C27:H27" si="5">SUM(C28:C29)</f>
        <v>868.17016133357185</v>
      </c>
      <c r="D27" s="212">
        <f t="shared" si="5"/>
        <v>11583.113038005067</v>
      </c>
      <c r="E27" s="212">
        <f t="shared" si="5"/>
        <v>1.3254506279901794</v>
      </c>
      <c r="F27" s="212">
        <f t="shared" si="5"/>
        <v>18763.079089827028</v>
      </c>
      <c r="G27" s="212">
        <f t="shared" si="5"/>
        <v>266.41557622602727</v>
      </c>
      <c r="H27" s="212">
        <f t="shared" si="5"/>
        <v>0</v>
      </c>
    </row>
    <row r="28" spans="1:8" x14ac:dyDescent="0.25">
      <c r="A28" s="319" t="s">
        <v>12</v>
      </c>
      <c r="B28" s="211">
        <v>23227.196804906383</v>
      </c>
      <c r="C28" s="211">
        <v>678.63072153097562</v>
      </c>
      <c r="D28" s="211">
        <v>10475.036313005259</v>
      </c>
      <c r="E28" s="211">
        <v>1.3254506279901794</v>
      </c>
      <c r="F28" s="211">
        <v>11826.995953555053</v>
      </c>
      <c r="G28" s="211">
        <v>245.20836617818438</v>
      </c>
      <c r="H28" s="211">
        <v>0</v>
      </c>
    </row>
    <row r="29" spans="1:8" x14ac:dyDescent="0.25">
      <c r="A29" s="319" t="s">
        <v>164</v>
      </c>
      <c r="B29" s="211">
        <v>8254.9065111220189</v>
      </c>
      <c r="C29" s="211">
        <v>189.53943980259626</v>
      </c>
      <c r="D29" s="211">
        <v>1108.0767249998073</v>
      </c>
      <c r="E29" s="211">
        <v>0</v>
      </c>
      <c r="F29" s="211">
        <v>6936.0831362719737</v>
      </c>
      <c r="G29" s="211">
        <v>21.207210047842867</v>
      </c>
      <c r="H29" s="211">
        <v>0</v>
      </c>
    </row>
    <row r="30" spans="1:8" x14ac:dyDescent="0.25">
      <c r="A30" s="214" t="s">
        <v>13</v>
      </c>
      <c r="B30" s="212">
        <f>SUM(B31:B33)</f>
        <v>29174.493772688766</v>
      </c>
      <c r="C30" s="212">
        <f t="shared" ref="C30:H30" si="6">SUM(C31:C33)</f>
        <v>974.2062115727831</v>
      </c>
      <c r="D30" s="212">
        <f t="shared" si="6"/>
        <v>6045.3803142629549</v>
      </c>
      <c r="E30" s="212">
        <f t="shared" si="6"/>
        <v>0</v>
      </c>
      <c r="F30" s="212">
        <f t="shared" si="6"/>
        <v>21932.231541351437</v>
      </c>
      <c r="G30" s="212">
        <f t="shared" si="6"/>
        <v>220.02480424636974</v>
      </c>
      <c r="H30" s="212">
        <f t="shared" si="6"/>
        <v>2.6509012559803589</v>
      </c>
    </row>
    <row r="31" spans="1:8" ht="17.25" customHeight="1" x14ac:dyDescent="0.25">
      <c r="A31" s="319" t="s">
        <v>13</v>
      </c>
      <c r="B31" s="211">
        <v>15937.218350952026</v>
      </c>
      <c r="C31" s="211">
        <v>479.8131273324438</v>
      </c>
      <c r="D31" s="211">
        <v>4352.7798623194749</v>
      </c>
      <c r="E31" s="211">
        <v>0</v>
      </c>
      <c r="F31" s="211">
        <v>11005.216564201257</v>
      </c>
      <c r="G31" s="211">
        <v>98.083346471273259</v>
      </c>
      <c r="H31" s="211">
        <v>1.3254506279901794</v>
      </c>
    </row>
    <row r="32" spans="1:8" x14ac:dyDescent="0.25">
      <c r="A32" s="319" t="s">
        <v>165</v>
      </c>
      <c r="B32" s="211">
        <v>8265.5101161459388</v>
      </c>
      <c r="C32" s="211">
        <v>233.27931052627264</v>
      </c>
      <c r="D32" s="211">
        <v>437.39870723675853</v>
      </c>
      <c r="E32" s="211">
        <v>0</v>
      </c>
      <c r="F32" s="211">
        <v>7545.790425147371</v>
      </c>
      <c r="G32" s="211">
        <v>47.716222607646451</v>
      </c>
      <c r="H32" s="211">
        <v>1.3254506279901794</v>
      </c>
    </row>
    <row r="33" spans="1:8" x14ac:dyDescent="0.25">
      <c r="A33" s="319" t="s">
        <v>166</v>
      </c>
      <c r="B33" s="211">
        <v>4971.7653055908022</v>
      </c>
      <c r="C33" s="211">
        <v>261.11377371406661</v>
      </c>
      <c r="D33" s="211">
        <v>1255.2017447067219</v>
      </c>
      <c r="E33" s="211">
        <v>0</v>
      </c>
      <c r="F33" s="211">
        <v>3381.2245520028087</v>
      </c>
      <c r="G33" s="211">
        <v>74.225235167450037</v>
      </c>
      <c r="H33" s="211">
        <v>0</v>
      </c>
    </row>
    <row r="34" spans="1:8" ht="14.25" customHeight="1" x14ac:dyDescent="0.25">
      <c r="A34" s="214" t="s">
        <v>14</v>
      </c>
      <c r="B34" s="212">
        <f>SUM(B35:B37)</f>
        <v>57003.655157986519</v>
      </c>
      <c r="C34" s="212">
        <f t="shared" ref="C34:H34" si="7">SUM(C35:C37)</f>
        <v>1287.0125597784654</v>
      </c>
      <c r="D34" s="212">
        <f t="shared" si="7"/>
        <v>41242.721740547182</v>
      </c>
      <c r="E34" s="212">
        <f t="shared" si="7"/>
        <v>5.3018025119607177</v>
      </c>
      <c r="F34" s="212">
        <f t="shared" si="7"/>
        <v>14158.463608190119</v>
      </c>
      <c r="G34" s="212">
        <f t="shared" si="7"/>
        <v>308.82999632171305</v>
      </c>
      <c r="H34" s="212">
        <f t="shared" si="7"/>
        <v>1.3254506279901794</v>
      </c>
    </row>
    <row r="35" spans="1:8" ht="13.5" customHeight="1" x14ac:dyDescent="0.25">
      <c r="A35" s="319" t="s">
        <v>14</v>
      </c>
      <c r="B35" s="211">
        <v>28555.508329433473</v>
      </c>
      <c r="C35" s="211">
        <v>633.56540017930809</v>
      </c>
      <c r="D35" s="211">
        <v>23318.652898237819</v>
      </c>
      <c r="E35" s="211">
        <v>3.9763518839705383</v>
      </c>
      <c r="F35" s="211">
        <v>4343.5017079235449</v>
      </c>
      <c r="G35" s="211">
        <v>255.81197120210592</v>
      </c>
      <c r="H35" s="211">
        <v>0</v>
      </c>
    </row>
    <row r="36" spans="1:8" x14ac:dyDescent="0.25">
      <c r="A36" s="319" t="s">
        <v>167</v>
      </c>
      <c r="B36" s="211">
        <v>9785.8019864504622</v>
      </c>
      <c r="C36" s="211">
        <v>161.70497661480221</v>
      </c>
      <c r="D36" s="211">
        <v>6269.3814703930066</v>
      </c>
      <c r="E36" s="211">
        <v>1.3254506279901794</v>
      </c>
      <c r="F36" s="211">
        <v>3348.0882863030588</v>
      </c>
      <c r="G36" s="211">
        <v>3.9763518839705383</v>
      </c>
      <c r="H36" s="211">
        <v>1.3254506279901794</v>
      </c>
    </row>
    <row r="37" spans="1:8" x14ac:dyDescent="0.25">
      <c r="A37" s="319" t="s">
        <v>168</v>
      </c>
      <c r="B37" s="211">
        <v>18662.344842102579</v>
      </c>
      <c r="C37" s="211">
        <v>491.74218298435528</v>
      </c>
      <c r="D37" s="211">
        <v>11654.687371916354</v>
      </c>
      <c r="E37" s="211">
        <v>0</v>
      </c>
      <c r="F37" s="211">
        <v>6466.8736139635157</v>
      </c>
      <c r="G37" s="211">
        <v>49.04167323563663</v>
      </c>
      <c r="H37" s="211">
        <v>0</v>
      </c>
    </row>
    <row r="38" spans="1:8" x14ac:dyDescent="0.25">
      <c r="A38" s="210" t="s">
        <v>15</v>
      </c>
      <c r="B38" s="212">
        <f>SUM(B39)</f>
        <v>54377.937463969974</v>
      </c>
      <c r="C38" s="212">
        <f t="shared" ref="C38:H38" si="8">SUM(C39)</f>
        <v>3444.8461821463284</v>
      </c>
      <c r="D38" s="212">
        <f t="shared" si="8"/>
        <v>38858.236060813833</v>
      </c>
      <c r="E38" s="212">
        <f t="shared" si="8"/>
        <v>49.04167323563663</v>
      </c>
      <c r="F38" s="212">
        <f t="shared" si="8"/>
        <v>11634.805612496504</v>
      </c>
      <c r="G38" s="212">
        <f t="shared" si="8"/>
        <v>388.35703400112243</v>
      </c>
      <c r="H38" s="212">
        <f t="shared" si="8"/>
        <v>2.6509012559803589</v>
      </c>
    </row>
    <row r="39" spans="1:8" x14ac:dyDescent="0.25">
      <c r="A39" s="319" t="s">
        <v>15</v>
      </c>
      <c r="B39" s="211">
        <v>54377.937463969974</v>
      </c>
      <c r="C39" s="211">
        <v>3444.8461821463284</v>
      </c>
      <c r="D39" s="211">
        <v>38858.236060813833</v>
      </c>
      <c r="E39" s="211">
        <v>49.04167323563663</v>
      </c>
      <c r="F39" s="211">
        <v>11634.805612496504</v>
      </c>
      <c r="G39" s="211">
        <v>388.35703400112243</v>
      </c>
      <c r="H39" s="211">
        <v>2.6509012559803589</v>
      </c>
    </row>
    <row r="40" spans="1:8" ht="18" customHeight="1" x14ac:dyDescent="0.25">
      <c r="A40" s="214" t="s">
        <v>169</v>
      </c>
      <c r="B40" s="212">
        <f>SUM(B41:B42)</f>
        <v>18964.547585281507</v>
      </c>
      <c r="C40" s="212">
        <f t="shared" ref="C40:H40" si="9">SUM(C41:C42)</f>
        <v>841.66114877376606</v>
      </c>
      <c r="D40" s="212">
        <f t="shared" si="9"/>
        <v>7666.4064322947943</v>
      </c>
      <c r="E40" s="212">
        <f t="shared" si="9"/>
        <v>43.739870723675914</v>
      </c>
      <c r="F40" s="212">
        <f t="shared" si="9"/>
        <v>10346.467602090563</v>
      </c>
      <c r="G40" s="212">
        <f t="shared" si="9"/>
        <v>64.947080771518785</v>
      </c>
      <c r="H40" s="212">
        <f t="shared" si="9"/>
        <v>1.3254506279901794</v>
      </c>
    </row>
    <row r="41" spans="1:8" ht="13.5" customHeight="1" x14ac:dyDescent="0.25">
      <c r="A41" s="319" t="s">
        <v>169</v>
      </c>
      <c r="B41" s="211">
        <v>10138.371853495801</v>
      </c>
      <c r="C41" s="211">
        <v>587.17462819965033</v>
      </c>
      <c r="D41" s="211">
        <v>5602.6798045140395</v>
      </c>
      <c r="E41" s="211">
        <v>37.112617583725019</v>
      </c>
      <c r="F41" s="211">
        <v>3892.8484944069464</v>
      </c>
      <c r="G41" s="211">
        <v>18.556308791862509</v>
      </c>
      <c r="H41" s="211">
        <v>0</v>
      </c>
    </row>
    <row r="42" spans="1:8" ht="15.75" customHeight="1" x14ac:dyDescent="0.25">
      <c r="A42" s="319" t="s">
        <v>170</v>
      </c>
      <c r="B42" s="211">
        <v>8826.1757317857064</v>
      </c>
      <c r="C42" s="211">
        <v>254.48652057411573</v>
      </c>
      <c r="D42" s="211">
        <v>2063.7266277807544</v>
      </c>
      <c r="E42" s="211">
        <v>6.6272531399508967</v>
      </c>
      <c r="F42" s="211">
        <v>6453.6191076836158</v>
      </c>
      <c r="G42" s="211">
        <v>46.390771979656272</v>
      </c>
      <c r="H42" s="211">
        <v>1.3254506279901794</v>
      </c>
    </row>
    <row r="43" spans="1:8" x14ac:dyDescent="0.25">
      <c r="A43" s="214" t="s">
        <v>16</v>
      </c>
      <c r="B43" s="212">
        <f>SUM(B44:B45)</f>
        <v>21657.863261357477</v>
      </c>
      <c r="C43" s="212">
        <f t="shared" ref="C43:H43" si="10">SUM(C44:C45)</f>
        <v>530.18025119607069</v>
      </c>
      <c r="D43" s="212">
        <f t="shared" si="10"/>
        <v>15689.359083518229</v>
      </c>
      <c r="E43" s="212">
        <f t="shared" si="10"/>
        <v>0</v>
      </c>
      <c r="F43" s="212">
        <f t="shared" si="10"/>
        <v>5244.8081349570512</v>
      </c>
      <c r="G43" s="212">
        <f t="shared" si="10"/>
        <v>189.53943980259567</v>
      </c>
      <c r="H43" s="212">
        <f t="shared" si="10"/>
        <v>3.9763518839705383</v>
      </c>
    </row>
    <row r="44" spans="1:8" ht="16.5" customHeight="1" x14ac:dyDescent="0.25">
      <c r="A44" s="319" t="s">
        <v>16</v>
      </c>
      <c r="B44" s="211">
        <v>16606.570918087276</v>
      </c>
      <c r="C44" s="211">
        <v>467.88407168053232</v>
      </c>
      <c r="D44" s="211">
        <v>12671.30800358468</v>
      </c>
      <c r="E44" s="211">
        <v>0</v>
      </c>
      <c r="F44" s="211">
        <v>3329.5319775111989</v>
      </c>
      <c r="G44" s="211">
        <v>133.87051342700815</v>
      </c>
      <c r="H44" s="211">
        <v>3.9763518839705383</v>
      </c>
    </row>
    <row r="45" spans="1:8" x14ac:dyDescent="0.25">
      <c r="A45" s="319" t="s">
        <v>171</v>
      </c>
      <c r="B45" s="211">
        <v>5051.2923432702019</v>
      </c>
      <c r="C45" s="211">
        <v>62.296179515538419</v>
      </c>
      <c r="D45" s="211">
        <v>3018.0510799335502</v>
      </c>
      <c r="E45" s="211">
        <v>0</v>
      </c>
      <c r="F45" s="211">
        <v>1915.2761574458523</v>
      </c>
      <c r="G45" s="211">
        <v>55.668926375587525</v>
      </c>
      <c r="H45" s="211">
        <v>0</v>
      </c>
    </row>
    <row r="46" spans="1:8" x14ac:dyDescent="0.25">
      <c r="A46" s="214" t="s">
        <v>17</v>
      </c>
      <c r="B46" s="212">
        <f>SUM(B47:B48)</f>
        <v>39057.053654992436</v>
      </c>
      <c r="C46" s="212">
        <f t="shared" ref="C46:H46" si="11">SUM(C47:C48)</f>
        <v>1532.2209259566625</v>
      </c>
      <c r="D46" s="212">
        <f t="shared" si="11"/>
        <v>21933.556991979094</v>
      </c>
      <c r="E46" s="212">
        <f t="shared" si="11"/>
        <v>1.3254506279901794</v>
      </c>
      <c r="F46" s="212">
        <f t="shared" si="11"/>
        <v>15045.190078315092</v>
      </c>
      <c r="G46" s="212">
        <f t="shared" si="11"/>
        <v>543.43475747597404</v>
      </c>
      <c r="H46" s="212">
        <f t="shared" si="11"/>
        <v>1.3254506279901794</v>
      </c>
    </row>
    <row r="47" spans="1:8" ht="13.5" customHeight="1" x14ac:dyDescent="0.25">
      <c r="A47" s="319" t="s">
        <v>17</v>
      </c>
      <c r="B47" s="211">
        <v>24113.923275032907</v>
      </c>
      <c r="C47" s="211">
        <v>1070.9641074160811</v>
      </c>
      <c r="D47" s="211">
        <v>14651.531241801731</v>
      </c>
      <c r="E47" s="211">
        <v>1.3254506279901794</v>
      </c>
      <c r="F47" s="211">
        <v>8016.325398083819</v>
      </c>
      <c r="G47" s="211">
        <v>373.77707709323062</v>
      </c>
      <c r="H47" s="211">
        <v>0</v>
      </c>
    </row>
    <row r="48" spans="1:8" x14ac:dyDescent="0.25">
      <c r="A48" s="319" t="s">
        <v>172</v>
      </c>
      <c r="B48" s="211">
        <v>14943.13037995953</v>
      </c>
      <c r="C48" s="211">
        <v>461.25681854058149</v>
      </c>
      <c r="D48" s="211">
        <v>7282.0257501773622</v>
      </c>
      <c r="E48" s="211">
        <v>0</v>
      </c>
      <c r="F48" s="211">
        <v>7028.8646802312733</v>
      </c>
      <c r="G48" s="211">
        <v>169.65768038274337</v>
      </c>
      <c r="H48" s="211">
        <v>1.3254506279901794</v>
      </c>
    </row>
    <row r="49" spans="1:8" x14ac:dyDescent="0.25">
      <c r="A49" s="214" t="s">
        <v>18</v>
      </c>
      <c r="B49" s="212">
        <f>SUM(B50:B51)</f>
        <v>17246.763571406475</v>
      </c>
      <c r="C49" s="212">
        <f t="shared" ref="C49:H49" si="12">SUM(C50:C51)</f>
        <v>789.96857428214651</v>
      </c>
      <c r="D49" s="212">
        <f t="shared" si="12"/>
        <v>6590.1405223668407</v>
      </c>
      <c r="E49" s="212">
        <f t="shared" si="12"/>
        <v>0</v>
      </c>
      <c r="F49" s="212">
        <f t="shared" si="12"/>
        <v>9779.1747333108451</v>
      </c>
      <c r="G49" s="212">
        <f t="shared" si="12"/>
        <v>86.154290819361648</v>
      </c>
      <c r="H49" s="212">
        <f t="shared" si="12"/>
        <v>1.3254506279901794</v>
      </c>
    </row>
    <row r="50" spans="1:8" x14ac:dyDescent="0.25">
      <c r="A50" s="319" t="s">
        <v>18</v>
      </c>
      <c r="B50" s="211">
        <v>10634.090388364059</v>
      </c>
      <c r="C50" s="211">
        <v>406.91334279298474</v>
      </c>
      <c r="D50" s="211">
        <v>4995.6234168946221</v>
      </c>
      <c r="E50" s="211">
        <v>0</v>
      </c>
      <c r="F50" s="211">
        <v>5216.9736717689511</v>
      </c>
      <c r="G50" s="211">
        <v>14.579956907891971</v>
      </c>
      <c r="H50" s="211">
        <v>0</v>
      </c>
    </row>
    <row r="51" spans="1:8" ht="15.75" customHeight="1" x14ac:dyDescent="0.25">
      <c r="A51" s="319" t="s">
        <v>173</v>
      </c>
      <c r="B51" s="211">
        <v>6612.6731830424151</v>
      </c>
      <c r="C51" s="211">
        <v>383.05523148916177</v>
      </c>
      <c r="D51" s="211">
        <v>1594.5171054722186</v>
      </c>
      <c r="E51" s="211">
        <v>0</v>
      </c>
      <c r="F51" s="211">
        <v>4562.201061541894</v>
      </c>
      <c r="G51" s="211">
        <v>71.574333911469679</v>
      </c>
      <c r="H51" s="211">
        <v>1.3254506279901794</v>
      </c>
    </row>
    <row r="52" spans="1:8" x14ac:dyDescent="0.25">
      <c r="A52" s="210" t="s">
        <v>174</v>
      </c>
      <c r="B52" s="212">
        <f>SUM(B53)</f>
        <v>12744.207788124129</v>
      </c>
      <c r="C52" s="212">
        <f t="shared" ref="C52:H52" si="13">SUM(C53)</f>
        <v>318.1081507176437</v>
      </c>
      <c r="D52" s="212">
        <f t="shared" si="13"/>
        <v>6477.4772189874357</v>
      </c>
      <c r="E52" s="212">
        <f t="shared" si="13"/>
        <v>0</v>
      </c>
      <c r="F52" s="212">
        <f t="shared" si="13"/>
        <v>5715.343107893189</v>
      </c>
      <c r="G52" s="212">
        <f t="shared" si="13"/>
        <v>230.62840927029225</v>
      </c>
      <c r="H52" s="212">
        <f t="shared" si="13"/>
        <v>2.6509012559803589</v>
      </c>
    </row>
    <row r="53" spans="1:8" ht="16.5" customHeight="1" x14ac:dyDescent="0.25">
      <c r="A53" s="319" t="s">
        <v>174</v>
      </c>
      <c r="B53" s="211">
        <v>12744.207788124129</v>
      </c>
      <c r="C53" s="211">
        <v>318.1081507176437</v>
      </c>
      <c r="D53" s="211">
        <v>6477.4772189874357</v>
      </c>
      <c r="E53" s="211">
        <v>0</v>
      </c>
      <c r="F53" s="211">
        <v>5715.343107893189</v>
      </c>
      <c r="G53" s="211">
        <v>230.62840927029225</v>
      </c>
      <c r="H53" s="211">
        <v>2.6509012559803589</v>
      </c>
    </row>
    <row r="54" spans="1:8" x14ac:dyDescent="0.25">
      <c r="A54" s="210" t="s">
        <v>175</v>
      </c>
      <c r="B54" s="212">
        <f>SUM(B55)</f>
        <v>14366.559356783882</v>
      </c>
      <c r="C54" s="212">
        <f t="shared" ref="C54:H54" si="14">SUM(C55)</f>
        <v>811.17578432999778</v>
      </c>
      <c r="D54" s="212">
        <f t="shared" si="14"/>
        <v>3793.4396973076969</v>
      </c>
      <c r="E54" s="212">
        <f t="shared" si="14"/>
        <v>1.3254506279901794</v>
      </c>
      <c r="F54" s="212">
        <f t="shared" si="14"/>
        <v>9633.3751642316129</v>
      </c>
      <c r="G54" s="212">
        <f t="shared" si="14"/>
        <v>125.91780965906702</v>
      </c>
      <c r="H54" s="212">
        <f t="shared" si="14"/>
        <v>1.3254506279901794</v>
      </c>
    </row>
    <row r="55" spans="1:8" x14ac:dyDescent="0.25">
      <c r="A55" s="319" t="s">
        <v>175</v>
      </c>
      <c r="B55" s="211">
        <v>14366.559356783882</v>
      </c>
      <c r="C55" s="211">
        <v>811.17578432999778</v>
      </c>
      <c r="D55" s="211">
        <v>3793.4396973076969</v>
      </c>
      <c r="E55" s="211">
        <v>1.3254506279901794</v>
      </c>
      <c r="F55" s="211">
        <v>9633.3751642316129</v>
      </c>
      <c r="G55" s="211">
        <v>125.91780965906702</v>
      </c>
      <c r="H55" s="211">
        <v>1.3254506279901794</v>
      </c>
    </row>
    <row r="56" spans="1:8" x14ac:dyDescent="0.25">
      <c r="A56" s="214" t="s">
        <v>176</v>
      </c>
      <c r="B56" s="212">
        <f>SUM(B57:B58)</f>
        <v>17600.658889079801</v>
      </c>
      <c r="C56" s="212">
        <f t="shared" ref="C56:H56" si="15">SUM(C57:C58)</f>
        <v>857.56655630965076</v>
      </c>
      <c r="D56" s="212">
        <f t="shared" si="15"/>
        <v>3715.2381102563322</v>
      </c>
      <c r="E56" s="212">
        <f t="shared" si="15"/>
        <v>2.6509012559803589</v>
      </c>
      <c r="F56" s="212">
        <f t="shared" si="15"/>
        <v>12757.462294404362</v>
      </c>
      <c r="G56" s="212">
        <f t="shared" si="15"/>
        <v>267.74102685401749</v>
      </c>
      <c r="H56" s="212">
        <f t="shared" si="15"/>
        <v>0</v>
      </c>
    </row>
    <row r="57" spans="1:8" ht="17.25" customHeight="1" x14ac:dyDescent="0.25">
      <c r="A57" s="319" t="s">
        <v>176</v>
      </c>
      <c r="B57" s="211">
        <v>10547.936097544709</v>
      </c>
      <c r="C57" s="211">
        <v>698.51248095082894</v>
      </c>
      <c r="D57" s="211">
        <v>3397.1299595386886</v>
      </c>
      <c r="E57" s="211">
        <v>2.6509012559803589</v>
      </c>
      <c r="F57" s="211">
        <v>6188.5289820856169</v>
      </c>
      <c r="G57" s="211">
        <v>261.11377371406661</v>
      </c>
      <c r="H57" s="211">
        <v>0</v>
      </c>
    </row>
    <row r="58" spans="1:8" ht="15" customHeight="1" x14ac:dyDescent="0.25">
      <c r="A58" s="319" t="s">
        <v>177</v>
      </c>
      <c r="B58" s="211">
        <v>7052.7227915350932</v>
      </c>
      <c r="C58" s="211">
        <v>159.05407535882182</v>
      </c>
      <c r="D58" s="211">
        <v>318.1081507176437</v>
      </c>
      <c r="E58" s="211">
        <v>0</v>
      </c>
      <c r="F58" s="211">
        <v>6568.9333123187453</v>
      </c>
      <c r="G58" s="211">
        <v>6.6272531399508967</v>
      </c>
      <c r="H58" s="211">
        <v>0</v>
      </c>
    </row>
    <row r="59" spans="1:8" ht="18.75" customHeight="1" x14ac:dyDescent="0.25">
      <c r="A59" s="214" t="s">
        <v>178</v>
      </c>
      <c r="B59" s="212">
        <f>SUM(B60:B61)</f>
        <v>24754.11592834289</v>
      </c>
      <c r="C59" s="212">
        <f t="shared" ref="C59:H59" si="16">SUM(C60:C61)</f>
        <v>629.58904829533458</v>
      </c>
      <c r="D59" s="212">
        <f t="shared" si="16"/>
        <v>5837.2845656683285</v>
      </c>
      <c r="E59" s="212">
        <f t="shared" si="16"/>
        <v>0</v>
      </c>
      <c r="F59" s="212">
        <f t="shared" si="16"/>
        <v>18080.472016412179</v>
      </c>
      <c r="G59" s="212">
        <f t="shared" si="16"/>
        <v>205.44484733847787</v>
      </c>
      <c r="H59" s="212">
        <f t="shared" si="16"/>
        <v>1.3254506279901794</v>
      </c>
    </row>
    <row r="60" spans="1:8" ht="15" customHeight="1" x14ac:dyDescent="0.25">
      <c r="A60" s="319" t="s">
        <v>178</v>
      </c>
      <c r="B60" s="211">
        <v>17179.16558937974</v>
      </c>
      <c r="C60" s="211">
        <v>463.90771979656182</v>
      </c>
      <c r="D60" s="211">
        <v>5405.1876609435303</v>
      </c>
      <c r="E60" s="211">
        <v>0</v>
      </c>
      <c r="F60" s="211">
        <v>11170.897892700006</v>
      </c>
      <c r="G60" s="211">
        <v>137.84686531097873</v>
      </c>
      <c r="H60" s="211">
        <v>1.3254506279901794</v>
      </c>
    </row>
    <row r="61" spans="1:8" x14ac:dyDescent="0.25">
      <c r="A61" s="319" t="s">
        <v>179</v>
      </c>
      <c r="B61" s="211">
        <v>7574.9503389631509</v>
      </c>
      <c r="C61" s="211">
        <v>165.68132849877279</v>
      </c>
      <c r="D61" s="211">
        <v>432.09690472479787</v>
      </c>
      <c r="E61" s="211">
        <v>0</v>
      </c>
      <c r="F61" s="211">
        <v>6909.5741237121738</v>
      </c>
      <c r="G61" s="211">
        <v>67.597982027499143</v>
      </c>
      <c r="H61" s="211">
        <v>0</v>
      </c>
    </row>
    <row r="62" spans="1:8" x14ac:dyDescent="0.25">
      <c r="A62" s="210" t="s">
        <v>180</v>
      </c>
      <c r="B62" s="212">
        <f>SUM(B63)</f>
        <v>7483.4942456318413</v>
      </c>
      <c r="C62" s="212">
        <f t="shared" ref="C62:G62" si="17">SUM(C63)</f>
        <v>286.29733564587974</v>
      </c>
      <c r="D62" s="212">
        <f t="shared" si="17"/>
        <v>1391.7231593897147</v>
      </c>
      <c r="E62" s="212">
        <f t="shared" si="17"/>
        <v>0</v>
      </c>
      <c r="F62" s="212">
        <f t="shared" si="17"/>
        <v>5763.0593305008288</v>
      </c>
      <c r="G62" s="212">
        <f t="shared" si="17"/>
        <v>42.414420095685735</v>
      </c>
      <c r="H62" s="212">
        <f>SUM(H63)</f>
        <v>0</v>
      </c>
    </row>
    <row r="63" spans="1:8" ht="17.25" customHeight="1" x14ac:dyDescent="0.25">
      <c r="A63" s="319" t="s">
        <v>180</v>
      </c>
      <c r="B63" s="211">
        <v>7483.4942456318413</v>
      </c>
      <c r="C63" s="211">
        <v>286.29733564587974</v>
      </c>
      <c r="D63" s="211">
        <v>1391.7231593897147</v>
      </c>
      <c r="E63" s="211">
        <v>0</v>
      </c>
      <c r="F63" s="211">
        <v>5763.0593305008288</v>
      </c>
      <c r="G63" s="211">
        <v>42.414420095685735</v>
      </c>
      <c r="H63" s="211">
        <v>0</v>
      </c>
    </row>
    <row r="64" spans="1:8" x14ac:dyDescent="0.25">
      <c r="A64" s="210" t="s">
        <v>181</v>
      </c>
      <c r="B64" s="212">
        <f>SUM(B65)</f>
        <v>15534.281360043067</v>
      </c>
      <c r="C64" s="212">
        <f t="shared" ref="C64:H64" si="18">SUM(C65)</f>
        <v>831.05754374985111</v>
      </c>
      <c r="D64" s="212">
        <f t="shared" si="18"/>
        <v>6082.4929318464174</v>
      </c>
      <c r="E64" s="212">
        <f t="shared" si="18"/>
        <v>2.6509012559803589</v>
      </c>
      <c r="F64" s="212">
        <f t="shared" si="18"/>
        <v>8546.5056492798176</v>
      </c>
      <c r="G64" s="212">
        <f t="shared" si="18"/>
        <v>71.574333911469679</v>
      </c>
      <c r="H64" s="212">
        <f t="shared" si="18"/>
        <v>0</v>
      </c>
    </row>
    <row r="65" spans="1:8" x14ac:dyDescent="0.25">
      <c r="A65" s="319" t="s">
        <v>181</v>
      </c>
      <c r="B65" s="211">
        <v>15534.281360043067</v>
      </c>
      <c r="C65" s="211">
        <v>831.05754374985111</v>
      </c>
      <c r="D65" s="211">
        <v>6082.4929318464174</v>
      </c>
      <c r="E65" s="211">
        <v>2.6509012559803589</v>
      </c>
      <c r="F65" s="211">
        <v>8546.5056492798176</v>
      </c>
      <c r="G65" s="211">
        <v>71.574333911469679</v>
      </c>
      <c r="H65" s="211">
        <v>0</v>
      </c>
    </row>
    <row r="66" spans="1:8" x14ac:dyDescent="0.25">
      <c r="A66" s="210" t="s">
        <v>182</v>
      </c>
      <c r="B66" s="212">
        <f>SUM(B67)</f>
        <v>17442.930264350111</v>
      </c>
      <c r="C66" s="212">
        <f t="shared" ref="C66:H66" si="19">SUM(C67)</f>
        <v>576.57102317572856</v>
      </c>
      <c r="D66" s="212">
        <f t="shared" si="19"/>
        <v>11481.053339649665</v>
      </c>
      <c r="E66" s="212">
        <f t="shared" si="19"/>
        <v>0</v>
      </c>
      <c r="F66" s="212">
        <f t="shared" si="19"/>
        <v>5222.2754742809111</v>
      </c>
      <c r="G66" s="212">
        <f t="shared" si="19"/>
        <v>163.0304272427924</v>
      </c>
      <c r="H66" s="212">
        <f t="shared" si="19"/>
        <v>0</v>
      </c>
    </row>
    <row r="67" spans="1:8" x14ac:dyDescent="0.25">
      <c r="A67" s="319" t="s">
        <v>182</v>
      </c>
      <c r="B67" s="211">
        <v>17442.930264350111</v>
      </c>
      <c r="C67" s="211">
        <v>576.57102317572856</v>
      </c>
      <c r="D67" s="211">
        <v>11481.053339649665</v>
      </c>
      <c r="E67" s="211">
        <v>0</v>
      </c>
      <c r="F67" s="211">
        <v>5222.2754742809111</v>
      </c>
      <c r="G67" s="211">
        <v>163.0304272427924</v>
      </c>
      <c r="H67" s="211">
        <v>0</v>
      </c>
    </row>
    <row r="68" spans="1:8" x14ac:dyDescent="0.25">
      <c r="A68" s="210" t="s">
        <v>183</v>
      </c>
      <c r="B68" s="212">
        <v>8061.3907194354788</v>
      </c>
      <c r="C68" s="212">
        <v>477.16222607646347</v>
      </c>
      <c r="D68" s="212">
        <v>1582.5880498203067</v>
      </c>
      <c r="E68" s="212">
        <v>0</v>
      </c>
      <c r="F68" s="212">
        <v>5998.9895422830477</v>
      </c>
      <c r="G68" s="212">
        <v>2.6509012559803589</v>
      </c>
      <c r="H68" s="212">
        <v>0</v>
      </c>
    </row>
    <row r="69" spans="1:8" ht="16.5" customHeight="1" x14ac:dyDescent="0.25">
      <c r="A69" s="319" t="s">
        <v>183</v>
      </c>
      <c r="B69" s="211">
        <v>8061.3907194354788</v>
      </c>
      <c r="C69" s="211">
        <v>477.16222607646347</v>
      </c>
      <c r="D69" s="211">
        <v>1582.5880498203067</v>
      </c>
      <c r="E69" s="211">
        <v>0</v>
      </c>
      <c r="F69" s="211">
        <v>5998.9895422830477</v>
      </c>
      <c r="G69" s="211">
        <v>2.6509012559803589</v>
      </c>
      <c r="H69" s="211">
        <v>0</v>
      </c>
    </row>
    <row r="70" spans="1:8" x14ac:dyDescent="0.25">
      <c r="A70" s="210" t="s">
        <v>184</v>
      </c>
      <c r="B70" s="214">
        <f>SUM(B71)</f>
        <v>9972.6905249970514</v>
      </c>
      <c r="C70" s="214">
        <f t="shared" ref="C70:H70" si="20">SUM(C71)</f>
        <v>686.58342529891695</v>
      </c>
      <c r="D70" s="214">
        <f t="shared" si="20"/>
        <v>7339.0201271809319</v>
      </c>
      <c r="E70" s="214">
        <f t="shared" si="20"/>
        <v>31.810815071764299</v>
      </c>
      <c r="F70" s="214">
        <f t="shared" si="20"/>
        <v>1627.6533711719742</v>
      </c>
      <c r="G70" s="214">
        <f t="shared" si="20"/>
        <v>287.62278627386991</v>
      </c>
      <c r="H70" s="214">
        <f t="shared" si="20"/>
        <v>0</v>
      </c>
    </row>
    <row r="71" spans="1:8" x14ac:dyDescent="0.25">
      <c r="A71" s="327" t="s">
        <v>184</v>
      </c>
      <c r="B71" s="305">
        <v>9972.6905249970514</v>
      </c>
      <c r="C71" s="305">
        <v>686.58342529891695</v>
      </c>
      <c r="D71" s="305">
        <v>7339.0201271809319</v>
      </c>
      <c r="E71" s="305">
        <v>31.810815071764299</v>
      </c>
      <c r="F71" s="305">
        <v>1627.6533711719742</v>
      </c>
      <c r="G71" s="305">
        <v>287.62278627386991</v>
      </c>
      <c r="H71" s="305">
        <v>0</v>
      </c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73"/>
  <sheetViews>
    <sheetView workbookViewId="0">
      <selection activeCell="A9" sqref="A9"/>
    </sheetView>
  </sheetViews>
  <sheetFormatPr defaultRowHeight="15" x14ac:dyDescent="0.25"/>
  <cols>
    <col min="1" max="1" width="21.7109375" style="25" customWidth="1"/>
    <col min="2" max="2" width="15.5703125" style="25" customWidth="1"/>
    <col min="3" max="3" width="15" style="25" customWidth="1"/>
    <col min="4" max="4" width="15.28515625" style="25" customWidth="1"/>
    <col min="5" max="5" width="16.7109375" style="25" customWidth="1"/>
    <col min="6" max="16384" width="9.140625" style="25"/>
  </cols>
  <sheetData>
    <row r="1" spans="1:5" ht="40.5" customHeight="1" x14ac:dyDescent="0.25">
      <c r="A1" s="1049" t="s">
        <v>460</v>
      </c>
      <c r="B1" s="1049"/>
      <c r="C1" s="1049"/>
      <c r="D1" s="1049"/>
      <c r="E1" s="1049"/>
    </row>
    <row r="2" spans="1:5" x14ac:dyDescent="0.25">
      <c r="A2" s="1050" t="s">
        <v>523</v>
      </c>
      <c r="B2" s="1053" t="s">
        <v>456</v>
      </c>
      <c r="C2" s="1126" t="s">
        <v>457</v>
      </c>
      <c r="D2" s="1126"/>
      <c r="E2" s="1126"/>
    </row>
    <row r="3" spans="1:5" ht="36.75" x14ac:dyDescent="0.25">
      <c r="A3" s="1050"/>
      <c r="B3" s="1053"/>
      <c r="C3" s="503" t="s">
        <v>458</v>
      </c>
      <c r="D3" s="503" t="s">
        <v>604</v>
      </c>
      <c r="E3" s="858" t="s">
        <v>459</v>
      </c>
    </row>
    <row r="4" spans="1:5" x14ac:dyDescent="0.25">
      <c r="A4" s="379" t="s">
        <v>163</v>
      </c>
      <c r="B4" s="380">
        <v>758654.80319051177</v>
      </c>
      <c r="C4" s="380">
        <v>754463.72830493969</v>
      </c>
      <c r="D4" s="380">
        <v>3841.1559199153367</v>
      </c>
      <c r="E4" s="380">
        <v>349.91896578940765</v>
      </c>
    </row>
    <row r="5" spans="1:5" x14ac:dyDescent="0.25">
      <c r="A5" s="382"/>
      <c r="B5" s="381"/>
      <c r="C5" s="381"/>
      <c r="D5" s="381"/>
      <c r="E5" s="381"/>
    </row>
    <row r="6" spans="1:5" x14ac:dyDescent="0.25">
      <c r="A6" s="379" t="s">
        <v>3</v>
      </c>
      <c r="B6" s="380"/>
      <c r="C6" s="380"/>
      <c r="D6" s="380"/>
      <c r="E6" s="380"/>
    </row>
    <row r="7" spans="1:5" x14ac:dyDescent="0.25">
      <c r="A7" s="373" t="s">
        <v>4</v>
      </c>
      <c r="B7" s="374">
        <v>297400.63555584499</v>
      </c>
      <c r="C7" s="374">
        <v>295045.30978987768</v>
      </c>
      <c r="D7" s="374">
        <v>2246.6388144433736</v>
      </c>
      <c r="E7" s="374">
        <v>108.68695149519469</v>
      </c>
    </row>
    <row r="8" spans="1:5" x14ac:dyDescent="0.25">
      <c r="A8" s="373" t="s">
        <v>5</v>
      </c>
      <c r="B8" s="374">
        <v>461254.16764061985</v>
      </c>
      <c r="C8" s="374">
        <v>459418.41852083104</v>
      </c>
      <c r="D8" s="374">
        <v>1594.5171054722186</v>
      </c>
      <c r="E8" s="374">
        <v>241.2320142942138</v>
      </c>
    </row>
    <row r="9" spans="1:5" ht="15" customHeight="1" x14ac:dyDescent="0.25">
      <c r="A9" s="378" t="s">
        <v>556</v>
      </c>
      <c r="B9" s="377"/>
      <c r="C9" s="377"/>
      <c r="D9" s="377"/>
      <c r="E9" s="377"/>
    </row>
    <row r="10" spans="1:5" x14ac:dyDescent="0.25">
      <c r="A10" s="375" t="s">
        <v>6</v>
      </c>
      <c r="B10" s="376">
        <f>SUM(B11:B14)</f>
        <v>50519.550685839975</v>
      </c>
      <c r="C10" s="376">
        <f t="shared" ref="C10:E10" si="0">SUM(C11:C14)</f>
        <v>50357.845709225192</v>
      </c>
      <c r="D10" s="376">
        <f t="shared" si="0"/>
        <v>132.54506279901793</v>
      </c>
      <c r="E10" s="376">
        <f t="shared" si="0"/>
        <v>29.159913815783945</v>
      </c>
    </row>
    <row r="11" spans="1:5" x14ac:dyDescent="0.25">
      <c r="A11" s="373" t="s">
        <v>6</v>
      </c>
      <c r="B11" s="374">
        <v>15776.838824965236</v>
      </c>
      <c r="C11" s="374">
        <v>15730.448052985586</v>
      </c>
      <c r="D11" s="374">
        <v>39.763518839705377</v>
      </c>
      <c r="E11" s="374">
        <v>6.6272531399508967</v>
      </c>
    </row>
    <row r="12" spans="1:5" x14ac:dyDescent="0.25">
      <c r="A12" s="373" t="s">
        <v>158</v>
      </c>
      <c r="B12" s="374">
        <v>12138.476851132702</v>
      </c>
      <c r="C12" s="374">
        <v>12110.642387944912</v>
      </c>
      <c r="D12" s="374">
        <v>22.532660675833046</v>
      </c>
      <c r="E12" s="374">
        <v>5.3018025119607177</v>
      </c>
    </row>
    <row r="13" spans="1:5" x14ac:dyDescent="0.25">
      <c r="A13" s="373" t="s">
        <v>159</v>
      </c>
      <c r="B13" s="374">
        <v>10137.046402867811</v>
      </c>
      <c r="C13" s="374">
        <v>10090.655630888161</v>
      </c>
      <c r="D13" s="374">
        <v>42.414420095685735</v>
      </c>
      <c r="E13" s="374">
        <v>3.9763518839705383</v>
      </c>
    </row>
    <row r="14" spans="1:5" x14ac:dyDescent="0.25">
      <c r="A14" s="373" t="s">
        <v>160</v>
      </c>
      <c r="B14" s="374">
        <v>12467.188606874221</v>
      </c>
      <c r="C14" s="374">
        <v>12426.099637406531</v>
      </c>
      <c r="D14" s="374">
        <v>27.834463187793762</v>
      </c>
      <c r="E14" s="374">
        <v>13.254506279901792</v>
      </c>
    </row>
    <row r="15" spans="1:5" x14ac:dyDescent="0.25">
      <c r="A15" s="375" t="s">
        <v>7</v>
      </c>
      <c r="B15" s="376">
        <f>SUM(B16:B17)</f>
        <v>25032.460560219701</v>
      </c>
      <c r="C15" s="376">
        <f t="shared" ref="C15:E15" si="1">SUM(C16:C17)</f>
        <v>24950.282621284321</v>
      </c>
      <c r="D15" s="376">
        <f t="shared" si="1"/>
        <v>76.876136423430395</v>
      </c>
      <c r="E15" s="376">
        <f t="shared" si="1"/>
        <v>5.3018025119607177</v>
      </c>
    </row>
    <row r="16" spans="1:5" x14ac:dyDescent="0.25">
      <c r="A16" s="373" t="s">
        <v>161</v>
      </c>
      <c r="B16" s="374">
        <v>12281.625518955621</v>
      </c>
      <c r="C16" s="374">
        <v>12221.980240696072</v>
      </c>
      <c r="D16" s="374">
        <v>54.343475747597346</v>
      </c>
      <c r="E16" s="374">
        <v>5.3018025119607177</v>
      </c>
    </row>
    <row r="17" spans="1:5" ht="15" customHeight="1" x14ac:dyDescent="0.25">
      <c r="A17" s="373" t="s">
        <v>162</v>
      </c>
      <c r="B17" s="374">
        <v>12750.835041264079</v>
      </c>
      <c r="C17" s="374">
        <v>12728.302380588249</v>
      </c>
      <c r="D17" s="374">
        <v>22.532660675833046</v>
      </c>
      <c r="E17" s="374">
        <v>0</v>
      </c>
    </row>
    <row r="18" spans="1:5" x14ac:dyDescent="0.25">
      <c r="A18" s="504" t="s">
        <v>8</v>
      </c>
      <c r="B18" s="376">
        <f>SUM(B19)</f>
        <v>26406.952861458743</v>
      </c>
      <c r="C18" s="376">
        <f t="shared" ref="C18:E18" si="2">SUM(C19)</f>
        <v>26339.354879431161</v>
      </c>
      <c r="D18" s="376">
        <f t="shared" si="2"/>
        <v>62.296179515538419</v>
      </c>
      <c r="E18" s="376">
        <f t="shared" si="2"/>
        <v>5.3018025119607177</v>
      </c>
    </row>
    <row r="19" spans="1:5" ht="15.75" customHeight="1" x14ac:dyDescent="0.25">
      <c r="A19" s="373" t="s">
        <v>8</v>
      </c>
      <c r="B19" s="374">
        <v>26406.952861458743</v>
      </c>
      <c r="C19" s="374">
        <v>26339.354879431161</v>
      </c>
      <c r="D19" s="374">
        <v>62.296179515538419</v>
      </c>
      <c r="E19" s="374">
        <v>5.3018025119607177</v>
      </c>
    </row>
    <row r="20" spans="1:5" x14ac:dyDescent="0.25">
      <c r="A20" s="375" t="s">
        <v>9</v>
      </c>
      <c r="B20" s="376">
        <f>SUM(B21:B22)</f>
        <v>208511.94009114342</v>
      </c>
      <c r="C20" s="376">
        <f t="shared" ref="C20:E20" si="3">SUM(C21:C22)</f>
        <v>206970.44101080557</v>
      </c>
      <c r="D20" s="376">
        <f t="shared" si="3"/>
        <v>1465.9483945571662</v>
      </c>
      <c r="E20" s="376">
        <f t="shared" si="3"/>
        <v>75.550685795440216</v>
      </c>
    </row>
    <row r="21" spans="1:5" x14ac:dyDescent="0.25">
      <c r="A21" s="373" t="s">
        <v>9</v>
      </c>
      <c r="B21" s="374">
        <v>196922.19979999858</v>
      </c>
      <c r="C21" s="374">
        <v>195411.1860841045</v>
      </c>
      <c r="D21" s="374">
        <v>1438.1139313693725</v>
      </c>
      <c r="E21" s="374">
        <v>72.899784539459858</v>
      </c>
    </row>
    <row r="22" spans="1:5" x14ac:dyDescent="0.25">
      <c r="A22" s="373" t="s">
        <v>163</v>
      </c>
      <c r="B22" s="374">
        <v>11589.740291144844</v>
      </c>
      <c r="C22" s="374">
        <v>11559.254926701075</v>
      </c>
      <c r="D22" s="374">
        <v>27.834463187793762</v>
      </c>
      <c r="E22" s="374">
        <v>2.6509012559803589</v>
      </c>
    </row>
    <row r="23" spans="1:5" x14ac:dyDescent="0.25">
      <c r="A23" s="504" t="s">
        <v>10</v>
      </c>
      <c r="B23" s="376">
        <f>SUM(B24)</f>
        <v>10085.353828376201</v>
      </c>
      <c r="C23" s="376">
        <f t="shared" ref="C23:E23" si="4">SUM(C24)</f>
        <v>9992.5722844169013</v>
      </c>
      <c r="D23" s="376">
        <f t="shared" si="4"/>
        <v>67.597982027499143</v>
      </c>
      <c r="E23" s="376">
        <f t="shared" si="4"/>
        <v>25.183561931813404</v>
      </c>
    </row>
    <row r="24" spans="1:5" x14ac:dyDescent="0.25">
      <c r="A24" s="373" t="s">
        <v>10</v>
      </c>
      <c r="B24" s="374">
        <v>10085.353828376201</v>
      </c>
      <c r="C24" s="374">
        <v>9992.5722844169013</v>
      </c>
      <c r="D24" s="374">
        <v>67.597982027499143</v>
      </c>
      <c r="E24" s="374">
        <v>25.183561931813404</v>
      </c>
    </row>
    <row r="25" spans="1:5" x14ac:dyDescent="0.25">
      <c r="A25" s="504" t="s">
        <v>11</v>
      </c>
      <c r="B25" s="376">
        <v>41173.798307915531</v>
      </c>
      <c r="C25" s="376">
        <v>40953.77350366889</v>
      </c>
      <c r="D25" s="376">
        <v>202.79394608249819</v>
      </c>
      <c r="E25" s="376">
        <v>17.23085816387233</v>
      </c>
    </row>
    <row r="26" spans="1:5" ht="17.25" customHeight="1" x14ac:dyDescent="0.25">
      <c r="A26" s="373" t="s">
        <v>11</v>
      </c>
      <c r="B26" s="374">
        <v>41173.798307915531</v>
      </c>
      <c r="C26" s="374">
        <v>40953.77350366889</v>
      </c>
      <c r="D26" s="374">
        <v>202.79394608249819</v>
      </c>
      <c r="E26" s="374">
        <v>17.23085816387233</v>
      </c>
    </row>
    <row r="27" spans="1:5" x14ac:dyDescent="0.25">
      <c r="A27" s="375" t="s">
        <v>12</v>
      </c>
      <c r="B27" s="376">
        <f>SUM(B28:B29)</f>
        <v>31482.103316028402</v>
      </c>
      <c r="C27" s="376">
        <f t="shared" ref="C27:E27" si="5">SUM(C28:C29)</f>
        <v>31276.658468689682</v>
      </c>
      <c r="D27" s="376">
        <f t="shared" si="5"/>
        <v>201.46849545450794</v>
      </c>
      <c r="E27" s="376">
        <f t="shared" si="5"/>
        <v>3.9763518839705383</v>
      </c>
    </row>
    <row r="28" spans="1:5" x14ac:dyDescent="0.25">
      <c r="A28" s="373" t="s">
        <v>12</v>
      </c>
      <c r="B28" s="374">
        <v>23227.196804906383</v>
      </c>
      <c r="C28" s="374">
        <v>23028.379210707611</v>
      </c>
      <c r="D28" s="374">
        <v>196.16669294254723</v>
      </c>
      <c r="E28" s="374">
        <v>2.6509012559803589</v>
      </c>
    </row>
    <row r="29" spans="1:5" x14ac:dyDescent="0.25">
      <c r="A29" s="373" t="s">
        <v>164</v>
      </c>
      <c r="B29" s="374">
        <v>8254.9065111220189</v>
      </c>
      <c r="C29" s="374">
        <v>8248.2792579820689</v>
      </c>
      <c r="D29" s="374">
        <v>5.3018025119607177</v>
      </c>
      <c r="E29" s="374">
        <v>1.3254506279901794</v>
      </c>
    </row>
    <row r="30" spans="1:5" x14ac:dyDescent="0.25">
      <c r="A30" s="375" t="s">
        <v>13</v>
      </c>
      <c r="B30" s="376">
        <f>SUM(B31:B33)</f>
        <v>29174.493772688766</v>
      </c>
      <c r="C30" s="376">
        <f t="shared" ref="C30:E30" si="6">SUM(C31:C33)</f>
        <v>29010.137894818006</v>
      </c>
      <c r="D30" s="376">
        <f t="shared" si="6"/>
        <v>74.225235167450037</v>
      </c>
      <c r="E30" s="376">
        <f t="shared" si="6"/>
        <v>90.130642703332185</v>
      </c>
    </row>
    <row r="31" spans="1:5" ht="13.5" customHeight="1" x14ac:dyDescent="0.25">
      <c r="A31" s="373" t="s">
        <v>13</v>
      </c>
      <c r="B31" s="374">
        <v>15937.218350952026</v>
      </c>
      <c r="C31" s="374">
        <v>15868.294918296546</v>
      </c>
      <c r="D31" s="374">
        <v>63.621630143528598</v>
      </c>
      <c r="E31" s="374">
        <v>5.3018025119607177</v>
      </c>
    </row>
    <row r="32" spans="1:5" x14ac:dyDescent="0.25">
      <c r="A32" s="373" t="s">
        <v>165</v>
      </c>
      <c r="B32" s="374">
        <v>8265.5101161459388</v>
      </c>
      <c r="C32" s="374">
        <v>8180.6812759545783</v>
      </c>
      <c r="D32" s="374">
        <v>6.6272531399508967</v>
      </c>
      <c r="E32" s="374">
        <v>78.201587051420574</v>
      </c>
    </row>
    <row r="33" spans="1:5" x14ac:dyDescent="0.25">
      <c r="A33" s="373" t="s">
        <v>166</v>
      </c>
      <c r="B33" s="374">
        <v>4971.7653055908022</v>
      </c>
      <c r="C33" s="374">
        <v>4961.1617005668822</v>
      </c>
      <c r="D33" s="374">
        <v>3.9763518839705383</v>
      </c>
      <c r="E33" s="374">
        <v>6.6272531399508967</v>
      </c>
    </row>
    <row r="34" spans="1:5" ht="12.75" customHeight="1" x14ac:dyDescent="0.25">
      <c r="A34" s="375" t="s">
        <v>14</v>
      </c>
      <c r="B34" s="376">
        <f>SUM(B35:B37)</f>
        <v>57003.655157986519</v>
      </c>
      <c r="C34" s="376">
        <f t="shared" ref="C34:E34" si="7">SUM(C35:C37)</f>
        <v>56770.375847460004</v>
      </c>
      <c r="D34" s="376">
        <f t="shared" si="7"/>
        <v>225.32660675833046</v>
      </c>
      <c r="E34" s="376">
        <f t="shared" si="7"/>
        <v>7.9527037679410757</v>
      </c>
    </row>
    <row r="35" spans="1:5" ht="16.5" customHeight="1" x14ac:dyDescent="0.25">
      <c r="A35" s="373" t="s">
        <v>14</v>
      </c>
      <c r="B35" s="374">
        <v>28555.508329433473</v>
      </c>
      <c r="C35" s="374">
        <v>28450.797729822119</v>
      </c>
      <c r="D35" s="374">
        <v>99.408797099263438</v>
      </c>
      <c r="E35" s="374">
        <v>5.3018025119607177</v>
      </c>
    </row>
    <row r="36" spans="1:5" x14ac:dyDescent="0.25">
      <c r="A36" s="373" t="s">
        <v>167</v>
      </c>
      <c r="B36" s="374">
        <v>9785.8019864504622</v>
      </c>
      <c r="C36" s="374">
        <v>9746.0384676107624</v>
      </c>
      <c r="D36" s="374">
        <v>38.438068211715198</v>
      </c>
      <c r="E36" s="374">
        <v>1.3254506279901794</v>
      </c>
    </row>
    <row r="37" spans="1:5" x14ac:dyDescent="0.25">
      <c r="A37" s="373" t="s">
        <v>168</v>
      </c>
      <c r="B37" s="374">
        <v>18662.344842102579</v>
      </c>
      <c r="C37" s="374">
        <v>18573.539650027127</v>
      </c>
      <c r="D37" s="374">
        <v>87.479741447351827</v>
      </c>
      <c r="E37" s="374">
        <v>1.3254506279901794</v>
      </c>
    </row>
    <row r="38" spans="1:5" x14ac:dyDescent="0.25">
      <c r="A38" s="504" t="s">
        <v>15</v>
      </c>
      <c r="B38" s="376">
        <f>SUM(B39)</f>
        <v>54377.937463969974</v>
      </c>
      <c r="C38" s="376">
        <f t="shared" ref="C38:E38" si="8">SUM(C39)</f>
        <v>53936.562404848701</v>
      </c>
      <c r="D38" s="376">
        <f t="shared" si="8"/>
        <v>422.81875032886671</v>
      </c>
      <c r="E38" s="376">
        <f t="shared" si="8"/>
        <v>18.556308791862509</v>
      </c>
    </row>
    <row r="39" spans="1:5" x14ac:dyDescent="0.25">
      <c r="A39" s="373" t="s">
        <v>15</v>
      </c>
      <c r="B39" s="374">
        <v>54377.937463969974</v>
      </c>
      <c r="C39" s="374">
        <v>53936.562404848701</v>
      </c>
      <c r="D39" s="374">
        <v>422.81875032886671</v>
      </c>
      <c r="E39" s="374">
        <v>18.556308791862509</v>
      </c>
    </row>
    <row r="40" spans="1:5" ht="16.5" customHeight="1" x14ac:dyDescent="0.25">
      <c r="A40" s="375" t="s">
        <v>169</v>
      </c>
      <c r="B40" s="376">
        <f>SUM(B41:B42)</f>
        <v>18964.547585281507</v>
      </c>
      <c r="C40" s="376">
        <f t="shared" ref="C40:E40" si="9">SUM(C41:C42)</f>
        <v>18798.866256782756</v>
      </c>
      <c r="D40" s="376">
        <f t="shared" si="9"/>
        <v>163.03042724279203</v>
      </c>
      <c r="E40" s="376">
        <f t="shared" si="9"/>
        <v>2.6509012559803589</v>
      </c>
    </row>
    <row r="41" spans="1:5" ht="17.25" customHeight="1" x14ac:dyDescent="0.25">
      <c r="A41" s="373" t="s">
        <v>169</v>
      </c>
      <c r="B41" s="374">
        <v>10138.371853495801</v>
      </c>
      <c r="C41" s="374">
        <v>10093.306532144141</v>
      </c>
      <c r="D41" s="374">
        <v>43.739870723675914</v>
      </c>
      <c r="E41" s="374">
        <v>1.3254506279901794</v>
      </c>
    </row>
    <row r="42" spans="1:5" ht="16.5" customHeight="1" x14ac:dyDescent="0.25">
      <c r="A42" s="373" t="s">
        <v>170</v>
      </c>
      <c r="B42" s="374">
        <v>8826.1757317857064</v>
      </c>
      <c r="C42" s="374">
        <v>8705.5597246386169</v>
      </c>
      <c r="D42" s="374">
        <v>119.29055651911612</v>
      </c>
      <c r="E42" s="374">
        <v>1.3254506279901794</v>
      </c>
    </row>
    <row r="43" spans="1:5" x14ac:dyDescent="0.25">
      <c r="A43" s="375" t="s">
        <v>16</v>
      </c>
      <c r="B43" s="376">
        <f>SUM(B44:B45)</f>
        <v>21657.863261357477</v>
      </c>
      <c r="C43" s="376">
        <f t="shared" ref="C43:E43" si="10">SUM(C44:C45)</f>
        <v>21494.832834114532</v>
      </c>
      <c r="D43" s="376">
        <f t="shared" si="10"/>
        <v>159.05407535882151</v>
      </c>
      <c r="E43" s="376">
        <f t="shared" si="10"/>
        <v>3.9763518839705383</v>
      </c>
    </row>
    <row r="44" spans="1:5" ht="12.75" customHeight="1" x14ac:dyDescent="0.25">
      <c r="A44" s="373" t="s">
        <v>16</v>
      </c>
      <c r="B44" s="374">
        <v>16606.570918087276</v>
      </c>
      <c r="C44" s="374">
        <v>16478.00220717207</v>
      </c>
      <c r="D44" s="374">
        <v>125.91780965906702</v>
      </c>
      <c r="E44" s="374">
        <v>2.6509012559803589</v>
      </c>
    </row>
    <row r="45" spans="1:5" x14ac:dyDescent="0.25">
      <c r="A45" s="373" t="s">
        <v>171</v>
      </c>
      <c r="B45" s="374">
        <v>5051.2923432702019</v>
      </c>
      <c r="C45" s="374">
        <v>5016.830626942462</v>
      </c>
      <c r="D45" s="374">
        <v>33.136265699754482</v>
      </c>
      <c r="E45" s="374">
        <v>1.3254506279901794</v>
      </c>
    </row>
    <row r="46" spans="1:5" x14ac:dyDescent="0.25">
      <c r="A46" s="375" t="s">
        <v>17</v>
      </c>
      <c r="B46" s="376">
        <f>SUM(B47:B48)</f>
        <v>39057.053654992436</v>
      </c>
      <c r="C46" s="376">
        <f t="shared" ref="C46:E46" si="11">SUM(C47:C48)</f>
        <v>38894.023227749552</v>
      </c>
      <c r="D46" s="376">
        <f t="shared" si="11"/>
        <v>157.72862473083131</v>
      </c>
      <c r="E46" s="376">
        <f t="shared" si="11"/>
        <v>5.3018025119607177</v>
      </c>
    </row>
    <row r="47" spans="1:5" ht="15" customHeight="1" x14ac:dyDescent="0.25">
      <c r="A47" s="373" t="s">
        <v>17</v>
      </c>
      <c r="B47" s="374">
        <v>24113.923275032907</v>
      </c>
      <c r="C47" s="374">
        <v>24030.419885469422</v>
      </c>
      <c r="D47" s="374">
        <v>78.201587051420574</v>
      </c>
      <c r="E47" s="374">
        <v>5.3018025119607177</v>
      </c>
    </row>
    <row r="48" spans="1:5" x14ac:dyDescent="0.25">
      <c r="A48" s="373" t="s">
        <v>172</v>
      </c>
      <c r="B48" s="374">
        <v>14943.13037995953</v>
      </c>
      <c r="C48" s="374">
        <v>14863.60334228013</v>
      </c>
      <c r="D48" s="374">
        <v>79.527037679410753</v>
      </c>
      <c r="E48" s="374">
        <v>0</v>
      </c>
    </row>
    <row r="49" spans="1:5" x14ac:dyDescent="0.25">
      <c r="A49" s="375" t="s">
        <v>18</v>
      </c>
      <c r="B49" s="376">
        <f>SUM(B50:B51)</f>
        <v>17246.763571406475</v>
      </c>
      <c r="C49" s="376">
        <f t="shared" ref="C49:E49" si="12">SUM(C50:C51)</f>
        <v>17175.189237495015</v>
      </c>
      <c r="D49" s="376">
        <f t="shared" si="12"/>
        <v>62.296179515538427</v>
      </c>
      <c r="E49" s="376">
        <f t="shared" si="12"/>
        <v>9.2781543959312547</v>
      </c>
    </row>
    <row r="50" spans="1:5" x14ac:dyDescent="0.25">
      <c r="A50" s="373" t="s">
        <v>18</v>
      </c>
      <c r="B50" s="374">
        <v>10634.090388364059</v>
      </c>
      <c r="C50" s="374">
        <v>10586.374165756419</v>
      </c>
      <c r="D50" s="374">
        <v>38.438068211715198</v>
      </c>
      <c r="E50" s="374">
        <v>9.2781543959312547</v>
      </c>
    </row>
    <row r="51" spans="1:5" ht="14.25" customHeight="1" x14ac:dyDescent="0.25">
      <c r="A51" s="373" t="s">
        <v>173</v>
      </c>
      <c r="B51" s="374">
        <v>6612.6731830424151</v>
      </c>
      <c r="C51" s="374">
        <v>6588.8150717385952</v>
      </c>
      <c r="D51" s="374">
        <v>23.858111303823225</v>
      </c>
      <c r="E51" s="374">
        <v>0</v>
      </c>
    </row>
    <row r="52" spans="1:5" x14ac:dyDescent="0.25">
      <c r="A52" s="504" t="s">
        <v>174</v>
      </c>
      <c r="B52" s="376">
        <f>SUM(B53)</f>
        <v>12744.207788124129</v>
      </c>
      <c r="C52" s="376">
        <f t="shared" ref="C52:E52" si="13">SUM(C53)</f>
        <v>12689.86431237654</v>
      </c>
      <c r="D52" s="376">
        <f t="shared" si="13"/>
        <v>41.088969467695556</v>
      </c>
      <c r="E52" s="376">
        <f t="shared" si="13"/>
        <v>13.254506279901792</v>
      </c>
    </row>
    <row r="53" spans="1:5" ht="15.75" customHeight="1" x14ac:dyDescent="0.25">
      <c r="A53" s="373" t="s">
        <v>174</v>
      </c>
      <c r="B53" s="374">
        <v>12744.207788124129</v>
      </c>
      <c r="C53" s="374">
        <v>12689.86431237654</v>
      </c>
      <c r="D53" s="374">
        <v>41.088969467695556</v>
      </c>
      <c r="E53" s="374">
        <v>13.254506279901792</v>
      </c>
    </row>
    <row r="54" spans="1:5" x14ac:dyDescent="0.25">
      <c r="A54" s="504" t="s">
        <v>175</v>
      </c>
      <c r="B54" s="376">
        <f>SUM(B55)</f>
        <v>14366.559356783882</v>
      </c>
      <c r="C54" s="376">
        <f t="shared" ref="C54:E54" si="14">SUM(C55)</f>
        <v>14321.494035432223</v>
      </c>
      <c r="D54" s="376">
        <f>SUM(D55)</f>
        <v>39.763518839705377</v>
      </c>
      <c r="E54" s="376">
        <f t="shared" si="14"/>
        <v>5.3018025119607177</v>
      </c>
    </row>
    <row r="55" spans="1:5" x14ac:dyDescent="0.25">
      <c r="A55" s="373" t="s">
        <v>175</v>
      </c>
      <c r="B55" s="374">
        <v>14366.559356783882</v>
      </c>
      <c r="C55" s="374">
        <v>14321.494035432223</v>
      </c>
      <c r="D55" s="374">
        <v>39.763518839705377</v>
      </c>
      <c r="E55" s="374">
        <v>5.3018025119607177</v>
      </c>
    </row>
    <row r="56" spans="1:5" x14ac:dyDescent="0.25">
      <c r="A56" s="375" t="s">
        <v>176</v>
      </c>
      <c r="B56" s="376">
        <f>SUM(B57:B58)</f>
        <v>17600.658889079801</v>
      </c>
      <c r="C56" s="376">
        <f t="shared" ref="C56:E56" si="15">SUM(C57:C58)</f>
        <v>17566.197172752061</v>
      </c>
      <c r="D56" s="376">
        <f t="shared" si="15"/>
        <v>29.159913815783941</v>
      </c>
      <c r="E56" s="376">
        <f t="shared" si="15"/>
        <v>5.3018025119607177</v>
      </c>
    </row>
    <row r="57" spans="1:5" ht="15.75" customHeight="1" x14ac:dyDescent="0.25">
      <c r="A57" s="373" t="s">
        <v>176</v>
      </c>
      <c r="B57" s="374">
        <v>10547.936097544709</v>
      </c>
      <c r="C57" s="374">
        <v>10530.705239380839</v>
      </c>
      <c r="D57" s="374">
        <v>14.579956907891971</v>
      </c>
      <c r="E57" s="374">
        <v>2.6509012559803589</v>
      </c>
    </row>
    <row r="58" spans="1:5" ht="16.5" customHeight="1" x14ac:dyDescent="0.25">
      <c r="A58" s="373" t="s">
        <v>177</v>
      </c>
      <c r="B58" s="374">
        <v>7052.7227915350932</v>
      </c>
      <c r="C58" s="374">
        <v>7035.4919333712232</v>
      </c>
      <c r="D58" s="374">
        <v>14.579956907891971</v>
      </c>
      <c r="E58" s="374">
        <v>2.6509012559803589</v>
      </c>
    </row>
    <row r="59" spans="1:5" ht="17.25" customHeight="1" x14ac:dyDescent="0.25">
      <c r="A59" s="375" t="s">
        <v>178</v>
      </c>
      <c r="B59" s="376">
        <f>SUM(B60:B61)</f>
        <v>24754.11592834289</v>
      </c>
      <c r="C59" s="376">
        <f t="shared" ref="C59:E59" si="16">SUM(C60:C61)</f>
        <v>24713.026958875151</v>
      </c>
      <c r="D59" s="376">
        <f t="shared" si="16"/>
        <v>39.763518839705377</v>
      </c>
      <c r="E59" s="376">
        <f t="shared" si="16"/>
        <v>1.3254506279901794</v>
      </c>
    </row>
    <row r="60" spans="1:5" ht="15" customHeight="1" x14ac:dyDescent="0.25">
      <c r="A60" s="373" t="s">
        <v>178</v>
      </c>
      <c r="B60" s="374">
        <v>17179.16558937974</v>
      </c>
      <c r="C60" s="374">
        <v>17143.378422423961</v>
      </c>
      <c r="D60" s="374">
        <v>35.78716695573484</v>
      </c>
      <c r="E60" s="374">
        <v>0</v>
      </c>
    </row>
    <row r="61" spans="1:5" x14ac:dyDescent="0.25">
      <c r="A61" s="373" t="s">
        <v>179</v>
      </c>
      <c r="B61" s="374">
        <v>7574.9503389631509</v>
      </c>
      <c r="C61" s="374">
        <v>7569.6485364511909</v>
      </c>
      <c r="D61" s="374">
        <v>3.9763518839705383</v>
      </c>
      <c r="E61" s="374">
        <v>1.3254506279901794</v>
      </c>
    </row>
    <row r="62" spans="1:5" x14ac:dyDescent="0.25">
      <c r="A62" s="504" t="s">
        <v>180</v>
      </c>
      <c r="B62" s="376">
        <f>SUM(B63)</f>
        <v>7483.4942456318413</v>
      </c>
      <c r="C62" s="376">
        <f t="shared" ref="C62:E62" si="17">SUM(C63)</f>
        <v>7463.6124862119914</v>
      </c>
      <c r="D62" s="376">
        <f t="shared" si="17"/>
        <v>18.556308791862509</v>
      </c>
      <c r="E62" s="376">
        <f t="shared" si="17"/>
        <v>1.3254506279901794</v>
      </c>
    </row>
    <row r="63" spans="1:5" ht="14.25" customHeight="1" x14ac:dyDescent="0.25">
      <c r="A63" s="373" t="s">
        <v>180</v>
      </c>
      <c r="B63" s="374">
        <v>7483.4942456318413</v>
      </c>
      <c r="C63" s="374">
        <v>7463.6124862119914</v>
      </c>
      <c r="D63" s="374">
        <v>18.556308791862509</v>
      </c>
      <c r="E63" s="374">
        <v>1.3254506279901794</v>
      </c>
    </row>
    <row r="64" spans="1:5" x14ac:dyDescent="0.25">
      <c r="A64" s="504" t="s">
        <v>181</v>
      </c>
      <c r="B64" s="376">
        <f>SUM(B65)</f>
        <v>15534.281360043067</v>
      </c>
      <c r="C64" s="376">
        <f t="shared" ref="C64:E64" si="18">SUM(C65)</f>
        <v>15469.334279271558</v>
      </c>
      <c r="D64" s="376">
        <f t="shared" si="18"/>
        <v>56.994377003577704</v>
      </c>
      <c r="E64" s="376">
        <f t="shared" si="18"/>
        <v>7.9527037679410757</v>
      </c>
    </row>
    <row r="65" spans="1:5" x14ac:dyDescent="0.25">
      <c r="A65" s="373" t="s">
        <v>181</v>
      </c>
      <c r="B65" s="374">
        <v>15534.281360043067</v>
      </c>
      <c r="C65" s="374">
        <v>15469.334279271558</v>
      </c>
      <c r="D65" s="374">
        <v>56.994377003577704</v>
      </c>
      <c r="E65" s="374">
        <v>7.9527037679410757</v>
      </c>
    </row>
    <row r="66" spans="1:5" x14ac:dyDescent="0.25">
      <c r="A66" s="504" t="s">
        <v>182</v>
      </c>
      <c r="B66" s="376">
        <f>SUM(B67)</f>
        <v>17442.930264350111</v>
      </c>
      <c r="C66" s="376">
        <f t="shared" ref="C66:E66" si="19">SUM(C67)</f>
        <v>17350.148720390684</v>
      </c>
      <c r="D66" s="376">
        <f t="shared" si="19"/>
        <v>91.456093331322364</v>
      </c>
      <c r="E66" s="376">
        <f t="shared" si="19"/>
        <v>1.3254506279901794</v>
      </c>
    </row>
    <row r="67" spans="1:5" x14ac:dyDescent="0.25">
      <c r="A67" s="373" t="s">
        <v>182</v>
      </c>
      <c r="B67" s="374">
        <v>17442.930264350111</v>
      </c>
      <c r="C67" s="374">
        <v>17350.148720390684</v>
      </c>
      <c r="D67" s="374">
        <v>91.456093331322364</v>
      </c>
      <c r="E67" s="374">
        <v>1.3254506279901794</v>
      </c>
    </row>
    <row r="68" spans="1:5" x14ac:dyDescent="0.25">
      <c r="A68" s="504" t="s">
        <v>183</v>
      </c>
      <c r="B68" s="376">
        <v>8061.3907194354788</v>
      </c>
      <c r="C68" s="376">
        <v>8053.4380156675388</v>
      </c>
      <c r="D68" s="376">
        <v>2.6509012559803589</v>
      </c>
      <c r="E68" s="376">
        <v>5.3018025119607177</v>
      </c>
    </row>
    <row r="69" spans="1:5" ht="12.75" customHeight="1" x14ac:dyDescent="0.25">
      <c r="A69" s="373" t="s">
        <v>183</v>
      </c>
      <c r="B69" s="374">
        <v>8061.3907194354788</v>
      </c>
      <c r="C69" s="374">
        <v>8053.4380156675388</v>
      </c>
      <c r="D69" s="374">
        <v>2.6509012559803589</v>
      </c>
      <c r="E69" s="374">
        <v>5.3018025119607177</v>
      </c>
    </row>
    <row r="70" spans="1:5" x14ac:dyDescent="0.25">
      <c r="A70" s="504" t="s">
        <v>184</v>
      </c>
      <c r="B70" s="375">
        <f>SUM(B71)</f>
        <v>9972.6905249970514</v>
      </c>
      <c r="C70" s="375">
        <f t="shared" ref="C70:E70" si="20">SUM(C71)</f>
        <v>9915.6961479934816</v>
      </c>
      <c r="D70" s="375">
        <f t="shared" si="20"/>
        <v>47.716222607646451</v>
      </c>
      <c r="E70" s="375">
        <f t="shared" si="20"/>
        <v>9.2781543959312547</v>
      </c>
    </row>
    <row r="71" spans="1:5" x14ac:dyDescent="0.25">
      <c r="A71" s="506" t="s">
        <v>184</v>
      </c>
      <c r="B71" s="507">
        <v>9972.6905249970514</v>
      </c>
      <c r="C71" s="507">
        <v>9915.6961479934816</v>
      </c>
      <c r="D71" s="507">
        <v>47.716222607646451</v>
      </c>
      <c r="E71" s="507">
        <v>9.2781543959312547</v>
      </c>
    </row>
    <row r="72" spans="1:5" x14ac:dyDescent="0.25">
      <c r="A72" s="13"/>
      <c r="B72" s="13"/>
      <c r="C72" s="13"/>
      <c r="D72" s="13"/>
      <c r="E72" s="13"/>
    </row>
    <row r="73" spans="1:5" x14ac:dyDescent="0.25">
      <c r="A73" s="13"/>
      <c r="B73" s="13"/>
      <c r="C73" s="13"/>
      <c r="D73" s="13"/>
      <c r="E73" s="13"/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71"/>
  <sheetViews>
    <sheetView workbookViewId="0">
      <selection activeCell="A9" sqref="A9:B9"/>
    </sheetView>
  </sheetViews>
  <sheetFormatPr defaultRowHeight="15" x14ac:dyDescent="0.25"/>
  <cols>
    <col min="1" max="1" width="20.28515625" style="25" customWidth="1"/>
    <col min="2" max="2" width="12.7109375" style="25" customWidth="1"/>
    <col min="3" max="8" width="9.140625" style="25"/>
    <col min="9" max="9" width="10.7109375" style="25" customWidth="1"/>
    <col min="10" max="16384" width="9.140625" style="25"/>
  </cols>
  <sheetData>
    <row r="1" spans="1:10" ht="29.25" customHeight="1" x14ac:dyDescent="0.25">
      <c r="A1" s="1049" t="s">
        <v>605</v>
      </c>
      <c r="B1" s="1049"/>
      <c r="C1" s="1049"/>
      <c r="D1" s="1049"/>
      <c r="E1" s="1049"/>
      <c r="F1" s="1049"/>
      <c r="G1" s="1049"/>
      <c r="H1" s="1049"/>
      <c r="I1" s="1049"/>
      <c r="J1" s="1049"/>
    </row>
    <row r="2" spans="1:10" ht="15.75" customHeight="1" x14ac:dyDescent="0.25">
      <c r="A2" s="1129" t="s">
        <v>523</v>
      </c>
      <c r="B2" s="1127" t="s">
        <v>461</v>
      </c>
      <c r="C2" s="1126" t="s">
        <v>462</v>
      </c>
      <c r="D2" s="1126"/>
      <c r="E2" s="1126"/>
      <c r="F2" s="1126"/>
      <c r="G2" s="1126"/>
      <c r="H2" s="1126"/>
      <c r="I2" s="1126"/>
      <c r="J2" s="1126"/>
    </row>
    <row r="3" spans="1:10" ht="24" x14ac:dyDescent="0.25">
      <c r="A3" s="1130"/>
      <c r="B3" s="1127"/>
      <c r="C3" s="508" t="s">
        <v>463</v>
      </c>
      <c r="D3" s="508" t="s">
        <v>464</v>
      </c>
      <c r="E3" s="508" t="s">
        <v>465</v>
      </c>
      <c r="F3" s="508" t="s">
        <v>466</v>
      </c>
      <c r="G3" s="508" t="s">
        <v>467</v>
      </c>
      <c r="H3" s="508" t="s">
        <v>468</v>
      </c>
      <c r="I3" s="508" t="s">
        <v>469</v>
      </c>
      <c r="J3" s="509" t="s">
        <v>455</v>
      </c>
    </row>
    <row r="4" spans="1:10" x14ac:dyDescent="0.25">
      <c r="A4" s="516" t="s">
        <v>163</v>
      </c>
      <c r="B4" s="517">
        <v>758654.80319051177</v>
      </c>
      <c r="C4" s="517">
        <v>3589.3203005972377</v>
      </c>
      <c r="D4" s="517">
        <v>139156.41053149357</v>
      </c>
      <c r="E4" s="517">
        <v>21932.231541358382</v>
      </c>
      <c r="F4" s="517">
        <v>350666.51994353678</v>
      </c>
      <c r="G4" s="517">
        <v>792.61947553813468</v>
      </c>
      <c r="H4" s="517">
        <v>4275.9037258960552</v>
      </c>
      <c r="I4" s="517">
        <v>197036.18855400462</v>
      </c>
      <c r="J4" s="517">
        <v>41205.609122987335</v>
      </c>
    </row>
    <row r="5" spans="1:10" x14ac:dyDescent="0.25">
      <c r="A5" s="518"/>
      <c r="B5" s="519"/>
      <c r="C5" s="519"/>
      <c r="D5" s="519"/>
      <c r="E5" s="519"/>
      <c r="F5" s="519"/>
      <c r="G5" s="519"/>
      <c r="H5" s="519"/>
      <c r="I5" s="519"/>
      <c r="J5" s="519"/>
    </row>
    <row r="6" spans="1:10" x14ac:dyDescent="0.25">
      <c r="A6" s="516" t="s">
        <v>3</v>
      </c>
      <c r="B6" s="517"/>
      <c r="C6" s="517"/>
      <c r="D6" s="517"/>
      <c r="E6" s="517"/>
      <c r="F6" s="517"/>
      <c r="G6" s="517"/>
      <c r="H6" s="517"/>
      <c r="I6" s="517"/>
      <c r="J6" s="517"/>
    </row>
    <row r="7" spans="1:10" x14ac:dyDescent="0.25">
      <c r="A7" s="510" t="s">
        <v>4</v>
      </c>
      <c r="B7" s="511">
        <v>297400.63555584499</v>
      </c>
      <c r="C7" s="511">
        <v>2754.2864049635414</v>
      </c>
      <c r="D7" s="511">
        <v>99982.717221284285</v>
      </c>
      <c r="E7" s="511">
        <v>20125.642335405541</v>
      </c>
      <c r="F7" s="511">
        <v>158083.84549900886</v>
      </c>
      <c r="G7" s="511">
        <v>160.37952598681201</v>
      </c>
      <c r="H7" s="511">
        <v>917.21183456921551</v>
      </c>
      <c r="I7" s="511">
        <v>7617.3647590588307</v>
      </c>
      <c r="J7" s="511">
        <v>7759.1879762537601</v>
      </c>
    </row>
    <row r="8" spans="1:10" x14ac:dyDescent="0.25">
      <c r="A8" s="510" t="s">
        <v>5</v>
      </c>
      <c r="B8" s="511">
        <v>461254.16764061985</v>
      </c>
      <c r="C8" s="511">
        <v>835.03389563382177</v>
      </c>
      <c r="D8" s="511">
        <v>39173.693310275885</v>
      </c>
      <c r="E8" s="511">
        <v>1806.5892059506541</v>
      </c>
      <c r="F8" s="511">
        <v>192582.67444400102</v>
      </c>
      <c r="G8" s="511">
        <v>632.23994955131786</v>
      </c>
      <c r="H8" s="511">
        <v>3358.6918913269787</v>
      </c>
      <c r="I8" s="511">
        <v>189418.8237950193</v>
      </c>
      <c r="J8" s="511">
        <v>33446.42114672326</v>
      </c>
    </row>
    <row r="9" spans="1:10" x14ac:dyDescent="0.25">
      <c r="A9" s="1128" t="s">
        <v>556</v>
      </c>
      <c r="B9" s="1128"/>
      <c r="C9" s="515"/>
      <c r="D9" s="515"/>
      <c r="E9" s="515"/>
      <c r="F9" s="515"/>
      <c r="G9" s="515"/>
      <c r="H9" s="515"/>
      <c r="I9" s="515"/>
      <c r="J9" s="515"/>
    </row>
    <row r="10" spans="1:10" x14ac:dyDescent="0.25">
      <c r="A10" s="512" t="s">
        <v>6</v>
      </c>
      <c r="B10" s="513">
        <f t="shared" ref="B10:J10" si="0">SUM(B11:B14)</f>
        <v>50519.550685839975</v>
      </c>
      <c r="C10" s="513">
        <f t="shared" si="0"/>
        <v>200.14304482651704</v>
      </c>
      <c r="D10" s="513">
        <f t="shared" si="0"/>
        <v>4352.7798623198105</v>
      </c>
      <c r="E10" s="513">
        <f t="shared" si="0"/>
        <v>277.01918124994774</v>
      </c>
      <c r="F10" s="513">
        <f t="shared" si="0"/>
        <v>38483.133533062828</v>
      </c>
      <c r="G10" s="513">
        <f t="shared" si="0"/>
        <v>45.065321351666093</v>
      </c>
      <c r="H10" s="513">
        <f t="shared" si="0"/>
        <v>160.3795259868117</v>
      </c>
      <c r="I10" s="513">
        <f t="shared" si="0"/>
        <v>4278.5546271523726</v>
      </c>
      <c r="J10" s="513">
        <f t="shared" si="0"/>
        <v>2722.4755898918511</v>
      </c>
    </row>
    <row r="11" spans="1:10" x14ac:dyDescent="0.25">
      <c r="A11" s="510" t="s">
        <v>6</v>
      </c>
      <c r="B11" s="511">
        <v>15776.838824965236</v>
      </c>
      <c r="C11" s="511">
        <v>30.48536444377412</v>
      </c>
      <c r="D11" s="511">
        <v>2079.6320353166343</v>
      </c>
      <c r="E11" s="511">
        <v>153.75227284686105</v>
      </c>
      <c r="F11" s="511">
        <v>11227.892269703576</v>
      </c>
      <c r="G11" s="511">
        <v>10.603605023921434</v>
      </c>
      <c r="H11" s="511">
        <v>45.065321351666093</v>
      </c>
      <c r="I11" s="511">
        <v>1497.7592096289325</v>
      </c>
      <c r="J11" s="511">
        <v>731.64874665058448</v>
      </c>
    </row>
    <row r="12" spans="1:10" x14ac:dyDescent="0.25">
      <c r="A12" s="510" t="s">
        <v>158</v>
      </c>
      <c r="B12" s="511">
        <v>12138.476851132702</v>
      </c>
      <c r="C12" s="511">
        <v>76.876136423430395</v>
      </c>
      <c r="D12" s="511">
        <v>740.92690104651604</v>
      </c>
      <c r="E12" s="511">
        <v>23.858111303823225</v>
      </c>
      <c r="F12" s="511">
        <v>10630.114036480089</v>
      </c>
      <c r="G12" s="511">
        <v>5.3018025119607177</v>
      </c>
      <c r="H12" s="511">
        <v>29.159913815783941</v>
      </c>
      <c r="I12" s="511">
        <v>295.57549004181089</v>
      </c>
      <c r="J12" s="511">
        <v>336.664459509506</v>
      </c>
    </row>
    <row r="13" spans="1:10" x14ac:dyDescent="0.25">
      <c r="A13" s="510" t="s">
        <v>159</v>
      </c>
      <c r="B13" s="511">
        <v>10137.046402867811</v>
      </c>
      <c r="C13" s="511">
        <v>10.603605023921434</v>
      </c>
      <c r="D13" s="511">
        <v>774.06316674627158</v>
      </c>
      <c r="E13" s="511">
        <v>30.48536444377412</v>
      </c>
      <c r="F13" s="511">
        <v>7198.5223606139925</v>
      </c>
      <c r="G13" s="511">
        <v>14.579956907891971</v>
      </c>
      <c r="H13" s="511">
        <v>37.112617583725019</v>
      </c>
      <c r="I13" s="511">
        <v>1431.4866782294214</v>
      </c>
      <c r="J13" s="511">
        <v>640.19265331925919</v>
      </c>
    </row>
    <row r="14" spans="1:10" x14ac:dyDescent="0.25">
      <c r="A14" s="510" t="s">
        <v>160</v>
      </c>
      <c r="B14" s="511">
        <v>12467.188606874221</v>
      </c>
      <c r="C14" s="511">
        <v>82.177938935391111</v>
      </c>
      <c r="D14" s="511">
        <v>758.15775921038892</v>
      </c>
      <c r="E14" s="511">
        <v>68.923432655489322</v>
      </c>
      <c r="F14" s="511">
        <v>9426.6048662651738</v>
      </c>
      <c r="G14" s="511">
        <v>14.579956907891971</v>
      </c>
      <c r="H14" s="511">
        <v>49.04167323563663</v>
      </c>
      <c r="I14" s="511">
        <v>1053.7332492522082</v>
      </c>
      <c r="J14" s="511">
        <v>1013.9697304125017</v>
      </c>
    </row>
    <row r="15" spans="1:10" x14ac:dyDescent="0.25">
      <c r="A15" s="512" t="s">
        <v>7</v>
      </c>
      <c r="B15" s="513">
        <f t="shared" ref="B15:J15" si="1">SUM(B16:B17)</f>
        <v>25032.460560219701</v>
      </c>
      <c r="C15" s="513">
        <f>SUM(C16:C17)</f>
        <v>3.9763518839705383</v>
      </c>
      <c r="D15" s="513">
        <f t="shared" si="1"/>
        <v>1845.0272741623526</v>
      </c>
      <c r="E15" s="513">
        <f t="shared" si="1"/>
        <v>135.19596405499829</v>
      </c>
      <c r="F15" s="513">
        <f t="shared" si="1"/>
        <v>274.36827999396758</v>
      </c>
      <c r="G15" s="513">
        <f t="shared" si="1"/>
        <v>5.3018025119607177</v>
      </c>
      <c r="H15" s="513">
        <f t="shared" si="1"/>
        <v>271.71737873798691</v>
      </c>
      <c r="I15" s="513">
        <f t="shared" si="1"/>
        <v>21501.460087254356</v>
      </c>
      <c r="J15" s="513">
        <f t="shared" si="1"/>
        <v>995.4134216206329</v>
      </c>
    </row>
    <row r="16" spans="1:10" x14ac:dyDescent="0.25">
      <c r="A16" s="510" t="s">
        <v>161</v>
      </c>
      <c r="B16" s="511">
        <v>12281.625518955621</v>
      </c>
      <c r="C16" s="511">
        <v>1.3254506279901794</v>
      </c>
      <c r="D16" s="511">
        <v>1035.1769404603451</v>
      </c>
      <c r="E16" s="511">
        <v>117.96510589112594</v>
      </c>
      <c r="F16" s="511">
        <v>173.63403226671394</v>
      </c>
      <c r="G16" s="511">
        <v>1.3254506279901794</v>
      </c>
      <c r="H16" s="511">
        <v>132.54506279901796</v>
      </c>
      <c r="I16" s="511">
        <v>10618.184980828179</v>
      </c>
      <c r="J16" s="511">
        <v>201.468495454508</v>
      </c>
    </row>
    <row r="17" spans="1:10" ht="16.5" customHeight="1" x14ac:dyDescent="0.25">
      <c r="A17" s="510" t="s">
        <v>162</v>
      </c>
      <c r="B17" s="511">
        <v>12750.835041264079</v>
      </c>
      <c r="C17" s="511">
        <v>2.6509012559803589</v>
      </c>
      <c r="D17" s="511">
        <v>809.85033370200756</v>
      </c>
      <c r="E17" s="511">
        <v>17.23085816387233</v>
      </c>
      <c r="F17" s="511">
        <v>100.73424772725362</v>
      </c>
      <c r="G17" s="511">
        <v>3.9763518839705383</v>
      </c>
      <c r="H17" s="511">
        <v>139.17231593896892</v>
      </c>
      <c r="I17" s="511">
        <v>10883.275106426177</v>
      </c>
      <c r="J17" s="511">
        <v>793.9449261661249</v>
      </c>
    </row>
    <row r="18" spans="1:10" x14ac:dyDescent="0.25">
      <c r="A18" s="514" t="s">
        <v>8</v>
      </c>
      <c r="B18" s="513">
        <f t="shared" ref="B18:J18" si="2">SUM(B19)</f>
        <v>26406.952861458743</v>
      </c>
      <c r="C18" s="513">
        <f>SUM(C19)</f>
        <v>66.272531399508964</v>
      </c>
      <c r="D18" s="513">
        <f t="shared" si="2"/>
        <v>2733.0791949157015</v>
      </c>
      <c r="E18" s="513">
        <f t="shared" si="2"/>
        <v>801.89762993406623</v>
      </c>
      <c r="F18" s="513">
        <f t="shared" si="2"/>
        <v>18869.115140069302</v>
      </c>
      <c r="G18" s="513">
        <f t="shared" si="2"/>
        <v>13.254506279901792</v>
      </c>
      <c r="H18" s="513">
        <f t="shared" si="2"/>
        <v>153.75227284686105</v>
      </c>
      <c r="I18" s="513">
        <f t="shared" si="2"/>
        <v>2820.5589363630411</v>
      </c>
      <c r="J18" s="513">
        <f t="shared" si="2"/>
        <v>949.02264964098083</v>
      </c>
    </row>
    <row r="19" spans="1:10" ht="15" customHeight="1" x14ac:dyDescent="0.25">
      <c r="A19" s="510" t="s">
        <v>8</v>
      </c>
      <c r="B19" s="511">
        <v>26406.952861458743</v>
      </c>
      <c r="C19" s="511">
        <v>66.272531399508964</v>
      </c>
      <c r="D19" s="511">
        <v>2733.0791949157015</v>
      </c>
      <c r="E19" s="511">
        <v>801.89762993406623</v>
      </c>
      <c r="F19" s="511">
        <v>18869.115140069302</v>
      </c>
      <c r="G19" s="511">
        <v>13.254506279901792</v>
      </c>
      <c r="H19" s="511">
        <v>153.75227284686105</v>
      </c>
      <c r="I19" s="511">
        <v>2820.5589363630411</v>
      </c>
      <c r="J19" s="511">
        <v>949.02264964098083</v>
      </c>
    </row>
    <row r="20" spans="1:10" x14ac:dyDescent="0.25">
      <c r="A20" s="512" t="s">
        <v>9</v>
      </c>
      <c r="B20" s="513">
        <f t="shared" ref="B20:J20" si="3">SUM(B21:B22)</f>
        <v>208511.94009114342</v>
      </c>
      <c r="C20" s="513">
        <f>SUM(C21:C22)</f>
        <v>2119.3955541563391</v>
      </c>
      <c r="D20" s="513">
        <f t="shared" si="3"/>
        <v>82644.49755652115</v>
      </c>
      <c r="E20" s="513">
        <f t="shared" si="3"/>
        <v>16161.219507082375</v>
      </c>
      <c r="F20" s="513">
        <f t="shared" si="3"/>
        <v>99447.235167567473</v>
      </c>
      <c r="G20" s="513">
        <f t="shared" si="3"/>
        <v>123.26690840308666</v>
      </c>
      <c r="H20" s="513">
        <f t="shared" si="3"/>
        <v>324.73540385759526</v>
      </c>
      <c r="I20" s="513">
        <f t="shared" si="3"/>
        <v>3477.9824478462488</v>
      </c>
      <c r="J20" s="513">
        <f t="shared" si="3"/>
        <v>4213.6075463806465</v>
      </c>
    </row>
    <row r="21" spans="1:10" x14ac:dyDescent="0.25">
      <c r="A21" s="510" t="s">
        <v>9</v>
      </c>
      <c r="B21" s="511">
        <v>196922.19979999858</v>
      </c>
      <c r="C21" s="511">
        <v>2084.9338378285943</v>
      </c>
      <c r="D21" s="511">
        <v>80802.121183614756</v>
      </c>
      <c r="E21" s="511">
        <v>15882.874875204436</v>
      </c>
      <c r="F21" s="511">
        <v>93283.889747413661</v>
      </c>
      <c r="G21" s="511">
        <v>106.03605023921433</v>
      </c>
      <c r="H21" s="511">
        <v>258.46287245808628</v>
      </c>
      <c r="I21" s="511">
        <v>1100.124021231866</v>
      </c>
      <c r="J21" s="511">
        <v>3403.7572126786386</v>
      </c>
    </row>
    <row r="22" spans="1:10" x14ac:dyDescent="0.25">
      <c r="A22" s="510" t="s">
        <v>163</v>
      </c>
      <c r="B22" s="511">
        <v>11589.740291144844</v>
      </c>
      <c r="C22" s="511">
        <v>34.461716327744661</v>
      </c>
      <c r="D22" s="511">
        <v>1842.3763729063901</v>
      </c>
      <c r="E22" s="511">
        <v>278.34463187793875</v>
      </c>
      <c r="F22" s="511">
        <v>6163.345420153807</v>
      </c>
      <c r="G22" s="511">
        <v>17.23085816387233</v>
      </c>
      <c r="H22" s="511">
        <v>66.272531399508964</v>
      </c>
      <c r="I22" s="511">
        <v>2377.858426614383</v>
      </c>
      <c r="J22" s="511">
        <v>809.85033370200756</v>
      </c>
    </row>
    <row r="23" spans="1:10" x14ac:dyDescent="0.25">
      <c r="A23" s="514" t="s">
        <v>10</v>
      </c>
      <c r="B23" s="513">
        <f t="shared" ref="B23:J23" si="4">SUM(B24)</f>
        <v>10085.353828376201</v>
      </c>
      <c r="C23" s="513">
        <f>SUM(C24)</f>
        <v>15.90540753588215</v>
      </c>
      <c r="D23" s="513">
        <f t="shared" si="4"/>
        <v>1219.4145777509859</v>
      </c>
      <c r="E23" s="513">
        <f t="shared" si="4"/>
        <v>192.19034105857665</v>
      </c>
      <c r="F23" s="513">
        <f t="shared" si="4"/>
        <v>5528.4545693465998</v>
      </c>
      <c r="G23" s="513">
        <f t="shared" si="4"/>
        <v>30.48536444377412</v>
      </c>
      <c r="H23" s="513">
        <f t="shared" si="4"/>
        <v>78.201587051420574</v>
      </c>
      <c r="I23" s="513">
        <f t="shared" si="4"/>
        <v>2570.0487676729322</v>
      </c>
      <c r="J23" s="513">
        <f t="shared" si="4"/>
        <v>450.65321351666017</v>
      </c>
    </row>
    <row r="24" spans="1:10" x14ac:dyDescent="0.25">
      <c r="A24" s="510" t="s">
        <v>10</v>
      </c>
      <c r="B24" s="511">
        <v>10085.353828376201</v>
      </c>
      <c r="C24" s="511">
        <v>15.90540753588215</v>
      </c>
      <c r="D24" s="511">
        <v>1219.4145777509859</v>
      </c>
      <c r="E24" s="511">
        <v>192.19034105857665</v>
      </c>
      <c r="F24" s="511">
        <v>5528.4545693465998</v>
      </c>
      <c r="G24" s="511">
        <v>30.48536444377412</v>
      </c>
      <c r="H24" s="511">
        <v>78.201587051420574</v>
      </c>
      <c r="I24" s="511">
        <v>2570.0487676729322</v>
      </c>
      <c r="J24" s="511">
        <v>450.65321351666017</v>
      </c>
    </row>
    <row r="25" spans="1:10" x14ac:dyDescent="0.25">
      <c r="A25" s="514" t="s">
        <v>11</v>
      </c>
      <c r="B25" s="513">
        <v>41173.798307915531</v>
      </c>
      <c r="C25" s="513">
        <v>72.899784539459858</v>
      </c>
      <c r="D25" s="513">
        <v>5299.1516107043308</v>
      </c>
      <c r="E25" s="513">
        <v>398.96063902504375</v>
      </c>
      <c r="F25" s="513">
        <v>7747.2589206018501</v>
      </c>
      <c r="G25" s="513">
        <v>33.136265699754482</v>
      </c>
      <c r="H25" s="513">
        <v>267.74102685401743</v>
      </c>
      <c r="I25" s="513">
        <v>23826.300488758683</v>
      </c>
      <c r="J25" s="513">
        <v>3528.349571709698</v>
      </c>
    </row>
    <row r="26" spans="1:10" ht="19.5" customHeight="1" x14ac:dyDescent="0.25">
      <c r="A26" s="510" t="s">
        <v>11</v>
      </c>
      <c r="B26" s="511">
        <v>41173.798307915531</v>
      </c>
      <c r="C26" s="511">
        <v>72.899784539459858</v>
      </c>
      <c r="D26" s="511">
        <v>5299.1516107043308</v>
      </c>
      <c r="E26" s="511">
        <v>398.96063902504375</v>
      </c>
      <c r="F26" s="511">
        <v>7747.2589206018501</v>
      </c>
      <c r="G26" s="511">
        <v>33.136265699754482</v>
      </c>
      <c r="H26" s="511">
        <v>267.74102685401743</v>
      </c>
      <c r="I26" s="511">
        <v>23826.300488758683</v>
      </c>
      <c r="J26" s="511">
        <v>3528.349571709698</v>
      </c>
    </row>
    <row r="27" spans="1:10" x14ac:dyDescent="0.25">
      <c r="A27" s="512" t="s">
        <v>12</v>
      </c>
      <c r="B27" s="513">
        <f t="shared" ref="B27:J27" si="5">SUM(B28:B29)</f>
        <v>31482.103316028402</v>
      </c>
      <c r="C27" s="513">
        <f>SUM(C28:C29)</f>
        <v>35.78716695573484</v>
      </c>
      <c r="D27" s="513">
        <f t="shared" si="5"/>
        <v>2864.2988070867668</v>
      </c>
      <c r="E27" s="513">
        <f t="shared" si="5"/>
        <v>479.81312733244397</v>
      </c>
      <c r="F27" s="513">
        <f t="shared" si="5"/>
        <v>9157.5383887833814</v>
      </c>
      <c r="G27" s="513">
        <f t="shared" si="5"/>
        <v>21.207210047842867</v>
      </c>
      <c r="H27" s="513">
        <f t="shared" si="5"/>
        <v>218.69935361837992</v>
      </c>
      <c r="I27" s="513">
        <f t="shared" si="5"/>
        <v>16474.025855288306</v>
      </c>
      <c r="J27" s="513">
        <f t="shared" si="5"/>
        <v>2230.7334069075187</v>
      </c>
    </row>
    <row r="28" spans="1:10" x14ac:dyDescent="0.25">
      <c r="A28" s="510" t="s">
        <v>12</v>
      </c>
      <c r="B28" s="511">
        <v>23227.196804906383</v>
      </c>
      <c r="C28" s="511">
        <v>30.48536444377412</v>
      </c>
      <c r="D28" s="511">
        <v>2462.6872668057426</v>
      </c>
      <c r="E28" s="511">
        <v>466.55862105254215</v>
      </c>
      <c r="F28" s="511">
        <v>8018.976299339799</v>
      </c>
      <c r="G28" s="511">
        <v>19.881759419852688</v>
      </c>
      <c r="H28" s="511">
        <v>161.70497661480221</v>
      </c>
      <c r="I28" s="511">
        <v>10064.146618328361</v>
      </c>
      <c r="J28" s="511">
        <v>2002.7558988932069</v>
      </c>
    </row>
    <row r="29" spans="1:10" x14ac:dyDescent="0.25">
      <c r="A29" s="510" t="s">
        <v>164</v>
      </c>
      <c r="B29" s="511">
        <v>8254.9065111220189</v>
      </c>
      <c r="C29" s="511">
        <v>5.3018025119607177</v>
      </c>
      <c r="D29" s="511">
        <v>401.61154028102408</v>
      </c>
      <c r="E29" s="511">
        <v>13.254506279901792</v>
      </c>
      <c r="F29" s="511">
        <v>1138.5620894435824</v>
      </c>
      <c r="G29" s="511">
        <v>1.3254506279901794</v>
      </c>
      <c r="H29" s="511">
        <v>56.994377003577704</v>
      </c>
      <c r="I29" s="511">
        <v>6409.879236959946</v>
      </c>
      <c r="J29" s="511">
        <v>227.97750801431187</v>
      </c>
    </row>
    <row r="30" spans="1:10" x14ac:dyDescent="0.25">
      <c r="A30" s="512" t="s">
        <v>13</v>
      </c>
      <c r="B30" s="513">
        <f t="shared" ref="B30:J30" si="6">SUM(B31:B33)</f>
        <v>29174.493772688766</v>
      </c>
      <c r="C30" s="513">
        <f>SUM(C31:C33)</f>
        <v>9.2781543959312565</v>
      </c>
      <c r="D30" s="513">
        <f t="shared" si="6"/>
        <v>2576.676020812939</v>
      </c>
      <c r="E30" s="513">
        <f t="shared" si="6"/>
        <v>156.40317410284132</v>
      </c>
      <c r="F30" s="513">
        <f t="shared" si="6"/>
        <v>3572.0894424334015</v>
      </c>
      <c r="G30" s="513">
        <f t="shared" si="6"/>
        <v>45.065321351666093</v>
      </c>
      <c r="H30" s="513">
        <f t="shared" si="6"/>
        <v>120.61600714710632</v>
      </c>
      <c r="I30" s="513">
        <f t="shared" si="6"/>
        <v>20463.632245538523</v>
      </c>
      <c r="J30" s="513">
        <f t="shared" si="6"/>
        <v>2230.7334069075027</v>
      </c>
    </row>
    <row r="31" spans="1:10" ht="17.25" customHeight="1" x14ac:dyDescent="0.25">
      <c r="A31" s="510" t="s">
        <v>13</v>
      </c>
      <c r="B31" s="511">
        <v>15937.218350952026</v>
      </c>
      <c r="C31" s="511">
        <v>6.6272531399508967</v>
      </c>
      <c r="D31" s="511">
        <v>1579.9371485643262</v>
      </c>
      <c r="E31" s="511">
        <v>144.47411845092969</v>
      </c>
      <c r="F31" s="511">
        <v>3332.1828787671789</v>
      </c>
      <c r="G31" s="511">
        <v>45.065321351666093</v>
      </c>
      <c r="H31" s="511">
        <v>78.201587051420574</v>
      </c>
      <c r="I31" s="511">
        <v>9645.3042198835228</v>
      </c>
      <c r="J31" s="511">
        <v>1105.4258237438269</v>
      </c>
    </row>
    <row r="32" spans="1:10" x14ac:dyDescent="0.25">
      <c r="A32" s="510" t="s">
        <v>165</v>
      </c>
      <c r="B32" s="511">
        <v>8265.5101161459388</v>
      </c>
      <c r="C32" s="511">
        <v>0</v>
      </c>
      <c r="D32" s="511">
        <v>469.20952230852248</v>
      </c>
      <c r="E32" s="511">
        <v>3.9763518839705383</v>
      </c>
      <c r="F32" s="511">
        <v>170.98313101073356</v>
      </c>
      <c r="G32" s="511">
        <v>0</v>
      </c>
      <c r="H32" s="511">
        <v>35.78716695573484</v>
      </c>
      <c r="I32" s="511">
        <v>7451.6834305600814</v>
      </c>
      <c r="J32" s="511">
        <v>133.87051342700815</v>
      </c>
    </row>
    <row r="33" spans="1:10" x14ac:dyDescent="0.25">
      <c r="A33" s="510" t="s">
        <v>166</v>
      </c>
      <c r="B33" s="511">
        <v>4971.7653055908022</v>
      </c>
      <c r="C33" s="511">
        <v>2.6509012559803589</v>
      </c>
      <c r="D33" s="511">
        <v>527.52934994009036</v>
      </c>
      <c r="E33" s="511">
        <v>7.9527037679410757</v>
      </c>
      <c r="F33" s="511">
        <v>68.923432655489322</v>
      </c>
      <c r="G33" s="511">
        <v>0</v>
      </c>
      <c r="H33" s="511">
        <v>6.6272531399508967</v>
      </c>
      <c r="I33" s="511">
        <v>3366.6445950949187</v>
      </c>
      <c r="J33" s="511">
        <v>991.43706973666792</v>
      </c>
    </row>
    <row r="34" spans="1:10" ht="17.25" customHeight="1" x14ac:dyDescent="0.25">
      <c r="A34" s="512" t="s">
        <v>14</v>
      </c>
      <c r="B34" s="513">
        <f t="shared" ref="B34:J34" si="7">SUM(B35:B37)</f>
        <v>57003.655157986519</v>
      </c>
      <c r="C34" s="513">
        <f>SUM(C35:C37)</f>
        <v>214.72300173440902</v>
      </c>
      <c r="D34" s="513">
        <f t="shared" si="7"/>
        <v>4179.1458300529775</v>
      </c>
      <c r="E34" s="513">
        <f t="shared" si="7"/>
        <v>192.19034105857608</v>
      </c>
      <c r="F34" s="513">
        <f t="shared" si="7"/>
        <v>41636.380577059885</v>
      </c>
      <c r="G34" s="513">
        <f t="shared" si="7"/>
        <v>50.367123863626809</v>
      </c>
      <c r="H34" s="513">
        <f t="shared" si="7"/>
        <v>414.86604656092652</v>
      </c>
      <c r="I34" s="513">
        <f t="shared" si="7"/>
        <v>6531.8206947353092</v>
      </c>
      <c r="J34" s="513">
        <f t="shared" si="7"/>
        <v>3784.1615429120293</v>
      </c>
    </row>
    <row r="35" spans="1:10" ht="17.25" customHeight="1" x14ac:dyDescent="0.25">
      <c r="A35" s="510" t="s">
        <v>14</v>
      </c>
      <c r="B35" s="511">
        <v>28555.508329433473</v>
      </c>
      <c r="C35" s="511">
        <v>70.248883283479501</v>
      </c>
      <c r="D35" s="511">
        <v>2889.4823690185208</v>
      </c>
      <c r="E35" s="511">
        <v>139.17231593896892</v>
      </c>
      <c r="F35" s="511">
        <v>23085.373587711259</v>
      </c>
      <c r="G35" s="511">
        <v>27.834463187793762</v>
      </c>
      <c r="H35" s="511">
        <v>141.82321719494931</v>
      </c>
      <c r="I35" s="511">
        <v>991.43706973666792</v>
      </c>
      <c r="J35" s="511">
        <v>1210.1364233550544</v>
      </c>
    </row>
    <row r="36" spans="1:10" x14ac:dyDescent="0.25">
      <c r="A36" s="510" t="s">
        <v>167</v>
      </c>
      <c r="B36" s="511">
        <v>9785.8019864504622</v>
      </c>
      <c r="C36" s="511">
        <v>22.532660675833046</v>
      </c>
      <c r="D36" s="511">
        <v>359.1971201853388</v>
      </c>
      <c r="E36" s="511">
        <v>7.9527037679410757</v>
      </c>
      <c r="F36" s="511">
        <v>7776.41883441763</v>
      </c>
      <c r="G36" s="511">
        <v>3.9763518839705383</v>
      </c>
      <c r="H36" s="511">
        <v>112.66330337916523</v>
      </c>
      <c r="I36" s="511">
        <v>869.49561196156753</v>
      </c>
      <c r="J36" s="511">
        <v>633.56540017930809</v>
      </c>
    </row>
    <row r="37" spans="1:10" x14ac:dyDescent="0.25">
      <c r="A37" s="510" t="s">
        <v>168</v>
      </c>
      <c r="B37" s="511">
        <v>18662.344842102579</v>
      </c>
      <c r="C37" s="511">
        <v>121.94145777509648</v>
      </c>
      <c r="D37" s="511">
        <v>930.46634084911773</v>
      </c>
      <c r="E37" s="511">
        <v>45.065321351666093</v>
      </c>
      <c r="F37" s="511">
        <v>10774.588154930998</v>
      </c>
      <c r="G37" s="511">
        <v>18.556308791862509</v>
      </c>
      <c r="H37" s="511">
        <v>160.37952598681201</v>
      </c>
      <c r="I37" s="511">
        <v>4670.8880130370735</v>
      </c>
      <c r="J37" s="511">
        <v>1940.4597193776665</v>
      </c>
    </row>
    <row r="38" spans="1:10" x14ac:dyDescent="0.25">
      <c r="A38" s="514" t="s">
        <v>15</v>
      </c>
      <c r="B38" s="513">
        <f t="shared" ref="B38:J38" si="8">SUM(B39)</f>
        <v>54377.937463969974</v>
      </c>
      <c r="C38" s="513">
        <f>SUM(C39)</f>
        <v>491.74218298435528</v>
      </c>
      <c r="D38" s="513">
        <f t="shared" si="8"/>
        <v>10814.351673770698</v>
      </c>
      <c r="E38" s="513">
        <f t="shared" si="8"/>
        <v>990.1116191086777</v>
      </c>
      <c r="F38" s="513">
        <f t="shared" si="8"/>
        <v>32766.464974563463</v>
      </c>
      <c r="G38" s="513">
        <f t="shared" si="8"/>
        <v>35.78716695573484</v>
      </c>
      <c r="H38" s="513">
        <f t="shared" si="8"/>
        <v>497.04398549631594</v>
      </c>
      <c r="I38" s="513">
        <f t="shared" si="8"/>
        <v>6802.2126228449843</v>
      </c>
      <c r="J38" s="513">
        <f t="shared" si="8"/>
        <v>1980.2232382173731</v>
      </c>
    </row>
    <row r="39" spans="1:10" x14ac:dyDescent="0.25">
      <c r="A39" s="510" t="s">
        <v>15</v>
      </c>
      <c r="B39" s="511">
        <v>54377.937463969974</v>
      </c>
      <c r="C39" s="511">
        <v>491.74218298435528</v>
      </c>
      <c r="D39" s="511">
        <v>10814.351673770698</v>
      </c>
      <c r="E39" s="511">
        <v>990.1116191086777</v>
      </c>
      <c r="F39" s="511">
        <v>32766.464974563463</v>
      </c>
      <c r="G39" s="511">
        <v>35.78716695573484</v>
      </c>
      <c r="H39" s="511">
        <v>497.04398549631594</v>
      </c>
      <c r="I39" s="511">
        <v>6802.2126228449843</v>
      </c>
      <c r="J39" s="511">
        <v>1980.2232382173731</v>
      </c>
    </row>
    <row r="40" spans="1:10" ht="15.75" customHeight="1" x14ac:dyDescent="0.25">
      <c r="A40" s="512" t="s">
        <v>169</v>
      </c>
      <c r="B40" s="513">
        <f t="shared" ref="B40:J40" si="9">SUM(B41:B42)</f>
        <v>18964.547585281507</v>
      </c>
      <c r="C40" s="513">
        <f>SUM(C41:C42)</f>
        <v>10.603605023921434</v>
      </c>
      <c r="D40" s="513">
        <f t="shared" si="9"/>
        <v>1741.6421251791153</v>
      </c>
      <c r="E40" s="513">
        <f t="shared" si="9"/>
        <v>554.03836249989422</v>
      </c>
      <c r="F40" s="513">
        <f t="shared" si="9"/>
        <v>6594.1168742508398</v>
      </c>
      <c r="G40" s="513">
        <f t="shared" si="9"/>
        <v>18.556308791862509</v>
      </c>
      <c r="H40" s="513">
        <f t="shared" si="9"/>
        <v>116.63965526313578</v>
      </c>
      <c r="I40" s="513">
        <f t="shared" si="9"/>
        <v>9270.2016921626873</v>
      </c>
      <c r="J40" s="513">
        <f t="shared" si="9"/>
        <v>658.74896211112014</v>
      </c>
    </row>
    <row r="41" spans="1:10" x14ac:dyDescent="0.25">
      <c r="A41" s="510" t="s">
        <v>169</v>
      </c>
      <c r="B41" s="511">
        <v>10138.371853495801</v>
      </c>
      <c r="C41" s="511">
        <v>9.2781543959312547</v>
      </c>
      <c r="D41" s="511">
        <v>1169.0474538873575</v>
      </c>
      <c r="E41" s="511">
        <v>446.67686163268968</v>
      </c>
      <c r="F41" s="511">
        <v>4828.6166377678828</v>
      </c>
      <c r="G41" s="511">
        <v>17.23085816387233</v>
      </c>
      <c r="H41" s="511">
        <v>51.692574491616988</v>
      </c>
      <c r="I41" s="511">
        <v>3242.0522360638593</v>
      </c>
      <c r="J41" s="511">
        <v>373.77707709323062</v>
      </c>
    </row>
    <row r="42" spans="1:10" ht="17.25" customHeight="1" x14ac:dyDescent="0.25">
      <c r="A42" s="510" t="s">
        <v>170</v>
      </c>
      <c r="B42" s="511">
        <v>8826.1757317857064</v>
      </c>
      <c r="C42" s="511">
        <v>1.3254506279901794</v>
      </c>
      <c r="D42" s="511">
        <v>572.59467129175789</v>
      </c>
      <c r="E42" s="511">
        <v>107.36150086720451</v>
      </c>
      <c r="F42" s="511">
        <v>1765.5002364829572</v>
      </c>
      <c r="G42" s="511">
        <v>1.3254506279901794</v>
      </c>
      <c r="H42" s="511">
        <v>64.947080771518785</v>
      </c>
      <c r="I42" s="511">
        <v>6028.1494560988276</v>
      </c>
      <c r="J42" s="511">
        <v>284.97188501788958</v>
      </c>
    </row>
    <row r="43" spans="1:10" x14ac:dyDescent="0.25">
      <c r="A43" s="512" t="s">
        <v>16</v>
      </c>
      <c r="B43" s="513">
        <f t="shared" ref="B43:J43" si="10">SUM(B44:B45)</f>
        <v>21657.863261357477</v>
      </c>
      <c r="C43" s="513">
        <f>SUM(C44:C45)</f>
        <v>76.876136423430395</v>
      </c>
      <c r="D43" s="513">
        <f t="shared" si="10"/>
        <v>1496.4337590009388</v>
      </c>
      <c r="E43" s="513">
        <f t="shared" si="10"/>
        <v>66.272531399508964</v>
      </c>
      <c r="F43" s="513">
        <f t="shared" si="10"/>
        <v>15493.19239057571</v>
      </c>
      <c r="G43" s="513">
        <f t="shared" si="10"/>
        <v>116.63965526313577</v>
      </c>
      <c r="H43" s="513">
        <f t="shared" si="10"/>
        <v>72.899784539459858</v>
      </c>
      <c r="I43" s="513">
        <f t="shared" si="10"/>
        <v>2535.5870513452583</v>
      </c>
      <c r="J43" s="513">
        <f t="shared" si="10"/>
        <v>1799.961952810685</v>
      </c>
    </row>
    <row r="44" spans="1:10" ht="12.75" customHeight="1" x14ac:dyDescent="0.25">
      <c r="A44" s="510" t="s">
        <v>16</v>
      </c>
      <c r="B44" s="511">
        <v>16606.570918087276</v>
      </c>
      <c r="C44" s="511">
        <v>58.319827631567883</v>
      </c>
      <c r="D44" s="511">
        <v>1389.0722581337343</v>
      </c>
      <c r="E44" s="511">
        <v>64.947080771518785</v>
      </c>
      <c r="F44" s="511">
        <v>13433.442114678926</v>
      </c>
      <c r="G44" s="511">
        <v>23.858111303823225</v>
      </c>
      <c r="H44" s="511">
        <v>56.994377003577704</v>
      </c>
      <c r="I44" s="511">
        <v>974.20621157279504</v>
      </c>
      <c r="J44" s="511">
        <v>605.73093699151343</v>
      </c>
    </row>
    <row r="45" spans="1:10" x14ac:dyDescent="0.25">
      <c r="A45" s="510" t="s">
        <v>171</v>
      </c>
      <c r="B45" s="511">
        <v>5051.2923432702019</v>
      </c>
      <c r="C45" s="511">
        <v>18.556308791862509</v>
      </c>
      <c r="D45" s="511">
        <v>107.36150086720451</v>
      </c>
      <c r="E45" s="511">
        <v>1.3254506279901794</v>
      </c>
      <c r="F45" s="511">
        <v>2059.7502758967844</v>
      </c>
      <c r="G45" s="511">
        <v>92.781543959312543</v>
      </c>
      <c r="H45" s="511">
        <v>15.90540753588215</v>
      </c>
      <c r="I45" s="511">
        <v>1561.3808397724631</v>
      </c>
      <c r="J45" s="511">
        <v>1194.2310158191717</v>
      </c>
    </row>
    <row r="46" spans="1:10" x14ac:dyDescent="0.25">
      <c r="A46" s="512" t="s">
        <v>17</v>
      </c>
      <c r="B46" s="513">
        <f t="shared" ref="B46:J46" si="11">SUM(B47:B48)</f>
        <v>39057.053654992436</v>
      </c>
      <c r="C46" s="513">
        <f>SUM(C47:C48)</f>
        <v>64.947080771518785</v>
      </c>
      <c r="D46" s="513">
        <f t="shared" si="11"/>
        <v>3652.9419307409107</v>
      </c>
      <c r="E46" s="513">
        <f t="shared" si="11"/>
        <v>82.177938935391111</v>
      </c>
      <c r="F46" s="513">
        <f t="shared" si="11"/>
        <v>19735.959850771684</v>
      </c>
      <c r="G46" s="513">
        <f t="shared" si="11"/>
        <v>152.4268222188706</v>
      </c>
      <c r="H46" s="513">
        <f t="shared" si="11"/>
        <v>308.82999632171231</v>
      </c>
      <c r="I46" s="513">
        <f t="shared" si="11"/>
        <v>10029.684902000954</v>
      </c>
      <c r="J46" s="513">
        <f t="shared" si="11"/>
        <v>5030.0851332226948</v>
      </c>
    </row>
    <row r="47" spans="1:10" ht="15.75" customHeight="1" x14ac:dyDescent="0.25">
      <c r="A47" s="510" t="s">
        <v>17</v>
      </c>
      <c r="B47" s="511">
        <v>24113.923275032907</v>
      </c>
      <c r="C47" s="511">
        <v>37.112617583725019</v>
      </c>
      <c r="D47" s="511">
        <v>2654.8776078642918</v>
      </c>
      <c r="E47" s="511">
        <v>54.343475747597346</v>
      </c>
      <c r="F47" s="511">
        <v>13091.475852657508</v>
      </c>
      <c r="G47" s="511">
        <v>71.574333911469679</v>
      </c>
      <c r="H47" s="511">
        <v>169.65768038274337</v>
      </c>
      <c r="I47" s="511">
        <v>5224.9263755368911</v>
      </c>
      <c r="J47" s="511">
        <v>2809.9553313391211</v>
      </c>
    </row>
    <row r="48" spans="1:10" x14ac:dyDescent="0.25">
      <c r="A48" s="510" t="s">
        <v>172</v>
      </c>
      <c r="B48" s="511">
        <v>14943.13037995953</v>
      </c>
      <c r="C48" s="511">
        <v>27.834463187793762</v>
      </c>
      <c r="D48" s="511">
        <v>998.06432287661903</v>
      </c>
      <c r="E48" s="511">
        <v>27.834463187793762</v>
      </c>
      <c r="F48" s="511">
        <v>6644.4839981141749</v>
      </c>
      <c r="G48" s="511">
        <v>80.852488307400932</v>
      </c>
      <c r="H48" s="511">
        <v>139.17231593896892</v>
      </c>
      <c r="I48" s="511">
        <v>4804.7585264640629</v>
      </c>
      <c r="J48" s="511">
        <v>2220.1298018835737</v>
      </c>
    </row>
    <row r="49" spans="1:10" x14ac:dyDescent="0.25">
      <c r="A49" s="512" t="s">
        <v>18</v>
      </c>
      <c r="B49" s="513">
        <f>SUM(B50:B51)</f>
        <v>17246.763571406475</v>
      </c>
      <c r="C49" s="513">
        <f>SUM(C50:C51)</f>
        <v>5.3018025119607177</v>
      </c>
      <c r="D49" s="513">
        <f t="shared" ref="D49:J49" si="12">SUM(D50:D51)</f>
        <v>1780.0801933908319</v>
      </c>
      <c r="E49" s="513">
        <f t="shared" si="12"/>
        <v>99.408797099263438</v>
      </c>
      <c r="F49" s="513">
        <f t="shared" si="12"/>
        <v>5189.1392085813368</v>
      </c>
      <c r="G49" s="513">
        <f t="shared" si="12"/>
        <v>7.9527037679410757</v>
      </c>
      <c r="H49" s="513">
        <f t="shared" si="12"/>
        <v>94.106994587302722</v>
      </c>
      <c r="I49" s="513">
        <f t="shared" si="12"/>
        <v>8684.3525145911099</v>
      </c>
      <c r="J49" s="513">
        <f t="shared" si="12"/>
        <v>1386.4213568777361</v>
      </c>
    </row>
    <row r="50" spans="1:10" x14ac:dyDescent="0.25">
      <c r="A50" s="510" t="s">
        <v>18</v>
      </c>
      <c r="B50" s="511">
        <v>10634.090388364059</v>
      </c>
      <c r="C50" s="511">
        <v>3.9763518839705383</v>
      </c>
      <c r="D50" s="511">
        <v>1003.3661253885799</v>
      </c>
      <c r="E50" s="511">
        <v>88.805192075342006</v>
      </c>
      <c r="F50" s="511">
        <v>4061.1807241616757</v>
      </c>
      <c r="G50" s="511">
        <v>7.9527037679410757</v>
      </c>
      <c r="H50" s="511">
        <v>51.692574491616988</v>
      </c>
      <c r="I50" s="511">
        <v>4576.7810184497839</v>
      </c>
      <c r="J50" s="511">
        <v>840.33569814578266</v>
      </c>
    </row>
    <row r="51" spans="1:10" ht="18.75" customHeight="1" x14ac:dyDescent="0.25">
      <c r="A51" s="510" t="s">
        <v>173</v>
      </c>
      <c r="B51" s="511">
        <v>6612.6731830424151</v>
      </c>
      <c r="C51" s="511">
        <v>1.3254506279901794</v>
      </c>
      <c r="D51" s="511">
        <v>776.71406800225202</v>
      </c>
      <c r="E51" s="511">
        <v>10.603605023921434</v>
      </c>
      <c r="F51" s="511">
        <v>1127.9584844196606</v>
      </c>
      <c r="G51" s="511">
        <v>0</v>
      </c>
      <c r="H51" s="511">
        <v>42.414420095685735</v>
      </c>
      <c r="I51" s="511">
        <v>4107.571496141326</v>
      </c>
      <c r="J51" s="511">
        <v>546.08565873195346</v>
      </c>
    </row>
    <row r="52" spans="1:10" x14ac:dyDescent="0.25">
      <c r="A52" s="514" t="s">
        <v>174</v>
      </c>
      <c r="B52" s="513">
        <f t="shared" ref="B52:J52" si="13">SUM(B53)</f>
        <v>12744.207788124129</v>
      </c>
      <c r="C52" s="513">
        <f>SUM(C53)</f>
        <v>17.23085816387233</v>
      </c>
      <c r="D52" s="513">
        <f t="shared" si="13"/>
        <v>640.19265331925919</v>
      </c>
      <c r="E52" s="513">
        <f t="shared" si="13"/>
        <v>15.90540753588215</v>
      </c>
      <c r="F52" s="513">
        <f t="shared" si="13"/>
        <v>8864.6137999974162</v>
      </c>
      <c r="G52" s="513">
        <f t="shared" si="13"/>
        <v>3.9763518839705383</v>
      </c>
      <c r="H52" s="513">
        <f t="shared" si="13"/>
        <v>128.56871091504738</v>
      </c>
      <c r="I52" s="513">
        <f t="shared" si="13"/>
        <v>2589.9305270927821</v>
      </c>
      <c r="J52" s="513">
        <f t="shared" si="13"/>
        <v>483.78947921641429</v>
      </c>
    </row>
    <row r="53" spans="1:10" ht="16.5" customHeight="1" x14ac:dyDescent="0.25">
      <c r="A53" s="510" t="s">
        <v>174</v>
      </c>
      <c r="B53" s="511">
        <v>12744.207788124129</v>
      </c>
      <c r="C53" s="511">
        <v>17.23085816387233</v>
      </c>
      <c r="D53" s="511">
        <v>640.19265331925919</v>
      </c>
      <c r="E53" s="511">
        <v>15.90540753588215</v>
      </c>
      <c r="F53" s="511">
        <v>8864.6137999974162</v>
      </c>
      <c r="G53" s="511">
        <v>3.9763518839705383</v>
      </c>
      <c r="H53" s="511">
        <v>128.56871091504738</v>
      </c>
      <c r="I53" s="511">
        <v>2589.9305270927821</v>
      </c>
      <c r="J53" s="511">
        <v>483.78947921641429</v>
      </c>
    </row>
    <row r="54" spans="1:10" x14ac:dyDescent="0.25">
      <c r="A54" s="514" t="s">
        <v>175</v>
      </c>
      <c r="B54" s="513">
        <f t="shared" ref="B54:J54" si="14">SUM(B55)</f>
        <v>14366.559356783882</v>
      </c>
      <c r="C54" s="513">
        <f>SUM(C55)</f>
        <v>7.9527037679410757</v>
      </c>
      <c r="D54" s="513">
        <f t="shared" si="14"/>
        <v>1738.9912239231528</v>
      </c>
      <c r="E54" s="513">
        <f t="shared" si="14"/>
        <v>31.810815071764299</v>
      </c>
      <c r="F54" s="513">
        <f t="shared" si="14"/>
        <v>3333.5083293951689</v>
      </c>
      <c r="G54" s="513">
        <f t="shared" si="14"/>
        <v>3.9763518839705383</v>
      </c>
      <c r="H54" s="513">
        <f t="shared" si="14"/>
        <v>136.52141468298854</v>
      </c>
      <c r="I54" s="513">
        <f t="shared" si="14"/>
        <v>7972.5855273601492</v>
      </c>
      <c r="J54" s="513">
        <f t="shared" si="14"/>
        <v>1141.2129906995629</v>
      </c>
    </row>
    <row r="55" spans="1:10" x14ac:dyDescent="0.25">
      <c r="A55" s="510" t="s">
        <v>175</v>
      </c>
      <c r="B55" s="511">
        <v>14366.559356783882</v>
      </c>
      <c r="C55" s="511">
        <v>7.9527037679410757</v>
      </c>
      <c r="D55" s="511">
        <v>1738.9912239231528</v>
      </c>
      <c r="E55" s="511">
        <v>31.810815071764299</v>
      </c>
      <c r="F55" s="511">
        <v>3333.5083293951689</v>
      </c>
      <c r="G55" s="511">
        <v>3.9763518839705383</v>
      </c>
      <c r="H55" s="511">
        <v>136.52141468298854</v>
      </c>
      <c r="I55" s="511">
        <v>7972.5855273601492</v>
      </c>
      <c r="J55" s="511">
        <v>1141.2129906995629</v>
      </c>
    </row>
    <row r="56" spans="1:10" x14ac:dyDescent="0.25">
      <c r="A56" s="512" t="s">
        <v>176</v>
      </c>
      <c r="B56" s="513">
        <f t="shared" ref="B56:J56" si="15">SUM(B57:B58)</f>
        <v>17600.658889079801</v>
      </c>
      <c r="C56" s="513">
        <f>SUM(C57:C58)</f>
        <v>6.6272531399508967</v>
      </c>
      <c r="D56" s="513">
        <f t="shared" si="15"/>
        <v>1738.9912239231423</v>
      </c>
      <c r="E56" s="513">
        <f t="shared" si="15"/>
        <v>299.55184192578145</v>
      </c>
      <c r="F56" s="513">
        <f t="shared" si="15"/>
        <v>3990.9318408784661</v>
      </c>
      <c r="G56" s="513">
        <f t="shared" si="15"/>
        <v>11.929055651911613</v>
      </c>
      <c r="H56" s="513">
        <f t="shared" si="15"/>
        <v>202.79394608249777</v>
      </c>
      <c r="I56" s="513">
        <f t="shared" si="15"/>
        <v>9779.1747333108451</v>
      </c>
      <c r="J56" s="513">
        <f t="shared" si="15"/>
        <v>1570.6589941683912</v>
      </c>
    </row>
    <row r="57" spans="1:10" ht="15.75" customHeight="1" x14ac:dyDescent="0.25">
      <c r="A57" s="510" t="s">
        <v>176</v>
      </c>
      <c r="B57" s="511">
        <v>10547.936097544709</v>
      </c>
      <c r="C57" s="511">
        <v>6.6272531399508967</v>
      </c>
      <c r="D57" s="511">
        <v>1399.6758631576561</v>
      </c>
      <c r="E57" s="511">
        <v>292.92458878583057</v>
      </c>
      <c r="F57" s="511">
        <v>2369.905722846443</v>
      </c>
      <c r="G57" s="511">
        <v>11.929055651911613</v>
      </c>
      <c r="H57" s="511">
        <v>161.70497661480221</v>
      </c>
      <c r="I57" s="511">
        <v>4843.1965946757728</v>
      </c>
      <c r="J57" s="511">
        <v>1461.9720426731965</v>
      </c>
    </row>
    <row r="58" spans="1:10" ht="15.75" customHeight="1" x14ac:dyDescent="0.25">
      <c r="A58" s="510" t="s">
        <v>177</v>
      </c>
      <c r="B58" s="511">
        <v>7052.7227915350932</v>
      </c>
      <c r="C58" s="511">
        <v>0</v>
      </c>
      <c r="D58" s="511">
        <v>339.31536076548633</v>
      </c>
      <c r="E58" s="511">
        <v>6.6272531399508967</v>
      </c>
      <c r="F58" s="511">
        <v>1621.0261180320231</v>
      </c>
      <c r="G58" s="511">
        <v>0</v>
      </c>
      <c r="H58" s="511">
        <v>41.088969467695556</v>
      </c>
      <c r="I58" s="511">
        <v>4935.9781386350724</v>
      </c>
      <c r="J58" s="511">
        <v>108.68695149519469</v>
      </c>
    </row>
    <row r="59" spans="1:10" ht="18.75" customHeight="1" x14ac:dyDescent="0.25">
      <c r="A59" s="512" t="s">
        <v>178</v>
      </c>
      <c r="B59" s="513">
        <f t="shared" ref="B59:J59" si="16">SUM(B60:B61)</f>
        <v>24754.11592834289</v>
      </c>
      <c r="C59" s="513">
        <f>SUM(C60:C61)</f>
        <v>17.23085816387233</v>
      </c>
      <c r="D59" s="513">
        <f t="shared" si="16"/>
        <v>1423.5339744614666</v>
      </c>
      <c r="E59" s="513">
        <f t="shared" si="16"/>
        <v>45.065321351666093</v>
      </c>
      <c r="F59" s="513">
        <f t="shared" si="16"/>
        <v>5214.3227705129902</v>
      </c>
      <c r="G59" s="513">
        <f t="shared" si="16"/>
        <v>39.763518839705377</v>
      </c>
      <c r="H59" s="513">
        <f t="shared" si="16"/>
        <v>273.04282936597804</v>
      </c>
      <c r="I59" s="513">
        <f t="shared" si="16"/>
        <v>15695.986336658181</v>
      </c>
      <c r="J59" s="513">
        <f t="shared" si="16"/>
        <v>2045.1703189888854</v>
      </c>
    </row>
    <row r="60" spans="1:10" ht="19.5" customHeight="1" x14ac:dyDescent="0.25">
      <c r="A60" s="510" t="s">
        <v>178</v>
      </c>
      <c r="B60" s="511">
        <v>17179.16558937974</v>
      </c>
      <c r="C60" s="511">
        <v>14.579956907891971</v>
      </c>
      <c r="D60" s="511">
        <v>1011.3188291565212</v>
      </c>
      <c r="E60" s="511">
        <v>33.136265699754482</v>
      </c>
      <c r="F60" s="511">
        <v>5077.8013558300017</v>
      </c>
      <c r="G60" s="511">
        <v>39.763518839705377</v>
      </c>
      <c r="H60" s="511">
        <v>235.93021178225302</v>
      </c>
      <c r="I60" s="511">
        <v>9022.3424247282255</v>
      </c>
      <c r="J60" s="511">
        <v>1744.2930264351137</v>
      </c>
    </row>
    <row r="61" spans="1:10" x14ac:dyDescent="0.25">
      <c r="A61" s="510" t="s">
        <v>179</v>
      </c>
      <c r="B61" s="511">
        <v>7574.9503389631509</v>
      </c>
      <c r="C61" s="511">
        <v>2.6509012559803589</v>
      </c>
      <c r="D61" s="511">
        <v>412.21514530494539</v>
      </c>
      <c r="E61" s="511">
        <v>11.929055651911613</v>
      </c>
      <c r="F61" s="511">
        <v>136.52141468298854</v>
      </c>
      <c r="G61" s="511">
        <v>0</v>
      </c>
      <c r="H61" s="511">
        <v>37.112617583725019</v>
      </c>
      <c r="I61" s="511">
        <v>6673.6439119299548</v>
      </c>
      <c r="J61" s="511">
        <v>300.87729255377155</v>
      </c>
    </row>
    <row r="62" spans="1:10" x14ac:dyDescent="0.25">
      <c r="A62" s="514" t="s">
        <v>180</v>
      </c>
      <c r="B62" s="513">
        <f t="shared" ref="B62:J62" si="17">SUM(B63)</f>
        <v>7483.4942456318413</v>
      </c>
      <c r="C62" s="513">
        <f>SUM(C63)</f>
        <v>1.3254506279901794</v>
      </c>
      <c r="D62" s="513">
        <f t="shared" si="17"/>
        <v>625.61269641136676</v>
      </c>
      <c r="E62" s="513">
        <f t="shared" si="17"/>
        <v>1.3254506279901794</v>
      </c>
      <c r="F62" s="513">
        <f t="shared" si="17"/>
        <v>572.59467129175789</v>
      </c>
      <c r="G62" s="513">
        <f t="shared" si="17"/>
        <v>2.6509012559803589</v>
      </c>
      <c r="H62" s="513">
        <f t="shared" si="17"/>
        <v>47.716222607646451</v>
      </c>
      <c r="I62" s="513">
        <f t="shared" si="17"/>
        <v>5419.7676178514203</v>
      </c>
      <c r="J62" s="513">
        <f t="shared" si="17"/>
        <v>812.501234957988</v>
      </c>
    </row>
    <row r="63" spans="1:10" ht="15" customHeight="1" x14ac:dyDescent="0.25">
      <c r="A63" s="510" t="s">
        <v>180</v>
      </c>
      <c r="B63" s="511">
        <v>7483.4942456318413</v>
      </c>
      <c r="C63" s="511">
        <v>1.3254506279901794</v>
      </c>
      <c r="D63" s="511">
        <v>625.61269641136676</v>
      </c>
      <c r="E63" s="511">
        <v>1.3254506279901794</v>
      </c>
      <c r="F63" s="511">
        <v>572.59467129175789</v>
      </c>
      <c r="G63" s="511">
        <v>2.6509012559803589</v>
      </c>
      <c r="H63" s="511">
        <v>47.716222607646451</v>
      </c>
      <c r="I63" s="511">
        <v>5419.7676178514203</v>
      </c>
      <c r="J63" s="511">
        <v>812.501234957988</v>
      </c>
    </row>
    <row r="64" spans="1:10" x14ac:dyDescent="0.25">
      <c r="A64" s="514" t="s">
        <v>181</v>
      </c>
      <c r="B64" s="513">
        <f t="shared" ref="B64:J64" si="18">SUM(B65)</f>
        <v>15534.281360043067</v>
      </c>
      <c r="C64" s="513">
        <f>SUM(C65)</f>
        <v>6.6272531399508967</v>
      </c>
      <c r="D64" s="513">
        <f t="shared" si="18"/>
        <v>1680.6713962915831</v>
      </c>
      <c r="E64" s="513">
        <f t="shared" si="18"/>
        <v>26.509012559803583</v>
      </c>
      <c r="F64" s="513">
        <f t="shared" si="18"/>
        <v>5152.0265909974414</v>
      </c>
      <c r="G64" s="513">
        <f t="shared" si="18"/>
        <v>2.6509012559803589</v>
      </c>
      <c r="H64" s="513">
        <f t="shared" si="18"/>
        <v>124.59235903107684</v>
      </c>
      <c r="I64" s="513">
        <f t="shared" si="18"/>
        <v>7476.8669924918913</v>
      </c>
      <c r="J64" s="513">
        <f t="shared" si="18"/>
        <v>1064.33685427613</v>
      </c>
    </row>
    <row r="65" spans="1:10" x14ac:dyDescent="0.25">
      <c r="A65" s="510" t="s">
        <v>181</v>
      </c>
      <c r="B65" s="511">
        <v>15534.281360043067</v>
      </c>
      <c r="C65" s="511">
        <v>6.6272531399508967</v>
      </c>
      <c r="D65" s="511">
        <v>1680.6713962915831</v>
      </c>
      <c r="E65" s="511">
        <v>26.509012559803583</v>
      </c>
      <c r="F65" s="511">
        <v>5152.0265909974414</v>
      </c>
      <c r="G65" s="511">
        <v>2.6509012559803589</v>
      </c>
      <c r="H65" s="511">
        <v>124.59235903107684</v>
      </c>
      <c r="I65" s="511">
        <v>7476.8669924918913</v>
      </c>
      <c r="J65" s="511">
        <v>1064.33685427613</v>
      </c>
    </row>
    <row r="66" spans="1:10" x14ac:dyDescent="0.25">
      <c r="A66" s="514" t="s">
        <v>182</v>
      </c>
      <c r="B66" s="513">
        <f t="shared" ref="B66:J66" si="19">SUM(B67)</f>
        <v>17442.930264350111</v>
      </c>
      <c r="C66" s="513">
        <f>SUM(C67)</f>
        <v>45.065321351666093</v>
      </c>
      <c r="D66" s="513">
        <f t="shared" si="19"/>
        <v>1415.5812706935387</v>
      </c>
      <c r="E66" s="513">
        <f t="shared" si="19"/>
        <v>127.2432602870572</v>
      </c>
      <c r="F66" s="513">
        <f t="shared" si="19"/>
        <v>12040.393504661442</v>
      </c>
      <c r="G66" s="513">
        <f t="shared" si="19"/>
        <v>15.90540753588215</v>
      </c>
      <c r="H66" s="513">
        <f t="shared" si="19"/>
        <v>148.45047033490027</v>
      </c>
      <c r="I66" s="513">
        <f t="shared" si="19"/>
        <v>2502.4507856454425</v>
      </c>
      <c r="J66" s="513">
        <f t="shared" si="19"/>
        <v>1147.840243839514</v>
      </c>
    </row>
    <row r="67" spans="1:10" x14ac:dyDescent="0.25">
      <c r="A67" s="510" t="s">
        <v>182</v>
      </c>
      <c r="B67" s="511">
        <v>17442.930264350111</v>
      </c>
      <c r="C67" s="511">
        <v>45.065321351666093</v>
      </c>
      <c r="D67" s="511">
        <v>1415.5812706935387</v>
      </c>
      <c r="E67" s="511">
        <v>127.2432602870572</v>
      </c>
      <c r="F67" s="511">
        <v>12040.393504661442</v>
      </c>
      <c r="G67" s="511">
        <v>15.90540753588215</v>
      </c>
      <c r="H67" s="511">
        <v>148.45047033490027</v>
      </c>
      <c r="I67" s="511">
        <v>2502.4507856454425</v>
      </c>
      <c r="J67" s="511">
        <v>1147.840243839514</v>
      </c>
    </row>
    <row r="68" spans="1:10" x14ac:dyDescent="0.25">
      <c r="A68" s="514" t="s">
        <v>183</v>
      </c>
      <c r="B68" s="513">
        <v>8061.3907194354788</v>
      </c>
      <c r="C68" s="513">
        <v>6.6272531399508967</v>
      </c>
      <c r="D68" s="513">
        <v>975.53166220078526</v>
      </c>
      <c r="E68" s="513">
        <v>9.2781543959312547</v>
      </c>
      <c r="F68" s="513">
        <v>1116.0294287677486</v>
      </c>
      <c r="G68" s="513">
        <v>7.9527037679410757</v>
      </c>
      <c r="H68" s="513">
        <v>45.065321351666093</v>
      </c>
      <c r="I68" s="513">
        <v>5487.36559987891</v>
      </c>
      <c r="J68" s="513">
        <v>413.54059593293556</v>
      </c>
    </row>
    <row r="69" spans="1:10" ht="14.25" customHeight="1" x14ac:dyDescent="0.25">
      <c r="A69" s="510" t="s">
        <v>183</v>
      </c>
      <c r="B69" s="511">
        <v>8061.3907194354788</v>
      </c>
      <c r="C69" s="511">
        <v>6.6272531399508967</v>
      </c>
      <c r="D69" s="511">
        <v>975.53166220078526</v>
      </c>
      <c r="E69" s="511">
        <v>9.2781543959312547</v>
      </c>
      <c r="F69" s="511">
        <v>1116.0294287677486</v>
      </c>
      <c r="G69" s="511">
        <v>7.9527037679410757</v>
      </c>
      <c r="H69" s="511">
        <v>45.065321351666093</v>
      </c>
      <c r="I69" s="511">
        <v>5487.36559987891</v>
      </c>
      <c r="J69" s="511">
        <v>413.54059593293556</v>
      </c>
    </row>
    <row r="70" spans="1:10" x14ac:dyDescent="0.25">
      <c r="A70" s="514" t="s">
        <v>184</v>
      </c>
      <c r="B70" s="512">
        <f t="shared" ref="B70:J70" si="20">SUM(B71)</f>
        <v>9972.6905249970514</v>
      </c>
      <c r="C70" s="512">
        <f>SUM(C71)</f>
        <v>92.781543959312543</v>
      </c>
      <c r="D70" s="512">
        <f t="shared" si="20"/>
        <v>1717.7840138753093</v>
      </c>
      <c r="E70" s="512">
        <f t="shared" si="20"/>
        <v>788.64312365416401</v>
      </c>
      <c r="F70" s="512">
        <f t="shared" si="20"/>
        <v>5887.6516895318882</v>
      </c>
      <c r="G70" s="512">
        <f t="shared" si="20"/>
        <v>5.3018025119607177</v>
      </c>
      <c r="H70" s="512">
        <f t="shared" si="20"/>
        <v>68.923432655489322</v>
      </c>
      <c r="I70" s="512">
        <f t="shared" si="20"/>
        <v>845.63750065774354</v>
      </c>
      <c r="J70" s="512">
        <f t="shared" si="20"/>
        <v>565.96741815180678</v>
      </c>
    </row>
    <row r="71" spans="1:10" x14ac:dyDescent="0.25">
      <c r="A71" s="859" t="s">
        <v>184</v>
      </c>
      <c r="B71" s="860">
        <v>9972.6905249970514</v>
      </c>
      <c r="C71" s="860">
        <v>92.781543959312543</v>
      </c>
      <c r="D71" s="860">
        <v>1717.7840138753093</v>
      </c>
      <c r="E71" s="860">
        <v>788.64312365416401</v>
      </c>
      <c r="F71" s="860">
        <v>5887.6516895318882</v>
      </c>
      <c r="G71" s="860">
        <v>5.3018025119607177</v>
      </c>
      <c r="H71" s="860">
        <v>68.923432655489322</v>
      </c>
      <c r="I71" s="860">
        <v>845.63750065774354</v>
      </c>
      <c r="J71" s="860">
        <v>565.96741815180678</v>
      </c>
    </row>
  </sheetData>
  <mergeCells count="5">
    <mergeCell ref="A1:J1"/>
    <mergeCell ref="B2:B3"/>
    <mergeCell ref="C2:J2"/>
    <mergeCell ref="A9:B9"/>
    <mergeCell ref="A2:A3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H72"/>
  <sheetViews>
    <sheetView workbookViewId="0">
      <selection activeCell="J12" sqref="J12"/>
    </sheetView>
  </sheetViews>
  <sheetFormatPr defaultRowHeight="15" x14ac:dyDescent="0.25"/>
  <cols>
    <col min="1" max="1" width="17.7109375" style="25" customWidth="1"/>
    <col min="2" max="2" width="11.42578125" style="25" customWidth="1"/>
    <col min="3" max="3" width="10.42578125" style="25" customWidth="1"/>
    <col min="4" max="4" width="9.140625" style="25"/>
    <col min="5" max="5" width="11.42578125" style="25" customWidth="1"/>
    <col min="6" max="16384" width="9.140625" style="25"/>
  </cols>
  <sheetData>
    <row r="1" spans="1:8" ht="38.25" customHeight="1" x14ac:dyDescent="0.25">
      <c r="A1" s="1049" t="s">
        <v>606</v>
      </c>
      <c r="B1" s="1049"/>
      <c r="C1" s="1049"/>
      <c r="D1" s="1049"/>
      <c r="E1" s="1049"/>
      <c r="F1" s="1049"/>
      <c r="G1" s="1049"/>
      <c r="H1" s="1049"/>
    </row>
    <row r="2" spans="1:8" x14ac:dyDescent="0.25">
      <c r="A2" s="1050" t="s">
        <v>607</v>
      </c>
      <c r="B2" s="1053" t="s">
        <v>456</v>
      </c>
      <c r="C2" s="1126" t="s">
        <v>470</v>
      </c>
      <c r="D2" s="1126"/>
      <c r="E2" s="1126"/>
      <c r="F2" s="1126"/>
      <c r="G2" s="1126"/>
      <c r="H2" s="1126"/>
    </row>
    <row r="3" spans="1:8" ht="24.75" x14ac:dyDescent="0.25">
      <c r="A3" s="1050"/>
      <c r="B3" s="1053"/>
      <c r="C3" s="522" t="s">
        <v>471</v>
      </c>
      <c r="D3" s="523" t="s">
        <v>472</v>
      </c>
      <c r="E3" s="523" t="s">
        <v>473</v>
      </c>
      <c r="F3" s="500" t="s">
        <v>474</v>
      </c>
      <c r="G3" s="523" t="s">
        <v>475</v>
      </c>
      <c r="H3" s="500" t="s">
        <v>455</v>
      </c>
    </row>
    <row r="4" spans="1:8" x14ac:dyDescent="0.25">
      <c r="A4" s="232" t="s">
        <v>163</v>
      </c>
      <c r="B4" s="233">
        <v>758654.80319051177</v>
      </c>
      <c r="C4" s="233">
        <v>35.78716695573484</v>
      </c>
      <c r="D4" s="233">
        <v>22219.854327632605</v>
      </c>
      <c r="E4" s="233">
        <v>21331.802406878091</v>
      </c>
      <c r="F4" s="233">
        <v>430874.83924671396</v>
      </c>
      <c r="G4" s="233">
        <v>219181.8176462487</v>
      </c>
      <c r="H4" s="233">
        <v>65010.7024017203</v>
      </c>
    </row>
    <row r="5" spans="1:8" ht="17.25" customHeight="1" x14ac:dyDescent="0.25">
      <c r="A5" s="521"/>
      <c r="B5" s="520"/>
      <c r="C5" s="520"/>
      <c r="D5" s="520"/>
      <c r="E5" s="520"/>
      <c r="F5" s="520"/>
      <c r="G5" s="520"/>
      <c r="H5" s="520"/>
    </row>
    <row r="6" spans="1:8" ht="17.25" customHeight="1" x14ac:dyDescent="0.25">
      <c r="A6" s="232" t="s">
        <v>3</v>
      </c>
      <c r="B6" s="233"/>
      <c r="C6" s="233"/>
      <c r="D6" s="233"/>
      <c r="E6" s="233"/>
      <c r="F6" s="233"/>
      <c r="G6" s="233"/>
      <c r="H6" s="233"/>
    </row>
    <row r="7" spans="1:8" x14ac:dyDescent="0.25">
      <c r="A7" s="230" t="s">
        <v>4</v>
      </c>
      <c r="B7" s="227">
        <v>297400.63555584499</v>
      </c>
      <c r="C7" s="227">
        <v>34.461716327744661</v>
      </c>
      <c r="D7" s="227">
        <v>12285.601870839591</v>
      </c>
      <c r="E7" s="227">
        <v>11846.877712974903</v>
      </c>
      <c r="F7" s="227">
        <v>246394.64448924985</v>
      </c>
      <c r="G7" s="227">
        <v>8065.3670713194488</v>
      </c>
      <c r="H7" s="227">
        <v>18773.682694853891</v>
      </c>
    </row>
    <row r="8" spans="1:8" x14ac:dyDescent="0.25">
      <c r="A8" s="230" t="s">
        <v>5</v>
      </c>
      <c r="B8" s="227">
        <v>461254.16764061985</v>
      </c>
      <c r="C8" s="227">
        <v>1.3254506279901794</v>
      </c>
      <c r="D8" s="227">
        <v>9934.2524567853416</v>
      </c>
      <c r="E8" s="227">
        <v>9484.9246938967335</v>
      </c>
      <c r="F8" s="227">
        <v>184480.19475517602</v>
      </c>
      <c r="G8" s="227">
        <v>211116.45057500707</v>
      </c>
      <c r="H8" s="227">
        <v>46237.019706844258</v>
      </c>
    </row>
    <row r="9" spans="1:8" x14ac:dyDescent="0.25">
      <c r="A9" s="1131" t="s">
        <v>518</v>
      </c>
      <c r="B9" s="1131"/>
      <c r="C9" s="354"/>
      <c r="D9" s="354"/>
      <c r="E9" s="354"/>
      <c r="F9" s="354"/>
      <c r="G9" s="354"/>
      <c r="H9" s="354"/>
    </row>
    <row r="10" spans="1:8" x14ac:dyDescent="0.25">
      <c r="A10" s="228" t="s">
        <v>6</v>
      </c>
      <c r="B10" s="229">
        <f>SUM(B11:B14)</f>
        <v>50519.550685839975</v>
      </c>
      <c r="C10" s="229">
        <f t="shared" ref="C10:H10" si="0">SUM(C11:C14)</f>
        <v>0</v>
      </c>
      <c r="D10" s="229">
        <f t="shared" si="0"/>
        <v>1043.1296442282737</v>
      </c>
      <c r="E10" s="229">
        <f t="shared" si="0"/>
        <v>1056.3841505081743</v>
      </c>
      <c r="F10" s="229">
        <f t="shared" si="0"/>
        <v>33035.531452023955</v>
      </c>
      <c r="G10" s="229">
        <f t="shared" si="0"/>
        <v>8382.1497714099005</v>
      </c>
      <c r="H10" s="229">
        <f t="shared" si="0"/>
        <v>7002.3556676721837</v>
      </c>
    </row>
    <row r="11" spans="1:8" x14ac:dyDescent="0.25">
      <c r="A11" s="230" t="s">
        <v>6</v>
      </c>
      <c r="B11" s="227">
        <v>15776.838824965236</v>
      </c>
      <c r="C11" s="227">
        <v>0</v>
      </c>
      <c r="D11" s="227">
        <v>394.98428714107325</v>
      </c>
      <c r="E11" s="227">
        <v>451.97866414465034</v>
      </c>
      <c r="F11" s="227">
        <v>11050.281885552917</v>
      </c>
      <c r="G11" s="227">
        <v>2751.6355037075614</v>
      </c>
      <c r="H11" s="227">
        <v>1127.9584844196606</v>
      </c>
    </row>
    <row r="12" spans="1:8" x14ac:dyDescent="0.25">
      <c r="A12" s="230" t="s">
        <v>158</v>
      </c>
      <c r="B12" s="227">
        <v>12138.476851132702</v>
      </c>
      <c r="C12" s="227">
        <v>0</v>
      </c>
      <c r="D12" s="227">
        <v>198.81759419852762</v>
      </c>
      <c r="E12" s="227">
        <v>213.39755110641974</v>
      </c>
      <c r="F12" s="227">
        <v>9093.9167586396852</v>
      </c>
      <c r="G12" s="227">
        <v>1134.5857375596117</v>
      </c>
      <c r="H12" s="227">
        <v>1497.7592096289325</v>
      </c>
    </row>
    <row r="13" spans="1:8" x14ac:dyDescent="0.25">
      <c r="A13" s="230" t="s">
        <v>159</v>
      </c>
      <c r="B13" s="227">
        <v>10137.046402867811</v>
      </c>
      <c r="C13" s="227">
        <v>0</v>
      </c>
      <c r="D13" s="227">
        <v>196.16669294254723</v>
      </c>
      <c r="E13" s="227">
        <v>181.5867360346551</v>
      </c>
      <c r="F13" s="227">
        <v>5687.5086447053991</v>
      </c>
      <c r="G13" s="227">
        <v>2243.9879131873936</v>
      </c>
      <c r="H13" s="227">
        <v>1827.7964159984977</v>
      </c>
    </row>
    <row r="14" spans="1:8" x14ac:dyDescent="0.25">
      <c r="A14" s="230" t="s">
        <v>160</v>
      </c>
      <c r="B14" s="227">
        <v>12467.188606874221</v>
      </c>
      <c r="C14" s="227">
        <v>0</v>
      </c>
      <c r="D14" s="227">
        <v>253.16106994612554</v>
      </c>
      <c r="E14" s="227">
        <v>209.42119922244916</v>
      </c>
      <c r="F14" s="227">
        <v>7203.8241631259525</v>
      </c>
      <c r="G14" s="227">
        <v>2251.9406169553336</v>
      </c>
      <c r="H14" s="227">
        <v>2548.8415576250923</v>
      </c>
    </row>
    <row r="15" spans="1:8" x14ac:dyDescent="0.25">
      <c r="A15" s="228" t="s">
        <v>7</v>
      </c>
      <c r="B15" s="229">
        <f>SUM(B16:B17)</f>
        <v>25032.460560219701</v>
      </c>
      <c r="C15" s="229">
        <f t="shared" ref="C15:H15" si="1">SUM(C16:C17)</f>
        <v>0</v>
      </c>
      <c r="D15" s="229">
        <f t="shared" si="1"/>
        <v>324.73540385759463</v>
      </c>
      <c r="E15" s="229">
        <f t="shared" si="1"/>
        <v>311.48089757769264</v>
      </c>
      <c r="F15" s="229">
        <f t="shared" si="1"/>
        <v>2628.3685953045733</v>
      </c>
      <c r="G15" s="229">
        <f t="shared" si="1"/>
        <v>21049.48142310977</v>
      </c>
      <c r="H15" s="229">
        <f t="shared" si="1"/>
        <v>718.39424037067727</v>
      </c>
    </row>
    <row r="16" spans="1:8" x14ac:dyDescent="0.25">
      <c r="A16" s="230" t="s">
        <v>161</v>
      </c>
      <c r="B16" s="227">
        <v>12281.625518955621</v>
      </c>
      <c r="C16" s="227">
        <v>0</v>
      </c>
      <c r="D16" s="227">
        <v>174.95948289470414</v>
      </c>
      <c r="E16" s="227">
        <v>165.68132849877279</v>
      </c>
      <c r="F16" s="227">
        <v>1463.2974933011867</v>
      </c>
      <c r="G16" s="227">
        <v>10237.78065059505</v>
      </c>
      <c r="H16" s="227">
        <v>239.9065636662236</v>
      </c>
    </row>
    <row r="17" spans="1:8" ht="17.25" customHeight="1" x14ac:dyDescent="0.25">
      <c r="A17" s="230" t="s">
        <v>162</v>
      </c>
      <c r="B17" s="227">
        <v>12750.835041264079</v>
      </c>
      <c r="C17" s="227">
        <v>0</v>
      </c>
      <c r="D17" s="227">
        <v>149.77592096289047</v>
      </c>
      <c r="E17" s="227">
        <v>145.79956907891989</v>
      </c>
      <c r="F17" s="227">
        <v>1165.0711020033868</v>
      </c>
      <c r="G17" s="227">
        <v>10811.700772514718</v>
      </c>
      <c r="H17" s="227">
        <v>478.48767670445363</v>
      </c>
    </row>
    <row r="18" spans="1:8" x14ac:dyDescent="0.25">
      <c r="A18" s="231" t="s">
        <v>8</v>
      </c>
      <c r="B18" s="229">
        <f>SUM(B19)</f>
        <v>26406.952861458743</v>
      </c>
      <c r="C18" s="229">
        <f t="shared" ref="C18:H18" si="2">SUM(C19)</f>
        <v>1.3254506279901794</v>
      </c>
      <c r="D18" s="229">
        <f t="shared" si="2"/>
        <v>528.85480056808058</v>
      </c>
      <c r="E18" s="229">
        <f t="shared" si="2"/>
        <v>416.19149718891589</v>
      </c>
      <c r="F18" s="229">
        <f t="shared" si="2"/>
        <v>19639.201954932545</v>
      </c>
      <c r="G18" s="229">
        <f t="shared" si="2"/>
        <v>4457.4904619306844</v>
      </c>
      <c r="H18" s="229">
        <f t="shared" si="2"/>
        <v>1363.8886962019201</v>
      </c>
    </row>
    <row r="19" spans="1:8" ht="16.5" customHeight="1" x14ac:dyDescent="0.25">
      <c r="A19" s="230" t="s">
        <v>8</v>
      </c>
      <c r="B19" s="227">
        <v>26406.952861458743</v>
      </c>
      <c r="C19" s="227">
        <v>1.3254506279901794</v>
      </c>
      <c r="D19" s="227">
        <v>528.85480056808058</v>
      </c>
      <c r="E19" s="227">
        <v>416.19149718891589</v>
      </c>
      <c r="F19" s="227">
        <v>19639.201954932545</v>
      </c>
      <c r="G19" s="227">
        <v>4457.4904619306844</v>
      </c>
      <c r="H19" s="227">
        <v>1363.8886962019201</v>
      </c>
    </row>
    <row r="20" spans="1:8" x14ac:dyDescent="0.25">
      <c r="A20" s="228" t="s">
        <v>9</v>
      </c>
      <c r="B20" s="229">
        <f>SUM(B21:B22)</f>
        <v>208511.94009114342</v>
      </c>
      <c r="C20" s="229">
        <f t="shared" ref="C20:H20" si="3">SUM(C21:C22)</f>
        <v>34.461716327744661</v>
      </c>
      <c r="D20" s="229">
        <f t="shared" si="3"/>
        <v>9940.8797099253388</v>
      </c>
      <c r="E20" s="229">
        <f t="shared" si="3"/>
        <v>9267.5507909064254</v>
      </c>
      <c r="F20" s="229">
        <f t="shared" si="3"/>
        <v>168886.26811708536</v>
      </c>
      <c r="G20" s="229">
        <f t="shared" si="3"/>
        <v>4596.6627778698421</v>
      </c>
      <c r="H20" s="229">
        <f t="shared" si="3"/>
        <v>15786.116979361355</v>
      </c>
    </row>
    <row r="21" spans="1:8" x14ac:dyDescent="0.25">
      <c r="A21" s="230" t="s">
        <v>9</v>
      </c>
      <c r="B21" s="227">
        <v>196922.19979999858</v>
      </c>
      <c r="C21" s="227">
        <v>34.461716327744661</v>
      </c>
      <c r="D21" s="227">
        <v>9602.889799787843</v>
      </c>
      <c r="E21" s="227">
        <v>8901.726417581136</v>
      </c>
      <c r="F21" s="227">
        <v>162486.99248514933</v>
      </c>
      <c r="G21" s="227">
        <v>1318.8233748502525</v>
      </c>
      <c r="H21" s="227">
        <v>14577.306006634291</v>
      </c>
    </row>
    <row r="22" spans="1:8" x14ac:dyDescent="0.25">
      <c r="A22" s="230" t="s">
        <v>163</v>
      </c>
      <c r="B22" s="227">
        <v>11589.740291144844</v>
      </c>
      <c r="C22" s="227">
        <v>0</v>
      </c>
      <c r="D22" s="227">
        <v>337.98991013749617</v>
      </c>
      <c r="E22" s="227">
        <v>365.82437332528963</v>
      </c>
      <c r="F22" s="227">
        <v>6399.275631936026</v>
      </c>
      <c r="G22" s="227">
        <v>3277.8394030195891</v>
      </c>
      <c r="H22" s="227">
        <v>1208.8109727270642</v>
      </c>
    </row>
    <row r="23" spans="1:8" x14ac:dyDescent="0.25">
      <c r="A23" s="231" t="s">
        <v>10</v>
      </c>
      <c r="B23" s="229">
        <f>SUM(B24)</f>
        <v>10085.353828376201</v>
      </c>
      <c r="C23" s="229">
        <f t="shared" ref="C23:H23" si="4">SUM(C24)</f>
        <v>0</v>
      </c>
      <c r="D23" s="229">
        <f t="shared" si="4"/>
        <v>335.33900888151584</v>
      </c>
      <c r="E23" s="229">
        <f t="shared" si="4"/>
        <v>266.41557622602727</v>
      </c>
      <c r="F23" s="229">
        <f t="shared" si="4"/>
        <v>5629.1888170738393</v>
      </c>
      <c r="G23" s="229">
        <f t="shared" si="4"/>
        <v>3163.8506490124496</v>
      </c>
      <c r="H23" s="229">
        <f t="shared" si="4"/>
        <v>690.55977718288761</v>
      </c>
    </row>
    <row r="24" spans="1:8" x14ac:dyDescent="0.25">
      <c r="A24" s="230" t="s">
        <v>10</v>
      </c>
      <c r="B24" s="227">
        <v>10085.353828376201</v>
      </c>
      <c r="C24" s="227">
        <v>0</v>
      </c>
      <c r="D24" s="227">
        <v>335.33900888151584</v>
      </c>
      <c r="E24" s="227">
        <v>266.41557622602727</v>
      </c>
      <c r="F24" s="227">
        <v>5629.1888170738393</v>
      </c>
      <c r="G24" s="227">
        <v>3163.8506490124496</v>
      </c>
      <c r="H24" s="227">
        <v>690.55977718288761</v>
      </c>
    </row>
    <row r="25" spans="1:8" x14ac:dyDescent="0.25">
      <c r="A25" s="231" t="s">
        <v>11</v>
      </c>
      <c r="B25" s="229">
        <v>41173.798307915531</v>
      </c>
      <c r="C25" s="229">
        <v>0</v>
      </c>
      <c r="D25" s="229">
        <v>1264.4798991026535</v>
      </c>
      <c r="E25" s="229">
        <v>1245.9235903107904</v>
      </c>
      <c r="F25" s="229">
        <v>10215.24798991922</v>
      </c>
      <c r="G25" s="229">
        <v>24718.328761397173</v>
      </c>
      <c r="H25" s="229">
        <v>3729.8180671641771</v>
      </c>
    </row>
    <row r="26" spans="1:8" ht="14.25" customHeight="1" x14ac:dyDescent="0.25">
      <c r="A26" s="230" t="s">
        <v>11</v>
      </c>
      <c r="B26" s="227">
        <v>41173.798307915531</v>
      </c>
      <c r="C26" s="227">
        <v>0</v>
      </c>
      <c r="D26" s="227">
        <v>1264.4798991026535</v>
      </c>
      <c r="E26" s="227">
        <v>1245.9235903107904</v>
      </c>
      <c r="F26" s="227">
        <v>10215.24798991922</v>
      </c>
      <c r="G26" s="227">
        <v>24718.328761397173</v>
      </c>
      <c r="H26" s="227">
        <v>3729.8180671641771</v>
      </c>
    </row>
    <row r="27" spans="1:8" x14ac:dyDescent="0.25">
      <c r="A27" s="228" t="s">
        <v>12</v>
      </c>
      <c r="B27" s="229">
        <f>SUM(B28:B29)</f>
        <v>31482.103316028402</v>
      </c>
      <c r="C27" s="229">
        <f t="shared" ref="C27:H27" si="5">SUM(C28:C29)</f>
        <v>0</v>
      </c>
      <c r="D27" s="229">
        <f t="shared" si="5"/>
        <v>506.32213989224829</v>
      </c>
      <c r="E27" s="229">
        <f t="shared" si="5"/>
        <v>490.4167323563662</v>
      </c>
      <c r="F27" s="229">
        <f t="shared" si="5"/>
        <v>10661.924851552028</v>
      </c>
      <c r="G27" s="229">
        <f t="shared" si="5"/>
        <v>17302.432497782054</v>
      </c>
      <c r="H27" s="229">
        <f t="shared" si="5"/>
        <v>2521.0070944373447</v>
      </c>
    </row>
    <row r="28" spans="1:8" x14ac:dyDescent="0.25">
      <c r="A28" s="230" t="s">
        <v>12</v>
      </c>
      <c r="B28" s="227">
        <v>23227.196804906383</v>
      </c>
      <c r="C28" s="227">
        <v>0</v>
      </c>
      <c r="D28" s="227">
        <v>397.63518839705358</v>
      </c>
      <c r="E28" s="227">
        <v>388.35703400112243</v>
      </c>
      <c r="F28" s="227">
        <v>9510.1082558285434</v>
      </c>
      <c r="G28" s="227">
        <v>10708.315623531498</v>
      </c>
      <c r="H28" s="227">
        <v>2222.7807031395537</v>
      </c>
    </row>
    <row r="29" spans="1:8" x14ac:dyDescent="0.25">
      <c r="A29" s="230" t="s">
        <v>164</v>
      </c>
      <c r="B29" s="227">
        <v>8254.9065111220189</v>
      </c>
      <c r="C29" s="227">
        <v>0</v>
      </c>
      <c r="D29" s="227">
        <v>108.68695149519469</v>
      </c>
      <c r="E29" s="227">
        <v>102.0596983552438</v>
      </c>
      <c r="F29" s="227">
        <v>1151.8165957234846</v>
      </c>
      <c r="G29" s="227">
        <v>6594.1168742505552</v>
      </c>
      <c r="H29" s="227">
        <v>298.22639129779122</v>
      </c>
    </row>
    <row r="30" spans="1:8" x14ac:dyDescent="0.25">
      <c r="A30" s="228" t="s">
        <v>13</v>
      </c>
      <c r="B30" s="229">
        <f>SUM(B31:B33)</f>
        <v>29174.493772688766</v>
      </c>
      <c r="C30" s="229">
        <f t="shared" ref="C30:H30" si="6">SUM(C31:C33)</f>
        <v>0</v>
      </c>
      <c r="D30" s="229">
        <f t="shared" si="6"/>
        <v>540.78385621999473</v>
      </c>
      <c r="E30" s="229">
        <f t="shared" si="6"/>
        <v>463.90771979656398</v>
      </c>
      <c r="F30" s="229">
        <f t="shared" si="6"/>
        <v>5072.4995533181327</v>
      </c>
      <c r="G30" s="229">
        <f t="shared" si="6"/>
        <v>20818.853013839842</v>
      </c>
      <c r="H30" s="229">
        <f t="shared" si="6"/>
        <v>2278.4496295151507</v>
      </c>
    </row>
    <row r="31" spans="1:8" x14ac:dyDescent="0.25">
      <c r="A31" s="230" t="s">
        <v>13</v>
      </c>
      <c r="B31" s="227">
        <v>15937.218350952026</v>
      </c>
      <c r="C31" s="227">
        <v>0</v>
      </c>
      <c r="D31" s="227">
        <v>261.11377371406661</v>
      </c>
      <c r="E31" s="227">
        <v>250.51016869014515</v>
      </c>
      <c r="F31" s="227">
        <v>4432.3068999988745</v>
      </c>
      <c r="G31" s="227">
        <v>9861.3526722458919</v>
      </c>
      <c r="H31" s="227">
        <v>1131.9348363036313</v>
      </c>
    </row>
    <row r="32" spans="1:8" x14ac:dyDescent="0.25">
      <c r="A32" s="230" t="s">
        <v>165</v>
      </c>
      <c r="B32" s="227">
        <v>8265.5101161459388</v>
      </c>
      <c r="C32" s="227">
        <v>0</v>
      </c>
      <c r="D32" s="227">
        <v>139.17231593896892</v>
      </c>
      <c r="E32" s="227">
        <v>91.456093331322364</v>
      </c>
      <c r="F32" s="227">
        <v>349.91896578940765</v>
      </c>
      <c r="G32" s="227">
        <v>7532.5359188674711</v>
      </c>
      <c r="H32" s="227">
        <v>152.42682221887085</v>
      </c>
    </row>
    <row r="33" spans="1:8" x14ac:dyDescent="0.25">
      <c r="A33" s="230" t="s">
        <v>166</v>
      </c>
      <c r="B33" s="227">
        <v>4971.7653055908022</v>
      </c>
      <c r="C33" s="227">
        <v>0</v>
      </c>
      <c r="D33" s="227">
        <v>140.49776656695911</v>
      </c>
      <c r="E33" s="227">
        <v>121.94145777509648</v>
      </c>
      <c r="F33" s="227">
        <v>290.27368752985024</v>
      </c>
      <c r="G33" s="227">
        <v>3424.9644227264785</v>
      </c>
      <c r="H33" s="227">
        <v>994.08797099264837</v>
      </c>
    </row>
    <row r="34" spans="1:8" ht="15.75" customHeight="1" x14ac:dyDescent="0.25">
      <c r="A34" s="228" t="s">
        <v>14</v>
      </c>
      <c r="B34" s="229">
        <f>SUM(B35:B37)</f>
        <v>57003.655157986519</v>
      </c>
      <c r="C34" s="229">
        <f t="shared" ref="C34:H34" si="7">SUM(C35:C37)</f>
        <v>0</v>
      </c>
      <c r="D34" s="229">
        <f t="shared" si="7"/>
        <v>726.34694413861871</v>
      </c>
      <c r="E34" s="229">
        <f t="shared" si="7"/>
        <v>1070.9641074160709</v>
      </c>
      <c r="F34" s="229">
        <f t="shared" si="7"/>
        <v>42431.650953855467</v>
      </c>
      <c r="G34" s="229">
        <f t="shared" si="7"/>
        <v>7692.9154448547561</v>
      </c>
      <c r="H34" s="229">
        <f t="shared" si="7"/>
        <v>5081.7777077144437</v>
      </c>
    </row>
    <row r="35" spans="1:8" ht="17.25" customHeight="1" x14ac:dyDescent="0.25">
      <c r="A35" s="230" t="s">
        <v>14</v>
      </c>
      <c r="B35" s="227">
        <v>28555.508329433473</v>
      </c>
      <c r="C35" s="227">
        <v>0</v>
      </c>
      <c r="D35" s="227">
        <v>414.86604656092572</v>
      </c>
      <c r="E35" s="227">
        <v>715.74333911470183</v>
      </c>
      <c r="F35" s="227">
        <v>24241.166535320121</v>
      </c>
      <c r="G35" s="227">
        <v>1540.1736297246196</v>
      </c>
      <c r="H35" s="227">
        <v>1643.5587787078568</v>
      </c>
    </row>
    <row r="36" spans="1:8" x14ac:dyDescent="0.25">
      <c r="A36" s="230" t="s">
        <v>167</v>
      </c>
      <c r="B36" s="227">
        <v>9785.8019864504622</v>
      </c>
      <c r="C36" s="227">
        <v>0</v>
      </c>
      <c r="D36" s="227">
        <v>95.432445215292901</v>
      </c>
      <c r="E36" s="227">
        <v>123.26690840308666</v>
      </c>
      <c r="F36" s="227">
        <v>6688.2238688378447</v>
      </c>
      <c r="G36" s="227">
        <v>1558.7299385164827</v>
      </c>
      <c r="H36" s="227">
        <v>1320.1488254782428</v>
      </c>
    </row>
    <row r="37" spans="1:8" x14ac:dyDescent="0.25">
      <c r="A37" s="230" t="s">
        <v>168</v>
      </c>
      <c r="B37" s="227">
        <v>18662.344842102579</v>
      </c>
      <c r="C37" s="227">
        <v>0</v>
      </c>
      <c r="D37" s="227">
        <v>216.04845236240013</v>
      </c>
      <c r="E37" s="227">
        <v>231.95385989828245</v>
      </c>
      <c r="F37" s="227">
        <v>11502.260549697505</v>
      </c>
      <c r="G37" s="227">
        <v>4594.0118766136538</v>
      </c>
      <c r="H37" s="227">
        <v>2118.0701035283441</v>
      </c>
    </row>
    <row r="38" spans="1:8" x14ac:dyDescent="0.25">
      <c r="A38" s="231" t="s">
        <v>15</v>
      </c>
      <c r="B38" s="229">
        <f>SUM(B39)</f>
        <v>54377.937463969974</v>
      </c>
      <c r="C38" s="229">
        <f t="shared" ref="C38:H38" si="8">SUM(C39)</f>
        <v>0</v>
      </c>
      <c r="D38" s="229">
        <f t="shared" si="8"/>
        <v>1860.9326816982532</v>
      </c>
      <c r="E38" s="229">
        <f t="shared" si="8"/>
        <v>1699.2277050834462</v>
      </c>
      <c r="F38" s="229">
        <f t="shared" si="8"/>
        <v>39835.0931736438</v>
      </c>
      <c r="G38" s="229">
        <f t="shared" si="8"/>
        <v>8303.9481843576486</v>
      </c>
      <c r="H38" s="229">
        <f t="shared" si="8"/>
        <v>2678.7357191681117</v>
      </c>
    </row>
    <row r="39" spans="1:8" x14ac:dyDescent="0.25">
      <c r="A39" s="230" t="s">
        <v>15</v>
      </c>
      <c r="B39" s="227">
        <v>54377.937463969974</v>
      </c>
      <c r="C39" s="227">
        <v>0</v>
      </c>
      <c r="D39" s="227">
        <v>1860.9326816982532</v>
      </c>
      <c r="E39" s="227">
        <v>1699.2277050834462</v>
      </c>
      <c r="F39" s="227">
        <v>39835.0931736438</v>
      </c>
      <c r="G39" s="227">
        <v>8303.9481843576486</v>
      </c>
      <c r="H39" s="227">
        <v>2678.7357191681117</v>
      </c>
    </row>
    <row r="40" spans="1:8" ht="15.75" customHeight="1" x14ac:dyDescent="0.25">
      <c r="A40" s="228" t="s">
        <v>169</v>
      </c>
      <c r="B40" s="229">
        <f>SUM(B41:B42)</f>
        <v>18964.547585281507</v>
      </c>
      <c r="C40" s="229">
        <f t="shared" ref="C40:H40" si="9">SUM(C41:C42)</f>
        <v>0</v>
      </c>
      <c r="D40" s="229">
        <f t="shared" si="9"/>
        <v>459.93136791259263</v>
      </c>
      <c r="E40" s="229">
        <f t="shared" si="9"/>
        <v>743.57780230249148</v>
      </c>
      <c r="F40" s="229">
        <f t="shared" si="9"/>
        <v>7158.7588417746265</v>
      </c>
      <c r="G40" s="229">
        <f t="shared" si="9"/>
        <v>9740.7366650991353</v>
      </c>
      <c r="H40" s="229">
        <f t="shared" si="9"/>
        <v>861.54290819361779</v>
      </c>
    </row>
    <row r="41" spans="1:8" ht="17.25" customHeight="1" x14ac:dyDescent="0.25">
      <c r="A41" s="230" t="s">
        <v>169</v>
      </c>
      <c r="B41" s="227">
        <v>10138.371853495801</v>
      </c>
      <c r="C41" s="227">
        <v>0</v>
      </c>
      <c r="D41" s="227">
        <v>337.98991013749617</v>
      </c>
      <c r="E41" s="227">
        <v>572.59467129175789</v>
      </c>
      <c r="F41" s="227">
        <v>5097.6831152498517</v>
      </c>
      <c r="G41" s="227">
        <v>3561.4858374094479</v>
      </c>
      <c r="H41" s="227">
        <v>568.61831940778723</v>
      </c>
    </row>
    <row r="42" spans="1:8" ht="15.75" customHeight="1" x14ac:dyDescent="0.25">
      <c r="A42" s="230" t="s">
        <v>170</v>
      </c>
      <c r="B42" s="227">
        <v>8826.1757317857064</v>
      </c>
      <c r="C42" s="227">
        <v>0</v>
      </c>
      <c r="D42" s="227">
        <v>121.94145777509648</v>
      </c>
      <c r="E42" s="227">
        <v>170.98313101073356</v>
      </c>
      <c r="F42" s="227">
        <v>2061.0757265247744</v>
      </c>
      <c r="G42" s="227">
        <v>6179.250827689687</v>
      </c>
      <c r="H42" s="227">
        <v>292.92458878583057</v>
      </c>
    </row>
    <row r="43" spans="1:8" x14ac:dyDescent="0.25">
      <c r="A43" s="228" t="s">
        <v>16</v>
      </c>
      <c r="B43" s="229">
        <f>SUM(B44:B45)</f>
        <v>21657.863261357477</v>
      </c>
      <c r="C43" s="229">
        <f t="shared" ref="C43:H43" si="10">SUM(C44:C45)</f>
        <v>0</v>
      </c>
      <c r="D43" s="229">
        <f t="shared" si="10"/>
        <v>257.13742183009589</v>
      </c>
      <c r="E43" s="229">
        <f t="shared" si="10"/>
        <v>442.70050974871953</v>
      </c>
      <c r="F43" s="229">
        <f t="shared" si="10"/>
        <v>13959.646013991216</v>
      </c>
      <c r="G43" s="229">
        <f t="shared" si="10"/>
        <v>3749.6998265843013</v>
      </c>
      <c r="H43" s="229">
        <f t="shared" si="10"/>
        <v>3248.679489203997</v>
      </c>
    </row>
    <row r="44" spans="1:8" ht="12.75" customHeight="1" x14ac:dyDescent="0.25">
      <c r="A44" s="230" t="s">
        <v>16</v>
      </c>
      <c r="B44" s="227">
        <v>16606.570918087276</v>
      </c>
      <c r="C44" s="227">
        <v>0</v>
      </c>
      <c r="D44" s="227">
        <v>233.27931052627264</v>
      </c>
      <c r="E44" s="227">
        <v>412.21514530494539</v>
      </c>
      <c r="F44" s="227">
        <v>12330.667192191251</v>
      </c>
      <c r="G44" s="227">
        <v>1916.6016080738425</v>
      </c>
      <c r="H44" s="227">
        <v>1713.8076619913386</v>
      </c>
    </row>
    <row r="45" spans="1:8" x14ac:dyDescent="0.25">
      <c r="A45" s="230" t="s">
        <v>171</v>
      </c>
      <c r="B45" s="227">
        <v>5051.2923432702019</v>
      </c>
      <c r="C45" s="227">
        <v>0</v>
      </c>
      <c r="D45" s="227">
        <v>23.858111303823225</v>
      </c>
      <c r="E45" s="227">
        <v>30.48536444377412</v>
      </c>
      <c r="F45" s="227">
        <v>1628.9788217999644</v>
      </c>
      <c r="G45" s="227">
        <v>1833.0982185104585</v>
      </c>
      <c r="H45" s="227">
        <v>1534.8718272126587</v>
      </c>
    </row>
    <row r="46" spans="1:8" x14ac:dyDescent="0.25">
      <c r="A46" s="228" t="s">
        <v>17</v>
      </c>
      <c r="B46" s="229">
        <f>SUM(B47:B48)</f>
        <v>39057.053654992436</v>
      </c>
      <c r="C46" s="229">
        <f t="shared" ref="C46:H46" si="11">SUM(C47:C48)</f>
        <v>0</v>
      </c>
      <c r="D46" s="229">
        <f t="shared" si="11"/>
        <v>842.98659940175639</v>
      </c>
      <c r="E46" s="229">
        <f t="shared" si="11"/>
        <v>823.10483998190307</v>
      </c>
      <c r="F46" s="229">
        <f t="shared" si="11"/>
        <v>18340.260339498218</v>
      </c>
      <c r="G46" s="229">
        <f t="shared" si="11"/>
        <v>12602.384570929533</v>
      </c>
      <c r="H46" s="229">
        <f t="shared" si="11"/>
        <v>6448.3173051719887</v>
      </c>
    </row>
    <row r="47" spans="1:8" ht="15" customHeight="1" x14ac:dyDescent="0.25">
      <c r="A47" s="230" t="s">
        <v>17</v>
      </c>
      <c r="B47" s="227">
        <v>24113.923275032907</v>
      </c>
      <c r="C47" s="227">
        <v>0</v>
      </c>
      <c r="D47" s="227">
        <v>592.47643071161121</v>
      </c>
      <c r="E47" s="227">
        <v>576.57102317572856</v>
      </c>
      <c r="F47" s="227">
        <v>12692.51521363252</v>
      </c>
      <c r="G47" s="227">
        <v>6497.3589784072856</v>
      </c>
      <c r="H47" s="227">
        <v>3755.001629095987</v>
      </c>
    </row>
    <row r="48" spans="1:8" x14ac:dyDescent="0.25">
      <c r="A48" s="230" t="s">
        <v>172</v>
      </c>
      <c r="B48" s="227">
        <v>14943.13037995953</v>
      </c>
      <c r="C48" s="227">
        <v>0</v>
      </c>
      <c r="D48" s="227">
        <v>250.51016869014515</v>
      </c>
      <c r="E48" s="227">
        <v>246.53381680617457</v>
      </c>
      <c r="F48" s="227">
        <v>5647.7451258656993</v>
      </c>
      <c r="G48" s="227">
        <v>6105.0255925222473</v>
      </c>
      <c r="H48" s="227">
        <v>2693.3156760760016</v>
      </c>
    </row>
    <row r="49" spans="1:8" x14ac:dyDescent="0.25">
      <c r="A49" s="228" t="s">
        <v>18</v>
      </c>
      <c r="B49" s="229">
        <f>SUM(B50:B51)</f>
        <v>17246.763571406475</v>
      </c>
      <c r="C49" s="229">
        <f t="shared" ref="C49:H49" si="12">SUM(C50:C51)</f>
        <v>0</v>
      </c>
      <c r="D49" s="229">
        <f t="shared" si="12"/>
        <v>384.3806821171533</v>
      </c>
      <c r="E49" s="229">
        <f t="shared" si="12"/>
        <v>361.84802144132004</v>
      </c>
      <c r="F49" s="229">
        <f t="shared" si="12"/>
        <v>6053.3330180308649</v>
      </c>
      <c r="G49" s="229">
        <f t="shared" si="12"/>
        <v>8999.8097640527285</v>
      </c>
      <c r="H49" s="229">
        <f t="shared" si="12"/>
        <v>1447.3920857652863</v>
      </c>
    </row>
    <row r="50" spans="1:8" x14ac:dyDescent="0.25">
      <c r="A50" s="230" t="s">
        <v>18</v>
      </c>
      <c r="B50" s="227">
        <v>10634.090388364059</v>
      </c>
      <c r="C50" s="227">
        <v>0</v>
      </c>
      <c r="D50" s="227">
        <v>189.53943980259626</v>
      </c>
      <c r="E50" s="227">
        <v>177.61038415068452</v>
      </c>
      <c r="F50" s="227">
        <v>4621.8463398014437</v>
      </c>
      <c r="G50" s="227">
        <v>4775.5986126482831</v>
      </c>
      <c r="H50" s="227">
        <v>869.49561196156753</v>
      </c>
    </row>
    <row r="51" spans="1:8" ht="17.25" customHeight="1" x14ac:dyDescent="0.25">
      <c r="A51" s="230" t="s">
        <v>173</v>
      </c>
      <c r="B51" s="227">
        <v>6612.6731830424151</v>
      </c>
      <c r="C51" s="227">
        <v>0</v>
      </c>
      <c r="D51" s="227">
        <v>194.84124231455704</v>
      </c>
      <c r="E51" s="227">
        <v>184.23763729063549</v>
      </c>
      <c r="F51" s="227">
        <v>1431.4866782294214</v>
      </c>
      <c r="G51" s="227">
        <v>4224.2111514044454</v>
      </c>
      <c r="H51" s="227">
        <v>577.89647380371878</v>
      </c>
    </row>
    <row r="52" spans="1:8" x14ac:dyDescent="0.25">
      <c r="A52" s="231" t="s">
        <v>174</v>
      </c>
      <c r="B52" s="229">
        <f>SUM(B53)</f>
        <v>12744.207788124129</v>
      </c>
      <c r="C52" s="229">
        <f t="shared" ref="C52:H52" si="13">SUM(C53)</f>
        <v>0</v>
      </c>
      <c r="D52" s="229">
        <f t="shared" si="13"/>
        <v>165.68132849877279</v>
      </c>
      <c r="E52" s="229">
        <f t="shared" si="13"/>
        <v>140.49776656695911</v>
      </c>
      <c r="F52" s="229">
        <f t="shared" si="13"/>
        <v>7573.6248883351609</v>
      </c>
      <c r="G52" s="229">
        <f t="shared" si="13"/>
        <v>3732.4689684201571</v>
      </c>
      <c r="H52" s="229">
        <f t="shared" si="13"/>
        <v>1131.9348363036313</v>
      </c>
    </row>
    <row r="53" spans="1:8" ht="16.5" customHeight="1" x14ac:dyDescent="0.25">
      <c r="A53" s="230" t="s">
        <v>174</v>
      </c>
      <c r="B53" s="227">
        <v>12744.207788124129</v>
      </c>
      <c r="C53" s="227">
        <v>0</v>
      </c>
      <c r="D53" s="227">
        <v>165.68132849877279</v>
      </c>
      <c r="E53" s="227">
        <v>140.49776656695911</v>
      </c>
      <c r="F53" s="227">
        <v>7573.6248883351609</v>
      </c>
      <c r="G53" s="227">
        <v>3732.4689684201571</v>
      </c>
      <c r="H53" s="227">
        <v>1131.9348363036313</v>
      </c>
    </row>
    <row r="54" spans="1:8" x14ac:dyDescent="0.25">
      <c r="A54" s="231" t="s">
        <v>175</v>
      </c>
      <c r="B54" s="229">
        <f>SUM(B55)</f>
        <v>14366.559356783882</v>
      </c>
      <c r="C54" s="229">
        <f t="shared" ref="C54:H54" si="14">SUM(C55)</f>
        <v>0</v>
      </c>
      <c r="D54" s="229">
        <f t="shared" si="14"/>
        <v>461.25681854058149</v>
      </c>
      <c r="E54" s="229">
        <f t="shared" si="14"/>
        <v>448.00231226067984</v>
      </c>
      <c r="F54" s="229">
        <f t="shared" si="14"/>
        <v>3243.3776866918492</v>
      </c>
      <c r="G54" s="229">
        <f t="shared" si="14"/>
        <v>8640.6126438671072</v>
      </c>
      <c r="H54" s="229">
        <f t="shared" si="14"/>
        <v>1573.3098954243751</v>
      </c>
    </row>
    <row r="55" spans="1:8" x14ac:dyDescent="0.25">
      <c r="A55" s="230" t="s">
        <v>175</v>
      </c>
      <c r="B55" s="227">
        <v>14366.559356783882</v>
      </c>
      <c r="C55" s="227">
        <v>0</v>
      </c>
      <c r="D55" s="227">
        <v>461.25681854058149</v>
      </c>
      <c r="E55" s="227">
        <v>448.00231226067984</v>
      </c>
      <c r="F55" s="227">
        <v>3243.3776866918492</v>
      </c>
      <c r="G55" s="227">
        <v>8640.6126438671072</v>
      </c>
      <c r="H55" s="227">
        <v>1573.3098954243751</v>
      </c>
    </row>
    <row r="56" spans="1:8" x14ac:dyDescent="0.25">
      <c r="A56" s="228" t="s">
        <v>176</v>
      </c>
      <c r="B56" s="229">
        <f>SUM(B57:B58)</f>
        <v>17600.658889079801</v>
      </c>
      <c r="C56" s="229">
        <f t="shared" ref="C56:H56" si="15">SUM(C57:C58)</f>
        <v>0</v>
      </c>
      <c r="D56" s="229">
        <f t="shared" si="15"/>
        <v>723.69604288264065</v>
      </c>
      <c r="E56" s="229">
        <f t="shared" si="15"/>
        <v>380.40433023318224</v>
      </c>
      <c r="F56" s="229">
        <f t="shared" si="15"/>
        <v>3264.5848967397633</v>
      </c>
      <c r="G56" s="229">
        <f t="shared" si="15"/>
        <v>11546.000420421507</v>
      </c>
      <c r="H56" s="229">
        <f t="shared" si="15"/>
        <v>1685.9731988035389</v>
      </c>
    </row>
    <row r="57" spans="1:8" ht="17.25" customHeight="1" x14ac:dyDescent="0.25">
      <c r="A57" s="230" t="s">
        <v>176</v>
      </c>
      <c r="B57" s="227">
        <v>10547.936097544709</v>
      </c>
      <c r="C57" s="227">
        <v>0</v>
      </c>
      <c r="D57" s="227">
        <v>644.16900520322986</v>
      </c>
      <c r="E57" s="227">
        <v>308.82999632171254</v>
      </c>
      <c r="F57" s="227">
        <v>2727.7773924037415</v>
      </c>
      <c r="G57" s="227">
        <v>5346.8678333119706</v>
      </c>
      <c r="H57" s="227">
        <v>1520.2918703047662</v>
      </c>
    </row>
    <row r="58" spans="1:8" ht="15.75" customHeight="1" x14ac:dyDescent="0.25">
      <c r="A58" s="230" t="s">
        <v>177</v>
      </c>
      <c r="B58" s="227">
        <v>7052.7227915350932</v>
      </c>
      <c r="C58" s="227">
        <v>0</v>
      </c>
      <c r="D58" s="227">
        <v>79.527037679410753</v>
      </c>
      <c r="E58" s="227">
        <v>71.574333911469679</v>
      </c>
      <c r="F58" s="227">
        <v>536.80750433602191</v>
      </c>
      <c r="G58" s="227">
        <v>6199.1325871095369</v>
      </c>
      <c r="H58" s="227">
        <v>165.68132849877279</v>
      </c>
    </row>
    <row r="59" spans="1:8" ht="18" customHeight="1" x14ac:dyDescent="0.25">
      <c r="A59" s="228" t="s">
        <v>178</v>
      </c>
      <c r="B59" s="229">
        <f>SUM(B60:B61)</f>
        <v>24754.11592834289</v>
      </c>
      <c r="C59" s="229">
        <f t="shared" ref="C59:H59" si="16">SUM(C60:C61)</f>
        <v>0</v>
      </c>
      <c r="D59" s="229">
        <f t="shared" si="16"/>
        <v>361.84802144132021</v>
      </c>
      <c r="E59" s="229">
        <f t="shared" si="16"/>
        <v>343.29171264945768</v>
      </c>
      <c r="F59" s="229">
        <f t="shared" si="16"/>
        <v>5373.3768458718405</v>
      </c>
      <c r="G59" s="229">
        <f t="shared" si="16"/>
        <v>16513.789374128006</v>
      </c>
      <c r="H59" s="229">
        <f t="shared" si="16"/>
        <v>2161.8099742520276</v>
      </c>
    </row>
    <row r="60" spans="1:8" ht="17.25" customHeight="1" x14ac:dyDescent="0.25">
      <c r="A60" s="230" t="s">
        <v>178</v>
      </c>
      <c r="B60" s="227">
        <v>17179.16558937974</v>
      </c>
      <c r="C60" s="227">
        <v>0</v>
      </c>
      <c r="D60" s="227">
        <v>262.43922434205678</v>
      </c>
      <c r="E60" s="227">
        <v>250.51016869014515</v>
      </c>
      <c r="F60" s="227">
        <v>4860.4274528396427</v>
      </c>
      <c r="G60" s="227">
        <v>9861.3526722458919</v>
      </c>
      <c r="H60" s="227">
        <v>1944.4360712616372</v>
      </c>
    </row>
    <row r="61" spans="1:8" x14ac:dyDescent="0.25">
      <c r="A61" s="230" t="s">
        <v>179</v>
      </c>
      <c r="B61" s="227">
        <v>7574.9503389631509</v>
      </c>
      <c r="C61" s="227">
        <v>0</v>
      </c>
      <c r="D61" s="227">
        <v>99.408797099263438</v>
      </c>
      <c r="E61" s="227">
        <v>92.781543959312543</v>
      </c>
      <c r="F61" s="227">
        <v>512.94939303219792</v>
      </c>
      <c r="G61" s="227">
        <v>6652.4367018821149</v>
      </c>
      <c r="H61" s="227">
        <v>217.37390299039032</v>
      </c>
    </row>
    <row r="62" spans="1:8" x14ac:dyDescent="0.25">
      <c r="A62" s="231" t="s">
        <v>180</v>
      </c>
      <c r="B62" s="229">
        <f>SUM(B63)</f>
        <v>7483.4942456318413</v>
      </c>
      <c r="C62" s="229">
        <f t="shared" ref="C62:H62" si="17">SUM(C63)</f>
        <v>0</v>
      </c>
      <c r="D62" s="229">
        <f t="shared" si="17"/>
        <v>156.40317410284143</v>
      </c>
      <c r="E62" s="229">
        <f t="shared" si="17"/>
        <v>160.37952598681201</v>
      </c>
      <c r="F62" s="229">
        <f t="shared" si="17"/>
        <v>839.01024751779244</v>
      </c>
      <c r="G62" s="229">
        <f t="shared" si="17"/>
        <v>5471.46019234303</v>
      </c>
      <c r="H62" s="229">
        <f t="shared" si="17"/>
        <v>856.24110568166532</v>
      </c>
    </row>
    <row r="63" spans="1:8" ht="16.5" customHeight="1" x14ac:dyDescent="0.25">
      <c r="A63" s="230" t="s">
        <v>180</v>
      </c>
      <c r="B63" s="227">
        <v>7483.4942456318413</v>
      </c>
      <c r="C63" s="227">
        <v>0</v>
      </c>
      <c r="D63" s="227">
        <v>156.40317410284143</v>
      </c>
      <c r="E63" s="227">
        <v>160.37952598681201</v>
      </c>
      <c r="F63" s="227">
        <v>839.01024751779244</v>
      </c>
      <c r="G63" s="227">
        <v>5471.46019234303</v>
      </c>
      <c r="H63" s="227">
        <v>856.24110568166532</v>
      </c>
    </row>
    <row r="64" spans="1:8" x14ac:dyDescent="0.25">
      <c r="A64" s="231" t="s">
        <v>181</v>
      </c>
      <c r="B64" s="229">
        <f>SUM(B65)</f>
        <v>15534.281360043067</v>
      </c>
      <c r="C64" s="229">
        <f t="shared" ref="C64:H64" si="18">SUM(C65)</f>
        <v>0</v>
      </c>
      <c r="D64" s="229">
        <f t="shared" si="18"/>
        <v>360.52257081332897</v>
      </c>
      <c r="E64" s="229">
        <f t="shared" si="18"/>
        <v>432.09690472479787</v>
      </c>
      <c r="F64" s="229">
        <f t="shared" si="18"/>
        <v>6106.3510431502373</v>
      </c>
      <c r="G64" s="229">
        <f t="shared" si="18"/>
        <v>7666.4064322944605</v>
      </c>
      <c r="H64" s="229">
        <f t="shared" si="18"/>
        <v>968.90440906083415</v>
      </c>
    </row>
    <row r="65" spans="1:8" x14ac:dyDescent="0.25">
      <c r="A65" s="230" t="s">
        <v>181</v>
      </c>
      <c r="B65" s="227">
        <v>15534.281360043067</v>
      </c>
      <c r="C65" s="227">
        <v>0</v>
      </c>
      <c r="D65" s="227">
        <v>360.52257081332897</v>
      </c>
      <c r="E65" s="227">
        <v>432.09690472479787</v>
      </c>
      <c r="F65" s="227">
        <v>6106.3510431502373</v>
      </c>
      <c r="G65" s="227">
        <v>7666.4064322944605</v>
      </c>
      <c r="H65" s="227">
        <v>968.90440906083415</v>
      </c>
    </row>
    <row r="66" spans="1:8" x14ac:dyDescent="0.25">
      <c r="A66" s="231" t="s">
        <v>182</v>
      </c>
      <c r="B66" s="229">
        <f>SUM(B67)</f>
        <v>17442.930264350111</v>
      </c>
      <c r="C66" s="229">
        <f t="shared" ref="C66:H66" si="19">SUM(C67)</f>
        <v>0</v>
      </c>
      <c r="D66" s="229">
        <f t="shared" si="19"/>
        <v>292.92458878583057</v>
      </c>
      <c r="E66" s="229">
        <f t="shared" si="19"/>
        <v>290.27368752985024</v>
      </c>
      <c r="F66" s="229">
        <f t="shared" si="19"/>
        <v>11849.528614230883</v>
      </c>
      <c r="G66" s="229">
        <f t="shared" si="19"/>
        <v>3409.0590151905985</v>
      </c>
      <c r="H66" s="229">
        <f t="shared" si="19"/>
        <v>1601.1443586121698</v>
      </c>
    </row>
    <row r="67" spans="1:8" x14ac:dyDescent="0.25">
      <c r="A67" s="230" t="s">
        <v>182</v>
      </c>
      <c r="B67" s="227">
        <v>17442.930264350111</v>
      </c>
      <c r="C67" s="227">
        <v>0</v>
      </c>
      <c r="D67" s="227">
        <v>292.92458878583057</v>
      </c>
      <c r="E67" s="227">
        <v>290.27368752985024</v>
      </c>
      <c r="F67" s="227">
        <v>11849.528614230883</v>
      </c>
      <c r="G67" s="227">
        <v>3409.0590151905985</v>
      </c>
      <c r="H67" s="227">
        <v>1601.1443586121698</v>
      </c>
    </row>
    <row r="68" spans="1:8" x14ac:dyDescent="0.25">
      <c r="A68" s="231" t="s">
        <v>183</v>
      </c>
      <c r="B68" s="229">
        <v>8061.3907194354788</v>
      </c>
      <c r="C68" s="229">
        <v>0</v>
      </c>
      <c r="D68" s="229">
        <v>230.62840927029225</v>
      </c>
      <c r="E68" s="229">
        <v>227.97750801431187</v>
      </c>
      <c r="F68" s="229">
        <v>1374.4923012258419</v>
      </c>
      <c r="G68" s="229">
        <v>5676.9050396814791</v>
      </c>
      <c r="H68" s="229">
        <v>551.38746124391434</v>
      </c>
    </row>
    <row r="69" spans="1:8" ht="15" customHeight="1" x14ac:dyDescent="0.25">
      <c r="A69" s="230" t="s">
        <v>183</v>
      </c>
      <c r="B69" s="227">
        <v>8061.3907194354788</v>
      </c>
      <c r="C69" s="227">
        <v>0</v>
      </c>
      <c r="D69" s="227">
        <v>230.62840927029225</v>
      </c>
      <c r="E69" s="227">
        <v>227.97750801431187</v>
      </c>
      <c r="F69" s="227">
        <v>1374.4923012258419</v>
      </c>
      <c r="G69" s="227">
        <v>5676.9050396814791</v>
      </c>
      <c r="H69" s="227">
        <v>551.38746124391434</v>
      </c>
    </row>
    <row r="70" spans="1:8" x14ac:dyDescent="0.25">
      <c r="A70" s="231" t="s">
        <v>184</v>
      </c>
      <c r="B70" s="228">
        <f>SUM(B71)</f>
        <v>9972.6905249970514</v>
      </c>
      <c r="C70" s="228">
        <f t="shared" ref="C70:H70" si="20">SUM(C71)</f>
        <v>0</v>
      </c>
      <c r="D70" s="228">
        <f t="shared" si="20"/>
        <v>450.65321351666017</v>
      </c>
      <c r="E70" s="228">
        <f t="shared" si="20"/>
        <v>249.18471806215496</v>
      </c>
      <c r="F70" s="228">
        <f t="shared" si="20"/>
        <v>7703.5190498781803</v>
      </c>
      <c r="G70" s="228">
        <f t="shared" si="20"/>
        <v>946.37174838500039</v>
      </c>
      <c r="H70" s="228">
        <f t="shared" si="20"/>
        <v>622.96179515538631</v>
      </c>
    </row>
    <row r="71" spans="1:8" x14ac:dyDescent="0.25">
      <c r="A71" s="357" t="s">
        <v>184</v>
      </c>
      <c r="B71" s="358">
        <v>9972.6905249970514</v>
      </c>
      <c r="C71" s="358">
        <v>0</v>
      </c>
      <c r="D71" s="358">
        <v>450.65321351666017</v>
      </c>
      <c r="E71" s="358">
        <v>249.18471806215496</v>
      </c>
      <c r="F71" s="358">
        <v>7703.5190498781803</v>
      </c>
      <c r="G71" s="358">
        <v>946.37174838500039</v>
      </c>
      <c r="H71" s="358">
        <v>622.96179515538631</v>
      </c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</sheetData>
  <mergeCells count="5">
    <mergeCell ref="A1:H1"/>
    <mergeCell ref="A2:A3"/>
    <mergeCell ref="B2:B3"/>
    <mergeCell ref="C2:H2"/>
    <mergeCell ref="A9:B9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J74"/>
  <sheetViews>
    <sheetView workbookViewId="0">
      <selection activeCell="B2" sqref="B2:B3"/>
    </sheetView>
  </sheetViews>
  <sheetFormatPr defaultRowHeight="12" x14ac:dyDescent="0.2"/>
  <cols>
    <col min="1" max="1" width="20.140625" style="875" customWidth="1"/>
    <col min="2" max="2" width="11.5703125" style="875" customWidth="1"/>
    <col min="3" max="3" width="11.28515625" style="875" customWidth="1"/>
    <col min="4" max="4" width="9.140625" style="875"/>
    <col min="5" max="5" width="12.28515625" style="875" customWidth="1"/>
    <col min="6" max="16384" width="9.140625" style="875"/>
  </cols>
  <sheetData>
    <row r="1" spans="1:10" ht="27.75" customHeight="1" x14ac:dyDescent="0.2">
      <c r="A1" s="1132" t="s">
        <v>608</v>
      </c>
      <c r="B1" s="1132"/>
      <c r="C1" s="1132"/>
      <c r="D1" s="1132"/>
      <c r="E1" s="1132"/>
      <c r="F1" s="1132"/>
      <c r="G1" s="1132"/>
      <c r="H1" s="1132"/>
      <c r="I1" s="1132"/>
      <c r="J1" s="1132"/>
    </row>
    <row r="2" spans="1:10" x14ac:dyDescent="0.2">
      <c r="A2" s="1133" t="s">
        <v>523</v>
      </c>
      <c r="B2" s="1134" t="s">
        <v>461</v>
      </c>
      <c r="C2" s="1135" t="s">
        <v>476</v>
      </c>
      <c r="D2" s="1135"/>
      <c r="E2" s="1135"/>
      <c r="F2" s="1135"/>
      <c r="G2" s="1135"/>
      <c r="H2" s="1135"/>
      <c r="I2" s="1135"/>
      <c r="J2" s="1135"/>
    </row>
    <row r="3" spans="1:10" ht="24" x14ac:dyDescent="0.2">
      <c r="A3" s="1133"/>
      <c r="B3" s="1134"/>
      <c r="C3" s="861" t="s">
        <v>477</v>
      </c>
      <c r="D3" s="861" t="s">
        <v>478</v>
      </c>
      <c r="E3" s="861" t="s">
        <v>479</v>
      </c>
      <c r="F3" s="861" t="s">
        <v>480</v>
      </c>
      <c r="G3" s="861" t="s">
        <v>481</v>
      </c>
      <c r="H3" s="861" t="s">
        <v>482</v>
      </c>
      <c r="I3" s="861" t="s">
        <v>466</v>
      </c>
      <c r="J3" s="861" t="s">
        <v>483</v>
      </c>
    </row>
    <row r="4" spans="1:10" x14ac:dyDescent="0.2">
      <c r="A4" s="862" t="s">
        <v>163</v>
      </c>
      <c r="B4" s="863">
        <v>758654.80319051177</v>
      </c>
      <c r="C4" s="863">
        <v>498817.43843832024</v>
      </c>
      <c r="D4" s="863">
        <v>178755.57349294223</v>
      </c>
      <c r="E4" s="863">
        <v>48584.392769017759</v>
      </c>
      <c r="F4" s="863">
        <v>597.7782332235721</v>
      </c>
      <c r="G4" s="863">
        <v>353.89531767337814</v>
      </c>
      <c r="H4" s="863">
        <v>1354.6105418059885</v>
      </c>
      <c r="I4" s="863">
        <v>27253.915812745512</v>
      </c>
      <c r="J4" s="863">
        <v>2937.1985916261606</v>
      </c>
    </row>
    <row r="5" spans="1:10" x14ac:dyDescent="0.2">
      <c r="A5" s="864"/>
      <c r="B5" s="865"/>
      <c r="C5" s="865"/>
      <c r="D5" s="865"/>
      <c r="E5" s="865"/>
      <c r="F5" s="865"/>
      <c r="G5" s="865"/>
      <c r="H5" s="865"/>
      <c r="I5" s="865"/>
      <c r="J5" s="865"/>
    </row>
    <row r="6" spans="1:10" x14ac:dyDescent="0.2">
      <c r="A6" s="862" t="s">
        <v>3</v>
      </c>
      <c r="B6" s="863"/>
      <c r="C6" s="863"/>
      <c r="D6" s="863"/>
      <c r="E6" s="863"/>
      <c r="F6" s="863"/>
      <c r="G6" s="863"/>
      <c r="H6" s="863"/>
      <c r="I6" s="863"/>
      <c r="J6" s="863"/>
    </row>
    <row r="7" spans="1:10" x14ac:dyDescent="0.2">
      <c r="A7" s="866" t="s">
        <v>4</v>
      </c>
      <c r="B7" s="867">
        <v>297400.63555584499</v>
      </c>
      <c r="C7" s="867">
        <v>96898.393609947336</v>
      </c>
      <c r="D7" s="867">
        <v>151638.17909515544</v>
      </c>
      <c r="E7" s="867">
        <v>35944.895580487828</v>
      </c>
      <c r="F7" s="867">
        <v>432.09690472479787</v>
      </c>
      <c r="G7" s="867">
        <v>269.0664774820076</v>
      </c>
      <c r="H7" s="867">
        <v>351.24441641739782</v>
      </c>
      <c r="I7" s="867">
        <v>9551.1972252962332</v>
      </c>
      <c r="J7" s="867">
        <v>2315.5622470988533</v>
      </c>
    </row>
    <row r="8" spans="1:10" x14ac:dyDescent="0.2">
      <c r="A8" s="866" t="s">
        <v>5</v>
      </c>
      <c r="B8" s="867">
        <v>461254.16764061985</v>
      </c>
      <c r="C8" s="867">
        <v>401919.04482728691</v>
      </c>
      <c r="D8" s="867">
        <v>27117.394398062355</v>
      </c>
      <c r="E8" s="867">
        <v>12639.49718851292</v>
      </c>
      <c r="F8" s="867">
        <v>165.68132849877279</v>
      </c>
      <c r="G8" s="867">
        <v>84.828840191371469</v>
      </c>
      <c r="H8" s="867">
        <v>1003.3661253885799</v>
      </c>
      <c r="I8" s="867">
        <v>17702.718587436506</v>
      </c>
      <c r="J8" s="867">
        <v>621.63634452739609</v>
      </c>
    </row>
    <row r="9" spans="1:10" ht="15.75" customHeight="1" x14ac:dyDescent="0.2">
      <c r="A9" s="868" t="s">
        <v>518</v>
      </c>
      <c r="B9" s="869"/>
      <c r="C9" s="869"/>
      <c r="D9" s="869"/>
      <c r="E9" s="869"/>
      <c r="F9" s="869"/>
      <c r="G9" s="869"/>
      <c r="H9" s="869"/>
      <c r="I9" s="869"/>
      <c r="J9" s="869"/>
    </row>
    <row r="10" spans="1:10" x14ac:dyDescent="0.2">
      <c r="A10" s="870" t="s">
        <v>6</v>
      </c>
      <c r="B10" s="871">
        <f t="shared" ref="B10:J10" si="0">SUM(B11:B14)</f>
        <v>50519.550685839975</v>
      </c>
      <c r="C10" s="871">
        <f>SUM(C11:C14)</f>
        <v>43486.709653725062</v>
      </c>
      <c r="D10" s="871">
        <f t="shared" si="0"/>
        <v>3593.2966524813869</v>
      </c>
      <c r="E10" s="871">
        <f t="shared" si="0"/>
        <v>1279.0598560105259</v>
      </c>
      <c r="F10" s="871">
        <f t="shared" si="0"/>
        <v>2.6509012559803589</v>
      </c>
      <c r="G10" s="871">
        <f t="shared" si="0"/>
        <v>0</v>
      </c>
      <c r="H10" s="871">
        <f t="shared" si="0"/>
        <v>23.858111303823225</v>
      </c>
      <c r="I10" s="871">
        <f t="shared" si="0"/>
        <v>2092.8865415964979</v>
      </c>
      <c r="J10" s="871">
        <f t="shared" si="0"/>
        <v>41.088969467695556</v>
      </c>
    </row>
    <row r="11" spans="1:10" ht="14.25" customHeight="1" x14ac:dyDescent="0.2">
      <c r="A11" s="866" t="s">
        <v>6</v>
      </c>
      <c r="B11" s="867">
        <v>15776.838824965236</v>
      </c>
      <c r="C11" s="867">
        <v>12150.405906784612</v>
      </c>
      <c r="D11" s="867">
        <v>2297.0059383069934</v>
      </c>
      <c r="E11" s="867">
        <v>531.50570182406102</v>
      </c>
      <c r="F11" s="867">
        <v>2.6509012559803589</v>
      </c>
      <c r="G11" s="867">
        <v>0</v>
      </c>
      <c r="H11" s="867">
        <v>2.6509012559803589</v>
      </c>
      <c r="I11" s="867">
        <v>772.73771611828136</v>
      </c>
      <c r="J11" s="867">
        <v>19.881759419852688</v>
      </c>
    </row>
    <row r="12" spans="1:10" x14ac:dyDescent="0.2">
      <c r="A12" s="866" t="s">
        <v>158</v>
      </c>
      <c r="B12" s="867">
        <v>12138.476851132702</v>
      </c>
      <c r="C12" s="867">
        <v>10932.316779661807</v>
      </c>
      <c r="D12" s="867">
        <v>469.20952230852248</v>
      </c>
      <c r="E12" s="867">
        <v>249.18471806215496</v>
      </c>
      <c r="F12" s="867">
        <v>0</v>
      </c>
      <c r="G12" s="867">
        <v>0</v>
      </c>
      <c r="H12" s="867">
        <v>2.6509012559803589</v>
      </c>
      <c r="I12" s="867">
        <v>479.8131273324438</v>
      </c>
      <c r="J12" s="867">
        <v>5.3018025119607177</v>
      </c>
    </row>
    <row r="13" spans="1:10" x14ac:dyDescent="0.2">
      <c r="A13" s="866" t="s">
        <v>159</v>
      </c>
      <c r="B13" s="867">
        <v>10137.046402867811</v>
      </c>
      <c r="C13" s="867">
        <v>9089.9404067557152</v>
      </c>
      <c r="D13" s="867">
        <v>398.96063902504375</v>
      </c>
      <c r="E13" s="867">
        <v>247.85926743416476</v>
      </c>
      <c r="F13" s="867">
        <v>0</v>
      </c>
      <c r="G13" s="867">
        <v>0</v>
      </c>
      <c r="H13" s="867">
        <v>15.90540753588215</v>
      </c>
      <c r="I13" s="867">
        <v>381.72978086117161</v>
      </c>
      <c r="J13" s="867">
        <v>2.6509012559803589</v>
      </c>
    </row>
    <row r="14" spans="1:10" x14ac:dyDescent="0.2">
      <c r="A14" s="866" t="s">
        <v>160</v>
      </c>
      <c r="B14" s="867">
        <v>12467.188606874221</v>
      </c>
      <c r="C14" s="867">
        <v>11314.046560522926</v>
      </c>
      <c r="D14" s="867">
        <v>428.12055284082737</v>
      </c>
      <c r="E14" s="867">
        <v>250.51016869014515</v>
      </c>
      <c r="F14" s="867">
        <v>0</v>
      </c>
      <c r="G14" s="867">
        <v>0</v>
      </c>
      <c r="H14" s="867">
        <v>2.6509012559803589</v>
      </c>
      <c r="I14" s="867">
        <v>458.60591728460116</v>
      </c>
      <c r="J14" s="867">
        <v>13.254506279901792</v>
      </c>
    </row>
    <row r="15" spans="1:10" x14ac:dyDescent="0.2">
      <c r="A15" s="870" t="s">
        <v>7</v>
      </c>
      <c r="B15" s="871">
        <f t="shared" ref="B15:J15" si="1">SUM(B16:B17)</f>
        <v>25032.460560219701</v>
      </c>
      <c r="C15" s="871">
        <f>SUM(C16:C17)</f>
        <v>22943.55037050747</v>
      </c>
      <c r="D15" s="871">
        <f t="shared" si="1"/>
        <v>1273.7580534985673</v>
      </c>
      <c r="E15" s="871">
        <f t="shared" si="1"/>
        <v>564.64196752381758</v>
      </c>
      <c r="F15" s="871">
        <f t="shared" si="1"/>
        <v>3.9763518839705383</v>
      </c>
      <c r="G15" s="871">
        <f t="shared" si="1"/>
        <v>0</v>
      </c>
      <c r="H15" s="871">
        <f t="shared" si="1"/>
        <v>74.225235167450037</v>
      </c>
      <c r="I15" s="871">
        <f t="shared" si="1"/>
        <v>167.00677912676258</v>
      </c>
      <c r="J15" s="871">
        <f t="shared" si="1"/>
        <v>5.3018025119607177</v>
      </c>
    </row>
    <row r="16" spans="1:10" x14ac:dyDescent="0.2">
      <c r="A16" s="866" t="s">
        <v>161</v>
      </c>
      <c r="B16" s="867">
        <v>12281.625518955621</v>
      </c>
      <c r="C16" s="867">
        <v>11021.121971737137</v>
      </c>
      <c r="D16" s="867">
        <v>715.74333911470183</v>
      </c>
      <c r="E16" s="867">
        <v>352.56986704538798</v>
      </c>
      <c r="F16" s="867">
        <v>0</v>
      </c>
      <c r="G16" s="867">
        <v>0</v>
      </c>
      <c r="H16" s="867">
        <v>72.899784539459858</v>
      </c>
      <c r="I16" s="867">
        <v>116.63965526313577</v>
      </c>
      <c r="J16" s="867">
        <v>2.6509012559803589</v>
      </c>
    </row>
    <row r="17" spans="1:10" ht="17.25" customHeight="1" x14ac:dyDescent="0.2">
      <c r="A17" s="866" t="s">
        <v>162</v>
      </c>
      <c r="B17" s="867">
        <v>12750.835041264079</v>
      </c>
      <c r="C17" s="867">
        <v>11922.428398770333</v>
      </c>
      <c r="D17" s="867">
        <v>558.01471438386545</v>
      </c>
      <c r="E17" s="867">
        <v>212.07210047842955</v>
      </c>
      <c r="F17" s="867">
        <v>3.9763518839705383</v>
      </c>
      <c r="G17" s="867">
        <v>0</v>
      </c>
      <c r="H17" s="867">
        <v>1.3254506279901794</v>
      </c>
      <c r="I17" s="867">
        <v>50.367123863626809</v>
      </c>
      <c r="J17" s="867">
        <v>2.6509012559803589</v>
      </c>
    </row>
    <row r="18" spans="1:10" x14ac:dyDescent="0.2">
      <c r="A18" s="872" t="s">
        <v>8</v>
      </c>
      <c r="B18" s="871">
        <f t="shared" ref="B18:J18" si="2">SUM(B19)</f>
        <v>26406.952861458743</v>
      </c>
      <c r="C18" s="871">
        <f>SUM(C19)</f>
        <v>18781.635398621842</v>
      </c>
      <c r="D18" s="871">
        <f t="shared" si="2"/>
        <v>3935.2629145026262</v>
      </c>
      <c r="E18" s="871">
        <f t="shared" si="2"/>
        <v>1276.4089547545655</v>
      </c>
      <c r="F18" s="871">
        <f t="shared" si="2"/>
        <v>7.9527037679410757</v>
      </c>
      <c r="G18" s="871">
        <f t="shared" si="2"/>
        <v>9.2781543959312547</v>
      </c>
      <c r="H18" s="871">
        <f t="shared" si="2"/>
        <v>25.183561931813404</v>
      </c>
      <c r="I18" s="871">
        <f t="shared" si="2"/>
        <v>2208.2007462316637</v>
      </c>
      <c r="J18" s="871">
        <f t="shared" si="2"/>
        <v>163.0304272427924</v>
      </c>
    </row>
    <row r="19" spans="1:10" ht="15.75" customHeight="1" x14ac:dyDescent="0.2">
      <c r="A19" s="866" t="s">
        <v>8</v>
      </c>
      <c r="B19" s="867">
        <v>26406.952861458743</v>
      </c>
      <c r="C19" s="867">
        <v>18781.635398621842</v>
      </c>
      <c r="D19" s="867">
        <v>3935.2629145026262</v>
      </c>
      <c r="E19" s="867">
        <v>1276.4089547545655</v>
      </c>
      <c r="F19" s="867">
        <v>7.9527037679410757</v>
      </c>
      <c r="G19" s="867">
        <v>9.2781543959312547</v>
      </c>
      <c r="H19" s="867">
        <v>25.183561931813404</v>
      </c>
      <c r="I19" s="867">
        <v>2208.2007462316637</v>
      </c>
      <c r="J19" s="867">
        <v>163.0304272427924</v>
      </c>
    </row>
    <row r="20" spans="1:10" x14ac:dyDescent="0.2">
      <c r="A20" s="870" t="s">
        <v>9</v>
      </c>
      <c r="B20" s="871">
        <f t="shared" ref="B20:J20" si="3">SUM(B21:B22)</f>
        <v>208511.94009114342</v>
      </c>
      <c r="C20" s="871">
        <f>SUM(C21:C22)</f>
        <v>55687.482684414579</v>
      </c>
      <c r="D20" s="871">
        <f t="shared" si="3"/>
        <v>114045.74838427512</v>
      </c>
      <c r="E20" s="871">
        <f t="shared" si="3"/>
        <v>30799.496242622794</v>
      </c>
      <c r="F20" s="871">
        <f t="shared" si="3"/>
        <v>421.49329970087655</v>
      </c>
      <c r="G20" s="871">
        <f t="shared" si="3"/>
        <v>255.81197120210589</v>
      </c>
      <c r="H20" s="871">
        <f t="shared" si="3"/>
        <v>300.87729255377155</v>
      </c>
      <c r="I20" s="871">
        <f t="shared" si="3"/>
        <v>5348.1932839400324</v>
      </c>
      <c r="J20" s="871">
        <f t="shared" si="3"/>
        <v>1652.8369331037879</v>
      </c>
    </row>
    <row r="21" spans="1:10" ht="15.75" customHeight="1" x14ac:dyDescent="0.2">
      <c r="A21" s="866" t="s">
        <v>9</v>
      </c>
      <c r="B21" s="867">
        <v>196922.19979999858</v>
      </c>
      <c r="C21" s="867">
        <v>47205.924115906273</v>
      </c>
      <c r="D21" s="867">
        <v>112150.35398624913</v>
      </c>
      <c r="E21" s="867">
        <v>30131.469126115739</v>
      </c>
      <c r="F21" s="867">
        <v>420.16784907288638</v>
      </c>
      <c r="G21" s="867">
        <v>253.16106994612554</v>
      </c>
      <c r="H21" s="867">
        <v>299.55184192578139</v>
      </c>
      <c r="I21" s="867">
        <v>4825.9657365119028</v>
      </c>
      <c r="J21" s="867">
        <v>1635.6060749399155</v>
      </c>
    </row>
    <row r="22" spans="1:10" x14ac:dyDescent="0.2">
      <c r="A22" s="866" t="s">
        <v>163</v>
      </c>
      <c r="B22" s="867">
        <v>11589.740291144844</v>
      </c>
      <c r="C22" s="867">
        <v>8481.5585685083079</v>
      </c>
      <c r="D22" s="867">
        <v>1895.394398025999</v>
      </c>
      <c r="E22" s="867">
        <v>668.02711650705385</v>
      </c>
      <c r="F22" s="867">
        <v>1.3254506279901794</v>
      </c>
      <c r="G22" s="867">
        <v>2.6509012559803589</v>
      </c>
      <c r="H22" s="867">
        <v>1.3254506279901794</v>
      </c>
      <c r="I22" s="867">
        <v>522.22754742812947</v>
      </c>
      <c r="J22" s="867">
        <v>17.23085816387233</v>
      </c>
    </row>
    <row r="23" spans="1:10" x14ac:dyDescent="0.2">
      <c r="A23" s="872" t="s">
        <v>10</v>
      </c>
      <c r="B23" s="871">
        <f t="shared" ref="B23:J23" si="4">SUM(B24)</f>
        <v>10085.353828376201</v>
      </c>
      <c r="C23" s="871">
        <f>SUM(C24)</f>
        <v>7927.5202060084894</v>
      </c>
      <c r="D23" s="871">
        <f t="shared" si="4"/>
        <v>1109.4021756277975</v>
      </c>
      <c r="E23" s="871">
        <f t="shared" si="4"/>
        <v>416.19149718891589</v>
      </c>
      <c r="F23" s="871">
        <f t="shared" si="4"/>
        <v>0</v>
      </c>
      <c r="G23" s="871">
        <f t="shared" si="4"/>
        <v>1.3254506279901794</v>
      </c>
      <c r="H23" s="871">
        <f t="shared" si="4"/>
        <v>1.3254506279901794</v>
      </c>
      <c r="I23" s="871">
        <f t="shared" si="4"/>
        <v>599.10368385156232</v>
      </c>
      <c r="J23" s="871">
        <f t="shared" si="4"/>
        <v>30.48536444377412</v>
      </c>
    </row>
    <row r="24" spans="1:10" ht="17.25" customHeight="1" x14ac:dyDescent="0.2">
      <c r="A24" s="866" t="s">
        <v>10</v>
      </c>
      <c r="B24" s="867">
        <v>10085.353828376201</v>
      </c>
      <c r="C24" s="867">
        <v>7927.5202060084894</v>
      </c>
      <c r="D24" s="867">
        <v>1109.4021756277975</v>
      </c>
      <c r="E24" s="867">
        <v>416.19149718891589</v>
      </c>
      <c r="F24" s="867">
        <v>0</v>
      </c>
      <c r="G24" s="867">
        <v>1.3254506279901794</v>
      </c>
      <c r="H24" s="867">
        <v>1.3254506279901794</v>
      </c>
      <c r="I24" s="867">
        <v>599.10368385156232</v>
      </c>
      <c r="J24" s="867">
        <v>30.48536444377412</v>
      </c>
    </row>
    <row r="25" spans="1:10" x14ac:dyDescent="0.2">
      <c r="A25" s="872" t="s">
        <v>11</v>
      </c>
      <c r="B25" s="871">
        <v>41173.798307915531</v>
      </c>
      <c r="C25" s="871">
        <v>34399.420148249374</v>
      </c>
      <c r="D25" s="871">
        <v>4111.5478480252959</v>
      </c>
      <c r="E25" s="871">
        <v>1716.458563247319</v>
      </c>
      <c r="F25" s="871">
        <v>2.6509012559803589</v>
      </c>
      <c r="G25" s="871">
        <v>2.6509012559803589</v>
      </c>
      <c r="H25" s="871">
        <v>145.79956907891989</v>
      </c>
      <c r="I25" s="871">
        <v>742.25235167450626</v>
      </c>
      <c r="J25" s="871">
        <v>53.018025119607167</v>
      </c>
    </row>
    <row r="26" spans="1:10" ht="15" customHeight="1" x14ac:dyDescent="0.2">
      <c r="A26" s="866" t="s">
        <v>11</v>
      </c>
      <c r="B26" s="867">
        <v>41173.798307915531</v>
      </c>
      <c r="C26" s="867">
        <v>34399.420148249374</v>
      </c>
      <c r="D26" s="867">
        <v>4111.5478480252959</v>
      </c>
      <c r="E26" s="867">
        <v>1716.458563247319</v>
      </c>
      <c r="F26" s="867">
        <v>2.6509012559803589</v>
      </c>
      <c r="G26" s="867">
        <v>2.6509012559803589</v>
      </c>
      <c r="H26" s="867">
        <v>145.79956907891989</v>
      </c>
      <c r="I26" s="867">
        <v>742.25235167450626</v>
      </c>
      <c r="J26" s="867">
        <v>53.018025119607167</v>
      </c>
    </row>
    <row r="27" spans="1:10" x14ac:dyDescent="0.2">
      <c r="A27" s="870" t="s">
        <v>12</v>
      </c>
      <c r="B27" s="867">
        <f t="shared" ref="B27:J27" si="5">SUM(B28:B29)</f>
        <v>31482.103316028402</v>
      </c>
      <c r="C27" s="867">
        <f>SUM(C28:C29)</f>
        <v>25064.271375292676</v>
      </c>
      <c r="D27" s="867">
        <f t="shared" si="5"/>
        <v>3641.0128750888766</v>
      </c>
      <c r="E27" s="867">
        <f t="shared" si="5"/>
        <v>906.60822954528953</v>
      </c>
      <c r="F27" s="867">
        <f t="shared" si="5"/>
        <v>0</v>
      </c>
      <c r="G27" s="867">
        <f t="shared" si="5"/>
        <v>6.6272531399508967</v>
      </c>
      <c r="H27" s="867">
        <f t="shared" si="5"/>
        <v>265.0901255980371</v>
      </c>
      <c r="I27" s="867">
        <f t="shared" si="5"/>
        <v>1508.3628146528506</v>
      </c>
      <c r="J27" s="867">
        <f t="shared" si="5"/>
        <v>90.130642703332185</v>
      </c>
    </row>
    <row r="28" spans="1:10" x14ac:dyDescent="0.2">
      <c r="A28" s="866" t="s">
        <v>12</v>
      </c>
      <c r="B28" s="867">
        <v>23227.196804906383</v>
      </c>
      <c r="C28" s="867">
        <v>17270.621682711175</v>
      </c>
      <c r="D28" s="867">
        <v>3436.8934783783884</v>
      </c>
      <c r="E28" s="867">
        <v>772.73771611828136</v>
      </c>
      <c r="F28" s="867">
        <v>0</v>
      </c>
      <c r="G28" s="867">
        <v>6.6272531399508967</v>
      </c>
      <c r="H28" s="867">
        <v>263.76467497004694</v>
      </c>
      <c r="I28" s="867">
        <v>1395.6995112736854</v>
      </c>
      <c r="J28" s="867">
        <v>80.852488307400932</v>
      </c>
    </row>
    <row r="29" spans="1:10" x14ac:dyDescent="0.2">
      <c r="A29" s="866" t="s">
        <v>164</v>
      </c>
      <c r="B29" s="867">
        <v>8254.9065111220189</v>
      </c>
      <c r="C29" s="867">
        <v>7793.6496925814999</v>
      </c>
      <c r="D29" s="867">
        <v>204.11939671048839</v>
      </c>
      <c r="E29" s="867">
        <v>133.87051342700815</v>
      </c>
      <c r="F29" s="867">
        <v>0</v>
      </c>
      <c r="G29" s="867">
        <v>0</v>
      </c>
      <c r="H29" s="867">
        <v>1.3254506279901794</v>
      </c>
      <c r="I29" s="867">
        <v>112.66330337916523</v>
      </c>
      <c r="J29" s="867">
        <v>9.2781543959312547</v>
      </c>
    </row>
    <row r="30" spans="1:10" ht="19.5" customHeight="1" x14ac:dyDescent="0.2">
      <c r="A30" s="870" t="s">
        <v>13</v>
      </c>
      <c r="B30" s="867">
        <f t="shared" ref="B30:J30" si="6">SUM(B31:B33)</f>
        <v>29174.493772688766</v>
      </c>
      <c r="C30" s="867">
        <f>SUM(C31:C33)</f>
        <v>25593.126175859801</v>
      </c>
      <c r="D30" s="867">
        <f t="shared" si="6"/>
        <v>2259.8933207232976</v>
      </c>
      <c r="E30" s="867">
        <f t="shared" si="6"/>
        <v>726.34694413861848</v>
      </c>
      <c r="F30" s="867">
        <f t="shared" si="6"/>
        <v>1.3254506279901794</v>
      </c>
      <c r="G30" s="867">
        <f t="shared" si="6"/>
        <v>3.9763518839705383</v>
      </c>
      <c r="H30" s="867">
        <f t="shared" si="6"/>
        <v>119.29055651911612</v>
      </c>
      <c r="I30" s="867">
        <f t="shared" si="6"/>
        <v>393.65883651308377</v>
      </c>
      <c r="J30" s="867">
        <f t="shared" si="6"/>
        <v>76.876136423430395</v>
      </c>
    </row>
    <row r="31" spans="1:10" ht="15.75" customHeight="1" x14ac:dyDescent="0.2">
      <c r="A31" s="866" t="s">
        <v>13</v>
      </c>
      <c r="B31" s="867">
        <v>15937.218350952026</v>
      </c>
      <c r="C31" s="867">
        <v>13186.908297872787</v>
      </c>
      <c r="D31" s="867">
        <v>1811.891008462615</v>
      </c>
      <c r="E31" s="867">
        <v>413.54059593293556</v>
      </c>
      <c r="F31" s="867">
        <v>0</v>
      </c>
      <c r="G31" s="867">
        <v>2.6509012559803589</v>
      </c>
      <c r="H31" s="867">
        <v>117.96510589112594</v>
      </c>
      <c r="I31" s="867">
        <v>327.38630511357485</v>
      </c>
      <c r="J31" s="867">
        <v>76.876136423430395</v>
      </c>
    </row>
    <row r="32" spans="1:10" x14ac:dyDescent="0.2">
      <c r="A32" s="866" t="s">
        <v>165</v>
      </c>
      <c r="B32" s="867">
        <v>8265.5101161459388</v>
      </c>
      <c r="C32" s="867">
        <v>7830.7623101652198</v>
      </c>
      <c r="D32" s="867">
        <v>231.95385989828245</v>
      </c>
      <c r="E32" s="867">
        <v>140.49776656695911</v>
      </c>
      <c r="F32" s="867">
        <v>1.3254506279901794</v>
      </c>
      <c r="G32" s="867">
        <v>1.3254506279901794</v>
      </c>
      <c r="H32" s="867">
        <v>0</v>
      </c>
      <c r="I32" s="867">
        <v>59.645278259558062</v>
      </c>
      <c r="J32" s="867">
        <v>0</v>
      </c>
    </row>
    <row r="33" spans="1:10" x14ac:dyDescent="0.2">
      <c r="A33" s="866" t="s">
        <v>166</v>
      </c>
      <c r="B33" s="867">
        <v>4971.7653055908022</v>
      </c>
      <c r="C33" s="867">
        <v>4575.4555678217939</v>
      </c>
      <c r="D33" s="867">
        <v>216.04845236240013</v>
      </c>
      <c r="E33" s="867">
        <v>172.30858163872375</v>
      </c>
      <c r="F33" s="867">
        <v>0</v>
      </c>
      <c r="G33" s="867">
        <v>0</v>
      </c>
      <c r="H33" s="867">
        <v>1.3254506279901794</v>
      </c>
      <c r="I33" s="867">
        <v>6.6272531399508967</v>
      </c>
      <c r="J33" s="867">
        <v>0</v>
      </c>
    </row>
    <row r="34" spans="1:10" ht="18" customHeight="1" x14ac:dyDescent="0.2">
      <c r="A34" s="870" t="s">
        <v>14</v>
      </c>
      <c r="B34" s="871">
        <f t="shared" ref="B34:J34" si="7">SUM(B35:B37)</f>
        <v>57003.655157986519</v>
      </c>
      <c r="C34" s="871">
        <f>SUM(C35:C37)</f>
        <v>45343.66598354411</v>
      </c>
      <c r="D34" s="871">
        <f t="shared" si="7"/>
        <v>6130.20915445423</v>
      </c>
      <c r="E34" s="871">
        <f t="shared" si="7"/>
        <v>1007.3424772725384</v>
      </c>
      <c r="F34" s="871">
        <f t="shared" si="7"/>
        <v>6.6272531399508967</v>
      </c>
      <c r="G34" s="871">
        <f t="shared" si="7"/>
        <v>5.3018025119607177</v>
      </c>
      <c r="H34" s="871">
        <f t="shared" si="7"/>
        <v>53.018025119607167</v>
      </c>
      <c r="I34" s="871">
        <f t="shared" si="7"/>
        <v>4405.7978874392829</v>
      </c>
      <c r="J34" s="871">
        <f t="shared" si="7"/>
        <v>51.692574491616988</v>
      </c>
    </row>
    <row r="35" spans="1:10" ht="13.5" customHeight="1" x14ac:dyDescent="0.2">
      <c r="A35" s="866" t="s">
        <v>14</v>
      </c>
      <c r="B35" s="867">
        <v>28555.508329433473</v>
      </c>
      <c r="C35" s="867">
        <v>19904.292080530908</v>
      </c>
      <c r="D35" s="867">
        <v>4978.3925587307522</v>
      </c>
      <c r="E35" s="867">
        <v>599.10368385156232</v>
      </c>
      <c r="F35" s="867">
        <v>6.6272531399508967</v>
      </c>
      <c r="G35" s="867">
        <v>2.6509012559803589</v>
      </c>
      <c r="H35" s="867">
        <v>45.065321351666093</v>
      </c>
      <c r="I35" s="867">
        <v>2980.9384623498304</v>
      </c>
      <c r="J35" s="867">
        <v>38.438068211715198</v>
      </c>
    </row>
    <row r="36" spans="1:10" x14ac:dyDescent="0.2">
      <c r="A36" s="866" t="s">
        <v>167</v>
      </c>
      <c r="B36" s="867">
        <v>9785.8019864504622</v>
      </c>
      <c r="C36" s="867">
        <v>8632.6599400991672</v>
      </c>
      <c r="D36" s="867">
        <v>255.81197120210592</v>
      </c>
      <c r="E36" s="867">
        <v>113.98875400715541</v>
      </c>
      <c r="F36" s="867">
        <v>0</v>
      </c>
      <c r="G36" s="867">
        <v>2.6509012559803589</v>
      </c>
      <c r="H36" s="867">
        <v>1.3254506279901794</v>
      </c>
      <c r="I36" s="867">
        <v>771.41226549029113</v>
      </c>
      <c r="J36" s="867">
        <v>7.9527037679410757</v>
      </c>
    </row>
    <row r="37" spans="1:10" x14ac:dyDescent="0.2">
      <c r="A37" s="866" t="s">
        <v>168</v>
      </c>
      <c r="B37" s="867">
        <v>18662.344842102579</v>
      </c>
      <c r="C37" s="867">
        <v>16806.71396291404</v>
      </c>
      <c r="D37" s="867">
        <v>896.00462452137197</v>
      </c>
      <c r="E37" s="867">
        <v>294.25003941382073</v>
      </c>
      <c r="F37" s="867">
        <v>0</v>
      </c>
      <c r="G37" s="867">
        <v>0</v>
      </c>
      <c r="H37" s="867">
        <v>6.6272531399508967</v>
      </c>
      <c r="I37" s="867">
        <v>653.44715959916141</v>
      </c>
      <c r="J37" s="867">
        <v>5.3018025119607177</v>
      </c>
    </row>
    <row r="38" spans="1:10" x14ac:dyDescent="0.2">
      <c r="A38" s="872" t="s">
        <v>15</v>
      </c>
      <c r="B38" s="871">
        <f t="shared" ref="B38:J38" si="8">SUM(B39)</f>
        <v>54377.937463969974</v>
      </c>
      <c r="C38" s="871">
        <f>SUM(C39)</f>
        <v>27719.148983170639</v>
      </c>
      <c r="D38" s="871">
        <f t="shared" si="8"/>
        <v>21115.753954515425</v>
      </c>
      <c r="E38" s="871">
        <f t="shared" si="8"/>
        <v>2906.7132271823907</v>
      </c>
      <c r="F38" s="871">
        <f t="shared" si="8"/>
        <v>60.97072888754824</v>
      </c>
      <c r="G38" s="871">
        <f t="shared" si="8"/>
        <v>23.858111303823225</v>
      </c>
      <c r="H38" s="871">
        <f t="shared" si="8"/>
        <v>19.881759419852688</v>
      </c>
      <c r="I38" s="871">
        <f t="shared" si="8"/>
        <v>2059.7502758967844</v>
      </c>
      <c r="J38" s="871">
        <f t="shared" si="8"/>
        <v>471.86042356450281</v>
      </c>
    </row>
    <row r="39" spans="1:10" x14ac:dyDescent="0.2">
      <c r="A39" s="866" t="s">
        <v>15</v>
      </c>
      <c r="B39" s="867">
        <v>54377.937463969974</v>
      </c>
      <c r="C39" s="867">
        <v>27719.148983170639</v>
      </c>
      <c r="D39" s="867">
        <v>21115.753954515425</v>
      </c>
      <c r="E39" s="867">
        <v>2906.7132271823907</v>
      </c>
      <c r="F39" s="867">
        <v>60.97072888754824</v>
      </c>
      <c r="G39" s="867">
        <v>23.858111303823225</v>
      </c>
      <c r="H39" s="867">
        <v>19.881759419852688</v>
      </c>
      <c r="I39" s="867">
        <v>2059.7502758967844</v>
      </c>
      <c r="J39" s="867">
        <v>471.86042356450281</v>
      </c>
    </row>
    <row r="40" spans="1:10" ht="16.5" customHeight="1" x14ac:dyDescent="0.2">
      <c r="A40" s="870" t="s">
        <v>169</v>
      </c>
      <c r="B40" s="871">
        <f t="shared" ref="B40:J40" si="9">SUM(B41:B42)</f>
        <v>18964.547585281507</v>
      </c>
      <c r="C40" s="871">
        <f>SUM(C41:C42)</f>
        <v>15633.69015714265</v>
      </c>
      <c r="D40" s="871">
        <f t="shared" si="9"/>
        <v>2290.378685167067</v>
      </c>
      <c r="E40" s="871">
        <f t="shared" si="9"/>
        <v>473.18587419249548</v>
      </c>
      <c r="F40" s="871">
        <f t="shared" si="9"/>
        <v>7.9527037679410757</v>
      </c>
      <c r="G40" s="871">
        <f t="shared" si="9"/>
        <v>6.6272531399508967</v>
      </c>
      <c r="H40" s="871">
        <f t="shared" si="9"/>
        <v>14.579956907891972</v>
      </c>
      <c r="I40" s="871">
        <f t="shared" si="9"/>
        <v>523.5529980561198</v>
      </c>
      <c r="J40" s="871">
        <f t="shared" si="9"/>
        <v>14.579956907891972</v>
      </c>
    </row>
    <row r="41" spans="1:10" ht="13.5" customHeight="1" x14ac:dyDescent="0.2">
      <c r="A41" s="866" t="s">
        <v>169</v>
      </c>
      <c r="B41" s="867">
        <v>10138.371853495801</v>
      </c>
      <c r="C41" s="867">
        <v>7651.8264753865706</v>
      </c>
      <c r="D41" s="867">
        <v>1700.5531557114364</v>
      </c>
      <c r="E41" s="867">
        <v>294.25003941382073</v>
      </c>
      <c r="F41" s="867">
        <v>7.9527037679410757</v>
      </c>
      <c r="G41" s="867">
        <v>6.6272531399508967</v>
      </c>
      <c r="H41" s="867">
        <v>7.9527037679410757</v>
      </c>
      <c r="I41" s="867">
        <v>466.55862105254215</v>
      </c>
      <c r="J41" s="867">
        <v>2.6509012559803589</v>
      </c>
    </row>
    <row r="42" spans="1:10" ht="15.75" customHeight="1" x14ac:dyDescent="0.2">
      <c r="A42" s="866" t="s">
        <v>170</v>
      </c>
      <c r="B42" s="867">
        <v>8826.1757317857064</v>
      </c>
      <c r="C42" s="867">
        <v>7981.8636817560791</v>
      </c>
      <c r="D42" s="867">
        <v>589.82552945563077</v>
      </c>
      <c r="E42" s="867">
        <v>178.93583477867472</v>
      </c>
      <c r="F42" s="867">
        <v>0</v>
      </c>
      <c r="G42" s="867">
        <v>0</v>
      </c>
      <c r="H42" s="867">
        <v>6.6272531399508967</v>
      </c>
      <c r="I42" s="867">
        <v>56.994377003577704</v>
      </c>
      <c r="J42" s="867">
        <v>11.929055651911613</v>
      </c>
    </row>
    <row r="43" spans="1:10" x14ac:dyDescent="0.2">
      <c r="A43" s="870" t="s">
        <v>16</v>
      </c>
      <c r="B43" s="871">
        <f t="shared" ref="B43:J43" si="10">SUM(B44:B45)</f>
        <v>21657.863261357477</v>
      </c>
      <c r="C43" s="871">
        <f>SUM(C44:C45)</f>
        <v>18136.140942787759</v>
      </c>
      <c r="D43" s="871">
        <f t="shared" si="10"/>
        <v>2205.5498449756938</v>
      </c>
      <c r="E43" s="871">
        <f t="shared" si="10"/>
        <v>392.33338588509332</v>
      </c>
      <c r="F43" s="871">
        <f t="shared" si="10"/>
        <v>13.254506279901792</v>
      </c>
      <c r="G43" s="871">
        <f t="shared" si="10"/>
        <v>9.2781543959312547</v>
      </c>
      <c r="H43" s="871">
        <f t="shared" si="10"/>
        <v>21.207210047842867</v>
      </c>
      <c r="I43" s="871">
        <f t="shared" si="10"/>
        <v>854.91565505367271</v>
      </c>
      <c r="J43" s="871">
        <f t="shared" si="10"/>
        <v>25.183561931813404</v>
      </c>
    </row>
    <row r="44" spans="1:10" ht="15" customHeight="1" x14ac:dyDescent="0.2">
      <c r="A44" s="866" t="s">
        <v>16</v>
      </c>
      <c r="B44" s="867">
        <v>16606.570918087276</v>
      </c>
      <c r="C44" s="867">
        <v>13267.760786180177</v>
      </c>
      <c r="D44" s="867">
        <v>2135.3009616922141</v>
      </c>
      <c r="E44" s="867">
        <v>356.54621892935847</v>
      </c>
      <c r="F44" s="867">
        <v>13.254506279901792</v>
      </c>
      <c r="G44" s="867">
        <v>9.2781543959312547</v>
      </c>
      <c r="H44" s="867">
        <v>19.881759419852688</v>
      </c>
      <c r="I44" s="867">
        <v>779.36496925823246</v>
      </c>
      <c r="J44" s="867">
        <v>25.183561931813404</v>
      </c>
    </row>
    <row r="45" spans="1:10" x14ac:dyDescent="0.2">
      <c r="A45" s="866" t="s">
        <v>171</v>
      </c>
      <c r="B45" s="867">
        <v>5051.2923432702019</v>
      </c>
      <c r="C45" s="867">
        <v>4868.3801566075826</v>
      </c>
      <c r="D45" s="867">
        <v>70.248883283479501</v>
      </c>
      <c r="E45" s="867">
        <v>35.78716695573484</v>
      </c>
      <c r="F45" s="867">
        <v>0</v>
      </c>
      <c r="G45" s="867">
        <v>0</v>
      </c>
      <c r="H45" s="867">
        <v>1.3254506279901794</v>
      </c>
      <c r="I45" s="867">
        <v>75.550685795440216</v>
      </c>
      <c r="J45" s="867">
        <v>0</v>
      </c>
    </row>
    <row r="46" spans="1:10" x14ac:dyDescent="0.2">
      <c r="A46" s="870" t="s">
        <v>17</v>
      </c>
      <c r="B46" s="871">
        <f t="shared" ref="B46:J46" si="11">SUM(B47:B48)</f>
        <v>39057.053654992436</v>
      </c>
      <c r="C46" s="871">
        <f>SUM(C47:C48)</f>
        <v>32428.475064408172</v>
      </c>
      <c r="D46" s="871">
        <f t="shared" si="11"/>
        <v>2461.3618161778058</v>
      </c>
      <c r="E46" s="871">
        <f t="shared" si="11"/>
        <v>1101.4494718598469</v>
      </c>
      <c r="F46" s="871">
        <f t="shared" si="11"/>
        <v>58.319827631567883</v>
      </c>
      <c r="G46" s="871">
        <f t="shared" si="11"/>
        <v>17.23085816387233</v>
      </c>
      <c r="H46" s="871">
        <f t="shared" si="11"/>
        <v>169.65768038274328</v>
      </c>
      <c r="I46" s="871">
        <f t="shared" si="11"/>
        <v>2808.6298807112435</v>
      </c>
      <c r="J46" s="871">
        <f t="shared" si="11"/>
        <v>11.929055651911614</v>
      </c>
    </row>
    <row r="47" spans="1:10" ht="15" customHeight="1" x14ac:dyDescent="0.2">
      <c r="A47" s="866" t="s">
        <v>17</v>
      </c>
      <c r="B47" s="867">
        <v>24113.923275032907</v>
      </c>
      <c r="C47" s="867">
        <v>19521.236849041274</v>
      </c>
      <c r="D47" s="867">
        <v>1896.7198486539892</v>
      </c>
      <c r="E47" s="867">
        <v>783.34132114220313</v>
      </c>
      <c r="F47" s="867">
        <v>3.9763518839705383</v>
      </c>
      <c r="G47" s="867">
        <v>2.6509012559803589</v>
      </c>
      <c r="H47" s="867">
        <v>160.37952598681201</v>
      </c>
      <c r="I47" s="867">
        <v>1736.3403226671724</v>
      </c>
      <c r="J47" s="867">
        <v>9.2781543959312547</v>
      </c>
    </row>
    <row r="48" spans="1:10" x14ac:dyDescent="0.2">
      <c r="A48" s="866" t="s">
        <v>172</v>
      </c>
      <c r="B48" s="867">
        <v>14943.13037995953</v>
      </c>
      <c r="C48" s="867">
        <v>12907.238215366899</v>
      </c>
      <c r="D48" s="867">
        <v>564.64196752381656</v>
      </c>
      <c r="E48" s="867">
        <v>318.1081507176437</v>
      </c>
      <c r="F48" s="867">
        <v>54.343475747597346</v>
      </c>
      <c r="G48" s="867">
        <v>14.579956907891971</v>
      </c>
      <c r="H48" s="867">
        <v>9.2781543959312547</v>
      </c>
      <c r="I48" s="867">
        <v>1072.2895580440713</v>
      </c>
      <c r="J48" s="867">
        <v>2.6509012559803589</v>
      </c>
    </row>
    <row r="49" spans="1:10" x14ac:dyDescent="0.2">
      <c r="A49" s="870" t="s">
        <v>18</v>
      </c>
      <c r="B49" s="871">
        <f t="shared" ref="B49:J49" si="12">SUM(B50:B51)</f>
        <v>17246.763571406475</v>
      </c>
      <c r="C49" s="871">
        <f>SUM(C50:C51)</f>
        <v>14884.810552328305</v>
      </c>
      <c r="D49" s="871">
        <f t="shared" si="12"/>
        <v>1442.0902832533325</v>
      </c>
      <c r="E49" s="871">
        <f t="shared" si="12"/>
        <v>625.61269641136607</v>
      </c>
      <c r="F49" s="871">
        <f t="shared" si="12"/>
        <v>1.3254506279901794</v>
      </c>
      <c r="G49" s="871">
        <f t="shared" si="12"/>
        <v>0</v>
      </c>
      <c r="H49" s="871">
        <f t="shared" si="12"/>
        <v>2.6509012559803589</v>
      </c>
      <c r="I49" s="871">
        <f t="shared" si="12"/>
        <v>189.53943980259578</v>
      </c>
      <c r="J49" s="871">
        <f t="shared" si="12"/>
        <v>100.73424772725362</v>
      </c>
    </row>
    <row r="50" spans="1:10" x14ac:dyDescent="0.2">
      <c r="A50" s="866" t="s">
        <v>18</v>
      </c>
      <c r="B50" s="867">
        <v>10634.090388364059</v>
      </c>
      <c r="C50" s="867">
        <v>9034.2714803801355</v>
      </c>
      <c r="D50" s="867">
        <v>1093.4967680919149</v>
      </c>
      <c r="E50" s="867">
        <v>348.59351516141749</v>
      </c>
      <c r="F50" s="867">
        <v>1.3254506279901794</v>
      </c>
      <c r="G50" s="867">
        <v>0</v>
      </c>
      <c r="H50" s="867">
        <v>1.3254506279901794</v>
      </c>
      <c r="I50" s="867">
        <v>144.47411845092969</v>
      </c>
      <c r="J50" s="867">
        <v>10.603605023921434</v>
      </c>
    </row>
    <row r="51" spans="1:10" ht="17.25" customHeight="1" x14ac:dyDescent="0.2">
      <c r="A51" s="866" t="s">
        <v>173</v>
      </c>
      <c r="B51" s="867">
        <v>6612.6731830424151</v>
      </c>
      <c r="C51" s="867">
        <v>5850.5390719481684</v>
      </c>
      <c r="D51" s="867">
        <v>348.59351516141749</v>
      </c>
      <c r="E51" s="867">
        <v>277.01918124994859</v>
      </c>
      <c r="F51" s="867">
        <v>0</v>
      </c>
      <c r="G51" s="867">
        <v>0</v>
      </c>
      <c r="H51" s="867">
        <v>1.3254506279901794</v>
      </c>
      <c r="I51" s="867">
        <v>45.065321351666093</v>
      </c>
      <c r="J51" s="867">
        <v>90.130642703332185</v>
      </c>
    </row>
    <row r="52" spans="1:10" x14ac:dyDescent="0.2">
      <c r="A52" s="872" t="s">
        <v>174</v>
      </c>
      <c r="B52" s="871">
        <f t="shared" ref="B52:J52" si="13">SUM(B53)</f>
        <v>12744.207788124129</v>
      </c>
      <c r="C52" s="871">
        <f>SUM(C53)</f>
        <v>11561.905827957054</v>
      </c>
      <c r="D52" s="871">
        <f t="shared" si="13"/>
        <v>330.03720636955518</v>
      </c>
      <c r="E52" s="871">
        <f t="shared" si="13"/>
        <v>220.02480424637071</v>
      </c>
      <c r="F52" s="871">
        <f t="shared" si="13"/>
        <v>0</v>
      </c>
      <c r="G52" s="871">
        <f t="shared" si="13"/>
        <v>0</v>
      </c>
      <c r="H52" s="871">
        <f t="shared" si="13"/>
        <v>2.6509012559803589</v>
      </c>
      <c r="I52" s="871">
        <f t="shared" si="13"/>
        <v>621.63634452739609</v>
      </c>
      <c r="J52" s="871">
        <f t="shared" si="13"/>
        <v>7.9527037679410757</v>
      </c>
    </row>
    <row r="53" spans="1:10" ht="15.75" customHeight="1" x14ac:dyDescent="0.2">
      <c r="A53" s="866" t="s">
        <v>174</v>
      </c>
      <c r="B53" s="867">
        <v>12744.207788124129</v>
      </c>
      <c r="C53" s="867">
        <v>11561.905827957054</v>
      </c>
      <c r="D53" s="867">
        <v>330.03720636955518</v>
      </c>
      <c r="E53" s="867">
        <v>220.02480424637071</v>
      </c>
      <c r="F53" s="867">
        <v>0</v>
      </c>
      <c r="G53" s="867">
        <v>0</v>
      </c>
      <c r="H53" s="867">
        <v>2.6509012559803589</v>
      </c>
      <c r="I53" s="867">
        <v>621.63634452739609</v>
      </c>
      <c r="J53" s="867">
        <v>7.9527037679410757</v>
      </c>
    </row>
    <row r="54" spans="1:10" x14ac:dyDescent="0.2">
      <c r="A54" s="872" t="s">
        <v>175</v>
      </c>
      <c r="B54" s="871">
        <f t="shared" ref="B54:J54" si="14">SUM(B55)</f>
        <v>14366.559356783882</v>
      </c>
      <c r="C54" s="871">
        <f>SUM(C55)</f>
        <v>12312.110883399391</v>
      </c>
      <c r="D54" s="871">
        <f t="shared" si="14"/>
        <v>751.53050607043781</v>
      </c>
      <c r="E54" s="871">
        <f t="shared" si="14"/>
        <v>595.12733196759166</v>
      </c>
      <c r="F54" s="871">
        <f t="shared" si="14"/>
        <v>1.3254506279901794</v>
      </c>
      <c r="G54" s="871">
        <f t="shared" si="14"/>
        <v>0</v>
      </c>
      <c r="H54" s="871">
        <f t="shared" si="14"/>
        <v>29.159913815783941</v>
      </c>
      <c r="I54" s="871">
        <f t="shared" si="14"/>
        <v>669.35256713504407</v>
      </c>
      <c r="J54" s="871">
        <f t="shared" si="14"/>
        <v>7.9527037679410757</v>
      </c>
    </row>
    <row r="55" spans="1:10" x14ac:dyDescent="0.2">
      <c r="A55" s="866" t="s">
        <v>175</v>
      </c>
      <c r="B55" s="867">
        <v>14366.559356783882</v>
      </c>
      <c r="C55" s="867">
        <v>12312.110883399391</v>
      </c>
      <c r="D55" s="867">
        <v>751.53050607043781</v>
      </c>
      <c r="E55" s="867">
        <v>595.12733196759166</v>
      </c>
      <c r="F55" s="867">
        <v>1.3254506279901794</v>
      </c>
      <c r="G55" s="867">
        <v>0</v>
      </c>
      <c r="H55" s="867">
        <v>29.159913815783941</v>
      </c>
      <c r="I55" s="867">
        <v>669.35256713504407</v>
      </c>
      <c r="J55" s="867">
        <v>7.9527037679410757</v>
      </c>
    </row>
    <row r="56" spans="1:10" ht="17.25" customHeight="1" x14ac:dyDescent="0.2">
      <c r="A56" s="870" t="s">
        <v>176</v>
      </c>
      <c r="B56" s="867">
        <f t="shared" ref="B56:J56" si="15">SUM(B57:B58)</f>
        <v>17600.658889079801</v>
      </c>
      <c r="C56" s="867">
        <f>SUM(C57:C58)</f>
        <v>15194.965999277963</v>
      </c>
      <c r="D56" s="867">
        <f t="shared" si="15"/>
        <v>1579.9371485643192</v>
      </c>
      <c r="E56" s="867">
        <f t="shared" si="15"/>
        <v>512.94939303219905</v>
      </c>
      <c r="F56" s="867">
        <f t="shared" si="15"/>
        <v>2.6509012559803589</v>
      </c>
      <c r="G56" s="867">
        <f t="shared" si="15"/>
        <v>2.6509012559803589</v>
      </c>
      <c r="H56" s="867">
        <f t="shared" si="15"/>
        <v>22.532660675833046</v>
      </c>
      <c r="I56" s="867">
        <f t="shared" si="15"/>
        <v>257.13742183009509</v>
      </c>
      <c r="J56" s="867">
        <f t="shared" si="15"/>
        <v>27.834463187793762</v>
      </c>
    </row>
    <row r="57" spans="1:10" ht="15.75" customHeight="1" x14ac:dyDescent="0.2">
      <c r="A57" s="866" t="s">
        <v>176</v>
      </c>
      <c r="B57" s="867">
        <v>10547.936097544709</v>
      </c>
      <c r="C57" s="867">
        <v>8616.7545325632873</v>
      </c>
      <c r="D57" s="867">
        <v>1317.4979242222623</v>
      </c>
      <c r="E57" s="867">
        <v>412.21514530494539</v>
      </c>
      <c r="F57" s="867">
        <v>2.6509012559803589</v>
      </c>
      <c r="G57" s="867">
        <v>1.3254506279901794</v>
      </c>
      <c r="H57" s="867">
        <v>10.603605023921434</v>
      </c>
      <c r="I57" s="867">
        <v>161.70497661480221</v>
      </c>
      <c r="J57" s="867">
        <v>25.183561931813404</v>
      </c>
    </row>
    <row r="58" spans="1:10" x14ac:dyDescent="0.2">
      <c r="A58" s="866" t="s">
        <v>177</v>
      </c>
      <c r="B58" s="867">
        <v>7052.7227915350932</v>
      </c>
      <c r="C58" s="867">
        <v>6578.2114667146752</v>
      </c>
      <c r="D58" s="867">
        <v>262.43922434205678</v>
      </c>
      <c r="E58" s="867">
        <v>100.73424772725362</v>
      </c>
      <c r="F58" s="867">
        <v>0</v>
      </c>
      <c r="G58" s="867">
        <v>1.3254506279901794</v>
      </c>
      <c r="H58" s="867">
        <v>11.929055651911613</v>
      </c>
      <c r="I58" s="867">
        <v>95.432445215292901</v>
      </c>
      <c r="J58" s="867">
        <v>2.6509012559803589</v>
      </c>
    </row>
    <row r="59" spans="1:10" ht="14.25" customHeight="1" x14ac:dyDescent="0.2">
      <c r="A59" s="870" t="s">
        <v>178</v>
      </c>
      <c r="B59" s="871">
        <f t="shared" ref="B59:J59" si="16">SUM(B60:B61)</f>
        <v>24754.11592834289</v>
      </c>
      <c r="C59" s="871">
        <f>SUM(C60:C61)</f>
        <v>22909.08865417973</v>
      </c>
      <c r="D59" s="871">
        <f t="shared" si="16"/>
        <v>937.09359398906258</v>
      </c>
      <c r="E59" s="871">
        <f t="shared" si="16"/>
        <v>438.72415786475005</v>
      </c>
      <c r="F59" s="871">
        <f t="shared" si="16"/>
        <v>1.3254506279901794</v>
      </c>
      <c r="G59" s="871">
        <f t="shared" si="16"/>
        <v>1.3254506279901794</v>
      </c>
      <c r="H59" s="871">
        <f t="shared" si="16"/>
        <v>7.9527037679410757</v>
      </c>
      <c r="I59" s="871">
        <f t="shared" si="16"/>
        <v>450.65321351666023</v>
      </c>
      <c r="J59" s="871">
        <f t="shared" si="16"/>
        <v>7.9527037679410766</v>
      </c>
    </row>
    <row r="60" spans="1:10" ht="18.75" customHeight="1" x14ac:dyDescent="0.2">
      <c r="A60" s="866" t="s">
        <v>178</v>
      </c>
      <c r="B60" s="867">
        <v>17179.16558937974</v>
      </c>
      <c r="C60" s="867">
        <v>15697.311787285837</v>
      </c>
      <c r="D60" s="867">
        <v>707.7906353467605</v>
      </c>
      <c r="E60" s="867">
        <v>312.80634820568304</v>
      </c>
      <c r="F60" s="867">
        <v>1.3254506279901794</v>
      </c>
      <c r="G60" s="867">
        <v>1.3254506279901794</v>
      </c>
      <c r="H60" s="867">
        <v>7.9527037679410757</v>
      </c>
      <c r="I60" s="867">
        <v>445.35141100469951</v>
      </c>
      <c r="J60" s="867">
        <v>5.3018025119607177</v>
      </c>
    </row>
    <row r="61" spans="1:10" x14ac:dyDescent="0.2">
      <c r="A61" s="866" t="s">
        <v>179</v>
      </c>
      <c r="B61" s="867">
        <v>7574.9503389631509</v>
      </c>
      <c r="C61" s="867">
        <v>7211.7768668938925</v>
      </c>
      <c r="D61" s="867">
        <v>229.30295864230206</v>
      </c>
      <c r="E61" s="867">
        <v>125.91780965906702</v>
      </c>
      <c r="F61" s="867">
        <v>0</v>
      </c>
      <c r="G61" s="867">
        <v>0</v>
      </c>
      <c r="H61" s="867">
        <v>0</v>
      </c>
      <c r="I61" s="867">
        <v>5.3018025119607177</v>
      </c>
      <c r="J61" s="867">
        <v>2.6509012559803589</v>
      </c>
    </row>
    <row r="62" spans="1:10" x14ac:dyDescent="0.2">
      <c r="A62" s="872" t="s">
        <v>180</v>
      </c>
      <c r="B62" s="871">
        <f t="shared" ref="B62:J62" si="17">SUM(B63)</f>
        <v>7483.4942456318413</v>
      </c>
      <c r="C62" s="871">
        <f>SUM(C63)</f>
        <v>6837.9997898007141</v>
      </c>
      <c r="D62" s="871">
        <f t="shared" si="17"/>
        <v>283.64643438989941</v>
      </c>
      <c r="E62" s="871">
        <f t="shared" si="17"/>
        <v>231.95385989828245</v>
      </c>
      <c r="F62" s="871">
        <f t="shared" si="17"/>
        <v>0</v>
      </c>
      <c r="G62" s="871">
        <f t="shared" si="17"/>
        <v>0</v>
      </c>
      <c r="H62" s="871">
        <f t="shared" si="17"/>
        <v>14.579956907891971</v>
      </c>
      <c r="I62" s="871">
        <f t="shared" si="17"/>
        <v>112.66330337916523</v>
      </c>
      <c r="J62" s="871">
        <f t="shared" si="17"/>
        <v>2.6509012559803589</v>
      </c>
    </row>
    <row r="63" spans="1:10" x14ac:dyDescent="0.2">
      <c r="A63" s="866" t="s">
        <v>180</v>
      </c>
      <c r="B63" s="867">
        <v>7483.4942456318413</v>
      </c>
      <c r="C63" s="867">
        <v>6837.9997898007141</v>
      </c>
      <c r="D63" s="867">
        <v>283.64643438989941</v>
      </c>
      <c r="E63" s="867">
        <v>231.95385989828245</v>
      </c>
      <c r="F63" s="867">
        <v>0</v>
      </c>
      <c r="G63" s="867">
        <v>0</v>
      </c>
      <c r="H63" s="867">
        <v>14.579956907891971</v>
      </c>
      <c r="I63" s="867">
        <v>112.66330337916523</v>
      </c>
      <c r="J63" s="867">
        <v>2.6509012559803589</v>
      </c>
    </row>
    <row r="64" spans="1:10" x14ac:dyDescent="0.2">
      <c r="A64" s="872" t="s">
        <v>181</v>
      </c>
      <c r="B64" s="871">
        <f t="shared" ref="B64:J64" si="18">SUM(B65)</f>
        <v>15534.281360043067</v>
      </c>
      <c r="C64" s="871">
        <f>SUM(C65)</f>
        <v>13835.053654959895</v>
      </c>
      <c r="D64" s="871">
        <f t="shared" si="18"/>
        <v>914.56093331323507</v>
      </c>
      <c r="E64" s="871">
        <f t="shared" si="18"/>
        <v>548.7365599879339</v>
      </c>
      <c r="F64" s="871">
        <f t="shared" si="18"/>
        <v>0</v>
      </c>
      <c r="G64" s="871">
        <f t="shared" si="18"/>
        <v>2.6509012559803589</v>
      </c>
      <c r="H64" s="871">
        <f t="shared" si="18"/>
        <v>6.6272531399508967</v>
      </c>
      <c r="I64" s="871">
        <f t="shared" si="18"/>
        <v>214.72300173440993</v>
      </c>
      <c r="J64" s="871">
        <f t="shared" si="18"/>
        <v>11.929055651911613</v>
      </c>
    </row>
    <row r="65" spans="1:10" x14ac:dyDescent="0.2">
      <c r="A65" s="866" t="s">
        <v>181</v>
      </c>
      <c r="B65" s="867">
        <v>15534.281360043067</v>
      </c>
      <c r="C65" s="867">
        <v>13835.053654959895</v>
      </c>
      <c r="D65" s="867">
        <v>914.56093331323507</v>
      </c>
      <c r="E65" s="867">
        <v>548.7365599879339</v>
      </c>
      <c r="F65" s="867">
        <v>0</v>
      </c>
      <c r="G65" s="867">
        <v>2.6509012559803589</v>
      </c>
      <c r="H65" s="867">
        <v>6.6272531399508967</v>
      </c>
      <c r="I65" s="867">
        <v>214.72300173440993</v>
      </c>
      <c r="J65" s="867">
        <v>11.929055651911613</v>
      </c>
    </row>
    <row r="66" spans="1:10" x14ac:dyDescent="0.2">
      <c r="A66" s="872" t="s">
        <v>182</v>
      </c>
      <c r="B66" s="871">
        <f t="shared" ref="B66:J66" si="19">SUM(B67)</f>
        <v>17442.930264350111</v>
      </c>
      <c r="C66" s="871">
        <f>SUM(C67)</f>
        <v>14353.304850503982</v>
      </c>
      <c r="D66" s="871">
        <f t="shared" si="19"/>
        <v>1858.2817804422727</v>
      </c>
      <c r="E66" s="871">
        <f t="shared" si="19"/>
        <v>421.49329970087655</v>
      </c>
      <c r="F66" s="871">
        <f t="shared" si="19"/>
        <v>2.6509012559803589</v>
      </c>
      <c r="G66" s="871">
        <f t="shared" si="19"/>
        <v>1.3254506279901794</v>
      </c>
      <c r="H66" s="871">
        <f t="shared" si="19"/>
        <v>21.207210047842867</v>
      </c>
      <c r="I66" s="871">
        <f t="shared" si="19"/>
        <v>774.06316674627158</v>
      </c>
      <c r="J66" s="871">
        <f t="shared" si="19"/>
        <v>10.603605023921434</v>
      </c>
    </row>
    <row r="67" spans="1:10" x14ac:dyDescent="0.2">
      <c r="A67" s="866" t="s">
        <v>182</v>
      </c>
      <c r="B67" s="867">
        <v>17442.930264350111</v>
      </c>
      <c r="C67" s="867">
        <v>14353.304850503982</v>
      </c>
      <c r="D67" s="867">
        <v>1858.2817804422727</v>
      </c>
      <c r="E67" s="867">
        <v>421.49329970087655</v>
      </c>
      <c r="F67" s="867">
        <v>2.6509012559803589</v>
      </c>
      <c r="G67" s="867">
        <v>1.3254506279901794</v>
      </c>
      <c r="H67" s="867">
        <v>21.207210047842867</v>
      </c>
      <c r="I67" s="867">
        <v>774.06316674627158</v>
      </c>
      <c r="J67" s="867">
        <v>10.603605023921434</v>
      </c>
    </row>
    <row r="68" spans="1:10" x14ac:dyDescent="0.2">
      <c r="A68" s="872" t="s">
        <v>183</v>
      </c>
      <c r="B68" s="871">
        <v>8061.3907194354788</v>
      </c>
      <c r="C68" s="871">
        <v>7096.462662258763</v>
      </c>
      <c r="D68" s="871">
        <v>531.50570182406102</v>
      </c>
      <c r="E68" s="871">
        <v>324.73540385759452</v>
      </c>
      <c r="F68" s="871">
        <v>0</v>
      </c>
      <c r="G68" s="871">
        <v>0</v>
      </c>
      <c r="H68" s="871">
        <v>9.2781543959312547</v>
      </c>
      <c r="I68" s="871">
        <v>96.75789584328308</v>
      </c>
      <c r="J68" s="871">
        <v>2.6509012559803589</v>
      </c>
    </row>
    <row r="69" spans="1:10" ht="15" customHeight="1" x14ac:dyDescent="0.2">
      <c r="A69" s="866" t="s">
        <v>183</v>
      </c>
      <c r="B69" s="867">
        <v>8061.3907194354788</v>
      </c>
      <c r="C69" s="867">
        <v>7096.462662258763</v>
      </c>
      <c r="D69" s="867">
        <v>531.50570182406102</v>
      </c>
      <c r="E69" s="867">
        <v>324.73540385759452</v>
      </c>
      <c r="F69" s="867">
        <v>0</v>
      </c>
      <c r="G69" s="867">
        <v>0</v>
      </c>
      <c r="H69" s="867">
        <v>9.2781543959312547</v>
      </c>
      <c r="I69" s="867">
        <v>96.75789584328308</v>
      </c>
      <c r="J69" s="867">
        <v>2.6509012559803589</v>
      </c>
    </row>
    <row r="70" spans="1:10" x14ac:dyDescent="0.2">
      <c r="A70" s="872" t="s">
        <v>184</v>
      </c>
      <c r="B70" s="876">
        <f t="shared" ref="B70:J70" si="20">SUM(B71)</f>
        <v>9972.6905249970514</v>
      </c>
      <c r="C70" s="876">
        <f>SUM(C71)</f>
        <v>6686.8984182098548</v>
      </c>
      <c r="D70" s="876">
        <f t="shared" si="20"/>
        <v>1953.7142256575687</v>
      </c>
      <c r="E70" s="876">
        <f t="shared" si="20"/>
        <v>1098.7985706038758</v>
      </c>
      <c r="F70" s="876">
        <f t="shared" si="20"/>
        <v>1.3254506279901794</v>
      </c>
      <c r="G70" s="876">
        <f t="shared" si="20"/>
        <v>3.9763518839705383</v>
      </c>
      <c r="H70" s="876">
        <f t="shared" si="20"/>
        <v>3.9763518839705383</v>
      </c>
      <c r="I70" s="876">
        <f t="shared" si="20"/>
        <v>155.07772347485124</v>
      </c>
      <c r="J70" s="876">
        <f t="shared" si="20"/>
        <v>68.923432655489322</v>
      </c>
    </row>
    <row r="71" spans="1:10" x14ac:dyDescent="0.2">
      <c r="A71" s="873" t="s">
        <v>184</v>
      </c>
      <c r="B71" s="874">
        <v>9972.6905249970514</v>
      </c>
      <c r="C71" s="874">
        <v>6686.8984182098548</v>
      </c>
      <c r="D71" s="874">
        <v>1953.7142256575687</v>
      </c>
      <c r="E71" s="874">
        <v>1098.7985706038758</v>
      </c>
      <c r="F71" s="874">
        <v>1.3254506279901794</v>
      </c>
      <c r="G71" s="874">
        <v>3.9763518839705383</v>
      </c>
      <c r="H71" s="874">
        <v>3.9763518839705383</v>
      </c>
      <c r="I71" s="874">
        <v>155.07772347485124</v>
      </c>
      <c r="J71" s="874">
        <v>68.923432655489322</v>
      </c>
    </row>
    <row r="72" spans="1:10" x14ac:dyDescent="0.2">
      <c r="A72" s="877"/>
      <c r="B72" s="877"/>
      <c r="C72" s="877"/>
      <c r="D72" s="877"/>
      <c r="E72" s="877"/>
      <c r="F72" s="877"/>
      <c r="G72" s="877"/>
      <c r="H72" s="877"/>
      <c r="I72" s="877"/>
      <c r="J72" s="877"/>
    </row>
    <row r="73" spans="1:10" x14ac:dyDescent="0.2">
      <c r="A73" s="877"/>
      <c r="B73" s="877"/>
      <c r="C73" s="877"/>
      <c r="D73" s="877"/>
      <c r="E73" s="877"/>
      <c r="F73" s="877"/>
      <c r="G73" s="877"/>
      <c r="H73" s="877"/>
      <c r="I73" s="877"/>
      <c r="J73" s="877"/>
    </row>
    <row r="74" spans="1:10" x14ac:dyDescent="0.2">
      <c r="A74" s="877"/>
      <c r="B74" s="877"/>
      <c r="C74" s="877"/>
      <c r="D74" s="877"/>
      <c r="E74" s="877"/>
      <c r="F74" s="877"/>
      <c r="G74" s="877"/>
      <c r="H74" s="877"/>
      <c r="I74" s="877"/>
      <c r="J74" s="877"/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33"/>
  <sheetViews>
    <sheetView workbookViewId="0">
      <selection activeCell="K12" sqref="K12"/>
    </sheetView>
  </sheetViews>
  <sheetFormatPr defaultRowHeight="15" x14ac:dyDescent="0.25"/>
  <cols>
    <col min="1" max="1" width="16.28515625" style="25" customWidth="1"/>
    <col min="2" max="2" width="12.140625" style="25" customWidth="1"/>
    <col min="3" max="6" width="13.85546875" style="25" customWidth="1"/>
    <col min="7" max="16384" width="9.140625" style="25"/>
  </cols>
  <sheetData>
    <row r="1" spans="1:6" ht="41.25" customHeight="1" x14ac:dyDescent="0.25">
      <c r="A1" s="1136" t="s">
        <v>609</v>
      </c>
      <c r="B1" s="1136"/>
      <c r="C1" s="1136"/>
      <c r="D1" s="1136"/>
      <c r="E1" s="1136"/>
      <c r="F1" s="1136"/>
    </row>
    <row r="2" spans="1:6" x14ac:dyDescent="0.25">
      <c r="A2" s="1137" t="s">
        <v>607</v>
      </c>
      <c r="B2" s="1138" t="s">
        <v>484</v>
      </c>
      <c r="C2" s="1139" t="s">
        <v>485</v>
      </c>
      <c r="D2" s="1139"/>
      <c r="E2" s="1139" t="s">
        <v>486</v>
      </c>
      <c r="F2" s="1139"/>
    </row>
    <row r="3" spans="1:6" ht="36" customHeight="1" x14ac:dyDescent="0.25">
      <c r="A3" s="1137"/>
      <c r="B3" s="1138"/>
      <c r="C3" s="524" t="s">
        <v>487</v>
      </c>
      <c r="D3" s="524" t="s">
        <v>488</v>
      </c>
      <c r="E3" s="524" t="s">
        <v>489</v>
      </c>
      <c r="F3" s="524" t="s">
        <v>490</v>
      </c>
    </row>
    <row r="4" spans="1:6" x14ac:dyDescent="0.25">
      <c r="A4" s="671" t="s">
        <v>230</v>
      </c>
      <c r="B4" s="167">
        <v>758654.80319051177</v>
      </c>
      <c r="C4" s="175">
        <v>2.5849207250686108</v>
      </c>
      <c r="D4" s="175">
        <v>1.7162909653271619</v>
      </c>
      <c r="E4" s="175">
        <v>1.5739174492309334</v>
      </c>
      <c r="F4" s="175">
        <v>2.8187476342485418</v>
      </c>
    </row>
    <row r="5" spans="1:6" ht="13.5" customHeight="1" x14ac:dyDescent="0.25">
      <c r="A5" s="525"/>
      <c r="B5" s="526"/>
      <c r="C5" s="624"/>
      <c r="D5" s="624"/>
      <c r="E5" s="624"/>
      <c r="F5" s="624"/>
    </row>
    <row r="6" spans="1:6" ht="13.5" customHeight="1" x14ac:dyDescent="0.25">
      <c r="A6" s="671" t="s">
        <v>3</v>
      </c>
      <c r="B6" s="167"/>
      <c r="C6" s="175"/>
      <c r="D6" s="175"/>
      <c r="E6" s="175"/>
      <c r="F6" s="175"/>
    </row>
    <row r="7" spans="1:6" x14ac:dyDescent="0.25">
      <c r="A7" s="190" t="s">
        <v>491</v>
      </c>
      <c r="B7" s="178">
        <v>297400.63555584499</v>
      </c>
      <c r="C7" s="179">
        <v>3.3218422565636434</v>
      </c>
      <c r="D7" s="179">
        <v>1.3276066787867293</v>
      </c>
      <c r="E7" s="179">
        <v>1.9316240078105438</v>
      </c>
      <c r="F7" s="179">
        <v>2.2831047594446865</v>
      </c>
    </row>
    <row r="8" spans="1:6" x14ac:dyDescent="0.25">
      <c r="A8" s="190" t="s">
        <v>5</v>
      </c>
      <c r="B8" s="178">
        <v>461254.16764061985</v>
      </c>
      <c r="C8" s="179">
        <v>2.1097793665373068</v>
      </c>
      <c r="D8" s="179">
        <v>2.1108759341846826</v>
      </c>
      <c r="E8" s="179">
        <v>1.3432807085037648</v>
      </c>
      <c r="F8" s="179">
        <v>3.315377391389466</v>
      </c>
    </row>
    <row r="9" spans="1:6" ht="18" customHeight="1" x14ac:dyDescent="0.25">
      <c r="A9" s="672" t="s">
        <v>555</v>
      </c>
      <c r="B9" s="169"/>
      <c r="C9" s="625"/>
      <c r="D9" s="625"/>
      <c r="E9" s="625"/>
      <c r="F9" s="625"/>
    </row>
    <row r="10" spans="1:6" x14ac:dyDescent="0.25">
      <c r="A10" s="190" t="s">
        <v>6</v>
      </c>
      <c r="B10" s="178">
        <v>50519.550685885806</v>
      </c>
      <c r="C10" s="179">
        <v>2.6382001836539288</v>
      </c>
      <c r="D10" s="179">
        <v>1.7266471085466515</v>
      </c>
      <c r="E10" s="179">
        <v>1.5403122130392795</v>
      </c>
      <c r="F10" s="179">
        <v>2.9573489584199888</v>
      </c>
    </row>
    <row r="11" spans="1:6" x14ac:dyDescent="0.25">
      <c r="A11" s="190" t="s">
        <v>7</v>
      </c>
      <c r="B11" s="178">
        <v>25032.460560231233</v>
      </c>
      <c r="C11" s="179">
        <v>1.594726252250195</v>
      </c>
      <c r="D11" s="179">
        <v>2.812338136661976</v>
      </c>
      <c r="E11" s="179">
        <v>1.1893466059514504</v>
      </c>
      <c r="F11" s="179">
        <v>3.7709019677669353</v>
      </c>
    </row>
    <row r="12" spans="1:6" x14ac:dyDescent="0.25">
      <c r="A12" s="190" t="s">
        <v>8</v>
      </c>
      <c r="B12" s="178">
        <v>26406.952861458743</v>
      </c>
      <c r="C12" s="179">
        <v>2.571500276062241</v>
      </c>
      <c r="D12" s="179">
        <v>1.7090099937537619</v>
      </c>
      <c r="E12" s="179">
        <v>1.5719520152585837</v>
      </c>
      <c r="F12" s="179">
        <v>2.7957085382202345</v>
      </c>
    </row>
    <row r="13" spans="1:6" x14ac:dyDescent="0.25">
      <c r="A13" s="190" t="s">
        <v>9</v>
      </c>
      <c r="B13" s="178">
        <v>208511.94009103175</v>
      </c>
      <c r="C13" s="179">
        <v>3.4026596488625418</v>
      </c>
      <c r="D13" s="179">
        <v>1.2785688398352704</v>
      </c>
      <c r="E13" s="179">
        <v>1.9483771310923699</v>
      </c>
      <c r="F13" s="179">
        <v>2.2329016955569143</v>
      </c>
    </row>
    <row r="14" spans="1:6" x14ac:dyDescent="0.25">
      <c r="A14" s="190" t="s">
        <v>10</v>
      </c>
      <c r="B14" s="178">
        <v>10085.353828376201</v>
      </c>
      <c r="C14" s="179">
        <v>2.5160993560262361</v>
      </c>
      <c r="D14" s="179">
        <v>1.5447897623400053</v>
      </c>
      <c r="E14" s="179">
        <v>1.553817847286153</v>
      </c>
      <c r="F14" s="179">
        <v>2.5014801657789194</v>
      </c>
    </row>
    <row r="15" spans="1:6" x14ac:dyDescent="0.25">
      <c r="A15" s="190" t="s">
        <v>11</v>
      </c>
      <c r="B15" s="211">
        <v>41173.798307915531</v>
      </c>
      <c r="C15" s="179">
        <v>2.0937933714533297</v>
      </c>
      <c r="D15" s="179">
        <v>2.1</v>
      </c>
      <c r="E15" s="179">
        <v>1.3257369677453184</v>
      </c>
      <c r="F15" s="179">
        <v>3.1807122966415808</v>
      </c>
    </row>
    <row r="16" spans="1:6" x14ac:dyDescent="0.25">
      <c r="A16" s="190" t="s">
        <v>12</v>
      </c>
      <c r="B16" s="178">
        <v>31482.103316039396</v>
      </c>
      <c r="C16" s="179">
        <v>1.9392472212861946</v>
      </c>
      <c r="D16" s="179">
        <v>2.2750265951667568</v>
      </c>
      <c r="E16" s="179">
        <v>1.2854075446276447</v>
      </c>
      <c r="F16" s="179">
        <v>3.4322491893474467</v>
      </c>
    </row>
    <row r="17" spans="1:6" x14ac:dyDescent="0.25">
      <c r="A17" s="190" t="s">
        <v>13</v>
      </c>
      <c r="B17" s="178">
        <v>29174.493772705649</v>
      </c>
      <c r="C17" s="179">
        <v>1.5947026486753673</v>
      </c>
      <c r="D17" s="179">
        <v>2.9227372439525503</v>
      </c>
      <c r="E17" s="179">
        <v>1.137340420698628</v>
      </c>
      <c r="F17" s="179">
        <v>4.0980666293828287</v>
      </c>
    </row>
    <row r="18" spans="1:6" x14ac:dyDescent="0.25">
      <c r="A18" s="190" t="s">
        <v>14</v>
      </c>
      <c r="B18" s="178">
        <v>57003.655158021757</v>
      </c>
      <c r="C18" s="179">
        <v>2.638523961214057</v>
      </c>
      <c r="D18" s="179">
        <v>1.8051288830132499</v>
      </c>
      <c r="E18" s="179">
        <v>1.6434766433368215</v>
      </c>
      <c r="F18" s="179">
        <v>2.8980489806291092</v>
      </c>
    </row>
    <row r="19" spans="1:6" x14ac:dyDescent="0.25">
      <c r="A19" s="190" t="s">
        <v>15</v>
      </c>
      <c r="B19" s="178">
        <v>54377.937463969974</v>
      </c>
      <c r="C19" s="179">
        <v>2.9161263588918942</v>
      </c>
      <c r="D19" s="179">
        <v>1.502762523299517</v>
      </c>
      <c r="E19" s="179">
        <v>1.7088919221952854</v>
      </c>
      <c r="F19" s="179">
        <v>2.5643783251775649</v>
      </c>
    </row>
    <row r="20" spans="1:6" x14ac:dyDescent="0.25">
      <c r="A20" s="190" t="s">
        <v>169</v>
      </c>
      <c r="B20" s="178">
        <v>18964.547585284712</v>
      </c>
      <c r="C20" s="179">
        <v>2.079396142018521</v>
      </c>
      <c r="D20" s="179">
        <v>1.9805727346060717</v>
      </c>
      <c r="E20" s="179">
        <v>1.3530192899078124</v>
      </c>
      <c r="F20" s="179">
        <v>3.043855571052164</v>
      </c>
    </row>
    <row r="21" spans="1:6" x14ac:dyDescent="0.25">
      <c r="A21" s="190" t="s">
        <v>16</v>
      </c>
      <c r="B21" s="178">
        <v>21657.863261364077</v>
      </c>
      <c r="C21" s="179">
        <v>2.5787025703791424</v>
      </c>
      <c r="D21" s="179">
        <v>1.8967628631098314</v>
      </c>
      <c r="E21" s="179">
        <v>1.5873317013463561</v>
      </c>
      <c r="F21" s="179">
        <v>3.0813895207613986</v>
      </c>
    </row>
    <row r="22" spans="1:6" x14ac:dyDescent="0.25">
      <c r="A22" s="190" t="s">
        <v>17</v>
      </c>
      <c r="B22" s="178">
        <v>39057.053655012605</v>
      </c>
      <c r="C22" s="179">
        <v>2.1405979570361335</v>
      </c>
      <c r="D22" s="179">
        <v>1.9107281576478794</v>
      </c>
      <c r="E22" s="179">
        <v>1.3629823192043951</v>
      </c>
      <c r="F22" s="179">
        <v>3.0008465503059165</v>
      </c>
    </row>
    <row r="23" spans="1:6" x14ac:dyDescent="0.25">
      <c r="A23" s="190" t="s">
        <v>18</v>
      </c>
      <c r="B23" s="178">
        <v>17246.763571407322</v>
      </c>
      <c r="C23" s="179">
        <v>2.0288195511839748</v>
      </c>
      <c r="D23" s="179">
        <v>2.2936096064242109</v>
      </c>
      <c r="E23" s="179">
        <v>1.3318475253614803</v>
      </c>
      <c r="F23" s="179">
        <v>3.4938834391225457</v>
      </c>
    </row>
    <row r="24" spans="1:6" x14ac:dyDescent="0.25">
      <c r="A24" s="190" t="s">
        <v>174</v>
      </c>
      <c r="B24" s="178">
        <v>12744.207788124129</v>
      </c>
      <c r="C24" s="179">
        <v>2.3769110764434767</v>
      </c>
      <c r="D24" s="179">
        <v>1.9084186575653459</v>
      </c>
      <c r="E24" s="179">
        <v>1.5110764430579373</v>
      </c>
      <c r="F24" s="179">
        <v>3.0019271801225065</v>
      </c>
    </row>
    <row r="25" spans="1:6" x14ac:dyDescent="0.25">
      <c r="A25" s="190" t="s">
        <v>175</v>
      </c>
      <c r="B25" s="178">
        <v>14366.559356783882</v>
      </c>
      <c r="C25" s="179">
        <v>2.0341359904054452</v>
      </c>
      <c r="D25" s="179">
        <v>1.6979317851958917</v>
      </c>
      <c r="E25" s="179">
        <v>1.2384906356675864</v>
      </c>
      <c r="F25" s="179">
        <v>2.7887365911802866</v>
      </c>
    </row>
    <row r="26" spans="1:6" x14ac:dyDescent="0.25">
      <c r="A26" s="190" t="s">
        <v>176</v>
      </c>
      <c r="B26" s="178">
        <v>17600.658889081136</v>
      </c>
      <c r="C26" s="179">
        <v>1.9097070562546063</v>
      </c>
      <c r="D26" s="179">
        <v>2.343625537284312</v>
      </c>
      <c r="E26" s="179">
        <v>1.2705022968598485</v>
      </c>
      <c r="F26" s="179">
        <v>3.5227313140891234</v>
      </c>
    </row>
    <row r="27" spans="1:6" ht="24" x14ac:dyDescent="0.25">
      <c r="A27" s="190" t="s">
        <v>178</v>
      </c>
      <c r="B27" s="178">
        <v>24754.115928352952</v>
      </c>
      <c r="C27" s="179">
        <v>1.7882844292139135</v>
      </c>
      <c r="D27" s="179">
        <v>2.7379483801418254</v>
      </c>
      <c r="E27" s="179">
        <v>1.186656671664132</v>
      </c>
      <c r="F27" s="179">
        <v>4.1260716541817901</v>
      </c>
    </row>
    <row r="28" spans="1:6" x14ac:dyDescent="0.25">
      <c r="A28" s="190" t="s">
        <v>180</v>
      </c>
      <c r="B28" s="178">
        <v>7483.4942456318413</v>
      </c>
      <c r="C28" s="179">
        <v>1.7982642578817492</v>
      </c>
      <c r="D28" s="179">
        <v>2.514035260514349</v>
      </c>
      <c r="E28" s="179">
        <v>1.2678002125398709</v>
      </c>
      <c r="F28" s="179">
        <v>3.5659402067620403</v>
      </c>
    </row>
    <row r="29" spans="1:6" x14ac:dyDescent="0.25">
      <c r="A29" s="190" t="s">
        <v>181</v>
      </c>
      <c r="B29" s="178">
        <v>15534.281360043067</v>
      </c>
      <c r="C29" s="179">
        <v>1.9701365187719331</v>
      </c>
      <c r="D29" s="179">
        <v>2.2813339107835189</v>
      </c>
      <c r="E29" s="179">
        <v>1.2803754266214018</v>
      </c>
      <c r="F29" s="179">
        <v>3.5103292016525129</v>
      </c>
    </row>
    <row r="30" spans="1:6" x14ac:dyDescent="0.25">
      <c r="A30" s="190" t="s">
        <v>182</v>
      </c>
      <c r="B30" s="178">
        <v>17442.930264350111</v>
      </c>
      <c r="C30" s="179">
        <v>2.4369300911858778</v>
      </c>
      <c r="D30" s="179">
        <v>2.0918303710630708</v>
      </c>
      <c r="E30" s="179">
        <v>1.5012917933133758</v>
      </c>
      <c r="F30" s="179">
        <v>3.3955053904940971</v>
      </c>
    </row>
    <row r="31" spans="1:6" x14ac:dyDescent="0.25">
      <c r="A31" s="190" t="s">
        <v>183</v>
      </c>
      <c r="B31" s="211">
        <v>8061.3907194354788</v>
      </c>
      <c r="C31" s="179">
        <v>2.2000000000000002</v>
      </c>
      <c r="D31" s="179">
        <v>1.9</v>
      </c>
      <c r="E31" s="179">
        <v>1.3</v>
      </c>
      <c r="F31" s="179">
        <v>3.2</v>
      </c>
    </row>
    <row r="32" spans="1:6" x14ac:dyDescent="0.25">
      <c r="A32" s="329" t="s">
        <v>184</v>
      </c>
      <c r="B32" s="185">
        <v>9972.6905249970514</v>
      </c>
      <c r="C32" s="298">
        <v>2.8422381711859375</v>
      </c>
      <c r="D32" s="298">
        <v>1.5422024783726846</v>
      </c>
      <c r="E32" s="298">
        <v>1.7356459330144631</v>
      </c>
      <c r="F32" s="298">
        <v>2.5254613676393607</v>
      </c>
    </row>
    <row r="33" spans="1:6" x14ac:dyDescent="0.25">
      <c r="A33" s="13"/>
      <c r="B33" s="13"/>
      <c r="C33" s="13"/>
      <c r="D33" s="13"/>
      <c r="E33" s="13"/>
      <c r="F33" s="13"/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72</vt:i4>
      </vt:variant>
    </vt:vector>
  </HeadingPairs>
  <TitlesOfParts>
    <vt:vector size="72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2.Estado Civil</vt:lpstr>
      <vt:lpstr>Q.2.1</vt:lpstr>
      <vt:lpstr>3.Registo civil</vt:lpstr>
      <vt:lpstr>Q3.1</vt:lpstr>
      <vt:lpstr>Q3.2</vt:lpstr>
      <vt:lpstr>Q3.3</vt:lpstr>
      <vt:lpstr>Q3.4</vt:lpstr>
      <vt:lpstr>4.Deficiência e Albinismo</vt:lpstr>
      <vt:lpstr>Q4.1</vt:lpstr>
      <vt:lpstr>Q4.2</vt:lpstr>
      <vt:lpstr>Q4.3</vt:lpstr>
      <vt:lpstr>5.Orfandade</vt:lpstr>
      <vt:lpstr>Q5.1</vt:lpstr>
      <vt:lpstr>Q5.2</vt:lpstr>
      <vt:lpstr>6.Língua Materna</vt:lpstr>
      <vt:lpstr>Q6.1</vt:lpstr>
      <vt:lpstr>Q6.2</vt:lpstr>
      <vt:lpstr>7.Religião</vt:lpstr>
      <vt:lpstr>Q7.1</vt:lpstr>
      <vt:lpstr>8.Educação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9.Agregado Familiar</vt:lpstr>
      <vt:lpstr>Q9.1</vt:lpstr>
      <vt:lpstr>Q9.2</vt:lpstr>
      <vt:lpstr>Q9.3</vt:lpstr>
      <vt:lpstr>Q9.4</vt:lpstr>
      <vt:lpstr>Q9.5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Pinto</dc:creator>
  <cp:lastModifiedBy>Nzumba Nzolamesso</cp:lastModifiedBy>
  <dcterms:created xsi:type="dcterms:W3CDTF">2025-12-01T09:31:40Z</dcterms:created>
  <dcterms:modified xsi:type="dcterms:W3CDTF">2026-03-30T14:04:55Z</dcterms:modified>
</cp:coreProperties>
</file>