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E5DE5EE7-617C-4238-A921-9AC155E2F252}" xr6:coauthVersionLast="47" xr6:coauthVersionMax="47" xr10:uidLastSave="{00000000-0000-0000-0000-000000000000}"/>
  <bookViews>
    <workbookView xWindow="-120" yWindow="-120" windowWidth="386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6" i="1" l="1"/>
  <c r="G7" i="1"/>
  <c r="G8" i="1"/>
  <c r="G9" i="1"/>
  <c r="G24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<sst xmlns="http://schemas.openxmlformats.org/spreadsheetml/2006/main" count="472" uniqueCount="297">
  <si>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</si>
  <si>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</si>
  <si>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</si>
  <si>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</si>
  <si>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</si>
  <si>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</si>
  <si>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</si>
  <si>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</si>
  <si>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</si>
  <si>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</si>
  <si>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</si>
  <si>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</si>
  <si>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</si>
  <si>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</si>
  <si>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</si>
  <si>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</si>
  <si>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</si>
  <si>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</si>
  <si>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</si>
  <si>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</si>
  <si>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</si>
  <si>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</si>
  <si>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</si>
  <si>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</si>
  <si>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</si>
  <si>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</si>
  <si>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</si>
  <si>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</si>
  <si>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</si>
  <si>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</si>
  <si>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</si>
  <si>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</si>
  <si>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</si>
  <si>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</si>
  <si>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</si>
  <si>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</si>
  <si>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</si>
  <si>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</si>
  <si>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</si>
  <si>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</si>
  <si>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</si>
  <si>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</si>
  <si>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</si>
  <si>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</si>
  <si>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</si>
  <si>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</si>
  <si>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</si>
  <si>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</si>
  <si>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</si>
  <si>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</si>
  <si>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</si>
  <si>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</si>
  <si>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</si>
  <si>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</si>
  <si>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</si>
  <si>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</si>
  <si>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</si>
  <si>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</si>
  <si>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</si>
  <si>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</si>
  <si>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</si>
  <si>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</si>
  <si>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</si>
  <si>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</si>
  <si>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</si>
  <si>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</si>
  <si>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</si>
  <si>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</si>
  <si>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</si>
  <si>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</si>
  <si>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</si>
  <si>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</si>
  <si>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</si>
  <si>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</si>
  <si>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</si>
  <si>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</si>
  <si>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</si>
  <si>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</si>
  <si>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</si>
  <si>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</si>
  <si>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</si>
  <si>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</si>
  <si>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</si>
  <si>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</si>
  <si>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</si>
  <si>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</si>
  <si>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</si>
  <si>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</si>
  <si>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</si>
  <si>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</si>
  <si>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</si>
  <si>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</si>
  <si>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</si>
  <si>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</si>
  <si>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</si>
  <si>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</si>
  <si>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</si>
  <si>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</si>
  <si>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</si>
  <si>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</si>
  <si>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</si>
  <si>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</si>
  <si>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</si>
  <si>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</si>
  <si>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</si>
  <si>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</si>
  <si>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</si>
  <si>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</si>
  <si>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</si>
  <si>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</si>
  <si>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</si>
  <si>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</si>
  <si>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</si>
  <si>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</si>
  <si>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</si>
  <si>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</si>
  <si>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</si>
  <si>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</si>
  <si>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</si>
  <si>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</si>
  <si>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</si>
  <si>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</si>
  <si>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</si>
  <si>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</si>
  <si>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</si>
  <si>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</si>
  <si>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</si>
  <si>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</si>
  <si>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</si>
  <si>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</si>
  <si>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</si>
  <si>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</si>
  <si>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</si>
  <si>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</si>
  <si>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</si>
  <si>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</si>
  <si>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</si>
  <si>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</si>
  <si>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</si>
  <si>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</si>
  <si>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</si>
  <si>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</si>
  <si>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</si>
  <si>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</si>
  <si>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</si>
  <si>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</si>
  <si>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</si>
  <si>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</si>
  <si>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</si>
  <si>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</si>
  <si>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</si>
  <si>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</si>
  <si>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</si>
  <si>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</si>
  <si>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</si>
  <si>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</si>
  <si>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</si>
  <si>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</si>
  <si>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</si>
  <si>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</si>
  <si>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</si>
  <si>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</si>
  <si>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</si>
  <si>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</si>
  <si>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</si>
  <si>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</si>
  <si>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</si>
  <si>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</si>
  <si>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</si>
  <si>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</si>
  <si>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</si>
  <si>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</si>
  <si>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</si>
  <si>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</si>
  <si>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</si>
  <si>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</si>
  <si>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</si>
  <si>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</si>
  <si>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</si>
  <si>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</si>
  <si>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</si>
  <si>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</si>
  <si>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</si>
  <si>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</si>
  <si>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</si>
  <si>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</si>
  <si>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</si>
  <si>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</si>
  <si>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</si>
  <si>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</si>
  <si>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</si>
  <si>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</si>
  <si>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</si>
  <si>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</si>
  <si>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</si>
  <si>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</si>
  <si>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</si>
  <si>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</si>
  <si>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</si>
  <si>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</si>
  <si>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</si>
  <si>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</si>
  <si>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</si>
  <si>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</si>
  <si>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</si>
  <si>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</si>
  <si>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</si>
  <si>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</si>
  <si>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</si>
  <si>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</si>
  <si>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</si>
  <si>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</si>
  <si>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</si>
  <si>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</si>
  <si>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</si>
  <si>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</si>
  <si>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</si>
  <si>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</si>
  <si>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</si>
  <si>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</si>
  <si>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</si>
  <si>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</si>
  <si>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</si>
  <si>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</si>
  <si>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</si>
  <si>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</si>
  <si>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</si>
  <si>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</si>
  <si>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</si>
  <si>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</si>
  <si>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</si>
  <si>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</si>
  <si>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</si>
  <si>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</si>
  <si>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</si>
  <si>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</si>
  <si>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</si>
  <si>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</si>
  <si>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</si>
  <si>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</si>
  <si>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</si>
  <si>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</si>
  <si>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</si>
  <si>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</si>
  <si>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</si>
  <si>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</si>
  <si>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</si>
  <si>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</si>
  <si>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</si>
  <si>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</si>
  <si>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</si>
  <si>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</si>
  <si>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</si>
  <si>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</si>
  <si>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</si>
  <si>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</si>
  <si>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</si>
  <si>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</si>
  <si>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</si>
  <si>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</si>
  <si>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</si>
  <si>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</si>
  <si>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</si>
  <si>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</si>
  <si>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</si>
  <si>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</si>
  <si>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</si>
  <si>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</si>
  <si>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</si>
  <si>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</si>
  <si>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</si>
  <si>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</si>
  <si>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</si>
  <si>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</si>
  <si>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</si>
  <si>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https://assets.publishing.service.gov.uk/government/uploads/system/uploads/attachment_data/file/997348/ET_6.1_JUN_21.xls</t>
  </si>
  <si>
    <t>https://www.ofgem.gov.uk/sites/default/files/docs/2021/05/drhi_quarterly_report_issue_28_may21_1.pdf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</si>
  <si>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</si>
  <si>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</si>
  <si>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</si>
  <si>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</si>
  <si>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</si>
  <si>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</si>
  <si>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</si>
  <si>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</t>
  </si>
  <si>
    <t>https://www.ofgem.gov.uk/sites/default/files/2021-08/Default_tariff_cap_level_v1.9.xlsx</t>
  </si>
  <si>
    <t>https://assets.publishing.service.gov.uk/government/uploads/system/uploads/attachment_data/file/1008045/electric-vehicle-charging-device-statistics-july-2021.ods</t>
  </si>
  <si>
    <t>https://assets.publishing.service.gov.uk/government/uploads/system/uploads/attachment_data/file/1012949/Headline_HEE_tables_26_AUGUST_2021_FINAL.xlsx</t>
  </si>
  <si>
    <t>https://assets.publishing.service.gov.uk/government/uploads/system/uploads/attachment_data/file/1008473/2020-fifth-provisional-rf-01-rtfo-tables.ods</t>
  </si>
  <si>
    <t>https://assets.publishing.service.gov.uk/government/uploads/system/uploads/attachment_data/file/1011786/RHI_monthly_official_stats_tables_Jul_21_final.xlsx</t>
  </si>
  <si>
    <t>https://www.nrscotland.gov.uk/statistics-and-data/statistics/statistics-by-theme/households/household-estimates/2020</t>
  </si>
  <si>
    <t>https://www.electralink.co.uk/2021/08/16-million-smart-installs-since-2012/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</si>
  <si>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</si>
  <si>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</si>
  <si>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</si>
  <si>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https://assets.publishing.service.gov.uk/government/uploads/system/uploads/attachment_data/file/1013115/ET_3.13_AUG_21.xls</t>
  </si>
  <si>
    <t>https://assets.publishing.service.gov.uk/government/uploads/system/uploads/attachment_data/file/1008405/renewable-energy-planning-database-q2-june-2021.xlsx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</si>
</sst>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7" dateTimeGrouping="month"/>
        <dateGroupItem year="2021" month="9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ofgem.gov.uk/sites/default/files/docs/2021/05/drhi_quarterly_report_issue_28_may21_1.pdf" TargetMode="External"/><Relationship Id="rId89" Type="http://schemas.openxmlformats.org/officeDocument/2006/relationships/hyperlink" Target="https://assets.publishing.service.gov.uk/government/uploads/system/uploads/attachment_data/file/985631/veh0132.ods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ofgem.gov.uk/publications-and-updates/domestic-renewable-heat-incentive-quarterly-report-issue-26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97348/ET_6.1_JUN_21.xls" TargetMode="External"/><Relationship Id="rId95" Type="http://schemas.openxmlformats.org/officeDocument/2006/relationships/hyperlink" Target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9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0" Type="http://schemas.openxmlformats.org/officeDocument/2006/relationships/hyperlink" Target="https://www.gov.uk/government/statistics/electric-vehicle-charging-device-statistics-october-2020" TargetMode="External"/><Relationship Id="rId85" Type="http://schemas.openxmlformats.org/officeDocument/2006/relationships/hyperlink" Target="https://assets.publishing.service.gov.uk/government/uploads/system/uploads/attachment_data/file/973060/table_242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gov.uk/government/statistical-data-sets/quarterly-domestic-energy-price-stastics" TargetMode="External"/><Relationship Id="rId88" Type="http://schemas.openxmlformats.org/officeDocument/2006/relationships/hyperlink" Target="https://assets.publishing.service.gov.uk/government/uploads/system/uploads/attachment_data/file/985604/veh0104.ods" TargetMode="External"/><Relationship Id="rId91" Type="http://schemas.openxmlformats.org/officeDocument/2006/relationships/hyperlink" Target="https://www.gov.uk/government/collections/renewable-heat-incentive-statistics" TargetMode="External"/><Relationship Id="rId96" Type="http://schemas.openxmlformats.org/officeDocument/2006/relationships/hyperlink" Target="https://assets.publishing.service.gov.uk/government/uploads/system/uploads/attachment_data/file/1012949/Headline_HEE_tables_26_AUGUST_2021_FINAL.xlsx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1007132/DUKES_2021_Chapters_1_to_7.pdf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assets.publishing.service.gov.uk/government/uploads/system/uploads/attachment_data/file/973063/table_252.xlsx" TargetMode="External"/><Relationship Id="rId94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assets.publishing.service.gov.uk/government/uploads/system/uploads/attachment_data/file/973059/table_241.xlsx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3" Type="http://schemas.openxmlformats.org/officeDocument/2006/relationships/hyperlink" Target="https://assets.publishing.service.gov.uk/government/uploads/system/uploads/attachment_data/file/973062/table_251.xlsx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zoomScaleNormal="100" workbookViewId="0">
      <selection activeCell="C60" sqref="C60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52" x14ac:dyDescent="0.2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177</v>
      </c>
      <c r="H1" t="s">
        <v>4</v>
      </c>
      <c r="I1" t="s">
        <v>245</v>
      </c>
    </row>
    <row r="2" spans="1:52" hidden="1" x14ac:dyDescent="0.25">
      <c r="A2" s="3" t="s">
        <v>202</v>
      </c>
      <c r="B2" s="3" t="s">
        <v>202</v>
      </c>
      <c r="C2" s="8" t="s">
        <v>202</v>
      </c>
      <c r="D2" s="8" t="s">
        <v>202</v>
      </c>
      <c r="E2" s="5">
        <v>44646</v>
      </c>
      <c r="F2" s="3" t="s">
        <v>202</v>
      </c>
      <c r="G2" s="5">
        <v>44738</v>
      </c>
      <c r="H2" s="3" t="s">
        <v>202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25">
      <c r="A3" s="3" t="s">
        <v>5</v>
      </c>
      <c r="B3" s="3" t="s">
        <v>6</v>
      </c>
      <c r="C3" s="4" t="s">
        <v>190</v>
      </c>
      <c r="D3" s="4" t="s">
        <v>139</v>
      </c>
      <c r="E3" s="5">
        <v>44166</v>
      </c>
      <c r="F3" s="6" t="s">
        <v>165</v>
      </c>
      <c r="G3" s="5" t="s">
        <v>244</v>
      </c>
      <c r="H3" s="3">
        <v>2019</v>
      </c>
      <c r="I3" s="3" t="s">
        <v>246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25">
      <c r="A4" s="3" t="s">
        <v>7</v>
      </c>
      <c r="B4" s="3" t="s">
        <v>8</v>
      </c>
      <c r="C4" s="4" t="s">
        <v>164</v>
      </c>
      <c r="D4" s="4" t="s">
        <v>139</v>
      </c>
      <c r="E4" s="5">
        <v>44166</v>
      </c>
      <c r="F4" s="6" t="s">
        <v>165</v>
      </c>
      <c r="G4" s="5" t="s">
        <v>244</v>
      </c>
      <c r="H4" s="3">
        <v>2019</v>
      </c>
      <c r="I4" s="3" t="s">
        <v>246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5">
      <c r="A5" s="3" t="s">
        <v>9</v>
      </c>
      <c r="B5" s="3" t="s">
        <v>10</v>
      </c>
      <c r="C5" s="14" t="s">
        <v>227</v>
      </c>
      <c r="D5" s="4" t="s">
        <v>179</v>
      </c>
      <c r="E5" s="5">
        <v>44075</v>
      </c>
      <c r="F5" s="6" t="s">
        <v>166</v>
      </c>
      <c r="G5" s="5">
        <f t="shared" ref="G5:G11" si="0">DATE(YEAR(E5)+1,MONTH(E5),DAY(E5))</f>
        <v>44440</v>
      </c>
      <c r="H5" s="3">
        <v>2018</v>
      </c>
      <c r="I5" s="3" t="s">
        <v>246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x14ac:dyDescent="0.25">
      <c r="A6" s="15" t="s">
        <v>11</v>
      </c>
      <c r="B6" s="15" t="s">
        <v>12</v>
      </c>
      <c r="C6" s="27" t="s">
        <v>292</v>
      </c>
      <c r="D6" s="29" t="s">
        <v>140</v>
      </c>
      <c r="E6" s="24">
        <v>44378</v>
      </c>
      <c r="F6" s="25" t="s">
        <v>166</v>
      </c>
      <c r="G6" s="38">
        <f t="shared" si="0"/>
        <v>44743</v>
      </c>
      <c r="H6" s="15">
        <v>2020</v>
      </c>
      <c r="I6" s="15" t="s">
        <v>246</v>
      </c>
    </row>
    <row r="7" spans="1:52" s="15" customFormat="1" x14ac:dyDescent="0.25">
      <c r="A7" s="15" t="s">
        <v>13</v>
      </c>
      <c r="B7" s="15" t="s">
        <v>14</v>
      </c>
      <c r="C7" s="29" t="s">
        <v>293</v>
      </c>
      <c r="D7" s="29" t="s">
        <v>140</v>
      </c>
      <c r="E7" s="24">
        <v>44378</v>
      </c>
      <c r="F7" s="25" t="s">
        <v>166</v>
      </c>
      <c r="G7" s="38">
        <f t="shared" si="0"/>
        <v>44743</v>
      </c>
      <c r="H7" s="15">
        <v>2020</v>
      </c>
      <c r="I7" s="15" t="s">
        <v>246</v>
      </c>
    </row>
    <row r="8" spans="1:52" s="15" customFormat="1" x14ac:dyDescent="0.25">
      <c r="A8" s="15" t="s">
        <v>15</v>
      </c>
      <c r="B8" s="15" t="s">
        <v>16</v>
      </c>
      <c r="C8" s="23" t="s">
        <v>294</v>
      </c>
      <c r="D8" s="29" t="s">
        <v>140</v>
      </c>
      <c r="E8" s="24">
        <v>44378</v>
      </c>
      <c r="F8" s="25" t="s">
        <v>166</v>
      </c>
      <c r="G8" s="38">
        <f t="shared" si="0"/>
        <v>44743</v>
      </c>
      <c r="H8" s="15">
        <v>2020</v>
      </c>
      <c r="I8" s="15" t="s">
        <v>246</v>
      </c>
    </row>
    <row r="9" spans="1:52" s="15" customFormat="1" hidden="1" x14ac:dyDescent="0.25">
      <c r="A9" s="15" t="s">
        <v>17</v>
      </c>
      <c r="B9" s="15" t="s">
        <v>18</v>
      </c>
      <c r="C9" s="29" t="s">
        <v>277</v>
      </c>
      <c r="D9" s="29" t="s">
        <v>140</v>
      </c>
      <c r="E9" s="24">
        <v>44378</v>
      </c>
      <c r="F9" s="25" t="s">
        <v>166</v>
      </c>
      <c r="G9" s="38">
        <f>DATE(YEAR(E9)+1,MONTH(E9),DAY(E9))</f>
        <v>44743</v>
      </c>
      <c r="H9" s="15">
        <v>2021</v>
      </c>
      <c r="I9" s="15" t="s">
        <v>246</v>
      </c>
    </row>
    <row r="10" spans="1:52" hidden="1" x14ac:dyDescent="0.2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246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25">
      <c r="A11" s="3" t="s">
        <v>19</v>
      </c>
      <c r="B11" s="3" t="s">
        <v>20</v>
      </c>
      <c r="C11" s="22" t="s">
        <v>253</v>
      </c>
      <c r="D11" s="4" t="s">
        <v>141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2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2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246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2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25">
      <c r="A15" s="3" t="s">
        <v>29</v>
      </c>
      <c r="B15" s="3" t="s">
        <v>30</v>
      </c>
      <c r="C15" s="4" t="s">
        <v>287</v>
      </c>
      <c r="D15" s="22" t="s">
        <v>287</v>
      </c>
      <c r="E15" s="5">
        <v>44409</v>
      </c>
      <c r="F15" s="6" t="s">
        <v>167</v>
      </c>
      <c r="G15" s="5">
        <f>DATE(YEAR(E15),MONTH(E15)+1,DAY(E15))</f>
        <v>44440</v>
      </c>
      <c r="H15" s="7">
        <v>43800</v>
      </c>
      <c r="I15" s="3" t="s">
        <v>246</v>
      </c>
    </row>
    <row r="16" spans="1:52" s="36" customFormat="1" x14ac:dyDescent="0.25">
      <c r="A16" s="36" t="s">
        <v>31</v>
      </c>
      <c r="B16" s="36" t="s">
        <v>32</v>
      </c>
      <c r="C16" s="41" t="s">
        <v>254</v>
      </c>
      <c r="D16" s="37" t="s">
        <v>142</v>
      </c>
      <c r="E16" s="38">
        <v>44348</v>
      </c>
      <c r="F16" s="39" t="s">
        <v>165</v>
      </c>
      <c r="G16" s="38">
        <f>DATE(YEAR(E16),MONTH(E16)+3,DAY(E16))</f>
        <v>44440</v>
      </c>
      <c r="H16" s="40">
        <v>43800</v>
      </c>
      <c r="I16" s="36" t="s">
        <v>246</v>
      </c>
    </row>
    <row r="17" spans="1:52" hidden="1" x14ac:dyDescent="0.25">
      <c r="A17" s="3" t="s">
        <v>33</v>
      </c>
      <c r="B17" s="3" t="s">
        <v>34</v>
      </c>
      <c r="C17" s="22" t="s">
        <v>272</v>
      </c>
      <c r="D17" s="4" t="s">
        <v>143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246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25">
      <c r="A18" s="3" t="s">
        <v>197</v>
      </c>
      <c r="B18" s="3" t="s">
        <v>196</v>
      </c>
      <c r="C18" s="8" t="s">
        <v>198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246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6" customFormat="1" hidden="1" x14ac:dyDescent="0.25">
      <c r="A19" s="36" t="s">
        <v>35</v>
      </c>
      <c r="B19" s="36" t="s">
        <v>36</v>
      </c>
      <c r="C19" s="41" t="s">
        <v>273</v>
      </c>
      <c r="D19" s="22" t="s">
        <v>274</v>
      </c>
      <c r="E19" s="38">
        <v>44378</v>
      </c>
      <c r="F19" s="39" t="s">
        <v>166</v>
      </c>
      <c r="G19" s="38">
        <f>DATE(YEAR(E19)+1,MONTH(E19),DAY(E19))</f>
        <v>44743</v>
      </c>
      <c r="H19" s="36">
        <v>2016</v>
      </c>
      <c r="I19" s="36" t="s">
        <v>246</v>
      </c>
    </row>
    <row r="20" spans="1:52" s="2" customFormat="1" hidden="1" x14ac:dyDescent="0.25">
      <c r="A20" s="3" t="s">
        <v>37</v>
      </c>
      <c r="B20" s="3" t="s">
        <v>38</v>
      </c>
      <c r="C20" s="14" t="s">
        <v>39</v>
      </c>
      <c r="D20" s="4" t="s">
        <v>144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246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25">
      <c r="A21" s="3" t="s">
        <v>40</v>
      </c>
      <c r="B21" s="3" t="s">
        <v>41</v>
      </c>
      <c r="C21" s="4" t="s">
        <v>295</v>
      </c>
      <c r="D21" s="4" t="s">
        <v>145</v>
      </c>
      <c r="E21" s="5">
        <v>44440</v>
      </c>
      <c r="F21" s="6" t="s">
        <v>167</v>
      </c>
      <c r="G21" s="5">
        <f>DATE(YEAR(E21),MONTH(E21)+1,DAY(E21))</f>
        <v>44470</v>
      </c>
      <c r="H21" s="7">
        <v>43831</v>
      </c>
      <c r="I21" s="3" t="s">
        <v>246</v>
      </c>
    </row>
    <row r="22" spans="1:52" s="15" customFormat="1" x14ac:dyDescent="0.25">
      <c r="A22" s="15" t="s">
        <v>42</v>
      </c>
      <c r="B22" s="15" t="s">
        <v>43</v>
      </c>
      <c r="C22" s="22" t="s">
        <v>255</v>
      </c>
      <c r="D22" s="29" t="s">
        <v>146</v>
      </c>
      <c r="E22" s="24">
        <v>44348</v>
      </c>
      <c r="F22" s="25" t="s">
        <v>165</v>
      </c>
      <c r="G22" s="24">
        <f>DATE(YEAR(E22),MONTH(E22)+3,DAY(E22))</f>
        <v>44440</v>
      </c>
      <c r="H22" s="26">
        <v>43800</v>
      </c>
      <c r="I22" s="15" t="s">
        <v>246</v>
      </c>
    </row>
    <row r="23" spans="1:52" s="15" customFormat="1" x14ac:dyDescent="0.25">
      <c r="A23" s="15" t="s">
        <v>44</v>
      </c>
      <c r="B23" s="15" t="s">
        <v>45</v>
      </c>
      <c r="C23" s="22" t="s">
        <v>256</v>
      </c>
      <c r="D23" s="29" t="s">
        <v>146</v>
      </c>
      <c r="E23" s="24">
        <v>44348</v>
      </c>
      <c r="F23" s="25" t="s">
        <v>165</v>
      </c>
      <c r="G23" s="24">
        <f>DATE(YEAR(E23),MONTH(E23)+3,DAY(E23))</f>
        <v>44440</v>
      </c>
      <c r="H23" s="26">
        <v>43800</v>
      </c>
      <c r="I23" s="15" t="s">
        <v>246</v>
      </c>
    </row>
    <row r="24" spans="1:52" s="15" customFormat="1" x14ac:dyDescent="0.25">
      <c r="A24" s="15" t="s">
        <v>46</v>
      </c>
      <c r="B24" s="15" t="s">
        <v>47</v>
      </c>
      <c r="C24" s="22" t="s">
        <v>258</v>
      </c>
      <c r="D24" s="29" t="s">
        <v>163</v>
      </c>
      <c r="E24" s="24">
        <v>44348</v>
      </c>
      <c r="F24" s="25" t="s">
        <v>165</v>
      </c>
      <c r="G24" s="24">
        <f>DATE(YEAR(E24),MONTH(E24)+3,DAY(E24))</f>
        <v>44440</v>
      </c>
      <c r="H24" s="26">
        <v>43800</v>
      </c>
      <c r="I24" s="15" t="s">
        <v>246</v>
      </c>
    </row>
    <row r="25" spans="1:52" s="15" customFormat="1" x14ac:dyDescent="0.25">
      <c r="A25" s="15" t="s">
        <v>48</v>
      </c>
      <c r="B25" s="15" t="s">
        <v>49</v>
      </c>
      <c r="C25" s="22" t="s">
        <v>257</v>
      </c>
      <c r="D25" s="29" t="s">
        <v>146</v>
      </c>
      <c r="E25" s="24">
        <v>44348</v>
      </c>
      <c r="F25" s="25" t="s">
        <v>165</v>
      </c>
      <c r="G25" s="24">
        <f>DATE(YEAR(E25),MONTH(E25)+3,DAY(E25))</f>
        <v>44440</v>
      </c>
      <c r="H25" s="26">
        <v>43800</v>
      </c>
      <c r="I25" s="15" t="s">
        <v>246</v>
      </c>
    </row>
    <row r="26" spans="1:52" s="36" customFormat="1" x14ac:dyDescent="0.25">
      <c r="A26" s="36" t="s">
        <v>50</v>
      </c>
      <c r="B26" s="36" t="s">
        <v>51</v>
      </c>
      <c r="C26" s="37" t="s">
        <v>275</v>
      </c>
      <c r="D26" s="37" t="s">
        <v>147</v>
      </c>
      <c r="E26" s="38">
        <v>44348</v>
      </c>
      <c r="F26" s="39" t="s">
        <v>165</v>
      </c>
      <c r="G26" s="38">
        <f>DATE(YEAR(E26),MONTH(E26)+3,DAY(E26))</f>
        <v>44440</v>
      </c>
      <c r="H26" s="40">
        <v>43800</v>
      </c>
      <c r="I26" s="36" t="s">
        <v>246</v>
      </c>
    </row>
    <row r="27" spans="1:52" x14ac:dyDescent="0.25">
      <c r="A27" s="3" t="s">
        <v>213</v>
      </c>
      <c r="B27" s="3" t="s">
        <v>214</v>
      </c>
      <c r="C27" s="8" t="s">
        <v>222</v>
      </c>
      <c r="D27" s="8" t="s">
        <v>211</v>
      </c>
      <c r="E27" s="5">
        <v>44075</v>
      </c>
      <c r="F27" s="3" t="s">
        <v>166</v>
      </c>
      <c r="G27" s="5">
        <f>DATE(YEAR(E27)+1,MONTH(E27),DAY(E27))</f>
        <v>44440</v>
      </c>
      <c r="H27" s="3"/>
      <c r="I27" s="3" t="s">
        <v>246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25">
      <c r="A28" s="3" t="s">
        <v>210</v>
      </c>
      <c r="B28" s="3" t="s">
        <v>212</v>
      </c>
      <c r="C28" s="8" t="s">
        <v>228</v>
      </c>
      <c r="D28" s="8" t="s">
        <v>211</v>
      </c>
      <c r="E28" s="5">
        <v>44409</v>
      </c>
      <c r="F28" s="3" t="s">
        <v>166</v>
      </c>
      <c r="G28" s="5">
        <f>DATE(YEAR(E28),MONTH(E28)+3,DAY(E28))</f>
        <v>44501</v>
      </c>
      <c r="H28" s="3"/>
      <c r="I28" s="3" t="s">
        <v>246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25">
      <c r="A29" s="3" t="s">
        <v>52</v>
      </c>
      <c r="B29" s="3" t="s">
        <v>53</v>
      </c>
      <c r="C29" s="4" t="s">
        <v>296</v>
      </c>
      <c r="D29" s="4" t="s">
        <v>148</v>
      </c>
      <c r="E29" s="5">
        <v>44440</v>
      </c>
      <c r="F29" s="6" t="s">
        <v>165</v>
      </c>
      <c r="G29" s="5">
        <f>DATE(YEAR(E29)+1,MONTH(E29),DAY(E29))</f>
        <v>44805</v>
      </c>
      <c r="H29" s="5">
        <v>43891</v>
      </c>
      <c r="I29" s="3" t="s">
        <v>246</v>
      </c>
    </row>
    <row r="30" spans="1:52" s="3" customFormat="1" x14ac:dyDescent="0.25">
      <c r="A30" s="3" t="s">
        <v>54</v>
      </c>
      <c r="B30" s="3" t="s">
        <v>55</v>
      </c>
      <c r="C30" s="22" t="s">
        <v>289</v>
      </c>
      <c r="D30" s="22" t="s">
        <v>149</v>
      </c>
      <c r="E30" s="5">
        <v>44409</v>
      </c>
      <c r="F30" s="6" t="s">
        <v>167</v>
      </c>
      <c r="G30" s="5">
        <f>DATE(YEAR(E30),MONTH(E30)+1,DAY(E30))</f>
        <v>44440</v>
      </c>
      <c r="H30" s="7">
        <v>44013</v>
      </c>
      <c r="I30" s="3" t="s">
        <v>246</v>
      </c>
    </row>
    <row r="31" spans="1:52" s="2" customFormat="1" hidden="1" x14ac:dyDescent="0.2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246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25">
      <c r="A32" s="3" t="s">
        <v>59</v>
      </c>
      <c r="B32" s="3" t="s">
        <v>60</v>
      </c>
      <c r="C32" s="14" t="s">
        <v>223</v>
      </c>
      <c r="D32" s="4" t="s">
        <v>151</v>
      </c>
      <c r="E32" s="5">
        <v>44075</v>
      </c>
      <c r="F32" s="6" t="s">
        <v>166</v>
      </c>
      <c r="G32" s="5">
        <f>DATE(YEAR(E32)+1,MONTH(E32),DAY(E32))</f>
        <v>44440</v>
      </c>
      <c r="H32" s="3">
        <v>2017</v>
      </c>
      <c r="I32" s="3" t="s">
        <v>246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25">
      <c r="A33" s="3" t="s">
        <v>61</v>
      </c>
      <c r="B33" s="3" t="s">
        <v>62</v>
      </c>
      <c r="C33" s="14" t="s">
        <v>226</v>
      </c>
      <c r="D33" s="4" t="s">
        <v>152</v>
      </c>
      <c r="E33" s="5">
        <v>44075</v>
      </c>
      <c r="F33" s="6" t="s">
        <v>166</v>
      </c>
      <c r="G33" s="5">
        <f>DATE(YEAR(E33)+1,MONTH(E33),DAY(E33))</f>
        <v>44440</v>
      </c>
      <c r="H33" s="3">
        <v>2017</v>
      </c>
      <c r="I33" s="3" t="s">
        <v>246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2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246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2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44562</v>
      </c>
      <c r="H35" s="3">
        <v>2018</v>
      </c>
      <c r="I35" s="3" t="s">
        <v>246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25">
      <c r="A36" s="3" t="s">
        <v>68</v>
      </c>
      <c r="B36" s="3" t="s">
        <v>69</v>
      </c>
      <c r="C36" s="4" t="s">
        <v>224</v>
      </c>
      <c r="D36" s="4" t="s">
        <v>139</v>
      </c>
      <c r="E36" s="5">
        <v>44256</v>
      </c>
      <c r="F36" s="6" t="s">
        <v>165</v>
      </c>
      <c r="G36" s="5">
        <v>44531</v>
      </c>
      <c r="H36" s="3">
        <v>2019</v>
      </c>
      <c r="I36" s="3" t="s">
        <v>246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25">
      <c r="A37" s="3" t="s">
        <v>70</v>
      </c>
      <c r="B37" s="3" t="s">
        <v>71</v>
      </c>
      <c r="C37" s="4" t="s">
        <v>225</v>
      </c>
      <c r="D37" s="22" t="s">
        <v>139</v>
      </c>
      <c r="E37" s="5">
        <v>44256</v>
      </c>
      <c r="F37" s="6" t="s">
        <v>165</v>
      </c>
      <c r="G37" s="5">
        <v>44531</v>
      </c>
      <c r="H37" s="3">
        <v>2019</v>
      </c>
      <c r="I37" s="3" t="s">
        <v>246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25">
      <c r="A38" s="3" t="s">
        <v>195</v>
      </c>
      <c r="B38" s="3" t="s">
        <v>194</v>
      </c>
      <c r="C38" s="8" t="s">
        <v>193</v>
      </c>
      <c r="D38" s="8"/>
      <c r="E38" s="5"/>
      <c r="G38" s="5"/>
      <c r="I38" s="3" t="s">
        <v>247</v>
      </c>
    </row>
    <row r="39" spans="1:52" s="9" customFormat="1" hidden="1" x14ac:dyDescent="0.25">
      <c r="A39" s="10" t="s">
        <v>233</v>
      </c>
      <c r="B39" s="10" t="s">
        <v>234</v>
      </c>
      <c r="C39" s="32" t="s">
        <v>286</v>
      </c>
      <c r="D39" s="11" t="s">
        <v>235</v>
      </c>
      <c r="E39" s="12">
        <v>44409</v>
      </c>
      <c r="F39" s="10" t="s">
        <v>165</v>
      </c>
      <c r="G39" s="12">
        <f>DATE(YEAR(E39),MONTH(E39)+3,DAY(E39))</f>
        <v>44501</v>
      </c>
      <c r="H39" s="18">
        <v>44105</v>
      </c>
      <c r="I39" s="10" t="s">
        <v>248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31" t="s">
        <v>72</v>
      </c>
      <c r="B40" s="31" t="s">
        <v>73</v>
      </c>
      <c r="C40" s="22" t="s">
        <v>264</v>
      </c>
      <c r="D40" s="42" t="s">
        <v>155</v>
      </c>
      <c r="E40" s="34">
        <v>44317</v>
      </c>
      <c r="F40" s="31" t="s">
        <v>165</v>
      </c>
      <c r="G40" s="34">
        <v>44440</v>
      </c>
      <c r="H40" s="35">
        <v>43709</v>
      </c>
      <c r="I40" s="10" t="s">
        <v>248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25">
      <c r="A41" s="3" t="s">
        <v>133</v>
      </c>
      <c r="B41" s="3" t="s">
        <v>134</v>
      </c>
      <c r="C41" s="27" t="s">
        <v>288</v>
      </c>
      <c r="D41" s="8" t="s">
        <v>183</v>
      </c>
      <c r="E41" s="5">
        <v>44409</v>
      </c>
      <c r="F41" s="6" t="s">
        <v>165</v>
      </c>
      <c r="G41" s="5">
        <f>DATE(YEAR(E41),MONTH(E41)+3,DAY(E41))</f>
        <v>44501</v>
      </c>
      <c r="H41" s="3">
        <v>2019</v>
      </c>
      <c r="I41" s="10" t="s">
        <v>248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25">
      <c r="A42" s="10" t="s">
        <v>74</v>
      </c>
      <c r="B42" s="10" t="s">
        <v>252</v>
      </c>
      <c r="C42" s="30" t="s">
        <v>265</v>
      </c>
      <c r="D42" s="11" t="s">
        <v>155</v>
      </c>
      <c r="E42" s="12">
        <v>44317</v>
      </c>
      <c r="F42" s="10" t="s">
        <v>165</v>
      </c>
      <c r="G42" s="5">
        <v>44440</v>
      </c>
      <c r="H42" s="18">
        <v>43709</v>
      </c>
      <c r="I42" s="10" t="s">
        <v>248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3" t="s">
        <v>75</v>
      </c>
      <c r="B43" s="3" t="s">
        <v>76</v>
      </c>
      <c r="C43" s="22" t="s">
        <v>291</v>
      </c>
      <c r="D43" s="8" t="s">
        <v>184</v>
      </c>
      <c r="E43" s="5">
        <v>44409</v>
      </c>
      <c r="F43" s="6" t="s">
        <v>167</v>
      </c>
      <c r="G43" s="5">
        <f>DATE(YEAR(E43),MONTH(E43)+1,DAY(E43))</f>
        <v>44440</v>
      </c>
      <c r="H43" s="7">
        <v>44013</v>
      </c>
      <c r="I43" s="3" t="s">
        <v>247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2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247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hidden="1" x14ac:dyDescent="0.25">
      <c r="A45" s="3" t="s">
        <v>80</v>
      </c>
      <c r="B45" s="3" t="s">
        <v>81</v>
      </c>
      <c r="C45" s="14" t="s">
        <v>82</v>
      </c>
      <c r="D45" s="8" t="s">
        <v>186</v>
      </c>
      <c r="E45" s="5">
        <v>43831</v>
      </c>
      <c r="F45" s="6" t="s">
        <v>166</v>
      </c>
      <c r="G45" s="5"/>
      <c r="H45" s="7">
        <v>43617</v>
      </c>
      <c r="I45" s="3" t="s">
        <v>247</v>
      </c>
    </row>
    <row r="46" spans="1:52" hidden="1" x14ac:dyDescent="0.25">
      <c r="A46" s="3" t="s">
        <v>83</v>
      </c>
      <c r="B46" s="3" t="s">
        <v>84</v>
      </c>
      <c r="C46" s="14" t="s">
        <v>232</v>
      </c>
      <c r="D46" s="4" t="s">
        <v>232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247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2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247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25">
      <c r="A48" s="3" t="s">
        <v>88</v>
      </c>
      <c r="B48" s="3" t="s">
        <v>89</v>
      </c>
      <c r="C48" s="17" t="s">
        <v>260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247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2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165</v>
      </c>
      <c r="G49" s="5">
        <f>DATE(YEAR(E49),MONTH(E49)+3,DAY(E49))</f>
        <v>44440</v>
      </c>
      <c r="H49" s="7">
        <v>43800</v>
      </c>
      <c r="I49" s="3" t="s">
        <v>250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25">
      <c r="A50" s="3" t="s">
        <v>93</v>
      </c>
      <c r="B50" s="3" t="s">
        <v>94</v>
      </c>
      <c r="C50" s="22" t="s">
        <v>283</v>
      </c>
      <c r="D50" s="14"/>
      <c r="E50" s="5">
        <v>44348</v>
      </c>
      <c r="F50" s="6" t="s">
        <v>165</v>
      </c>
      <c r="G50" s="5">
        <f>DATE(YEAR(E50),MONTH(E50)+3,DAY(E50))</f>
        <v>44440</v>
      </c>
      <c r="H50" s="7">
        <v>43800</v>
      </c>
      <c r="I50" s="3" t="s">
        <v>250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2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165</v>
      </c>
      <c r="G51" s="5">
        <f>DATE(YEAR(E51),MONTH(E51)+3,DAY(E51))</f>
        <v>44440</v>
      </c>
      <c r="H51" s="7">
        <v>43800</v>
      </c>
      <c r="I51" s="3" t="s">
        <v>250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25">
      <c r="A52" s="3" t="s">
        <v>172</v>
      </c>
      <c r="B52" s="3" t="s">
        <v>173</v>
      </c>
      <c r="C52" s="4" t="s">
        <v>238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250</v>
      </c>
    </row>
    <row r="53" spans="1:52" hidden="1" x14ac:dyDescent="0.25">
      <c r="A53" s="3" t="s">
        <v>98</v>
      </c>
      <c r="B53" s="3" t="s">
        <v>99</v>
      </c>
      <c r="C53" s="22" t="s">
        <v>290</v>
      </c>
      <c r="D53" s="8" t="s">
        <v>188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247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25">
      <c r="A54" s="3" t="s">
        <v>131</v>
      </c>
      <c r="B54" s="3" t="s">
        <v>131</v>
      </c>
      <c r="C54" s="8" t="s">
        <v>23</v>
      </c>
      <c r="D54" s="14" t="s">
        <v>132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hidden="1" x14ac:dyDescent="0.25">
      <c r="A55" s="10" t="s">
        <v>100</v>
      </c>
      <c r="B55" s="10" t="s">
        <v>101</v>
      </c>
      <c r="C55" s="33" t="s">
        <v>102</v>
      </c>
      <c r="D55" s="33"/>
      <c r="E55" s="12">
        <v>43983</v>
      </c>
      <c r="F55" s="10" t="s">
        <v>166</v>
      </c>
      <c r="G55" s="12"/>
      <c r="H55" s="10">
        <v>2018</v>
      </c>
      <c r="I55" s="3" t="s">
        <v>251</v>
      </c>
    </row>
    <row r="56" spans="1:52" hidden="1" x14ac:dyDescent="0.25">
      <c r="A56" s="31" t="s">
        <v>199</v>
      </c>
      <c r="B56" s="31" t="s">
        <v>200</v>
      </c>
      <c r="C56" s="20" t="s">
        <v>201</v>
      </c>
      <c r="D56" s="4"/>
      <c r="E56" s="34"/>
      <c r="F56" s="31"/>
      <c r="G56" s="34"/>
      <c r="H56" s="31"/>
      <c r="I56" s="3" t="s">
        <v>251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25">
      <c r="A57" s="3" t="s">
        <v>215</v>
      </c>
      <c r="B57" s="3" t="s">
        <v>216</v>
      </c>
      <c r="C57" s="8" t="s">
        <v>285</v>
      </c>
      <c r="D57" s="8" t="s">
        <v>217</v>
      </c>
      <c r="E57" s="5">
        <v>44409</v>
      </c>
      <c r="F57" s="6"/>
      <c r="G57" s="5">
        <f>DATE(YEAR(E57),MONTH(E57)+6,DAY(E57))</f>
        <v>44593</v>
      </c>
      <c r="I57" s="3" t="s">
        <v>251</v>
      </c>
    </row>
    <row r="58" spans="1:52" s="3" customFormat="1" x14ac:dyDescent="0.25">
      <c r="A58" s="3" t="s">
        <v>229</v>
      </c>
      <c r="B58" s="3" t="s">
        <v>230</v>
      </c>
      <c r="C58" s="8" t="s">
        <v>240</v>
      </c>
      <c r="D58" s="27" t="s">
        <v>276</v>
      </c>
      <c r="E58" s="5">
        <v>44317</v>
      </c>
      <c r="F58" s="6" t="s">
        <v>165</v>
      </c>
      <c r="G58" s="5">
        <f>DATE(YEAR(E58),MONTH(E58)+4,DAY(E58))</f>
        <v>44440</v>
      </c>
      <c r="H58" s="7">
        <v>44013</v>
      </c>
      <c r="I58" s="3" t="s">
        <v>251</v>
      </c>
    </row>
    <row r="59" spans="1:52" hidden="1" x14ac:dyDescent="0.25">
      <c r="A59" s="3" t="s">
        <v>103</v>
      </c>
      <c r="B59" s="3" t="s">
        <v>104</v>
      </c>
      <c r="C59" s="14" t="s">
        <v>239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247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25">
      <c r="A60" s="3" t="s">
        <v>219</v>
      </c>
      <c r="B60" s="3" t="s">
        <v>220</v>
      </c>
      <c r="C60" s="8" t="s">
        <v>221</v>
      </c>
      <c r="D60" s="8"/>
      <c r="E60" s="5">
        <v>44044</v>
      </c>
      <c r="F60" s="3" t="s">
        <v>166</v>
      </c>
      <c r="G60" s="5">
        <v>44440</v>
      </c>
      <c r="H60" s="3">
        <v>2019</v>
      </c>
      <c r="I60" s="3" t="s">
        <v>247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25">
      <c r="A61" s="3" t="s">
        <v>105</v>
      </c>
      <c r="B61" s="3" t="s">
        <v>106</v>
      </c>
      <c r="C61" s="14" t="s">
        <v>280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247</v>
      </c>
    </row>
    <row r="62" spans="1:52" hidden="1" x14ac:dyDescent="0.25">
      <c r="A62" s="3" t="s">
        <v>191</v>
      </c>
      <c r="B62" s="3" t="s">
        <v>192</v>
      </c>
      <c r="C62" s="8" t="s">
        <v>278</v>
      </c>
      <c r="D62" s="8" t="s">
        <v>279</v>
      </c>
      <c r="E62" s="13">
        <v>43891</v>
      </c>
      <c r="F62" s="3"/>
      <c r="G62" s="5"/>
      <c r="H62" s="3"/>
      <c r="I62" s="3" t="s">
        <v>247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2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247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2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249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25">
      <c r="A65" s="3" t="s">
        <v>107</v>
      </c>
      <c r="B65" s="3" t="s">
        <v>108</v>
      </c>
      <c r="C65" s="4" t="s">
        <v>266</v>
      </c>
      <c r="D65" s="4" t="s">
        <v>267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249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25">
      <c r="A66" s="3" t="s">
        <v>109</v>
      </c>
      <c r="B66" s="3" t="s">
        <v>110</v>
      </c>
      <c r="C66" s="14" t="s">
        <v>266</v>
      </c>
      <c r="D66" s="4" t="s">
        <v>267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249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hidden="1" x14ac:dyDescent="0.25">
      <c r="A67" s="3" t="s">
        <v>111</v>
      </c>
      <c r="B67" s="3" t="s">
        <v>112</v>
      </c>
      <c r="C67" s="22" t="s">
        <v>259</v>
      </c>
      <c r="D67" s="4" t="s">
        <v>158</v>
      </c>
      <c r="E67" s="5">
        <v>44287</v>
      </c>
      <c r="F67" s="6" t="s">
        <v>208</v>
      </c>
      <c r="G67" s="5">
        <v>44774</v>
      </c>
      <c r="H67" s="3">
        <v>2018</v>
      </c>
      <c r="I67" s="3" t="s">
        <v>249</v>
      </c>
    </row>
    <row r="68" spans="1:52" s="3" customFormat="1" hidden="1" x14ac:dyDescent="0.25">
      <c r="A68" s="3" t="s">
        <v>261</v>
      </c>
      <c r="B68" s="3" t="s">
        <v>262</v>
      </c>
      <c r="C68" s="27" t="s">
        <v>263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249</v>
      </c>
    </row>
    <row r="69" spans="1:52" hidden="1" x14ac:dyDescent="0.2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249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2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249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25">
      <c r="A71" s="3" t="s">
        <v>116</v>
      </c>
      <c r="B71" s="3" t="s">
        <v>117</v>
      </c>
      <c r="C71" s="4" t="s">
        <v>231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249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25">
      <c r="A72" s="3" t="s">
        <v>119</v>
      </c>
      <c r="B72" s="3" t="s">
        <v>120</v>
      </c>
      <c r="C72" s="22" t="s">
        <v>281</v>
      </c>
      <c r="D72" s="27" t="s">
        <v>282</v>
      </c>
      <c r="E72" s="5">
        <v>44256</v>
      </c>
      <c r="F72" s="6" t="s">
        <v>166</v>
      </c>
      <c r="G72" s="5">
        <v>44621</v>
      </c>
      <c r="H72" s="3">
        <v>2018</v>
      </c>
      <c r="I72" s="3" t="s">
        <v>249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25">
      <c r="A73" s="3" t="s">
        <v>121</v>
      </c>
      <c r="B73" s="3" t="s">
        <v>122</v>
      </c>
      <c r="C73" s="4" t="s">
        <v>207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249</v>
      </c>
    </row>
    <row r="74" spans="1:52" hidden="1" x14ac:dyDescent="0.25">
      <c r="A74" s="3" t="s">
        <v>123</v>
      </c>
      <c r="B74" s="3" t="s">
        <v>124</v>
      </c>
      <c r="C74" s="22" t="s">
        <v>284</v>
      </c>
      <c r="D74" s="8" t="s">
        <v>161</v>
      </c>
      <c r="E74" s="5">
        <v>44409</v>
      </c>
      <c r="F74" s="6" t="s">
        <v>165</v>
      </c>
      <c r="G74" s="5">
        <f>DATE(YEAR(E74),MONTH(E74)+3,DAY(E74))</f>
        <v>44501</v>
      </c>
      <c r="H74" s="3">
        <v>2018</v>
      </c>
      <c r="I74" s="3" t="s">
        <v>249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25">
      <c r="A75" s="3" t="s">
        <v>125</v>
      </c>
      <c r="B75" s="3" t="s">
        <v>126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8" customFormat="1" hidden="1" x14ac:dyDescent="0.25">
      <c r="A76" s="3" t="s">
        <v>127</v>
      </c>
      <c r="B76" s="3" t="s">
        <v>128</v>
      </c>
      <c r="C76" s="4" t="s">
        <v>237</v>
      </c>
      <c r="D76" s="4" t="s">
        <v>236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249</v>
      </c>
    </row>
    <row r="77" spans="1:52" s="3" customFormat="1" hidden="1" x14ac:dyDescent="0.25">
      <c r="A77" s="3" t="s">
        <v>129</v>
      </c>
      <c r="B77" s="3" t="s">
        <v>130</v>
      </c>
      <c r="C77" s="4" t="s">
        <v>209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249</v>
      </c>
    </row>
    <row r="78" spans="1:52" hidden="1" x14ac:dyDescent="0.25">
      <c r="A78" s="19" t="s">
        <v>241</v>
      </c>
      <c r="B78" s="19" t="s">
        <v>242</v>
      </c>
      <c r="C78" s="20" t="s">
        <v>243</v>
      </c>
      <c r="D78" s="20" t="s">
        <v>243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247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hidden="1" x14ac:dyDescent="0.25">
      <c r="A79" s="3" t="s">
        <v>203</v>
      </c>
      <c r="B79" s="3" t="s">
        <v>204</v>
      </c>
      <c r="C79" s="8" t="s">
        <v>206</v>
      </c>
      <c r="D79" s="8" t="s">
        <v>205</v>
      </c>
      <c r="E79" s="5">
        <v>43908</v>
      </c>
      <c r="F79" s="3" t="s">
        <v>166</v>
      </c>
      <c r="G79" s="5"/>
      <c r="I79" s="3" t="s">
        <v>249</v>
      </c>
    </row>
    <row r="80" spans="1:52" hidden="1" x14ac:dyDescent="0.25">
      <c r="A80" s="3" t="s">
        <v>218</v>
      </c>
      <c r="B80" s="3" t="s">
        <v>218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25">
      <c r="A81" s="3" t="s">
        <v>268</v>
      </c>
      <c r="B81" s="3" t="s">
        <v>269</v>
      </c>
      <c r="C81" s="8" t="s">
        <v>270</v>
      </c>
      <c r="D81" s="8" t="s">
        <v>271</v>
      </c>
      <c r="E81" s="5">
        <v>44348</v>
      </c>
      <c r="F81" s="3" t="s">
        <v>166</v>
      </c>
      <c r="G81" s="5">
        <v>44713</v>
      </c>
      <c r="H81" s="3"/>
      <c r="I81" s="3" t="s">
        <v>246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C58" r:id="rId79" xr:uid="{5EBACD19-6508-4DCC-8020-E41133581023}"/>
    <hyperlink ref="D39" r:id="rId80" xr:uid="{65EAFE59-9FCB-4DB0-BFF1-3261B2FA52E7}"/>
    <hyperlink ref="D23" r:id="rId81" xr:uid="{C42D263B-7A21-4C4F-AAFE-41FDFE76DA53}"/>
    <hyperlink ref="C11" r:id="rId82" xr:uid="{DFF42C0B-86C6-40C7-9679-B55D916896AC}"/>
    <hyperlink ref="D25" r:id="rId83" xr:uid="{4EFECAF4-5CA2-4557-92F4-F13F0A656C5D}"/>
    <hyperlink ref="D58" r:id="rId84" xr:uid="{17839FB4-6A89-4DBC-A5D4-706B578D7695}"/>
    <hyperlink ref="C22" r:id="rId85" xr:uid="{FD36DFBB-EF48-4966-9B1A-4ECD0FDCFFEE}"/>
    <hyperlink ref="C23" r:id="rId86" xr:uid="{2FF9E5F5-7B88-4DC6-867B-AC9BCF5065F0}"/>
    <hyperlink ref="C67" r:id="rId87" xr:uid="{C1166389-9A68-4C55-83E9-EB5BD8DADF18}"/>
    <hyperlink ref="C40" r:id="rId88" xr:uid="{BE570E66-37E9-4408-A74D-1B8C5C133352}"/>
    <hyperlink ref="C42" r:id="rId89" xr:uid="{3000F582-61CB-4173-A59B-870C4FE2AB75}"/>
    <hyperlink ref="C26" r:id="rId90" xr:uid="{8AAC83F6-22C6-4906-B1F4-5693EE72D16C}"/>
    <hyperlink ref="D30" r:id="rId91" xr:uid="{C3B710A7-8E88-451D-9260-4AA730AA1243}"/>
    <hyperlink ref="C24" r:id="rId92" xr:uid="{FEF73FCF-7F89-4060-8578-1CA4AF4F4EA2}"/>
    <hyperlink ref="C25" r:id="rId93" xr:uid="{9687C273-E76A-4297-AE89-CF8156C1C717}"/>
    <hyperlink ref="C72" r:id="rId94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74" r:id="rId95" display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xr:uid="{3ADD825D-D7F1-4E6F-89F1-DEB083B6CC94}"/>
    <hyperlink ref="D15" r:id="rId96" xr:uid="{FF0F9649-5649-44C5-9DBD-2FC897D57000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2021-09-21T11:23:42Z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