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58FE87B9-63E5-4330-8CB9-FDE16A0FA52E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7" i="1" l="1"/>
  <c r="G13" i="1"/>
  <c r="G22" i="1" l="1"/>
  <c r="G26" i="1"/>
  <c r="G62" i="1" l="1"/>
  <c r="G44" i="1"/>
  <c r="G5" i="1" l="1"/>
  <c r="G4" i="1"/>
  <c r="G17" i="1" l="1"/>
  <c r="G16" i="1"/>
  <c r="G32" i="1"/>
  <c r="G8" i="1"/>
  <c r="G12" i="1"/>
  <c r="G20" i="1"/>
  <c r="G3" i="1"/>
  <c r="G14" i="1"/>
  <c r="G39" i="1"/>
  <c r="G6" i="1"/>
  <c r="G7" i="1"/>
  <c r="G53" i="1"/>
  <c r="G21" i="1"/>
  <c r="G46" i="1"/>
  <c r="G47" i="1"/>
  <c r="G31" i="1"/>
  <c r="G45" i="1"/>
  <c r="G37" i="1"/>
  <c r="G35" i="1"/>
  <c r="G36" i="1"/>
  <c r="G38" i="1"/>
  <c r="G15" i="1"/>
  <c r="G27" i="1"/>
  <c r="G28" i="1"/>
  <c r="G9" i="1"/>
  <c r="G23" i="1"/>
  <c r="G68" i="1"/>
  <c r="G25" i="1"/>
  <c r="G65" i="1"/>
  <c r="G56" i="1"/>
  <c r="G41" i="1"/>
  <c r="G40" i="1"/>
  <c r="G42" i="1"/>
  <c r="G43" i="1"/>
  <c r="G48" i="1"/>
  <c r="G50" i="1"/>
  <c r="G51" i="1"/>
  <c r="G52" i="1"/>
  <c r="G49" i="1"/>
  <c r="G59" i="1"/>
  <c r="G54" i="1"/>
  <c r="G57" i="1"/>
  <c r="G61" i="1"/>
  <c r="G58" i="1"/>
  <c r="G55" i="1"/>
  <c r="G60" i="1"/>
  <c r="G11" i="1"/>
  <c r="G63" i="1"/>
  <c r="G64" i="1"/>
  <c r="G66" i="1"/>
  <c r="G33" i="1"/>
  <c r="G34" i="1"/>
  <c r="G30" i="1"/>
  <c r="G24" i="1" l="1"/>
  <c r="G2" i="1"/>
  <c r="G18" i="1" l="1"/>
  <c r="G10" i="1" l="1"/>
  <c r="G19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<sst xmlns="http://schemas.openxmlformats.org/spreadsheetml/2006/main" count="491" uniqueCount="305">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</sst>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2" Type="http://schemas.openxmlformats.org/officeDocument/2006/relationships/hyperlink" Target="https://www.electralink.co.uk/" TargetMode="External"/><Relationship Id="rId47" Type="http://schemas.openxmlformats.org/officeDocument/2006/relationships/hyperlink" Target="https://www.gov.scot/publications/growth-sector-statistics/" TargetMode="External"/><Relationship Id="rId63" Type="http://schemas.openxmlformats.org/officeDocument/2006/relationships/hyperlink" Target="https://www.gov.uk/government/statistical-data-sets/quarterly-domestic-energy-price-stastics" TargetMode="External"/><Relationship Id="rId68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84" Type="http://schemas.openxmlformats.org/officeDocument/2006/relationships/hyperlink" Target="https://assets.publishing.service.gov.uk/government/uploads/system/uploads/attachment_data/file/1043274/ET_3.13_DEC_21.xlsx" TargetMode="External"/><Relationship Id="rId89" Type="http://schemas.openxmlformats.org/officeDocument/2006/relationships/hyperlink" Target="https://www.gov.uk/government/statistical-data-sets/quarterly-domestic-energy-price-stastics" TargetMode="External"/><Relationship Id="rId16" Type="http://schemas.openxmlformats.org/officeDocument/2006/relationships/hyperlink" Target="https://www.gov.uk/government/statistics/sub-national-estimates-of-households-not-connected-to-the-gas-network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transport.gov.scot/publication/scottish-transport-statistics-no-38-2019-edition/chapter-13-environment-and-emissions/" TargetMode="External"/><Relationship Id="rId58" Type="http://schemas.openxmlformats.org/officeDocument/2006/relationships/hyperlink" Target="https://www.gov.uk/government/statistics/regional-renewable-statistics" TargetMode="External"/><Relationship Id="rId74" Type="http://schemas.openxmlformats.org/officeDocument/2006/relationships/hyperlink" Target="https://www.ombudsman-services.org/about-us/annual-reports" TargetMode="External"/><Relationship Id="rId79" Type="http://schemas.openxmlformats.org/officeDocument/2006/relationships/hyperlink" Target="https://www.gov.uk/government/statistical-data-sets/annual-domestic-energy-price-statistics" TargetMode="External"/><Relationship Id="rId102" Type="http://schemas.openxmlformats.org/officeDocument/2006/relationships/hyperlink" Target="https://www.gov.scot/publications/scottish-natural-capital-accounts-2022/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22006/table_252.xlsx" TargetMode="External"/><Relationship Id="rId95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22" Type="http://schemas.openxmlformats.org/officeDocument/2006/relationships/hyperlink" Target="https://www.gov.uk/government/statistical-data-sets/gas-sales-and-numbers-of-customers-by-region-and-local-authority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bmreports.com/bmrs/" TargetMode="External"/><Relationship Id="rId48" Type="http://schemas.openxmlformats.org/officeDocument/2006/relationships/hyperlink" Target="https://www.gov.uk/government/statistics/lower-and-middle-super-output-areas-electricity-consumption" TargetMode="External"/><Relationship Id="rId64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9" Type="http://schemas.openxmlformats.org/officeDocument/2006/relationships/hyperlink" Target="https://www.gov.uk/government/statistical-data-sets/gas-sales-and-numbers-of-customers-by-region-and-local-authority" TargetMode="External"/><Relationship Id="rId80" Type="http://schemas.openxmlformats.org/officeDocument/2006/relationships/hyperlink" Target="https://www.gov.uk/government/statistical-data-sets/annual-domestic-energy-price-statistics" TargetMode="External"/><Relationship Id="rId85" Type="http://schemas.openxmlformats.org/officeDocument/2006/relationships/hyperlink" Target="https://assets.publishing.service.gov.uk/government/uploads/system/uploads/attachment_data/file/985631/veh0132.ods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energy-trends-section-6-renewables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oilandgasuk.co.uk/product/workforce-report/" TargetMode="External"/><Relationship Id="rId38" Type="http://schemas.openxmlformats.org/officeDocument/2006/relationships/hyperlink" Target="https://www.gov.uk/government/statistics/electricity-chapter-5-digest-of-united-kingdom-energy-statistics-dukes" TargetMode="External"/><Relationship Id="rId46" Type="http://schemas.openxmlformats.org/officeDocument/2006/relationships/hyperlink" Target="https://www.gov.scot/publications/physical-commodity-balances-of-oil-gas-and-petroleum-1998-2017/" TargetMode="External"/><Relationship Id="rId59" Type="http://schemas.openxmlformats.org/officeDocument/2006/relationships/hyperlink" Target="https://www.ofgem.gov.uk/gas/retail-market/market-review-and-reform/default-tariff-cap" TargetMode="External"/><Relationship Id="rId67" Type="http://schemas.openxmlformats.org/officeDocument/2006/relationships/hyperlink" Target="https://www.gov.uk/government/collections/household-energy-efficiency-national-statistics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al-data-sets/total-final-energy-consumption-at-regional-and-local-authority-level" TargetMode="External"/><Relationship Id="rId41" Type="http://schemas.openxmlformats.org/officeDocument/2006/relationships/hyperlink" Target="https://www.gov.uk/government/collections/renewable-fuel-statistics" TargetMode="External"/><Relationship Id="rId54" Type="http://schemas.openxmlformats.org/officeDocument/2006/relationships/hyperlink" Target="https://www.gov.scot/publications/scottish-national-accounts-programme-whole-of-scotland-economic-accounts-project/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assets.publishing.service.gov.uk/government/uploads/system/uploads/attachment_data/file/1043381/table_222.xlsx" TargetMode="External"/><Relationship Id="rId75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83" Type="http://schemas.openxmlformats.org/officeDocument/2006/relationships/hyperlink" Target="https://assets.publishing.service.gov.uk/government/uploads/system/uploads/attachment_data/file/1043397/table_252.xlsx" TargetMode="External"/><Relationship Id="rId88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1" Type="http://schemas.openxmlformats.org/officeDocument/2006/relationships/hyperlink" Target="https://assets.publishing.service.gov.uk/government/uploads/system/uploads/attachment_data/file/1043383/table_224.xlsx" TargetMode="External"/><Relationship Id="rId96" Type="http://schemas.openxmlformats.org/officeDocument/2006/relationships/hyperlink" Target="https://www.gov.uk/government/statistics/rhi-monthly-deployment-data-september-2022-quarterly-edition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national-energy-efficiency-data-framework-need-impact-of-measures-data-tables-2021" TargetMode="External"/><Relationship Id="rId23" Type="http://schemas.openxmlformats.org/officeDocument/2006/relationships/hyperlink" Target="https://www.gov.uk/government/statistics/energy-consumption-in-the-uk" TargetMode="External"/><Relationship Id="rId28" Type="http://schemas.openxmlformats.org/officeDocument/2006/relationships/hyperlink" Target="https://www.ons.gov.uk/economy/environmentalaccounts/datasets/lowcarbonandrenewableenergyeconomyfirstestimatesdataset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9" Type="http://schemas.openxmlformats.org/officeDocument/2006/relationships/hyperlink" Target="https://chargeplacescotland.org/live-map/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1" Type="http://schemas.openxmlformats.org/officeDocument/2006/relationships/hyperlink" Target="https://www.gov.uk/government/collections/energy-trends" TargetMode="External"/><Relationship Id="rId44" Type="http://schemas.openxmlformats.org/officeDocument/2006/relationships/hyperlink" Target="https://ec.europa.eu/eurostat" TargetMode="External"/><Relationship Id="rId52" Type="http://schemas.openxmlformats.org/officeDocument/2006/relationships/hyperlink" Target="https://www.transport.gov.scot/publication/scottish-transport-statistics-no-38-2019-edition/" TargetMode="External"/><Relationship Id="rId60" Type="http://schemas.openxmlformats.org/officeDocument/2006/relationships/hyperlink" Target="https://assets.ctfassets.net/46t2drav2f3e/464DvZ3MR1EcND0y3WTylm/72746e78135fb4ae508cbf56565c6da6/1192_Energy_Report_v8.pdf" TargetMode="External"/><Relationship Id="rId65" Type="http://schemas.openxmlformats.org/officeDocument/2006/relationships/hyperlink" Target="https://www.gov.uk/government/collections/renewable-heat-incentive-statistics" TargetMode="External"/><Relationship Id="rId73" Type="http://schemas.openxmlformats.org/officeDocument/2006/relationships/hyperlink" Target="https://www.ofgem.gov.uk/environmental-and-social-schemes/domestic-renewable-heat-incentive-domestic-rhi" TargetMode="External"/><Relationship Id="rId78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1" Type="http://schemas.openxmlformats.org/officeDocument/2006/relationships/hyperlink" Target="https://assets.publishing.service.gov.uk/government/uploads/system/uploads/attachment_data/file/1043382/table_223.xlsx" TargetMode="External"/><Relationship Id="rId86" Type="http://schemas.openxmlformats.org/officeDocument/2006/relationships/hyperlink" Target="https://assets.publishing.service.gov.uk/government/uploads/system/uploads/attachment_data/file/868762/LSOA_domestic_elec_2010-18.xlsx" TargetMode="External"/><Relationship Id="rId94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99" Type="http://schemas.openxmlformats.org/officeDocument/2006/relationships/hyperlink" Target="https://www.ofgem.gov.uk/publications/domestic-renewable-heat-incentive-drhi-quarterly-report-issue-34" TargetMode="External"/><Relationship Id="rId101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ofgem.gov.uk/" TargetMode="External"/><Relationship Id="rId13" Type="http://schemas.openxmlformats.org/officeDocument/2006/relationships/hyperlink" Target="https://www.gov.uk/government/statistics/electricity-chapter-5-digest-of-united-kingdom-energy-statistics-dukes" TargetMode="External"/><Relationship Id="rId18" Type="http://schemas.openxmlformats.org/officeDocument/2006/relationships/hyperlink" Target="https://www.gov.uk/government/publications/renewable-energy-planning-database-monthly-extract" TargetMode="External"/><Relationship Id="rId39" Type="http://schemas.openxmlformats.org/officeDocument/2006/relationships/hyperlink" Target="https://assets.publishing.service.gov.uk/government/uploads/system/uploads/attachment_data/file/1043386/table_232.xlsx" TargetMode="External"/><Relationship Id="rId34" Type="http://schemas.openxmlformats.org/officeDocument/2006/relationships/hyperlink" Target="https://www.gov.scot/collections/economy-statistics/" TargetMode="External"/><Relationship Id="rId50" Type="http://schemas.openxmlformats.org/officeDocument/2006/relationships/hyperlink" Target="https://www.gov.uk/government/statistics/lower-and-middle-super-output-areas-electricity-consumption" TargetMode="External"/><Relationship Id="rId55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6" Type="http://schemas.openxmlformats.org/officeDocument/2006/relationships/hyperlink" Target="https://www.gov.scot/publications/scottish-house-condition-survey-2019-key-findings/" TargetMode="External"/><Relationship Id="rId97" Type="http://schemas.openxmlformats.org/officeDocument/2006/relationships/hyperlink" Target="https://www.gov.uk/government/statistics/household-energy-efficiency-statistics-headline-release-september-2022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energysavingtrust.org.uk/wp-content/uploads/2021/10/Renewable-heat-in-Scotland-2020-report-version-2.pdf" TargetMode="External"/><Relationship Id="rId92" Type="http://schemas.openxmlformats.org/officeDocument/2006/relationships/hyperlink" Target="https://assets.publishing.service.gov.uk/government/uploads/system/uploads/attachment_data/file/1043309/ET_5.6_DEC_21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scot/publications/scotlands-non-domestic-energy-efficiency-baseline/pages/6/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statistics/oil-and-oil-products-section-3-energy-trends" TargetMode="External"/><Relationship Id="rId45" Type="http://schemas.openxmlformats.org/officeDocument/2006/relationships/hyperlink" Target="https://www.nrscotland.gov.uk/statistics-and-data/statistics/statistics-by-theme/households" TargetMode="External"/><Relationship Id="rId66" Type="http://schemas.openxmlformats.org/officeDocument/2006/relationships/hyperlink" Target="https://assets.publishing.service.gov.uk/government/uploads/system/uploads/attachment_data/file/1021610/residual_fuels_2005-19.xlsx" TargetMode="External"/><Relationship Id="rId87" Type="http://schemas.openxmlformats.org/officeDocument/2006/relationships/hyperlink" Target="https://www.gov.scot/collections/economy-statistics/" TargetMode="External"/><Relationship Id="rId61" Type="http://schemas.openxmlformats.org/officeDocument/2006/relationships/hyperlink" Target="https://assets.publishing.service.gov.uk/government/uploads/system/uploads/attachment_data/file/1007132/DUKES_2021_Chapters_1_to_7.pdf" TargetMode="External"/><Relationship Id="rId82" Type="http://schemas.openxmlformats.org/officeDocument/2006/relationships/hyperlink" Target="https://assets.publishing.service.gov.uk/government/uploads/system/uploads/attachment_data/file/1043393/table_242.xlsx" TargetMode="External"/><Relationship Id="rId19" Type="http://schemas.openxmlformats.org/officeDocument/2006/relationships/hyperlink" Target="https://www.gov.uk/government/statistical-data-sets/regional-and-local-authority-electricity-consumption-statistics" TargetMode="External"/><Relationship Id="rId14" Type="http://schemas.openxmlformats.org/officeDocument/2006/relationships/hyperlink" Target="https://www.gov.uk/government/statistics/electricity-section-5-energy-trends" TargetMode="External"/><Relationship Id="rId30" Type="http://schemas.openxmlformats.org/officeDocument/2006/relationships/hyperlink" Target="https://www.gov.uk/government/statistical-data-sets/quarterly-domestic-energy-price-stastics" TargetMode="External"/><Relationship Id="rId35" Type="http://schemas.openxmlformats.org/officeDocument/2006/relationships/hyperlink" Target="https://www.gov.scot/publications/scotlands-non-domestic-energy-efficiency-baseline/" TargetMode="External"/><Relationship Id="rId56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7" Type="http://schemas.openxmlformats.org/officeDocument/2006/relationships/hyperlink" Target="https://www.ons.gov.uk/peoplepopulationandcommunity/birthsdeathsandmarriages/families/bulletins/familiesandhouseholds/2020" TargetMode="External"/><Relationship Id="rId100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8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51" Type="http://schemas.openxmlformats.org/officeDocument/2006/relationships/hyperlink" Target="https://www.ofgem.gov.uk/data-portal/retail-market-indicators" TargetMode="External"/><Relationship Id="rId72" Type="http://schemas.openxmlformats.org/officeDocument/2006/relationships/hyperlink" Target="https://www.uktradeinfo.com/trade-data/rts-custom-table/" TargetMode="External"/><Relationship Id="rId93" Type="http://schemas.openxmlformats.org/officeDocument/2006/relationships/hyperlink" Target="https://www.gov.uk/government/statistics/final-uk-greenhouse-gas-emissions-national-statistics-1990-to-2020" TargetMode="External"/><Relationship Id="rId98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E14" sqref="E14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99</v>
      </c>
      <c r="D1" t="s">
        <v>100</v>
      </c>
      <c r="E1" s="1" t="s">
        <v>2</v>
      </c>
      <c r="F1" t="s">
        <v>3</v>
      </c>
      <c r="G1" s="1" t="s">
        <v>134</v>
      </c>
      <c r="H1" t="s">
        <v>179</v>
      </c>
    </row>
    <row r="2" spans="1:8" s="2" customFormat="1" x14ac:dyDescent="0.25">
      <c r="A2" s="2" t="s">
        <v>50</v>
      </c>
      <c r="B2" s="2" t="s">
        <v>51</v>
      </c>
      <c r="C2" s="28" t="s">
        <v>188</v>
      </c>
      <c r="D2" s="30"/>
      <c r="E2" s="15">
        <v>43862</v>
      </c>
      <c r="F2" s="29" t="s">
        <v>125</v>
      </c>
      <c r="G2" s="15">
        <f>DATE(YEAR(E2)+1,MONTH(E2),DAY(E2))</f>
        <v>44228</v>
      </c>
      <c r="H2" s="2" t="s">
        <v>181</v>
      </c>
    </row>
    <row r="3" spans="1:8" s="16" customFormat="1" x14ac:dyDescent="0.25">
      <c r="A3" s="24" t="s">
        <v>176</v>
      </c>
      <c r="B3" s="24" t="s">
        <v>177</v>
      </c>
      <c r="C3" s="23" t="s">
        <v>178</v>
      </c>
      <c r="D3" s="23" t="s">
        <v>178</v>
      </c>
      <c r="E3" s="25">
        <v>44197</v>
      </c>
      <c r="F3" s="24" t="s">
        <v>125</v>
      </c>
      <c r="G3" s="18">
        <f>DATE(YEAR(E3)+1,MONTH(E3),DAY(E3))</f>
        <v>44562</v>
      </c>
      <c r="H3" s="16" t="s">
        <v>181</v>
      </c>
    </row>
    <row r="4" spans="1:8" s="16" customFormat="1" x14ac:dyDescent="0.25">
      <c r="A4" s="4" t="s">
        <v>36</v>
      </c>
      <c r="B4" s="2" t="s">
        <v>144</v>
      </c>
      <c r="C4" s="11" t="s">
        <v>204</v>
      </c>
      <c r="D4" s="12" t="s">
        <v>116</v>
      </c>
      <c r="E4" s="8">
        <v>44562</v>
      </c>
      <c r="F4" s="4" t="s">
        <v>124</v>
      </c>
      <c r="G4" s="18">
        <f>DATE(YEAR(E4),MONTH(E4)+3,DAY(E4))</f>
        <v>44652</v>
      </c>
      <c r="H4" s="4" t="s">
        <v>182</v>
      </c>
    </row>
    <row r="5" spans="1:8" s="4" customFormat="1" x14ac:dyDescent="0.25">
      <c r="A5" s="4" t="s">
        <v>37</v>
      </c>
      <c r="B5" s="4" t="s">
        <v>186</v>
      </c>
      <c r="C5" s="11" t="s">
        <v>192</v>
      </c>
      <c r="D5" s="12" t="s">
        <v>116</v>
      </c>
      <c r="E5" s="8">
        <v>44562</v>
      </c>
      <c r="F5" s="4" t="s">
        <v>124</v>
      </c>
      <c r="G5" s="18">
        <f>DATE(YEAR(E5),MONTH(E5)+3,DAY(E5))</f>
        <v>44652</v>
      </c>
      <c r="H5" s="4" t="s">
        <v>182</v>
      </c>
    </row>
    <row r="6" spans="1:8" s="16" customFormat="1" x14ac:dyDescent="0.25">
      <c r="A6" s="16" t="s">
        <v>172</v>
      </c>
      <c r="B6" s="16" t="s">
        <v>173</v>
      </c>
      <c r="C6" s="33" t="s">
        <v>235</v>
      </c>
      <c r="D6" s="33" t="s">
        <v>249</v>
      </c>
      <c r="E6" s="18">
        <v>44743</v>
      </c>
      <c r="F6" s="16" t="s">
        <v>124</v>
      </c>
      <c r="G6" s="18">
        <f>DATE(YEAR(E6),MONTH(E6)+3,DAY(E6))</f>
        <v>44835</v>
      </c>
      <c r="H6" s="16" t="s">
        <v>182</v>
      </c>
    </row>
    <row r="7" spans="1:8" s="16" customFormat="1" x14ac:dyDescent="0.25">
      <c r="A7" s="16" t="s">
        <v>95</v>
      </c>
      <c r="B7" s="16" t="s">
        <v>96</v>
      </c>
      <c r="C7" s="32" t="s">
        <v>245</v>
      </c>
      <c r="D7" s="20" t="s">
        <v>137</v>
      </c>
      <c r="E7" s="18">
        <v>44743</v>
      </c>
      <c r="F7" s="19" t="s">
        <v>124</v>
      </c>
      <c r="G7" s="18">
        <f>DATE(YEAR(E7),MONTH(E7)+3,DAY(E7))</f>
        <v>44835</v>
      </c>
      <c r="H7" s="16" t="s">
        <v>182</v>
      </c>
    </row>
    <row r="8" spans="1:8" s="16" customFormat="1" x14ac:dyDescent="0.25">
      <c r="A8" s="16" t="s">
        <v>38</v>
      </c>
      <c r="B8" s="16" t="s">
        <v>39</v>
      </c>
      <c r="C8" s="31" t="s">
        <v>250</v>
      </c>
      <c r="D8" s="20" t="s">
        <v>138</v>
      </c>
      <c r="E8" s="18">
        <v>44835</v>
      </c>
      <c r="F8" s="19" t="s">
        <v>126</v>
      </c>
      <c r="G8" s="18">
        <f>DATE(YEAR(E8),MONTH(E8)+1,DAY(E8))</f>
        <v>44866</v>
      </c>
      <c r="H8" s="16" t="s">
        <v>181</v>
      </c>
    </row>
    <row r="9" spans="1:8" s="16" customFormat="1" x14ac:dyDescent="0.25">
      <c r="A9" s="16" t="s">
        <v>150</v>
      </c>
      <c r="B9" s="16" t="s">
        <v>151</v>
      </c>
      <c r="C9" s="23" t="s">
        <v>152</v>
      </c>
      <c r="D9" s="17"/>
      <c r="E9" s="18">
        <v>44805</v>
      </c>
      <c r="F9" s="16" t="s">
        <v>124</v>
      </c>
      <c r="G9" s="18">
        <f>DATE(YEAR(E9),MONTH(E9)+3,DAY(E9))</f>
        <v>44896</v>
      </c>
      <c r="H9" s="16" t="s">
        <v>185</v>
      </c>
    </row>
    <row r="10" spans="1:8" s="3" customFormat="1" x14ac:dyDescent="0.25">
      <c r="A10" s="16" t="s">
        <v>20</v>
      </c>
      <c r="B10" s="16" t="s">
        <v>272</v>
      </c>
      <c r="C10" s="17" t="s">
        <v>217</v>
      </c>
      <c r="D10" s="17" t="s">
        <v>105</v>
      </c>
      <c r="E10" s="18">
        <v>44531</v>
      </c>
      <c r="F10" s="19" t="s">
        <v>125</v>
      </c>
      <c r="G10" s="18">
        <f>DATE(YEAR(E10)+1,MONTH(E10),DAY(E10))</f>
        <v>44896</v>
      </c>
      <c r="H10" s="16" t="s">
        <v>180</v>
      </c>
    </row>
    <row r="11" spans="1:8" s="16" customFormat="1" x14ac:dyDescent="0.25">
      <c r="A11" s="16" t="s">
        <v>14</v>
      </c>
      <c r="B11" s="16" t="s">
        <v>273</v>
      </c>
      <c r="C11" s="17" t="s">
        <v>213</v>
      </c>
      <c r="D11" s="17" t="s">
        <v>114</v>
      </c>
      <c r="E11" s="18">
        <v>44531</v>
      </c>
      <c r="F11" s="19" t="s">
        <v>125</v>
      </c>
      <c r="G11" s="18">
        <f>DATE(YEAR(E11)+1,MONTH(E11),DAY(E11))</f>
        <v>44896</v>
      </c>
      <c r="H11" s="16" t="s">
        <v>180</v>
      </c>
    </row>
    <row r="12" spans="1:8" s="16" customFormat="1" x14ac:dyDescent="0.25">
      <c r="A12" s="16" t="s">
        <v>47</v>
      </c>
      <c r="B12" s="16" t="s">
        <v>48</v>
      </c>
      <c r="C12" s="17" t="s">
        <v>49</v>
      </c>
      <c r="D12" s="20" t="s">
        <v>140</v>
      </c>
      <c r="E12" s="18">
        <v>44562</v>
      </c>
      <c r="F12" s="19" t="s">
        <v>125</v>
      </c>
      <c r="G12" s="18">
        <f>DATE(YEAR(E12)+1,MONTH(E12),DAY(E12))</f>
        <v>44927</v>
      </c>
      <c r="H12" s="16" t="s">
        <v>181</v>
      </c>
    </row>
    <row r="13" spans="1:8" s="16" customFormat="1" x14ac:dyDescent="0.25">
      <c r="A13" s="16" t="s">
        <v>28</v>
      </c>
      <c r="B13" s="16" t="s">
        <v>274</v>
      </c>
      <c r="C13" s="31" t="s">
        <v>259</v>
      </c>
      <c r="D13" s="17" t="s">
        <v>110</v>
      </c>
      <c r="E13" s="18">
        <v>44835</v>
      </c>
      <c r="F13" s="19" t="s">
        <v>124</v>
      </c>
      <c r="G13" s="18">
        <f>DATE(YEAR(E13),MONTH(E13)+4,DAY(E13))</f>
        <v>44958</v>
      </c>
      <c r="H13" s="16" t="s">
        <v>180</v>
      </c>
    </row>
    <row r="14" spans="1:8" s="4" customFormat="1" x14ac:dyDescent="0.25">
      <c r="A14" s="16" t="s">
        <v>148</v>
      </c>
      <c r="B14" s="16" t="s">
        <v>275</v>
      </c>
      <c r="C14" s="32" t="s">
        <v>149</v>
      </c>
      <c r="D14" s="20" t="s">
        <v>136</v>
      </c>
      <c r="E14" s="18">
        <v>44593</v>
      </c>
      <c r="F14" s="16" t="s">
        <v>125</v>
      </c>
      <c r="G14" s="18">
        <f>DATE(YEAR(E14)+1,MONTH(E14),DAY(E14))</f>
        <v>44958</v>
      </c>
      <c r="H14" s="16" t="s">
        <v>180</v>
      </c>
    </row>
    <row r="15" spans="1:8" s="16" customFormat="1" x14ac:dyDescent="0.25">
      <c r="A15" s="16" t="s">
        <v>52</v>
      </c>
      <c r="B15" s="16" t="s">
        <v>53</v>
      </c>
      <c r="C15" s="17" t="s">
        <v>54</v>
      </c>
      <c r="D15" s="17"/>
      <c r="E15" s="18">
        <v>44896</v>
      </c>
      <c r="F15" s="19" t="s">
        <v>124</v>
      </c>
      <c r="G15" s="18">
        <f>DATE(YEAR(E15),MONTH(E15)+3,DAY(E15))</f>
        <v>44986</v>
      </c>
      <c r="H15" s="16" t="s">
        <v>184</v>
      </c>
    </row>
    <row r="16" spans="1:8" s="4" customFormat="1" x14ac:dyDescent="0.25">
      <c r="A16" s="16" t="s">
        <v>16</v>
      </c>
      <c r="B16" s="16" t="s">
        <v>276</v>
      </c>
      <c r="C16" s="31" t="s">
        <v>254</v>
      </c>
      <c r="D16" s="31" t="s">
        <v>206</v>
      </c>
      <c r="E16" s="18">
        <v>44958</v>
      </c>
      <c r="F16" s="19" t="s">
        <v>126</v>
      </c>
      <c r="G16" s="18">
        <f>DATE(YEAR(E16),MONTH(E16)+1,DAY(E16))</f>
        <v>44986</v>
      </c>
      <c r="H16" s="16" t="s">
        <v>180</v>
      </c>
    </row>
    <row r="17" spans="1:8" s="16" customFormat="1" x14ac:dyDescent="0.25">
      <c r="A17" s="16" t="s">
        <v>21</v>
      </c>
      <c r="B17" s="16" t="s">
        <v>277</v>
      </c>
      <c r="C17" s="31" t="s">
        <v>218</v>
      </c>
      <c r="D17" s="31" t="s">
        <v>106</v>
      </c>
      <c r="E17" s="18">
        <v>44958</v>
      </c>
      <c r="F17" s="19" t="s">
        <v>126</v>
      </c>
      <c r="G17" s="18">
        <f>DATE(YEAR(E17),MONTH(E17)+1,DAY(E17))</f>
        <v>44986</v>
      </c>
      <c r="H17" s="16" t="s">
        <v>180</v>
      </c>
    </row>
    <row r="18" spans="1:8" s="4" customFormat="1" x14ac:dyDescent="0.25">
      <c r="A18" s="16" t="s">
        <v>24</v>
      </c>
      <c r="B18" s="16" t="s">
        <v>283</v>
      </c>
      <c r="C18" s="17" t="s">
        <v>219</v>
      </c>
      <c r="D18" s="17" t="s">
        <v>123</v>
      </c>
      <c r="E18" s="18">
        <v>44896</v>
      </c>
      <c r="F18" s="19" t="s">
        <v>124</v>
      </c>
      <c r="G18" s="18">
        <f>DATE(YEAR(E18),MONTH(E18)+3,DAY(E18))</f>
        <v>44986</v>
      </c>
      <c r="H18" s="16" t="s">
        <v>180</v>
      </c>
    </row>
    <row r="19" spans="1:8" s="16" customFormat="1" x14ac:dyDescent="0.25">
      <c r="A19" s="16" t="s">
        <v>25</v>
      </c>
      <c r="B19" s="16" t="s">
        <v>284</v>
      </c>
      <c r="C19" s="17" t="s">
        <v>220</v>
      </c>
      <c r="D19" s="17" t="s">
        <v>107</v>
      </c>
      <c r="E19" s="18">
        <v>44896</v>
      </c>
      <c r="F19" s="19" t="s">
        <v>124</v>
      </c>
      <c r="G19" s="18">
        <f>DATE(YEAR(E19),MONTH(E19)+3,DAY(E19))</f>
        <v>44986</v>
      </c>
      <c r="H19" s="16" t="s">
        <v>180</v>
      </c>
    </row>
    <row r="20" spans="1:8" s="16" customFormat="1" x14ac:dyDescent="0.25">
      <c r="A20" s="16" t="s">
        <v>170</v>
      </c>
      <c r="B20" s="16" t="s">
        <v>171</v>
      </c>
      <c r="C20" s="32" t="s">
        <v>258</v>
      </c>
      <c r="D20" s="20" t="s">
        <v>224</v>
      </c>
      <c r="E20" s="18">
        <v>44866</v>
      </c>
      <c r="F20" s="19" t="s">
        <v>124</v>
      </c>
      <c r="G20" s="18">
        <f>DATE(YEAR(E20),MONTH(E20)+4,DAY(E20))</f>
        <v>44986</v>
      </c>
      <c r="H20" s="16" t="s">
        <v>185</v>
      </c>
    </row>
    <row r="21" spans="1:8" s="16" customFormat="1" x14ac:dyDescent="0.25">
      <c r="A21" s="16" t="s">
        <v>85</v>
      </c>
      <c r="B21" s="16" t="s">
        <v>86</v>
      </c>
      <c r="C21" s="31" t="s">
        <v>246</v>
      </c>
      <c r="D21" s="33" t="s">
        <v>234</v>
      </c>
      <c r="E21" s="18">
        <v>44896</v>
      </c>
      <c r="F21" s="19" t="s">
        <v>124</v>
      </c>
      <c r="G21" s="18">
        <f>DATE(YEAR(E21),MONTH(E21)+3,DAY(E21))</f>
        <v>44986</v>
      </c>
      <c r="H21" s="16" t="s">
        <v>183</v>
      </c>
    </row>
    <row r="22" spans="1:8" s="16" customFormat="1" x14ac:dyDescent="0.25">
      <c r="A22" s="16" t="s">
        <v>43</v>
      </c>
      <c r="B22" s="16" t="s">
        <v>44</v>
      </c>
      <c r="C22" s="17" t="s">
        <v>256</v>
      </c>
      <c r="D22" s="20" t="s">
        <v>255</v>
      </c>
      <c r="E22" s="18">
        <v>44621</v>
      </c>
      <c r="F22" s="19" t="s">
        <v>125</v>
      </c>
      <c r="G22" s="18">
        <f>DATE(YEAR(E22)+1,MONTH(E22),DAY(E22))</f>
        <v>44986</v>
      </c>
      <c r="H22" s="16" t="s">
        <v>181</v>
      </c>
    </row>
    <row r="23" spans="1:8" s="16" customFormat="1" x14ac:dyDescent="0.25">
      <c r="A23" s="16" t="s">
        <v>131</v>
      </c>
      <c r="B23" s="16" t="s">
        <v>132</v>
      </c>
      <c r="C23" s="20" t="s">
        <v>133</v>
      </c>
      <c r="D23" s="20"/>
      <c r="E23" s="18">
        <v>44652</v>
      </c>
      <c r="F23" s="19" t="s">
        <v>125</v>
      </c>
      <c r="G23" s="18">
        <f>DATE(YEAR(E23)+1,MONTH(E23),DAY(E23))</f>
        <v>45017</v>
      </c>
      <c r="H23" s="16" t="s">
        <v>181</v>
      </c>
    </row>
    <row r="24" spans="1:8" s="16" customFormat="1" x14ac:dyDescent="0.25">
      <c r="A24" s="16" t="s">
        <v>143</v>
      </c>
      <c r="B24" s="16" t="s">
        <v>144</v>
      </c>
      <c r="C24" s="33" t="s">
        <v>261</v>
      </c>
      <c r="D24" s="33" t="s">
        <v>260</v>
      </c>
      <c r="E24" s="34">
        <v>44652</v>
      </c>
      <c r="F24" s="16" t="s">
        <v>125</v>
      </c>
      <c r="G24" s="18">
        <f>DATE(YEAR(E24)+1,MONTH(E24),DAY(E24))</f>
        <v>45017</v>
      </c>
      <c r="H24" s="16" t="s">
        <v>181</v>
      </c>
    </row>
    <row r="25" spans="1:8" s="16" customFormat="1" x14ac:dyDescent="0.25">
      <c r="A25" s="16" t="s">
        <v>189</v>
      </c>
      <c r="B25" s="16" t="s">
        <v>190</v>
      </c>
      <c r="C25" s="23" t="s">
        <v>191</v>
      </c>
      <c r="D25" s="23" t="s">
        <v>119</v>
      </c>
      <c r="E25" s="18">
        <v>44652</v>
      </c>
      <c r="F25" s="16" t="s">
        <v>125</v>
      </c>
      <c r="G25" s="18">
        <f>DATE(YEAR(E25)+1,MONTH(E25),DAY(E25))</f>
        <v>45017</v>
      </c>
      <c r="H25" s="16" t="s">
        <v>183</v>
      </c>
    </row>
    <row r="26" spans="1:8" s="3" customFormat="1" x14ac:dyDescent="0.25">
      <c r="A26" s="16" t="s">
        <v>73</v>
      </c>
      <c r="B26" s="16" t="s">
        <v>74</v>
      </c>
      <c r="C26" s="17" t="s">
        <v>187</v>
      </c>
      <c r="D26" s="17" t="s">
        <v>119</v>
      </c>
      <c r="E26" s="18">
        <v>44652</v>
      </c>
      <c r="F26" s="19" t="s">
        <v>125</v>
      </c>
      <c r="G26" s="18">
        <f>DATE(YEAR(E26)+1,MONTH(E26),DAY(E26))</f>
        <v>45017</v>
      </c>
      <c r="H26" s="16" t="s">
        <v>183</v>
      </c>
    </row>
    <row r="27" spans="1:8" s="16" customFormat="1" x14ac:dyDescent="0.25">
      <c r="A27" s="16" t="s">
        <v>55</v>
      </c>
      <c r="B27" s="16" t="s">
        <v>56</v>
      </c>
      <c r="C27" s="17" t="s">
        <v>197</v>
      </c>
      <c r="D27" s="17"/>
      <c r="E27" s="18">
        <v>44958</v>
      </c>
      <c r="F27" s="19" t="s">
        <v>124</v>
      </c>
      <c r="G27" s="18">
        <f>DATE(YEAR(E27),MONTH(E27)+3,DAY(E27))</f>
        <v>45047</v>
      </c>
      <c r="H27" s="16" t="s">
        <v>184</v>
      </c>
    </row>
    <row r="28" spans="1:8" s="3" customFormat="1" x14ac:dyDescent="0.25">
      <c r="A28" s="16" t="s">
        <v>58</v>
      </c>
      <c r="B28" s="16" t="s">
        <v>59</v>
      </c>
      <c r="C28" s="17" t="s">
        <v>57</v>
      </c>
      <c r="D28" s="17"/>
      <c r="E28" s="18">
        <v>44958</v>
      </c>
      <c r="F28" s="19" t="s">
        <v>124</v>
      </c>
      <c r="G28" s="18">
        <f>DATE(YEAR(E28),MONTH(E28)+3,DAY(E28))</f>
        <v>45047</v>
      </c>
      <c r="H28" s="16" t="s">
        <v>184</v>
      </c>
    </row>
    <row r="29" spans="1:8" s="16" customFormat="1" x14ac:dyDescent="0.25">
      <c r="A29" s="35" t="s">
        <v>45</v>
      </c>
      <c r="B29" s="35" t="s">
        <v>46</v>
      </c>
      <c r="C29" s="17" t="s">
        <v>205</v>
      </c>
      <c r="D29" s="17" t="s">
        <v>205</v>
      </c>
      <c r="E29" s="36">
        <v>44501</v>
      </c>
      <c r="F29" s="37" t="s">
        <v>125</v>
      </c>
      <c r="G29" s="36">
        <v>45047</v>
      </c>
      <c r="H29" s="35" t="s">
        <v>181</v>
      </c>
    </row>
    <row r="30" spans="1:8" s="16" customFormat="1" x14ac:dyDescent="0.25">
      <c r="A30" s="16" t="s">
        <v>232</v>
      </c>
      <c r="B30" t="s">
        <v>278</v>
      </c>
      <c r="C30" s="31" t="s">
        <v>233</v>
      </c>
      <c r="D30" s="31" t="s">
        <v>107</v>
      </c>
      <c r="E30" s="18">
        <v>44986</v>
      </c>
      <c r="F30" s="19" t="s">
        <v>124</v>
      </c>
      <c r="G30" s="18">
        <f>DATE(YEAR(E30),MONTH(E30)+3,DAY(E30))</f>
        <v>45078</v>
      </c>
      <c r="H30" s="16" t="s">
        <v>180</v>
      </c>
    </row>
    <row r="31" spans="1:8" s="16" customFormat="1" x14ac:dyDescent="0.25">
      <c r="A31" s="16" t="s">
        <v>227</v>
      </c>
      <c r="B31" s="16" t="s">
        <v>279</v>
      </c>
      <c r="C31" s="17" t="s">
        <v>228</v>
      </c>
      <c r="D31" s="17" t="s">
        <v>101</v>
      </c>
      <c r="E31" s="1">
        <v>44986</v>
      </c>
      <c r="F31" s="19" t="s">
        <v>124</v>
      </c>
      <c r="G31" s="18">
        <f>DATE(YEAR(E31),MONTH(E31)+3,DAY(E31))</f>
        <v>45078</v>
      </c>
      <c r="H31" s="16" t="s">
        <v>180</v>
      </c>
    </row>
    <row r="32" spans="1:8" s="16" customFormat="1" x14ac:dyDescent="0.25">
      <c r="A32" s="16" t="s">
        <v>35</v>
      </c>
      <c r="B32" s="16" t="s">
        <v>269</v>
      </c>
      <c r="C32" s="17" t="s">
        <v>222</v>
      </c>
      <c r="D32" s="17" t="s">
        <v>101</v>
      </c>
      <c r="E32" s="1">
        <v>44986</v>
      </c>
      <c r="F32" s="19" t="s">
        <v>124</v>
      </c>
      <c r="G32" s="18">
        <f>DATE(YEAR(E32),MONTH(E32)+3,DAY(E32))</f>
        <v>45078</v>
      </c>
      <c r="H32" s="16" t="s">
        <v>180</v>
      </c>
    </row>
    <row r="33" spans="1:8" s="16" customFormat="1" x14ac:dyDescent="0.25">
      <c r="A33" s="16" t="s">
        <v>34</v>
      </c>
      <c r="B33" s="16" t="s">
        <v>271</v>
      </c>
      <c r="C33" s="31" t="s">
        <v>221</v>
      </c>
      <c r="D33" s="17" t="s">
        <v>101</v>
      </c>
      <c r="E33" s="1">
        <v>44986</v>
      </c>
      <c r="F33" s="19" t="s">
        <v>124</v>
      </c>
      <c r="G33" s="18">
        <f>DATE(YEAR(E33),MONTH(E33)+3,DAY(E33))</f>
        <v>45078</v>
      </c>
      <c r="H33" s="16" t="s">
        <v>180</v>
      </c>
    </row>
    <row r="34" spans="1:8" s="16" customFormat="1" x14ac:dyDescent="0.25">
      <c r="A34" s="16" t="s">
        <v>231</v>
      </c>
      <c r="B34" t="s">
        <v>285</v>
      </c>
      <c r="C34" s="31" t="s">
        <v>230</v>
      </c>
      <c r="D34" s="31" t="s">
        <v>107</v>
      </c>
      <c r="E34" s="18">
        <v>44986</v>
      </c>
      <c r="F34" s="19" t="s">
        <v>124</v>
      </c>
      <c r="G34" s="18">
        <f>DATE(YEAR(E34),MONTH(E34)+3,DAY(E34))</f>
        <v>45078</v>
      </c>
      <c r="H34" s="16" t="s">
        <v>180</v>
      </c>
    </row>
    <row r="35" spans="1:8" s="16" customFormat="1" x14ac:dyDescent="0.25">
      <c r="A35" s="16" t="s">
        <v>22</v>
      </c>
      <c r="B35" s="16" t="s">
        <v>285</v>
      </c>
      <c r="C35" s="17" t="s">
        <v>230</v>
      </c>
      <c r="D35" s="17" t="s">
        <v>107</v>
      </c>
      <c r="E35" s="18">
        <v>44986</v>
      </c>
      <c r="F35" s="19" t="s">
        <v>124</v>
      </c>
      <c r="G35" s="18">
        <f>DATE(YEAR(E35),MONTH(E35)+3,DAY(E35))</f>
        <v>45078</v>
      </c>
      <c r="H35" s="16" t="s">
        <v>180</v>
      </c>
    </row>
    <row r="36" spans="1:8" s="16" customFormat="1" x14ac:dyDescent="0.25">
      <c r="A36" s="16" t="s">
        <v>23</v>
      </c>
      <c r="B36" s="16" t="s">
        <v>278</v>
      </c>
      <c r="C36" s="31" t="s">
        <v>203</v>
      </c>
      <c r="D36" s="17" t="s">
        <v>107</v>
      </c>
      <c r="E36" s="18">
        <v>44986</v>
      </c>
      <c r="F36" s="19" t="s">
        <v>124</v>
      </c>
      <c r="G36" s="18">
        <f>DATE(YEAR(E36),MONTH(E36)+3,DAY(E36))</f>
        <v>45078</v>
      </c>
      <c r="H36" s="16" t="s">
        <v>180</v>
      </c>
    </row>
    <row r="37" spans="1:8" s="16" customFormat="1" x14ac:dyDescent="0.25">
      <c r="A37" s="16" t="s">
        <v>17</v>
      </c>
      <c r="B37" s="16" t="s">
        <v>266</v>
      </c>
      <c r="C37" s="31" t="s">
        <v>214</v>
      </c>
      <c r="D37" s="17" t="s">
        <v>104</v>
      </c>
      <c r="E37" s="18">
        <v>44986</v>
      </c>
      <c r="F37" s="19" t="s">
        <v>124</v>
      </c>
      <c r="G37" s="36">
        <f>DATE(YEAR(E37),MONTH(E37)+3,DAY(E37))</f>
        <v>45078</v>
      </c>
      <c r="H37" s="35" t="s">
        <v>180</v>
      </c>
    </row>
    <row r="38" spans="1:8" s="16" customFormat="1" x14ac:dyDescent="0.25">
      <c r="A38" s="16" t="s">
        <v>26</v>
      </c>
      <c r="B38" s="16" t="s">
        <v>267</v>
      </c>
      <c r="C38" s="17" t="s">
        <v>240</v>
      </c>
      <c r="D38" s="17" t="s">
        <v>108</v>
      </c>
      <c r="E38" s="18">
        <v>44986</v>
      </c>
      <c r="F38" s="19" t="s">
        <v>124</v>
      </c>
      <c r="G38" s="18">
        <f>DATE(YEAR(E38),MONTH(E38)+3,DAY(E38))</f>
        <v>45078</v>
      </c>
      <c r="H38" s="35" t="s">
        <v>180</v>
      </c>
    </row>
    <row r="39" spans="1:8" s="16" customFormat="1" x14ac:dyDescent="0.25">
      <c r="A39" s="35" t="s">
        <v>27</v>
      </c>
      <c r="B39" s="35" t="s">
        <v>268</v>
      </c>
      <c r="C39" s="31" t="s">
        <v>241</v>
      </c>
      <c r="D39" s="17" t="s">
        <v>109</v>
      </c>
      <c r="E39" s="36">
        <v>44986</v>
      </c>
      <c r="F39" s="37" t="s">
        <v>124</v>
      </c>
      <c r="G39" s="36">
        <f>DATE(YEAR(E39),MONTH(E39)+3,DAY(E39))</f>
        <v>45078</v>
      </c>
      <c r="H39" s="35" t="s">
        <v>180</v>
      </c>
    </row>
    <row r="40" spans="1:8" s="16" customFormat="1" x14ac:dyDescent="0.25">
      <c r="A40" s="16" t="s">
        <v>62</v>
      </c>
      <c r="B40" s="16" t="s">
        <v>63</v>
      </c>
      <c r="C40" s="17" t="s">
        <v>64</v>
      </c>
      <c r="D40" s="17"/>
      <c r="E40" s="18">
        <v>44713</v>
      </c>
      <c r="F40" s="16" t="s">
        <v>125</v>
      </c>
      <c r="G40" s="36">
        <f>DATE(YEAR(E40)+1,MONTH(E40),DAY(E40))</f>
        <v>45078</v>
      </c>
      <c r="H40" s="35" t="s">
        <v>185</v>
      </c>
    </row>
    <row r="41" spans="1:8" s="16" customFormat="1" x14ac:dyDescent="0.25">
      <c r="A41" s="16" t="s">
        <v>60</v>
      </c>
      <c r="B41" s="16" t="s">
        <v>61</v>
      </c>
      <c r="C41" s="17" t="s">
        <v>198</v>
      </c>
      <c r="D41" s="23" t="s">
        <v>141</v>
      </c>
      <c r="E41" s="18">
        <v>44713</v>
      </c>
      <c r="F41" s="19" t="s">
        <v>125</v>
      </c>
      <c r="G41" s="18">
        <f>DATE(YEAR(E41)+1,MONTH(E41),DAY(E41))</f>
        <v>45078</v>
      </c>
      <c r="H41" s="35" t="s">
        <v>181</v>
      </c>
    </row>
    <row r="42" spans="1:8" s="4" customFormat="1" x14ac:dyDescent="0.25">
      <c r="A42" s="35" t="s">
        <v>69</v>
      </c>
      <c r="B42" s="35" t="s">
        <v>70</v>
      </c>
      <c r="C42" s="31" t="s">
        <v>239</v>
      </c>
      <c r="D42" s="17" t="s">
        <v>238</v>
      </c>
      <c r="E42" s="18">
        <v>44713</v>
      </c>
      <c r="F42" s="37" t="s">
        <v>125</v>
      </c>
      <c r="G42" s="18">
        <f>DATE(YEAR(E42)+1,MONTH(E42),DAY(E42))</f>
        <v>45078</v>
      </c>
      <c r="H42" s="35" t="s">
        <v>183</v>
      </c>
    </row>
    <row r="43" spans="1:8" s="21" customFormat="1" x14ac:dyDescent="0.25">
      <c r="A43" s="21" t="s">
        <v>71</v>
      </c>
      <c r="B43" s="21" t="s">
        <v>72</v>
      </c>
      <c r="C43" s="26" t="s">
        <v>239</v>
      </c>
      <c r="D43" s="26" t="s">
        <v>238</v>
      </c>
      <c r="E43" s="22">
        <v>44713</v>
      </c>
      <c r="F43" s="27" t="s">
        <v>125</v>
      </c>
      <c r="G43" s="22">
        <f>DATE(YEAR(E43)+1,MONTH(E43),DAY(E43))</f>
        <v>45078</v>
      </c>
      <c r="H43" s="21" t="s">
        <v>183</v>
      </c>
    </row>
    <row r="44" spans="1:8" s="4" customFormat="1" x14ac:dyDescent="0.25">
      <c r="A44" s="16" t="s">
        <v>193</v>
      </c>
      <c r="B44" s="16" t="s">
        <v>286</v>
      </c>
      <c r="C44" s="33" t="s">
        <v>237</v>
      </c>
      <c r="D44" s="33" t="s">
        <v>236</v>
      </c>
      <c r="E44" s="18">
        <v>44713</v>
      </c>
      <c r="F44" s="16" t="s">
        <v>125</v>
      </c>
      <c r="G44" s="22">
        <f>DATE(YEAR(E44)+1,MONTH(E44),DAY(E44))</f>
        <v>45078</v>
      </c>
      <c r="H44" s="21" t="s">
        <v>180</v>
      </c>
    </row>
    <row r="45" spans="1:8" s="16" customFormat="1" x14ac:dyDescent="0.25">
      <c r="A45" s="16" t="s">
        <v>226</v>
      </c>
      <c r="B45" s="16" t="s">
        <v>280</v>
      </c>
      <c r="C45" s="17" t="s">
        <v>229</v>
      </c>
      <c r="D45" s="17" t="s">
        <v>101</v>
      </c>
      <c r="E45" s="1">
        <v>44987</v>
      </c>
      <c r="F45" s="19" t="s">
        <v>124</v>
      </c>
      <c r="G45" s="18">
        <f>DATE(YEAR(E45),MONTH(E45)+3,DAY(E45))</f>
        <v>45079</v>
      </c>
      <c r="H45" s="21" t="s">
        <v>180</v>
      </c>
    </row>
    <row r="46" spans="1:8" s="13" customFormat="1" x14ac:dyDescent="0.25">
      <c r="A46" s="21" t="s">
        <v>4</v>
      </c>
      <c r="B46" s="21" t="s">
        <v>281</v>
      </c>
      <c r="C46" s="26" t="s">
        <v>215</v>
      </c>
      <c r="D46" s="26" t="s">
        <v>101</v>
      </c>
      <c r="E46" s="1">
        <v>44988</v>
      </c>
      <c r="F46" s="27" t="s">
        <v>124</v>
      </c>
      <c r="G46" s="18">
        <f>DATE(YEAR(E46),MONTH(E46)+3,DAY(E46))</f>
        <v>45080</v>
      </c>
      <c r="H46" s="21" t="s">
        <v>180</v>
      </c>
    </row>
    <row r="47" spans="1:8" s="16" customFormat="1" x14ac:dyDescent="0.25">
      <c r="A47" s="16" t="s">
        <v>5</v>
      </c>
      <c r="B47" s="16" t="s">
        <v>282</v>
      </c>
      <c r="C47" s="17" t="s">
        <v>216</v>
      </c>
      <c r="D47" s="17" t="s">
        <v>101</v>
      </c>
      <c r="E47" s="1">
        <v>44989</v>
      </c>
      <c r="F47" s="19" t="s">
        <v>124</v>
      </c>
      <c r="G47" s="18">
        <f>DATE(YEAR(E47),MONTH(E47)+3,DAY(E47))</f>
        <v>45081</v>
      </c>
      <c r="H47" s="16" t="s">
        <v>180</v>
      </c>
    </row>
    <row r="48" spans="1:8" s="16" customFormat="1" x14ac:dyDescent="0.25">
      <c r="A48" s="16" t="s">
        <v>7</v>
      </c>
      <c r="B48" s="16" t="s">
        <v>287</v>
      </c>
      <c r="C48" s="23" t="s">
        <v>199</v>
      </c>
      <c r="D48" s="17" t="s">
        <v>102</v>
      </c>
      <c r="E48" s="18">
        <v>44743</v>
      </c>
      <c r="F48" s="19" t="s">
        <v>125</v>
      </c>
      <c r="G48" s="18">
        <f>DATE(YEAR(E48)+1,MONTH(E48),DAY(E48))</f>
        <v>45108</v>
      </c>
      <c r="H48" s="16" t="s">
        <v>180</v>
      </c>
    </row>
    <row r="49" spans="1:8" s="16" customFormat="1" x14ac:dyDescent="0.25">
      <c r="A49" s="16" t="s">
        <v>19</v>
      </c>
      <c r="B49" s="16" t="s">
        <v>288</v>
      </c>
      <c r="C49" s="17" t="s">
        <v>194</v>
      </c>
      <c r="D49" s="17" t="s">
        <v>195</v>
      </c>
      <c r="E49" s="18">
        <v>44743</v>
      </c>
      <c r="F49" s="19" t="s">
        <v>125</v>
      </c>
      <c r="G49" s="18">
        <f>DATE(YEAR(E49)+1,MONTH(E49),DAY(E49))</f>
        <v>45108</v>
      </c>
      <c r="H49" s="16" t="s">
        <v>180</v>
      </c>
    </row>
    <row r="50" spans="1:8" s="16" customFormat="1" x14ac:dyDescent="0.25">
      <c r="A50" s="16" t="s">
        <v>8</v>
      </c>
      <c r="B50" s="16" t="s">
        <v>289</v>
      </c>
      <c r="C50" s="17" t="s">
        <v>200</v>
      </c>
      <c r="D50" s="17" t="s">
        <v>102</v>
      </c>
      <c r="E50" s="18">
        <v>44743</v>
      </c>
      <c r="F50" s="19" t="s">
        <v>125</v>
      </c>
      <c r="G50" s="18">
        <f>DATE(YEAR(E50)+1,MONTH(E50),DAY(E50))</f>
        <v>45108</v>
      </c>
      <c r="H50" s="16" t="s">
        <v>180</v>
      </c>
    </row>
    <row r="51" spans="1:8" s="16" customFormat="1" x14ac:dyDescent="0.25">
      <c r="A51" s="16" t="s">
        <v>9</v>
      </c>
      <c r="B51" s="16" t="s">
        <v>290</v>
      </c>
      <c r="C51" s="17" t="s">
        <v>201</v>
      </c>
      <c r="D51" s="17" t="s">
        <v>102</v>
      </c>
      <c r="E51" s="18">
        <v>44743</v>
      </c>
      <c r="F51" s="19" t="s">
        <v>125</v>
      </c>
      <c r="G51" s="18">
        <f>DATE(YEAR(E51)+1,MONTH(E51),DAY(E51))</f>
        <v>45108</v>
      </c>
      <c r="H51" s="16" t="s">
        <v>180</v>
      </c>
    </row>
    <row r="52" spans="1:8" s="16" customFormat="1" x14ac:dyDescent="0.25">
      <c r="A52" s="16" t="s">
        <v>10</v>
      </c>
      <c r="B52" s="16" t="s">
        <v>291</v>
      </c>
      <c r="C52" s="17" t="s">
        <v>196</v>
      </c>
      <c r="D52" s="17" t="s">
        <v>102</v>
      </c>
      <c r="E52" s="18">
        <v>44743</v>
      </c>
      <c r="F52" s="19" t="s">
        <v>125</v>
      </c>
      <c r="G52" s="18">
        <f>DATE(YEAR(E52)+1,MONTH(E52),DAY(E52))</f>
        <v>45108</v>
      </c>
      <c r="H52" s="16" t="s">
        <v>180</v>
      </c>
    </row>
    <row r="53" spans="1:8" s="16" customFormat="1" x14ac:dyDescent="0.25">
      <c r="A53" s="16" t="s">
        <v>162</v>
      </c>
      <c r="B53" s="16" t="s">
        <v>163</v>
      </c>
      <c r="C53" s="33" t="s">
        <v>251</v>
      </c>
      <c r="D53" s="23" t="s">
        <v>164</v>
      </c>
      <c r="E53" s="18">
        <v>44958</v>
      </c>
      <c r="F53" s="19" t="s">
        <v>223</v>
      </c>
      <c r="G53" s="18">
        <f>DATE(YEAR(E53),MONTH(E53)+6,DAY(E53))</f>
        <v>45139</v>
      </c>
      <c r="H53" s="16" t="s">
        <v>185</v>
      </c>
    </row>
    <row r="54" spans="1:8" s="16" customFormat="1" x14ac:dyDescent="0.25">
      <c r="A54" s="16" t="s">
        <v>6</v>
      </c>
      <c r="B54" s="16" t="s">
        <v>292</v>
      </c>
      <c r="C54" s="17" t="s">
        <v>252</v>
      </c>
      <c r="D54" s="17" t="s">
        <v>253</v>
      </c>
      <c r="E54" s="18">
        <v>44805</v>
      </c>
      <c r="F54" s="19" t="s">
        <v>125</v>
      </c>
      <c r="G54" s="18">
        <f>DATE(YEAR(E54)+1,MONTH(E54),DAY(E54))</f>
        <v>45170</v>
      </c>
      <c r="H54" s="16" t="s">
        <v>180</v>
      </c>
    </row>
    <row r="55" spans="1:8" s="16" customFormat="1" x14ac:dyDescent="0.25">
      <c r="A55" s="35" t="s">
        <v>31</v>
      </c>
      <c r="B55" s="35" t="s">
        <v>293</v>
      </c>
      <c r="C55" s="17" t="s">
        <v>202</v>
      </c>
      <c r="D55" s="17" t="s">
        <v>113</v>
      </c>
      <c r="E55" s="36">
        <v>44805</v>
      </c>
      <c r="F55" s="37" t="s">
        <v>125</v>
      </c>
      <c r="G55" s="18">
        <f>DATE(YEAR(E55)+1,MONTH(E55),DAY(E55))</f>
        <v>45170</v>
      </c>
      <c r="H55" s="16" t="s">
        <v>180</v>
      </c>
    </row>
    <row r="56" spans="1:8" s="16" customFormat="1" x14ac:dyDescent="0.25">
      <c r="A56" s="16" t="s">
        <v>18</v>
      </c>
      <c r="B56" s="16" t="s">
        <v>294</v>
      </c>
      <c r="C56" s="17" t="s">
        <v>243</v>
      </c>
      <c r="D56" s="17" t="s">
        <v>242</v>
      </c>
      <c r="E56" s="18">
        <v>44805</v>
      </c>
      <c r="F56" s="19" t="s">
        <v>125</v>
      </c>
      <c r="G56" s="18">
        <f>DATE(YEAR(E56)+1,MONTH(E56),DAY(E56))</f>
        <v>45170</v>
      </c>
      <c r="H56" s="16" t="s">
        <v>180</v>
      </c>
    </row>
    <row r="57" spans="1:8" s="16" customFormat="1" x14ac:dyDescent="0.25">
      <c r="A57" s="16" t="s">
        <v>161</v>
      </c>
      <c r="B57" s="16" t="s">
        <v>295</v>
      </c>
      <c r="C57" s="23" t="s">
        <v>247</v>
      </c>
      <c r="D57" s="23" t="s">
        <v>160</v>
      </c>
      <c r="E57" s="18">
        <v>44805</v>
      </c>
      <c r="F57" s="16" t="s">
        <v>125</v>
      </c>
      <c r="G57" s="18">
        <f>DATE(YEAR(E57)+1,MONTH(E57),DAY(E57))</f>
        <v>45170</v>
      </c>
      <c r="H57" s="16" t="s">
        <v>180</v>
      </c>
    </row>
    <row r="58" spans="1:8" s="21" customFormat="1" x14ac:dyDescent="0.25">
      <c r="A58" s="21" t="s">
        <v>30</v>
      </c>
      <c r="B58" s="21" t="s">
        <v>296</v>
      </c>
      <c r="C58" s="26" t="s">
        <v>248</v>
      </c>
      <c r="D58" s="26" t="s">
        <v>112</v>
      </c>
      <c r="E58" s="22">
        <v>44805</v>
      </c>
      <c r="F58" s="27" t="s">
        <v>125</v>
      </c>
      <c r="G58" s="18">
        <f>DATE(YEAR(E58)+1,MONTH(E58),DAY(E58))</f>
        <v>45170</v>
      </c>
      <c r="H58" s="16" t="s">
        <v>180</v>
      </c>
    </row>
    <row r="59" spans="1:8" s="16" customFormat="1" x14ac:dyDescent="0.25">
      <c r="A59" s="16" t="s">
        <v>65</v>
      </c>
      <c r="B59" s="16" t="s">
        <v>66</v>
      </c>
      <c r="C59" s="17" t="s">
        <v>262</v>
      </c>
      <c r="D59" s="17" t="s">
        <v>127</v>
      </c>
      <c r="E59" s="18">
        <v>44866</v>
      </c>
      <c r="F59" s="19" t="s">
        <v>125</v>
      </c>
      <c r="G59" s="18">
        <f>DATE(YEAR(E59)+1,MONTH(E59),DAY(E59))</f>
        <v>45231</v>
      </c>
      <c r="H59" s="16" t="s">
        <v>181</v>
      </c>
    </row>
    <row r="60" spans="1:8" s="16" customFormat="1" x14ac:dyDescent="0.25">
      <c r="A60" s="16" t="s">
        <v>33</v>
      </c>
      <c r="B60" s="16" t="s">
        <v>297</v>
      </c>
      <c r="C60" s="17" t="s">
        <v>207</v>
      </c>
      <c r="D60" s="17" t="s">
        <v>115</v>
      </c>
      <c r="E60" s="18">
        <v>44866</v>
      </c>
      <c r="F60" s="19" t="s">
        <v>125</v>
      </c>
      <c r="G60" s="18">
        <f>DATE(YEAR(E60)+1,MONTH(E60),DAY(E60))</f>
        <v>45231</v>
      </c>
      <c r="H60" s="16" t="s">
        <v>180</v>
      </c>
    </row>
    <row r="61" spans="1:8" s="16" customFormat="1" x14ac:dyDescent="0.25">
      <c r="A61" s="16" t="s">
        <v>159</v>
      </c>
      <c r="B61" s="16" t="s">
        <v>270</v>
      </c>
      <c r="C61" s="33" t="s">
        <v>169</v>
      </c>
      <c r="D61" s="23" t="s">
        <v>160</v>
      </c>
      <c r="E61" s="18">
        <v>44896</v>
      </c>
      <c r="F61" s="16" t="s">
        <v>125</v>
      </c>
      <c r="G61" s="18">
        <f>DATE(YEAR(E61)+1,MONTH(E61),DAY(E61))</f>
        <v>45261</v>
      </c>
      <c r="H61" s="16" t="s">
        <v>180</v>
      </c>
    </row>
    <row r="62" spans="1:8" s="16" customFormat="1" x14ac:dyDescent="0.25">
      <c r="A62" s="16" t="s">
        <v>11</v>
      </c>
      <c r="B62" s="16" t="s">
        <v>298</v>
      </c>
      <c r="C62" s="17" t="s">
        <v>265</v>
      </c>
      <c r="D62" s="17" t="s">
        <v>103</v>
      </c>
      <c r="E62" s="18">
        <v>44896</v>
      </c>
      <c r="F62" s="19" t="s">
        <v>125</v>
      </c>
      <c r="G62" s="18">
        <f>DATE(YEAR(E62)+1,MONTH(E62),DAY(E62))</f>
        <v>45261</v>
      </c>
      <c r="H62" s="16" t="s">
        <v>180</v>
      </c>
    </row>
    <row r="63" spans="1:8" s="4" customFormat="1" x14ac:dyDescent="0.25">
      <c r="A63" s="16" t="s">
        <v>29</v>
      </c>
      <c r="B63" s="16" t="s">
        <v>299</v>
      </c>
      <c r="C63" s="31" t="s">
        <v>257</v>
      </c>
      <c r="D63" s="17" t="s">
        <v>111</v>
      </c>
      <c r="E63" s="18">
        <v>44896</v>
      </c>
      <c r="F63" s="19" t="s">
        <v>125</v>
      </c>
      <c r="G63" s="18">
        <f>DATE(YEAR(E63)+1,MONTH(E63),DAY(E63))</f>
        <v>45261</v>
      </c>
      <c r="H63" s="16" t="s">
        <v>180</v>
      </c>
    </row>
    <row r="64" spans="1:8" s="4" customFormat="1" x14ac:dyDescent="0.25">
      <c r="A64" s="16" t="s">
        <v>32</v>
      </c>
      <c r="B64" s="16" t="s">
        <v>300</v>
      </c>
      <c r="C64" s="17" t="s">
        <v>213</v>
      </c>
      <c r="D64" s="17" t="s">
        <v>114</v>
      </c>
      <c r="E64" s="18">
        <v>44896</v>
      </c>
      <c r="F64" s="19" t="s">
        <v>125</v>
      </c>
      <c r="G64" s="18">
        <f>DATE(YEAR(E64)+1,MONTH(E64),DAY(E64))</f>
        <v>45261</v>
      </c>
      <c r="H64" s="16" t="s">
        <v>180</v>
      </c>
    </row>
    <row r="65" spans="1:8" s="16" customFormat="1" x14ac:dyDescent="0.25">
      <c r="A65" s="16" t="s">
        <v>78</v>
      </c>
      <c r="B65" s="16" t="s">
        <v>79</v>
      </c>
      <c r="C65" s="31" t="s">
        <v>304</v>
      </c>
      <c r="D65" s="17" t="s">
        <v>263</v>
      </c>
      <c r="E65" s="18">
        <v>44927</v>
      </c>
      <c r="F65" s="19" t="s">
        <v>125</v>
      </c>
      <c r="G65" s="18">
        <f>DATE(YEAR(E65)+1,MONTH(E65),DAY(E65))</f>
        <v>45292</v>
      </c>
      <c r="H65" s="16" t="s">
        <v>183</v>
      </c>
    </row>
    <row r="66" spans="1:8" s="16" customFormat="1" x14ac:dyDescent="0.25">
      <c r="A66" s="16" t="s">
        <v>40</v>
      </c>
      <c r="B66" s="16" t="s">
        <v>41</v>
      </c>
      <c r="C66" s="23" t="s">
        <v>139</v>
      </c>
      <c r="D66" s="17" t="s">
        <v>42</v>
      </c>
      <c r="E66" s="18">
        <v>44927</v>
      </c>
      <c r="F66" s="19" t="s">
        <v>125</v>
      </c>
      <c r="G66" s="18">
        <f>DATE(YEAR(E66),MONTH(E66)+12,DAY(E66))</f>
        <v>45292</v>
      </c>
      <c r="H66" s="16" t="s">
        <v>181</v>
      </c>
    </row>
    <row r="67" spans="1:8" s="16" customFormat="1" x14ac:dyDescent="0.25">
      <c r="A67" s="16" t="s">
        <v>81</v>
      </c>
      <c r="B67" s="16" t="s">
        <v>82</v>
      </c>
      <c r="C67" s="17" t="s">
        <v>264</v>
      </c>
      <c r="D67" s="23" t="s">
        <v>263</v>
      </c>
      <c r="E67" s="18">
        <v>44927</v>
      </c>
      <c r="F67" s="19" t="s">
        <v>125</v>
      </c>
      <c r="G67" s="18">
        <f>DATE(YEAR(E67)+1,MONTH(E67),DAY(E67))</f>
        <v>45292</v>
      </c>
      <c r="H67" s="16" t="s">
        <v>183</v>
      </c>
    </row>
    <row r="68" spans="1:8" s="16" customFormat="1" x14ac:dyDescent="0.25">
      <c r="A68" s="16" t="s">
        <v>97</v>
      </c>
      <c r="B68" s="16" t="s">
        <v>98</v>
      </c>
      <c r="C68" s="20" t="s">
        <v>80</v>
      </c>
      <c r="D68" s="17" t="s">
        <v>120</v>
      </c>
      <c r="E68" s="18">
        <v>45017</v>
      </c>
      <c r="F68" s="19" t="s">
        <v>125</v>
      </c>
      <c r="G68" s="18">
        <f>DATE(YEAR(E68)+1,MONTH(E68),DAY(E68))</f>
        <v>45383</v>
      </c>
      <c r="H68" s="16" t="s">
        <v>183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128</v>
      </c>
      <c r="B70" s="16" t="s">
        <v>76</v>
      </c>
      <c r="C70" s="20" t="s">
        <v>130</v>
      </c>
      <c r="D70" s="20" t="s">
        <v>129</v>
      </c>
      <c r="E70" s="18">
        <v>43435</v>
      </c>
      <c r="F70" s="18" t="s">
        <v>135</v>
      </c>
      <c r="G70" s="18"/>
      <c r="H70" s="16" t="s">
        <v>183</v>
      </c>
    </row>
    <row r="71" spans="1:8" s="16" customFormat="1" x14ac:dyDescent="0.25">
      <c r="A71" s="16" t="s">
        <v>75</v>
      </c>
      <c r="B71" s="16" t="s">
        <v>76</v>
      </c>
      <c r="C71" s="17" t="s">
        <v>77</v>
      </c>
      <c r="D71" s="17" t="s">
        <v>118</v>
      </c>
      <c r="E71" s="18">
        <v>43447</v>
      </c>
      <c r="F71" s="18" t="s">
        <v>135</v>
      </c>
      <c r="G71" s="18"/>
      <c r="H71" s="16" t="s">
        <v>183</v>
      </c>
    </row>
    <row r="72" spans="1:8" s="16" customFormat="1" x14ac:dyDescent="0.25">
      <c r="A72" s="4" t="s">
        <v>15</v>
      </c>
      <c r="B72" s="4" t="s">
        <v>301</v>
      </c>
      <c r="C72" s="10" t="s">
        <v>13</v>
      </c>
      <c r="D72" s="10"/>
      <c r="E72" s="8">
        <v>43466</v>
      </c>
      <c r="F72" s="9" t="s">
        <v>125</v>
      </c>
      <c r="G72" s="8"/>
      <c r="H72" s="4" t="s">
        <v>13</v>
      </c>
    </row>
    <row r="73" spans="1:8" s="16" customFormat="1" x14ac:dyDescent="0.25">
      <c r="A73" s="2" t="s">
        <v>83</v>
      </c>
      <c r="B73" s="2" t="s">
        <v>84</v>
      </c>
      <c r="C73" s="28" t="s">
        <v>157</v>
      </c>
      <c r="D73" s="14" t="s">
        <v>121</v>
      </c>
      <c r="E73" s="15">
        <v>43831</v>
      </c>
      <c r="F73" s="29" t="s">
        <v>125</v>
      </c>
      <c r="G73" s="15"/>
      <c r="H73" s="2" t="s">
        <v>183</v>
      </c>
    </row>
    <row r="74" spans="1:8" s="16" customFormat="1" x14ac:dyDescent="0.25">
      <c r="A74" s="16" t="s">
        <v>93</v>
      </c>
      <c r="B74" s="16" t="s">
        <v>93</v>
      </c>
      <c r="C74" s="20" t="s">
        <v>13</v>
      </c>
      <c r="D74" s="17" t="s">
        <v>94</v>
      </c>
      <c r="E74" s="18">
        <v>43831</v>
      </c>
      <c r="F74" s="16" t="s">
        <v>125</v>
      </c>
      <c r="G74" s="18"/>
      <c r="H74" s="16" t="s">
        <v>13</v>
      </c>
    </row>
    <row r="75" spans="1:8" s="16" customFormat="1" x14ac:dyDescent="0.25">
      <c r="A75" s="2" t="s">
        <v>153</v>
      </c>
      <c r="B75" s="2" t="s">
        <v>154</v>
      </c>
      <c r="C75" s="14" t="s">
        <v>156</v>
      </c>
      <c r="D75" s="14" t="s">
        <v>155</v>
      </c>
      <c r="E75" s="15">
        <v>43908</v>
      </c>
      <c r="F75" s="2" t="s">
        <v>125</v>
      </c>
      <c r="G75" s="15"/>
      <c r="H75" s="2" t="s">
        <v>183</v>
      </c>
    </row>
    <row r="76" spans="1:8" s="16" customFormat="1" x14ac:dyDescent="0.25">
      <c r="A76" s="4" t="s">
        <v>12</v>
      </c>
      <c r="B76" s="4" t="s">
        <v>302</v>
      </c>
      <c r="C76" s="4" t="s">
        <v>13</v>
      </c>
      <c r="D76" s="4"/>
      <c r="E76" s="8">
        <v>43916</v>
      </c>
      <c r="F76" s="9" t="s">
        <v>125</v>
      </c>
      <c r="G76" s="8"/>
      <c r="H76" s="4" t="s">
        <v>13</v>
      </c>
    </row>
    <row r="77" spans="1:8" s="16" customFormat="1" x14ac:dyDescent="0.25">
      <c r="A77" s="16" t="s">
        <v>87</v>
      </c>
      <c r="B77" s="16" t="s">
        <v>88</v>
      </c>
      <c r="C77" s="17" t="s">
        <v>13</v>
      </c>
      <c r="D77" s="20"/>
      <c r="E77" s="18">
        <v>43950</v>
      </c>
      <c r="F77" s="19" t="s">
        <v>125</v>
      </c>
      <c r="G77" s="18"/>
      <c r="H77" s="16" t="s">
        <v>13</v>
      </c>
    </row>
    <row r="78" spans="1:8" s="16" customFormat="1" x14ac:dyDescent="0.25">
      <c r="A78" s="16" t="s">
        <v>91</v>
      </c>
      <c r="B78" s="16" t="s">
        <v>92</v>
      </c>
      <c r="C78" s="17" t="s">
        <v>158</v>
      </c>
      <c r="D78" s="17" t="s">
        <v>122</v>
      </c>
      <c r="E78" s="18">
        <v>43950</v>
      </c>
      <c r="F78" s="19" t="s">
        <v>125</v>
      </c>
      <c r="G78" s="18"/>
      <c r="H78" s="16" t="s">
        <v>183</v>
      </c>
    </row>
    <row r="79" spans="1:8" s="16" customFormat="1" x14ac:dyDescent="0.25">
      <c r="A79" s="4" t="s">
        <v>166</v>
      </c>
      <c r="B79" s="4" t="s">
        <v>167</v>
      </c>
      <c r="C79" s="7" t="s">
        <v>168</v>
      </c>
      <c r="D79" s="7" t="s">
        <v>225</v>
      </c>
      <c r="E79" s="8">
        <v>44044</v>
      </c>
      <c r="F79" s="4" t="s">
        <v>125</v>
      </c>
      <c r="G79" s="8"/>
      <c r="H79" s="4" t="s">
        <v>181</v>
      </c>
    </row>
    <row r="80" spans="1:8" s="16" customFormat="1" x14ac:dyDescent="0.25">
      <c r="A80" s="4" t="s">
        <v>142</v>
      </c>
      <c r="B80" s="4" t="s">
        <v>303</v>
      </c>
      <c r="C80" s="7" t="s">
        <v>136</v>
      </c>
      <c r="D80" s="7" t="s">
        <v>136</v>
      </c>
      <c r="E80" s="8">
        <v>44166</v>
      </c>
      <c r="F80" s="9" t="s">
        <v>125</v>
      </c>
      <c r="G80" s="8"/>
      <c r="H80" s="4" t="s">
        <v>180</v>
      </c>
    </row>
    <row r="81" spans="1:8" s="16" customFormat="1" x14ac:dyDescent="0.25">
      <c r="A81" s="16" t="s">
        <v>89</v>
      </c>
      <c r="B81" s="16" t="s">
        <v>90</v>
      </c>
      <c r="C81" s="17" t="s">
        <v>175</v>
      </c>
      <c r="D81" s="17" t="s">
        <v>174</v>
      </c>
      <c r="E81" s="18">
        <v>44166</v>
      </c>
      <c r="F81" s="19" t="s">
        <v>125</v>
      </c>
      <c r="G81" s="18"/>
      <c r="H81" s="16" t="s">
        <v>183</v>
      </c>
    </row>
    <row r="82" spans="1:8" s="16" customFormat="1" x14ac:dyDescent="0.25">
      <c r="A82" s="16" t="s">
        <v>67</v>
      </c>
      <c r="B82" s="16" t="s">
        <v>68</v>
      </c>
      <c r="C82" s="17" t="s">
        <v>244</v>
      </c>
      <c r="D82" s="17" t="s">
        <v>117</v>
      </c>
      <c r="E82" s="18">
        <v>44986</v>
      </c>
      <c r="F82" s="19" t="s">
        <v>125</v>
      </c>
      <c r="G82" s="18"/>
      <c r="H82" s="16" t="s">
        <v>181</v>
      </c>
    </row>
    <row r="83" spans="1:8" s="2" customFormat="1" x14ac:dyDescent="0.25">
      <c r="A83" s="4" t="s">
        <v>208</v>
      </c>
      <c r="B83" s="4" t="s">
        <v>209</v>
      </c>
      <c r="C83" s="7" t="s">
        <v>211</v>
      </c>
      <c r="D83" s="7" t="s">
        <v>210</v>
      </c>
      <c r="E83" s="8">
        <v>44256</v>
      </c>
      <c r="F83" s="4"/>
      <c r="G83" s="8"/>
      <c r="H83" s="4" t="s">
        <v>212</v>
      </c>
    </row>
    <row r="84" spans="1:8" s="16" customFormat="1" x14ac:dyDescent="0.25">
      <c r="A84" s="4" t="s">
        <v>147</v>
      </c>
      <c r="B84" s="4" t="s">
        <v>146</v>
      </c>
      <c r="C84" s="7" t="s">
        <v>145</v>
      </c>
      <c r="D84" s="7"/>
      <c r="E84" s="8"/>
      <c r="F84" s="4"/>
      <c r="G84" s="8"/>
      <c r="H84" s="4" t="s">
        <v>181</v>
      </c>
    </row>
    <row r="85" spans="1:8" s="4" customFormat="1" x14ac:dyDescent="0.25">
      <c r="A85" s="2" t="s">
        <v>165</v>
      </c>
      <c r="B85" s="2" t="s">
        <v>165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66" r:id="rId1" xr:uid="{00000000-0004-0000-0000-00001A000000}"/>
    <hyperlink ref="C12" r:id="rId2" xr:uid="{00000000-0004-0000-0000-00001D000000}"/>
    <hyperlink ref="C15" r:id="rId3" xr:uid="{00000000-0004-0000-0000-000020000000}"/>
    <hyperlink ref="C27" r:id="rId4" xr:uid="{00000000-0004-0000-0000-000021000000}"/>
    <hyperlink ref="C28" r:id="rId5" xr:uid="{00000000-0004-0000-0000-000022000000}"/>
    <hyperlink ref="C40" r:id="rId6" xr:uid="{00000000-0004-0000-0000-000024000000}"/>
    <hyperlink ref="C71" r:id="rId7" xr:uid="{00000000-0004-0000-0000-00002D000000}"/>
    <hyperlink ref="C81" r:id="rId8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9" xr:uid="{00000000-0004-0000-0000-000032000000}"/>
    <hyperlink ref="C68" r:id="rId10" xr:uid="{00000000-0004-0000-0000-000034000000}"/>
    <hyperlink ref="D46" r:id="rId11" xr:uid="{00000000-0004-0000-0000-000035000000}"/>
    <hyperlink ref="D47" r:id="rId12" xr:uid="{00000000-0004-0000-0000-000036000000}"/>
    <hyperlink ref="D48" r:id="rId13" xr:uid="{00000000-0004-0000-0000-000038000000}"/>
    <hyperlink ref="D37" r:id="rId14" xr:uid="{00000000-0004-0000-0000-00003C000000}"/>
    <hyperlink ref="D49" r:id="rId15" xr:uid="{00000000-0004-0000-0000-000040000000}"/>
    <hyperlink ref="D10" r:id="rId16" xr:uid="{00000000-0004-0000-0000-000041000000}"/>
    <hyperlink ref="D38" r:id="rId17" xr:uid="{00000000-0004-0000-0000-000043000000}"/>
    <hyperlink ref="D39" r:id="rId18" xr:uid="{00000000-0004-0000-0000-000044000000}"/>
    <hyperlink ref="D63" r:id="rId19" xr:uid="{00000000-0004-0000-0000-000046000000}"/>
    <hyperlink ref="D58" r:id="rId20" xr:uid="{00000000-0004-0000-0000-000047000000}"/>
    <hyperlink ref="D55" r:id="rId21" xr:uid="{00000000-0004-0000-0000-000048000000}"/>
    <hyperlink ref="D64" r:id="rId22" xr:uid="{00000000-0004-0000-0000-000049000000}"/>
    <hyperlink ref="D60" r:id="rId23" xr:uid="{00000000-0004-0000-0000-00004A000000}"/>
    <hyperlink ref="D33" r:id="rId24" xr:uid="{00000000-0004-0000-0000-00004B000000}"/>
    <hyperlink ref="D32" r:id="rId25" xr:uid="{00000000-0004-0000-0000-00004C000000}"/>
    <hyperlink ref="D4" r:id="rId26" xr:uid="{00000000-0004-0000-0000-00004E000000}"/>
    <hyperlink ref="D5" r:id="rId27" xr:uid="{00000000-0004-0000-0000-00004F000000}"/>
    <hyperlink ref="D82" r:id="rId28" xr:uid="{00000000-0004-0000-0000-000052000000}"/>
    <hyperlink ref="D71" r:id="rId29" xr:uid="{00000000-0004-0000-0000-000055000000}"/>
    <hyperlink ref="D18" r:id="rId30" xr:uid="{00000000-0004-0000-0000-00005A000000}"/>
    <hyperlink ref="D62" r:id="rId31" xr:uid="{00000000-0004-0000-0000-00005B000000}"/>
    <hyperlink ref="D35" r:id="rId32" xr:uid="{00000000-0004-0000-0000-00005C000000}"/>
    <hyperlink ref="D59" r:id="rId33" xr:uid="{00000000-0004-0000-0000-00005D000000}"/>
    <hyperlink ref="D78" r:id="rId34" location="thescottishnationalaccountsprogramme(snap)" xr:uid="{00000000-0004-0000-0000-00005E000000}"/>
    <hyperlink ref="D70" r:id="rId35" xr:uid="{00000000-0004-0000-0000-00005F000000}"/>
    <hyperlink ref="C70" r:id="rId36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1" r:id="rId37" xr:uid="{00000000-0004-0000-0000-000063000000}"/>
    <hyperlink ref="D52" r:id="rId38" xr:uid="{00000000-0004-0000-0000-000064000000}"/>
    <hyperlink ref="C47" r:id="rId39" xr:uid="{00000000-0004-0000-0000-000067000000}"/>
    <hyperlink ref="D17" r:id="rId40" xr:uid="{00000000-0004-0000-0000-000069000000}"/>
    <hyperlink ref="D7" r:id="rId41" xr:uid="{00000000-0004-0000-0000-00006D000000}"/>
    <hyperlink ref="D8" r:id="rId42" xr:uid="{00000000-0004-0000-0000-00006E000000}"/>
    <hyperlink ref="C66" r:id="rId43" xr:uid="{00000000-0004-0000-0000-00006F000000}"/>
    <hyperlink ref="D12" r:id="rId44" xr:uid="{00000000-0004-0000-0000-000071000000}"/>
    <hyperlink ref="D41" r:id="rId45" xr:uid="{00000000-0004-0000-0000-000072000000}"/>
    <hyperlink ref="D68" r:id="rId46" xr:uid="{00000000-0004-0000-0000-000073000000}"/>
    <hyperlink ref="D26" r:id="rId47" xr:uid="{00000000-0004-0000-0000-000074000000}"/>
    <hyperlink ref="C80" r:id="rId48" xr:uid="{52E842E9-D247-4F78-88A0-217490DB26DC}"/>
    <hyperlink ref="C84" r:id="rId49" xr:uid="{74E28334-8574-4123-8AF4-3B16A49B29E4}"/>
    <hyperlink ref="D14" r:id="rId50" xr:uid="{FEB7188F-6069-4320-A732-0D5E6CE94251}"/>
    <hyperlink ref="C9" r:id="rId51" location="thumbchart-c23042756505310535-n95432" display="https://www.ofgem.gov.uk/data-portal/retail-market-indicators - thumbchart-c23042756505310535-n95432" xr:uid="{B9F0501D-AFB8-4B4D-953F-E3BC7D924F18}"/>
    <hyperlink ref="D75" r:id="rId52" xr:uid="{C4988921-2E24-4390-A3C9-361CEE63651F}"/>
    <hyperlink ref="C75" r:id="rId53" xr:uid="{CE0718F8-A335-45DA-B5B6-2421993AC8CB}"/>
    <hyperlink ref="D73" r:id="rId54" xr:uid="{00000000-0004-0000-0000-000057000000}"/>
    <hyperlink ref="C73" r:id="rId55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6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61" r:id="rId57" xr:uid="{E22CB7C1-666E-4646-9C00-4EF366985FA6}"/>
    <hyperlink ref="D57" r:id="rId58" xr:uid="{C15CAB16-DAA4-4A78-A179-22DF9AF423CA}"/>
    <hyperlink ref="D53" r:id="rId59" xr:uid="{8B65AF1A-CD33-4F88-B1C9-E10EB9EE5FF4}"/>
    <hyperlink ref="C79" r:id="rId60" xr:uid="{3583A0F4-B6F6-49D3-A2BB-E1CDFB8779A8}"/>
    <hyperlink ref="C48" r:id="rId61" xr:uid="{34113D8D-8455-4C83-A88E-E572A167879B}"/>
    <hyperlink ref="D36" r:id="rId62" xr:uid="{C42D263B-7A21-4C4F-AAFE-41FDFE76DA53}"/>
    <hyperlink ref="D19" r:id="rId63" xr:uid="{4EFECAF4-5CA2-4557-92F4-F13F0A656C5D}"/>
    <hyperlink ref="C26" r:id="rId64" xr:uid="{C1166389-9A68-4C55-83E9-EB5BD8DADF18}"/>
    <hyperlink ref="D13" r:id="rId65" xr:uid="{C3B710A7-8E88-451D-9260-4AA730AA1243}"/>
    <hyperlink ref="C55" r:id="rId66" xr:uid="{BB13BC3C-E626-484C-AA42-B69F61990E6E}"/>
    <hyperlink ref="D16" r:id="rId67" xr:uid="{73FBBA2B-41BE-4232-BC94-02C4A2A4337B}"/>
    <hyperlink ref="C83" r:id="rId68" xr:uid="{A927D557-DFDB-4AEC-9C52-943C822A7BE5}"/>
    <hyperlink ref="D11" r:id="rId69" xr:uid="{5E427227-A3F5-46D0-8ECB-B66F05FAEBD8}"/>
    <hyperlink ref="C46" r:id="rId70" xr:uid="{6DB047C4-8112-4490-900E-290196538556}"/>
    <hyperlink ref="D29" r:id="rId71" xr:uid="{67D6AD3A-CFA5-47C4-810A-48270F828F99}"/>
    <hyperlink ref="C2" r:id="rId72" xr:uid="{4C72A6B4-2143-4394-ACD1-16D3C6165A5F}"/>
    <hyperlink ref="D20" r:id="rId73" xr:uid="{EA182F35-D107-4521-B8E4-9E0E60BC090E}"/>
    <hyperlink ref="D79" r:id="rId74" xr:uid="{A67B8192-CA33-4287-8573-5F8945F7CDF9}"/>
    <hyperlink ref="C24" r:id="rId75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6" xr:uid="{A4ADEDF4-32C7-4488-98D2-687C6E9BF5A8}"/>
    <hyperlink ref="D83" r:id="rId77" xr:uid="{DCF7F52D-E031-45FE-92A8-99FFA2843EDB}"/>
    <hyperlink ref="C10" r:id="rId78" xr:uid="{11A5D28F-2D00-4B9D-9605-5F4934D79928}"/>
    <hyperlink ref="D31" r:id="rId79" xr:uid="{827D302C-F2CA-4368-96E2-7C5D378EBAE6}"/>
    <hyperlink ref="D45" r:id="rId80" xr:uid="{CE79BA0C-757C-4235-AD05-E6F068C48C54}"/>
    <hyperlink ref="C31" r:id="rId81" xr:uid="{BA76B832-6529-4B09-839B-7DA26362F7E2}"/>
    <hyperlink ref="C35" r:id="rId82" xr:uid="{ECC5282C-1FA2-4F19-91E4-CD4CFCB06235}"/>
    <hyperlink ref="C30" r:id="rId83" xr:uid="{46D15876-509D-4040-8ACA-A1265F19D3E1}"/>
    <hyperlink ref="C17" r:id="rId84" xr:uid="{AC152226-69FF-4698-8A05-D7FE289A723A}"/>
    <hyperlink ref="C5" r:id="rId85" xr:uid="{3000F582-61CB-4173-A59B-870C4FE2AB75}"/>
    <hyperlink ref="C14" r:id="rId86" xr:uid="{37CFE1F4-0E77-4820-B8D8-DF572D5ECBB2}"/>
    <hyperlink ref="D21" r:id="rId87" location="quarterlygrossdomesticproduct(gdp)" xr:uid="{74C8EEDC-6067-426A-AE0B-7402E4DFA196}"/>
    <hyperlink ref="C6" r:id="rId88" xr:uid="{EBBB8C92-CAE7-4603-AEA2-0D438D30DD02}"/>
    <hyperlink ref="D34" r:id="rId89" xr:uid="{47A29FD3-E1FE-4255-B416-F01539F6BDFE}"/>
    <hyperlink ref="C36" r:id="rId90" xr:uid="{B54C112E-597A-4409-B9BF-5C0D471D20C6}"/>
    <hyperlink ref="C33" r:id="rId91" xr:uid="{9629372E-78CB-4510-8C81-0128E1BFBF53}"/>
    <hyperlink ref="C37" r:id="rId92" xr:uid="{5238C2C1-4095-4C31-BF6E-25170A443699}"/>
    <hyperlink ref="D44" r:id="rId93" xr:uid="{B0D73686-B77C-4FE1-8404-4CC045E5C7F1}"/>
    <hyperlink ref="C44" r:id="rId94" xr:uid="{27A6FF43-926C-44C6-897E-8B125E5AD7FA}"/>
    <hyperlink ref="C42" r:id="rId95" xr:uid="{F58B7D0B-35FB-4A94-A1E6-AF8EB6FB21BF}"/>
    <hyperlink ref="C13" r:id="rId96" xr:uid="{00BB129D-D5A2-40B8-82DE-D729F07874E2}"/>
    <hyperlink ref="C16" r:id="rId97" xr:uid="{697F69A6-80B5-43A3-B48F-4C6250BA39A2}"/>
    <hyperlink ref="C63" r:id="rId98" xr:uid="{5B6E2066-FB6E-45C7-8042-6748245C029E}"/>
    <hyperlink ref="C20" r:id="rId99" xr:uid="{61BEAFD6-8542-4172-94BF-7ACCDCB0C9AB}"/>
    <hyperlink ref="C61" r:id="rId100" xr:uid="{B920E25B-4454-4410-BB00-101F50B92D85}"/>
    <hyperlink ref="C65" r:id="rId101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24" r:id="rId102" xr:uid="{0E1A9E40-DD7A-451D-8162-15B332F5BFF3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2023-04-14T14:57:59Z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