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97C7F9B3-D270-4747-9AF0-99742E959292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<sst xmlns="http://schemas.openxmlformats.org/spreadsheetml/2006/main" count="472" uniqueCount="297">
  <si>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</si>
  <si>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</si>
  <si>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</si>
  <si>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</si>
  <si>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</si>
  <si>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</si>
  <si>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</si>
  <si>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</si>
  <si>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</si>
  <si>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</si>
  <si>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</si>
  <si>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</si>
  <si>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</si>
  <si>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</si>
  <si>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</si>
  <si>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</si>
  <si>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</si>
  <si>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</si>
  <si>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</si>
  <si>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</si>
  <si>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</si>
  <si>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</si>
  <si>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</si>
  <si>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</si>
  <si>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</si>
  <si>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</si>
  <si>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</si>
  <si>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</si>
  <si>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</si>
  <si>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</si>
  <si>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</si>
  <si>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</si>
  <si>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</si>
  <si>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</si>
  <si>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</si>
  <si>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</si>
  <si>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</si>
  <si>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</si>
  <si>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</si>
  <si>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</si>
  <si>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</si>
  <si>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</si>
  <si>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</si>
  <si>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</si>
  <si>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</si>
  <si>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</si>
  <si>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</si>
  <si>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</si>
  <si>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</si>
  <si>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</si>
  <si>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</si>
  <si>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</si>
  <si>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</si>
  <si>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</si>
  <si>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</si>
  <si>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</si>
  <si>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</si>
  <si>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</si>
  <si>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</si>
  <si>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</si>
  <si>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</si>
  <si>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</si>
  <si>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</si>
  <si>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</si>
  <si>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</si>
  <si>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</si>
  <si>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</si>
  <si>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</si>
  <si>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</si>
  <si>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</si>
  <si>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</si>
  <si>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</si>
  <si>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</si>
  <si>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</si>
  <si>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</si>
  <si>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</si>
  <si>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</si>
  <si>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</si>
  <si>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</si>
  <si>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</si>
  <si>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</si>
  <si>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</si>
  <si>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</si>
  <si>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</si>
  <si>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</si>
  <si>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</si>
  <si>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</si>
  <si>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</si>
  <si>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</si>
  <si>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</si>
  <si>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</si>
  <si>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</si>
  <si>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</si>
  <si>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</si>
  <si>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</si>
  <si>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</si>
  <si>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</si>
  <si>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</si>
  <si>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</si>
  <si>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</si>
  <si>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</si>
  <si>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</si>
  <si>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</si>
  <si>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</si>
  <si>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</si>
  <si>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</si>
  <si>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</si>
  <si>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</si>
  <si>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</si>
  <si>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</si>
  <si>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</si>
  <si>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</si>
  <si>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</si>
  <si>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</si>
  <si>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</si>
  <si>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</si>
  <si>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</si>
  <si>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</si>
  <si>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</si>
  <si>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</si>
  <si>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</si>
  <si>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</si>
  <si>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</si>
  <si>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</si>
  <si>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</si>
  <si>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</si>
  <si>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</si>
  <si>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</si>
  <si>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</si>
  <si>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</si>
  <si>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</si>
  <si>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</si>
  <si>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</si>
  <si>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</si>
  <si>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</si>
  <si>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</si>
  <si>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</si>
  <si>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</si>
  <si>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</si>
  <si>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</si>
  <si>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</si>
  <si>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</si>
  <si>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</si>
  <si>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</si>
  <si>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</si>
  <si>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</si>
  <si>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</si>
  <si>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</si>
  <si>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</si>
  <si>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</si>
  <si>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</si>
  <si>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</si>
  <si>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</si>
  <si>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</si>
  <si>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</si>
  <si>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</si>
  <si>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</si>
  <si>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</si>
  <si>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</si>
  <si>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</si>
  <si>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</si>
  <si>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</si>
  <si>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</si>
  <si>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</si>
  <si>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</si>
  <si>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</si>
  <si>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</si>
  <si>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</si>
  <si>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</si>
  <si>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</si>
  <si>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</si>
  <si>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</si>
  <si>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</si>
  <si>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</si>
  <si>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</si>
  <si>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</si>
  <si>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</si>
  <si>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</si>
  <si>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</si>
  <si>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</si>
  <si>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</si>
  <si>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</si>
  <si>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</si>
  <si>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</si>
  <si>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</si>
  <si>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</si>
  <si>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</si>
  <si>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</si>
  <si>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</si>
  <si>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</si>
  <si>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</si>
  <si>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</si>
  <si>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</si>
  <si>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</si>
  <si>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</si>
  <si>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</si>
  <si>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</si>
  <si>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</si>
  <si>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</si>
  <si>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</si>
  <si>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</si>
  <si>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</si>
  <si>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</si>
  <si>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</si>
  <si>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</si>
  <si>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</si>
  <si>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</si>
  <si>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</si>
  <si>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</si>
  <si>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</si>
  <si>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</si>
  <si>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</si>
  <si>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</si>
  <si>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</si>
  <si>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</si>
  <si>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</si>
  <si>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</si>
  <si>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</si>
  <si>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</si>
  <si>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</si>
  <si>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</si>
  <si>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</si>
  <si>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</si>
  <si>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</si>
  <si>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</si>
  <si>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</si>
  <si>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</si>
  <si>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</si>
  <si>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</si>
  <si>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</si>
  <si>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</si>
  <si>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</si>
  <si>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</si>
  <si>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</si>
  <si>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</si>
  <si>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</si>
  <si>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</si>
  <si>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</si>
  <si>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</si>
  <si>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</si>
  <si>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</si>
  <si>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</si>
  <si>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</si>
  <si>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</si>
  <si>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</si>
  <si>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</si>
  <si>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</si>
  <si>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</si>
  <si>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</si>
  <si>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</si>
  <si>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</si>
  <si>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</si>
  <si>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</si>
  <si>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</si>
  <si>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</si>
  <si>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</si>
  <si>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</si>
  <si>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</si>
  <si>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</si>
  <si>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</si>
  <si>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</si>
  <si>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</si>
  <si>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</si>
  <si>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</si>
  <si>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</si>
  <si>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</si>
  <si>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</si>
  <si>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</si>
  <si>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</si>
  <si>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</si>
  <si>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</si>
  <si>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</si>
  <si>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</si>
  <si>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</si>
  <si>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</si>
  <si>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</si>
  <si>
    <t>https://assets.publishing.service.gov.uk/government/uploads/system/uploads/attachment_data/file/1012949/Headline_HEE_tables_26_AUGUST_2021_FINAL.xlsx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</si>
  <si>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</si>
  <si>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</si>
  <si>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</si>
  <si>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</si>
  <si>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</si>
  <si>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</si>
  <si>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</si>
  <si>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</si>
  <si>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</si>
  <si>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</si>
  <si>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</si>
  <si>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</si>
  <si>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</si>
  <si>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</si>
  <si>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</si>
  <si>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</si>
  <si>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https://assets.publishing.service.gov.uk/government/uploads/system/uploads/attachment_data/file/1019472/RHI_monthly_official_stats_tables_August_2021.xlsx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</si>
  <si>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</si>
  <si>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</si>
  <si>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https://assets.publishing.service.gov.uk/government/uploads/system/uploads/attachment_data/file/932661/2019-final-rf-01-rtfo-tables.ods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</si>
</sst>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9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s/electric-vehicle-charging-device-statistics-october-2020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1012949/Headline_HEE_tables_26_AUGUST_2021_FINAL.xlsx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0" Type="http://schemas.openxmlformats.org/officeDocument/2006/relationships/hyperlink" Target="https://www.gov.uk/government/statistical-data-sets/quarterly-domestic-energy-price-stastics" TargetMode="External"/><Relationship Id="rId85" Type="http://schemas.openxmlformats.org/officeDocument/2006/relationships/hyperlink" Target="https://assets.publishing.service.gov.uk/government/uploads/system/uploads/attachment_data/file/985604/veh0104.ods" TargetMode="External"/><Relationship Id="rId93" Type="http://schemas.openxmlformats.org/officeDocument/2006/relationships/hyperlink" Target="https://assets.publishing.service.gov.uk/government/uploads/system/uploads/attachment_data/file/932661/2019-final-rf-01-rtfo-tables.od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ofgem.gov.uk/sites/default/files/docs/2021/05/drhi_quarterly_report_issue_28_may21_1.pdf" TargetMode="External"/><Relationship Id="rId88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1" Type="http://schemas.openxmlformats.org/officeDocument/2006/relationships/hyperlink" Target="https://assets.publishing.service.gov.uk/government/uploads/system/uploads/attachment_data/file/1021610/residual_fuels_2005-19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1007132/DUKES_2021_Chapters_1_to_7.pdf" TargetMode="External"/><Relationship Id="rId81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6" Type="http://schemas.openxmlformats.org/officeDocument/2006/relationships/hyperlink" Target="https://assets.publishing.service.gov.uk/government/uploads/system/uploads/attachment_data/file/985631/veh0132.ods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www.electralink.co.uk/2021/09/smart-install-rate-dip-recovery/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www.gov.uk/government/collections/renewable-heat-incentive-statistics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al-data-sets/quarterly-domestic-energy-price-sta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A13" zoomScaleNormal="100" workbookViewId="0">
      <selection activeCell="C42" sqref="C42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240</v>
      </c>
    </row>
    <row r="2" spans="1:52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239</v>
      </c>
      <c r="H3" s="3">
        <v>2019</v>
      </c>
      <c r="I3" s="3" t="s">
        <v>241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239</v>
      </c>
      <c r="H4" s="3">
        <v>2019</v>
      </c>
      <c r="I4" s="3" t="s">
        <v>241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288</v>
      </c>
      <c r="D5" s="4" t="s">
        <v>179</v>
      </c>
      <c r="E5" s="5">
        <v>44440</v>
      </c>
      <c r="F5" s="6" t="s">
        <v>166</v>
      </c>
      <c r="G5" s="5">
        <f t="shared" ref="G5:G11" si="0">DATE(YEAR(E5)+1,MONTH(E5),DAY(E5))</f>
        <v>44805</v>
      </c>
      <c r="H5" s="3">
        <v>2018</v>
      </c>
      <c r="I5" s="3" t="s">
        <v>241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35">
      <c r="A6" s="15" t="s">
        <v>11</v>
      </c>
      <c r="B6" s="15" t="s">
        <v>12</v>
      </c>
      <c r="C6" s="27" t="s">
        <v>278</v>
      </c>
      <c r="D6" s="29" t="s">
        <v>140</v>
      </c>
      <c r="E6" s="24">
        <v>44378</v>
      </c>
      <c r="F6" s="25" t="s">
        <v>166</v>
      </c>
      <c r="G6" s="38">
        <f t="shared" si="0"/>
        <v>44743</v>
      </c>
      <c r="H6" s="15">
        <v>2020</v>
      </c>
      <c r="I6" s="15" t="s">
        <v>241</v>
      </c>
    </row>
    <row r="7" spans="1:52" s="15" customFormat="1" x14ac:dyDescent="0.35">
      <c r="A7" s="15" t="s">
        <v>13</v>
      </c>
      <c r="B7" s="15" t="s">
        <v>14</v>
      </c>
      <c r="C7" s="29" t="s">
        <v>279</v>
      </c>
      <c r="D7" s="29" t="s">
        <v>140</v>
      </c>
      <c r="E7" s="24">
        <v>44378</v>
      </c>
      <c r="F7" s="25" t="s">
        <v>166</v>
      </c>
      <c r="G7" s="38">
        <f t="shared" si="0"/>
        <v>44743</v>
      </c>
      <c r="H7" s="15">
        <v>2020</v>
      </c>
      <c r="I7" s="15" t="s">
        <v>241</v>
      </c>
    </row>
    <row r="8" spans="1:52" s="15" customFormat="1" x14ac:dyDescent="0.35">
      <c r="A8" s="15" t="s">
        <v>15</v>
      </c>
      <c r="B8" s="15" t="s">
        <v>16</v>
      </c>
      <c r="C8" s="23" t="s">
        <v>280</v>
      </c>
      <c r="D8" s="29" t="s">
        <v>140</v>
      </c>
      <c r="E8" s="24">
        <v>44378</v>
      </c>
      <c r="F8" s="25" t="s">
        <v>166</v>
      </c>
      <c r="G8" s="38">
        <f t="shared" si="0"/>
        <v>44743</v>
      </c>
      <c r="H8" s="15">
        <v>2020</v>
      </c>
      <c r="I8" s="15" t="s">
        <v>241</v>
      </c>
    </row>
    <row r="9" spans="1:52" s="15" customFormat="1" x14ac:dyDescent="0.35">
      <c r="A9" s="15" t="s">
        <v>17</v>
      </c>
      <c r="B9" s="15" t="s">
        <v>18</v>
      </c>
      <c r="C9" s="29" t="s">
        <v>266</v>
      </c>
      <c r="D9" s="29" t="s">
        <v>140</v>
      </c>
      <c r="E9" s="24">
        <v>44378</v>
      </c>
      <c r="F9" s="25" t="s">
        <v>166</v>
      </c>
      <c r="G9" s="38">
        <f>DATE(YEAR(E9)+1,MONTH(E9),DAY(E9))</f>
        <v>44743</v>
      </c>
      <c r="H9" s="15">
        <v>2021</v>
      </c>
      <c r="I9" s="15" t="s">
        <v>241</v>
      </c>
    </row>
    <row r="10" spans="1:52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241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248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241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241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4" t="s">
        <v>276</v>
      </c>
      <c r="D15" s="22" t="s">
        <v>276</v>
      </c>
      <c r="E15" s="5">
        <v>44440</v>
      </c>
      <c r="F15" s="6" t="s">
        <v>167</v>
      </c>
      <c r="G15" s="5">
        <f>DATE(YEAR(E15),MONTH(E15)+1,DAY(E15))</f>
        <v>44470</v>
      </c>
      <c r="H15" s="7">
        <v>43800</v>
      </c>
      <c r="I15" s="3" t="s">
        <v>241</v>
      </c>
    </row>
    <row r="16" spans="1:52" s="36" customFormat="1" x14ac:dyDescent="0.35">
      <c r="A16" s="36" t="s">
        <v>31</v>
      </c>
      <c r="B16" s="36" t="s">
        <v>32</v>
      </c>
      <c r="C16" s="41" t="s">
        <v>285</v>
      </c>
      <c r="D16" s="37" t="s">
        <v>142</v>
      </c>
      <c r="E16" s="38">
        <v>44440</v>
      </c>
      <c r="F16" s="39" t="s">
        <v>165</v>
      </c>
      <c r="G16" s="38">
        <f>DATE(YEAR(E16),MONTH(E16)+3,DAY(E16))</f>
        <v>44531</v>
      </c>
      <c r="H16" s="40">
        <v>43800</v>
      </c>
      <c r="I16" s="36" t="s">
        <v>241</v>
      </c>
    </row>
    <row r="17" spans="1:52" x14ac:dyDescent="0.35">
      <c r="A17" s="3" t="s">
        <v>33</v>
      </c>
      <c r="B17" s="3" t="s">
        <v>34</v>
      </c>
      <c r="C17" s="22" t="s">
        <v>262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241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6" customFormat="1" x14ac:dyDescent="0.35">
      <c r="A19" s="36" t="s">
        <v>35</v>
      </c>
      <c r="B19" s="36" t="s">
        <v>36</v>
      </c>
      <c r="C19" s="41" t="s">
        <v>263</v>
      </c>
      <c r="D19" s="22" t="s">
        <v>264</v>
      </c>
      <c r="E19" s="38">
        <v>44378</v>
      </c>
      <c r="F19" s="39" t="s">
        <v>166</v>
      </c>
      <c r="G19" s="38">
        <f>DATE(YEAR(E19)+1,MONTH(E19),DAY(E19))</f>
        <v>44743</v>
      </c>
      <c r="H19" s="36">
        <v>2016</v>
      </c>
      <c r="I19" s="36" t="s">
        <v>241</v>
      </c>
    </row>
    <row r="20" spans="1:52" s="2" customFormat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241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4" t="s">
        <v>281</v>
      </c>
      <c r="D21" s="4" t="s">
        <v>145</v>
      </c>
      <c r="E21" s="5">
        <v>44440</v>
      </c>
      <c r="F21" s="6" t="s">
        <v>167</v>
      </c>
      <c r="G21" s="5">
        <f>DATE(YEAR(E21),MONTH(E21)+1,DAY(E21))</f>
        <v>44470</v>
      </c>
      <c r="H21" s="7">
        <v>43831</v>
      </c>
      <c r="I21" s="3" t="s">
        <v>241</v>
      </c>
    </row>
    <row r="22" spans="1:52" s="15" customFormat="1" x14ac:dyDescent="0.35">
      <c r="A22" s="15" t="s">
        <v>42</v>
      </c>
      <c r="B22" s="15" t="s">
        <v>43</v>
      </c>
      <c r="C22" s="22" t="s">
        <v>290</v>
      </c>
      <c r="D22" s="29" t="s">
        <v>146</v>
      </c>
      <c r="E22" s="24">
        <v>44440</v>
      </c>
      <c r="F22" s="25" t="s">
        <v>165</v>
      </c>
      <c r="G22" s="24">
        <f>DATE(YEAR(E22),MONTH(E22)+3,DAY(E22))</f>
        <v>44531</v>
      </c>
      <c r="H22" s="26">
        <v>43800</v>
      </c>
      <c r="I22" s="15" t="s">
        <v>241</v>
      </c>
    </row>
    <row r="23" spans="1:52" s="15" customFormat="1" x14ac:dyDescent="0.35">
      <c r="A23" s="15" t="s">
        <v>44</v>
      </c>
      <c r="B23" s="15" t="s">
        <v>45</v>
      </c>
      <c r="C23" s="22" t="s">
        <v>289</v>
      </c>
      <c r="D23" s="29" t="s">
        <v>146</v>
      </c>
      <c r="E23" s="24">
        <v>44440</v>
      </c>
      <c r="F23" s="25" t="s">
        <v>165</v>
      </c>
      <c r="G23" s="24">
        <f>DATE(YEAR(E23),MONTH(E23)+3,DAY(E23))</f>
        <v>44531</v>
      </c>
      <c r="H23" s="26">
        <v>43800</v>
      </c>
      <c r="I23" s="15" t="s">
        <v>241</v>
      </c>
    </row>
    <row r="24" spans="1:52" s="15" customFormat="1" x14ac:dyDescent="0.35">
      <c r="A24" s="15" t="s">
        <v>46</v>
      </c>
      <c r="B24" s="15" t="s">
        <v>47</v>
      </c>
      <c r="C24" s="22" t="s">
        <v>291</v>
      </c>
      <c r="D24" s="29" t="s">
        <v>163</v>
      </c>
      <c r="E24" s="24">
        <v>44440</v>
      </c>
      <c r="F24" s="25" t="s">
        <v>165</v>
      </c>
      <c r="G24" s="24">
        <f>DATE(YEAR(E24),MONTH(E24)+3,DAY(E24))</f>
        <v>44531</v>
      </c>
      <c r="H24" s="26">
        <v>43800</v>
      </c>
      <c r="I24" s="15" t="s">
        <v>241</v>
      </c>
    </row>
    <row r="25" spans="1:52" s="15" customFormat="1" x14ac:dyDescent="0.35">
      <c r="A25" s="15" t="s">
        <v>48</v>
      </c>
      <c r="B25" s="15" t="s">
        <v>49</v>
      </c>
      <c r="C25" s="22" t="s">
        <v>292</v>
      </c>
      <c r="D25" s="29" t="s">
        <v>146</v>
      </c>
      <c r="E25" s="24">
        <v>44440</v>
      </c>
      <c r="F25" s="25" t="s">
        <v>165</v>
      </c>
      <c r="G25" s="24">
        <f>DATE(YEAR(E25),MONTH(E25)+3,DAY(E25))</f>
        <v>44531</v>
      </c>
      <c r="H25" s="26">
        <v>43800</v>
      </c>
      <c r="I25" s="15" t="s">
        <v>241</v>
      </c>
    </row>
    <row r="26" spans="1:52" s="36" customFormat="1" x14ac:dyDescent="0.35">
      <c r="A26" s="36" t="s">
        <v>50</v>
      </c>
      <c r="B26" s="36" t="s">
        <v>51</v>
      </c>
      <c r="C26" s="37" t="s">
        <v>286</v>
      </c>
      <c r="D26" s="37" t="s">
        <v>147</v>
      </c>
      <c r="E26" s="38">
        <v>44440</v>
      </c>
      <c r="F26" s="39" t="s">
        <v>165</v>
      </c>
      <c r="G26" s="38">
        <f>DATE(YEAR(E26),MONTH(E26)+3,DAY(E26))</f>
        <v>44531</v>
      </c>
      <c r="H26" s="40">
        <v>43800</v>
      </c>
      <c r="I26" s="36" t="s">
        <v>241</v>
      </c>
    </row>
    <row r="27" spans="1:52" x14ac:dyDescent="0.35">
      <c r="A27" s="3" t="s">
        <v>213</v>
      </c>
      <c r="B27" s="3" t="s">
        <v>214</v>
      </c>
      <c r="C27" s="8" t="s">
        <v>295</v>
      </c>
      <c r="D27" s="8" t="s">
        <v>211</v>
      </c>
      <c r="E27" s="5">
        <v>44440</v>
      </c>
      <c r="F27" s="3" t="s">
        <v>166</v>
      </c>
      <c r="G27" s="5">
        <f>DATE(YEAR(E27)+1,MONTH(E27),DAY(E27))</f>
        <v>44805</v>
      </c>
      <c r="H27" s="3"/>
      <c r="I27" s="3" t="s">
        <v>241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210</v>
      </c>
      <c r="B28" s="3" t="s">
        <v>212</v>
      </c>
      <c r="C28" s="8" t="s">
        <v>224</v>
      </c>
      <c r="D28" s="8" t="s">
        <v>211</v>
      </c>
      <c r="E28" s="5">
        <v>44409</v>
      </c>
      <c r="F28" s="3" t="s">
        <v>166</v>
      </c>
      <c r="G28" s="5">
        <f>DATE(YEAR(E28),MONTH(E28)+3,DAY(E28))</f>
        <v>44501</v>
      </c>
      <c r="H28" s="3"/>
      <c r="I28" s="3" t="s">
        <v>241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282</v>
      </c>
      <c r="D29" s="4" t="s">
        <v>148</v>
      </c>
      <c r="E29" s="5">
        <v>44440</v>
      </c>
      <c r="F29" s="6" t="s">
        <v>165</v>
      </c>
      <c r="G29" s="5">
        <f>DATE(YEAR(E29)+1,MONTH(E29),DAY(E29))</f>
        <v>44805</v>
      </c>
      <c r="H29" s="5">
        <v>43891</v>
      </c>
      <c r="I29" s="3" t="s">
        <v>241</v>
      </c>
    </row>
    <row r="30" spans="1:52" s="3" customFormat="1" x14ac:dyDescent="0.35">
      <c r="A30" s="3" t="s">
        <v>54</v>
      </c>
      <c r="B30" s="3" t="s">
        <v>55</v>
      </c>
      <c r="C30" s="22" t="s">
        <v>293</v>
      </c>
      <c r="D30" s="22" t="s">
        <v>149</v>
      </c>
      <c r="E30" s="5">
        <v>44440</v>
      </c>
      <c r="F30" s="6" t="s">
        <v>167</v>
      </c>
      <c r="G30" s="5">
        <f>DATE(YEAR(E30),MONTH(E30)+1,DAY(E30))</f>
        <v>44470</v>
      </c>
      <c r="H30" s="7">
        <v>44013</v>
      </c>
      <c r="I30" s="3" t="s">
        <v>241</v>
      </c>
    </row>
    <row r="31" spans="1:52" s="2" customFormat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241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4" t="s">
        <v>283</v>
      </c>
      <c r="D32" s="4" t="s">
        <v>151</v>
      </c>
      <c r="E32" s="5">
        <v>44440</v>
      </c>
      <c r="F32" s="6" t="s">
        <v>166</v>
      </c>
      <c r="G32" s="5">
        <f>DATE(YEAR(E32)+1,MONTH(E32),DAY(E32))</f>
        <v>44805</v>
      </c>
      <c r="H32" s="3">
        <v>2017</v>
      </c>
      <c r="I32" s="3" t="s">
        <v>241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22" t="s">
        <v>284</v>
      </c>
      <c r="D33" s="4" t="s">
        <v>152</v>
      </c>
      <c r="E33" s="5">
        <v>44440</v>
      </c>
      <c r="F33" s="6" t="s">
        <v>166</v>
      </c>
      <c r="G33" s="5">
        <f>DATE(YEAR(E33)+1,MONTH(E33),DAY(E33))</f>
        <v>44805</v>
      </c>
      <c r="H33" s="3">
        <v>2017</v>
      </c>
      <c r="I33" s="3" t="s">
        <v>241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241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44562</v>
      </c>
      <c r="H35" s="3">
        <v>2018</v>
      </c>
      <c r="I35" s="3" t="s">
        <v>241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222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241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223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241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242</v>
      </c>
    </row>
    <row r="39" spans="1:52" s="9" customFormat="1" x14ac:dyDescent="0.35">
      <c r="A39" s="10" t="s">
        <v>229</v>
      </c>
      <c r="B39" s="10" t="s">
        <v>230</v>
      </c>
      <c r="C39" s="32" t="s">
        <v>275</v>
      </c>
      <c r="D39" s="11" t="s">
        <v>231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243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1" t="s">
        <v>72</v>
      </c>
      <c r="B40" s="31" t="s">
        <v>73</v>
      </c>
      <c r="C40" s="22" t="s">
        <v>254</v>
      </c>
      <c r="D40" s="42" t="s">
        <v>155</v>
      </c>
      <c r="E40" s="34">
        <v>44317</v>
      </c>
      <c r="F40" s="31" t="s">
        <v>165</v>
      </c>
      <c r="G40" s="34">
        <v>44470</v>
      </c>
      <c r="H40" s="35">
        <v>43709</v>
      </c>
      <c r="I40" s="10" t="s">
        <v>243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133</v>
      </c>
      <c r="B41" s="3" t="s">
        <v>134</v>
      </c>
      <c r="C41" s="27" t="s">
        <v>296</v>
      </c>
      <c r="D41" s="8" t="s">
        <v>183</v>
      </c>
      <c r="E41" s="5">
        <v>44409</v>
      </c>
      <c r="F41" s="6" t="s">
        <v>165</v>
      </c>
      <c r="G41" s="5">
        <f>DATE(YEAR(E41),MONTH(E41)+3,DAY(E41))</f>
        <v>44501</v>
      </c>
      <c r="H41" s="3">
        <v>2019</v>
      </c>
      <c r="I41" s="10" t="s">
        <v>243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247</v>
      </c>
      <c r="C42" s="30" t="s">
        <v>255</v>
      </c>
      <c r="D42" s="11" t="s">
        <v>155</v>
      </c>
      <c r="E42" s="12">
        <v>44317</v>
      </c>
      <c r="F42" s="10" t="s">
        <v>165</v>
      </c>
      <c r="G42" s="5">
        <v>44470</v>
      </c>
      <c r="H42" s="18">
        <v>43709</v>
      </c>
      <c r="I42" s="10" t="s">
        <v>243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75</v>
      </c>
      <c r="B43" s="3" t="s">
        <v>76</v>
      </c>
      <c r="C43" s="22" t="s">
        <v>287</v>
      </c>
      <c r="D43" s="8" t="s">
        <v>184</v>
      </c>
      <c r="E43" s="5">
        <v>44440</v>
      </c>
      <c r="F43" s="6" t="s">
        <v>167</v>
      </c>
      <c r="G43" s="5">
        <f>DATE(YEAR(E43),MONTH(E43)+1,DAY(E43))</f>
        <v>44470</v>
      </c>
      <c r="H43" s="7">
        <v>44013</v>
      </c>
      <c r="I43" s="3" t="s">
        <v>242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242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x14ac:dyDescent="0.3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242</v>
      </c>
    </row>
    <row r="46" spans="1:52" x14ac:dyDescent="0.35">
      <c r="A46" s="3" t="s">
        <v>83</v>
      </c>
      <c r="B46" s="3" t="s">
        <v>84</v>
      </c>
      <c r="C46" s="14" t="s">
        <v>228</v>
      </c>
      <c r="D46" s="4" t="s">
        <v>228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242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242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88</v>
      </c>
      <c r="B48" s="3" t="s">
        <v>89</v>
      </c>
      <c r="C48" s="17" t="s">
        <v>250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242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90</v>
      </c>
      <c r="B49" s="3" t="s">
        <v>91</v>
      </c>
      <c r="C49" s="14" t="s">
        <v>92</v>
      </c>
      <c r="D49" s="14"/>
      <c r="E49" s="5">
        <v>44440</v>
      </c>
      <c r="F49" s="6" t="s">
        <v>165</v>
      </c>
      <c r="G49" s="5">
        <f>DATE(YEAR(E49),MONTH(E49)+3,DAY(E49))</f>
        <v>44531</v>
      </c>
      <c r="H49" s="7">
        <v>43800</v>
      </c>
      <c r="I49" s="3" t="s">
        <v>245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93</v>
      </c>
      <c r="B50" s="3" t="s">
        <v>94</v>
      </c>
      <c r="C50" s="22" t="s">
        <v>272</v>
      </c>
      <c r="D50" s="14"/>
      <c r="E50" s="5">
        <v>44440</v>
      </c>
      <c r="F50" s="6" t="s">
        <v>165</v>
      </c>
      <c r="G50" s="5">
        <f>DATE(YEAR(E50),MONTH(E50)+3,DAY(E50))</f>
        <v>44531</v>
      </c>
      <c r="H50" s="7">
        <v>43800</v>
      </c>
      <c r="I50" s="3" t="s">
        <v>245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96</v>
      </c>
      <c r="B51" s="3" t="s">
        <v>97</v>
      </c>
      <c r="C51" s="14" t="s">
        <v>95</v>
      </c>
      <c r="D51" s="14"/>
      <c r="E51" s="5">
        <v>44440</v>
      </c>
      <c r="F51" s="6" t="s">
        <v>165</v>
      </c>
      <c r="G51" s="5">
        <f>DATE(YEAR(E51),MONTH(E51)+3,DAY(E51))</f>
        <v>44531</v>
      </c>
      <c r="H51" s="7">
        <v>43800</v>
      </c>
      <c r="I51" s="3" t="s">
        <v>245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172</v>
      </c>
      <c r="B52" s="3" t="s">
        <v>173</v>
      </c>
      <c r="C52" s="4" t="s">
        <v>234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245</v>
      </c>
    </row>
    <row r="53" spans="1:52" x14ac:dyDescent="0.35">
      <c r="A53" s="3" t="s">
        <v>98</v>
      </c>
      <c r="B53" s="3" t="s">
        <v>99</v>
      </c>
      <c r="C53" s="22" t="s">
        <v>277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242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33" t="s">
        <v>102</v>
      </c>
      <c r="D55" s="33"/>
      <c r="E55" s="12">
        <v>43983</v>
      </c>
      <c r="F55" s="10" t="s">
        <v>166</v>
      </c>
      <c r="G55" s="12"/>
      <c r="H55" s="10">
        <v>2018</v>
      </c>
      <c r="I55" s="3" t="s">
        <v>246</v>
      </c>
    </row>
    <row r="56" spans="1:52" x14ac:dyDescent="0.35">
      <c r="A56" s="31" t="s">
        <v>199</v>
      </c>
      <c r="B56" s="31" t="s">
        <v>200</v>
      </c>
      <c r="C56" s="20" t="s">
        <v>201</v>
      </c>
      <c r="D56" s="4"/>
      <c r="E56" s="34"/>
      <c r="F56" s="31"/>
      <c r="G56" s="34"/>
      <c r="H56" s="31"/>
      <c r="I56" s="3" t="s">
        <v>246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215</v>
      </c>
      <c r="B57" s="3" t="s">
        <v>216</v>
      </c>
      <c r="C57" s="8" t="s">
        <v>274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246</v>
      </c>
    </row>
    <row r="58" spans="1:52" s="3" customFormat="1" x14ac:dyDescent="0.35">
      <c r="A58" s="3" t="s">
        <v>225</v>
      </c>
      <c r="B58" s="3" t="s">
        <v>226</v>
      </c>
      <c r="C58" s="8" t="s">
        <v>294</v>
      </c>
      <c r="D58" s="27" t="s">
        <v>265</v>
      </c>
      <c r="E58" s="5">
        <v>44440</v>
      </c>
      <c r="F58" s="6" t="s">
        <v>165</v>
      </c>
      <c r="G58" s="5">
        <f>DATE(YEAR(E58),MONTH(E58)+4,DAY(E58))</f>
        <v>44562</v>
      </c>
      <c r="H58" s="7">
        <v>44013</v>
      </c>
      <c r="I58" s="3" t="s">
        <v>246</v>
      </c>
    </row>
    <row r="59" spans="1:52" x14ac:dyDescent="0.35">
      <c r="A59" s="3" t="s">
        <v>103</v>
      </c>
      <c r="B59" s="3" t="s">
        <v>104</v>
      </c>
      <c r="C59" s="14" t="s">
        <v>235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242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44470</v>
      </c>
      <c r="H60" s="3">
        <v>2019</v>
      </c>
      <c r="I60" s="3" t="s">
        <v>242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105</v>
      </c>
      <c r="B61" s="3" t="s">
        <v>106</v>
      </c>
      <c r="C61" s="14" t="s">
        <v>269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242</v>
      </c>
    </row>
    <row r="62" spans="1:52" x14ac:dyDescent="0.35">
      <c r="A62" s="3" t="s">
        <v>191</v>
      </c>
      <c r="B62" s="3" t="s">
        <v>192</v>
      </c>
      <c r="C62" s="8" t="s">
        <v>267</v>
      </c>
      <c r="D62" s="8" t="s">
        <v>268</v>
      </c>
      <c r="E62" s="13">
        <v>43891</v>
      </c>
      <c r="F62" s="3"/>
      <c r="G62" s="5"/>
      <c r="H62" s="3"/>
      <c r="I62" s="3" t="s">
        <v>242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242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244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107</v>
      </c>
      <c r="B65" s="3" t="s">
        <v>108</v>
      </c>
      <c r="C65" s="4" t="s">
        <v>256</v>
      </c>
      <c r="D65" s="4" t="s">
        <v>257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244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109</v>
      </c>
      <c r="B66" s="3" t="s">
        <v>110</v>
      </c>
      <c r="C66" s="14" t="s">
        <v>256</v>
      </c>
      <c r="D66" s="4" t="s">
        <v>257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244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249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244</v>
      </c>
    </row>
    <row r="68" spans="1:52" s="3" customFormat="1" x14ac:dyDescent="0.35">
      <c r="A68" s="3" t="s">
        <v>251</v>
      </c>
      <c r="B68" s="3" t="s">
        <v>252</v>
      </c>
      <c r="C68" s="27" t="s">
        <v>253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244</v>
      </c>
    </row>
    <row r="69" spans="1:52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244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244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116</v>
      </c>
      <c r="B71" s="3" t="s">
        <v>117</v>
      </c>
      <c r="C71" s="4" t="s">
        <v>227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244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119</v>
      </c>
      <c r="B72" s="3" t="s">
        <v>120</v>
      </c>
      <c r="C72" s="22" t="s">
        <v>270</v>
      </c>
      <c r="D72" s="27" t="s">
        <v>271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244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244</v>
      </c>
    </row>
    <row r="74" spans="1:52" x14ac:dyDescent="0.35">
      <c r="A74" s="3" t="s">
        <v>123</v>
      </c>
      <c r="B74" s="3" t="s">
        <v>124</v>
      </c>
      <c r="C74" s="22" t="s">
        <v>273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244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8" customFormat="1" x14ac:dyDescent="0.35">
      <c r="A76" s="3" t="s">
        <v>127</v>
      </c>
      <c r="B76" s="3" t="s">
        <v>128</v>
      </c>
      <c r="C76" s="4" t="s">
        <v>233</v>
      </c>
      <c r="D76" s="4" t="s">
        <v>232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244</v>
      </c>
    </row>
    <row r="77" spans="1:52" s="3" customFormat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244</v>
      </c>
    </row>
    <row r="78" spans="1:52" x14ac:dyDescent="0.35">
      <c r="A78" s="19" t="s">
        <v>236</v>
      </c>
      <c r="B78" s="19" t="s">
        <v>237</v>
      </c>
      <c r="C78" s="20" t="s">
        <v>238</v>
      </c>
      <c r="D78" s="20" t="s">
        <v>238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242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x14ac:dyDescent="0.3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244</v>
      </c>
    </row>
    <row r="80" spans="1:52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258</v>
      </c>
      <c r="B81" s="3" t="s">
        <v>259</v>
      </c>
      <c r="C81" s="8" t="s">
        <v>260</v>
      </c>
      <c r="D81" s="8" t="s">
        <v>261</v>
      </c>
      <c r="E81" s="5">
        <v>44348</v>
      </c>
      <c r="F81" s="3" t="s">
        <v>166</v>
      </c>
      <c r="G81" s="5">
        <v>44713</v>
      </c>
      <c r="H81" s="3"/>
      <c r="I81" s="3" t="s">
        <v>241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D39" r:id="rId79" xr:uid="{65EAFE59-9FCB-4DB0-BFF1-3261B2FA52E7}"/>
    <hyperlink ref="D23" r:id="rId80" xr:uid="{C42D263B-7A21-4C4F-AAFE-41FDFE76DA53}"/>
    <hyperlink ref="C11" r:id="rId81" xr:uid="{DFF42C0B-86C6-40C7-9679-B55D916896AC}"/>
    <hyperlink ref="D25" r:id="rId82" xr:uid="{4EFECAF4-5CA2-4557-92F4-F13F0A656C5D}"/>
    <hyperlink ref="D58" r:id="rId83" xr:uid="{17839FB4-6A89-4DBC-A5D4-706B578D7695}"/>
    <hyperlink ref="C67" r:id="rId84" xr:uid="{C1166389-9A68-4C55-83E9-EB5BD8DADF18}"/>
    <hyperlink ref="C40" r:id="rId85" xr:uid="{BE570E66-37E9-4408-A74D-1B8C5C133352}"/>
    <hyperlink ref="C42" r:id="rId86" xr:uid="{3000F582-61CB-4173-A59B-870C4FE2AB75}"/>
    <hyperlink ref="D30" r:id="rId87" xr:uid="{C3B710A7-8E88-451D-9260-4AA730AA1243}"/>
    <hyperlink ref="C72" r:id="rId88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89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  <hyperlink ref="D15" r:id="rId90" xr:uid="{FF0F9649-5649-44C5-9DBD-2FC897D57000}"/>
    <hyperlink ref="C33" r:id="rId91" xr:uid="{BB13BC3C-E626-484C-AA42-B69F61990E6E}"/>
    <hyperlink ref="C43" r:id="rId92" xr:uid="{9030C83F-023C-49CD-AB22-83DDA3DAFA54}"/>
    <hyperlink ref="C41" r:id="rId93" xr:uid="{E73D3987-A220-49BA-9C1E-4A9746B2855D}"/>
  </hyperlinks>
  <pageMargins left="0.7" right="0.7" top="0.75" bottom="0.75" header="0.51180555555555496" footer="0.51180555555555496"/>
  <pageSetup paperSize="9" firstPageNumber="0" orientation="portrait" horizontalDpi="300" verticalDpi="300" r:id="rId94"/>
  <tableParts count="1">
    <tablePart r:id="rId9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2021-10-20T13:25:53Z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