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4" documentId="8_{E8CB60CA-737D-4D2F-9370-65F41BFD0DE6}" xr6:coauthVersionLast="45" xr6:coauthVersionMax="45" xr10:uidLastSave="{39483DE9-A334-44EF-8495-700DD5D66941}"/>
  <bookViews>
    <workbookView xWindow="57480" yWindow="15855" windowWidth="29040" windowHeight="15840" xr2:uid="{CE00568F-584D-4B86-A73B-58650377D5E1}"/>
  </bookViews>
  <sheets>
    <sheet name="Nodes" sheetId="1" r:id="rId1"/>
    <sheet name="Links" sheetId="2" r:id="rId2"/>
    <sheet name="Wor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  <c r="C3" i="1" l="1"/>
  <c r="C4" i="1"/>
  <c r="C5" i="1"/>
  <c r="C6" i="1"/>
  <c r="C7" i="1"/>
  <c r="C8" i="1"/>
  <c r="C9" i="1"/>
  <c r="C10" i="1"/>
  <c r="C11" i="1"/>
  <c r="C2" i="1"/>
  <c r="B3" i="1" l="1"/>
  <c r="B4" i="1"/>
  <c r="B5" i="1"/>
  <c r="B6" i="1"/>
  <c r="B7" i="1"/>
  <c r="B8" i="1"/>
  <c r="B9" i="1"/>
  <c r="B10" i="1"/>
  <c r="B11" i="1"/>
  <c r="B2" i="1"/>
  <c r="K4" i="3" l="1"/>
  <c r="K5" i="3"/>
  <c r="K6" i="3"/>
  <c r="K7" i="3"/>
  <c r="K8" i="3" s="1"/>
  <c r="K9" i="3" s="1"/>
  <c r="K10" i="3" s="1"/>
  <c r="K11" i="3" s="1"/>
  <c r="K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<sst xmlns="http://schemas.openxmlformats.org/spreadsheetml/2006/main" count="60" uniqueCount="21">
  <si>
    <t>Net Exports</t>
  </si>
  <si>
    <t>Gross Electricity Consumption</t>
  </si>
  <si>
    <t>Transfers from other generators</t>
  </si>
  <si>
    <t>Consumption by autogenerators</t>
  </si>
  <si>
    <t>Electricity own use</t>
  </si>
  <si>
    <t>Losses</t>
  </si>
  <si>
    <t>Elec Suppllied</t>
  </si>
  <si>
    <t>Consumption from public supply</t>
  </si>
  <si>
    <t>Total Elec Consumption</t>
  </si>
  <si>
    <t>Category</t>
  </si>
  <si>
    <t>Value</t>
  </si>
  <si>
    <t>Source</t>
  </si>
  <si>
    <t>Target</t>
  </si>
  <si>
    <t>Number</t>
  </si>
  <si>
    <t>source</t>
  </si>
  <si>
    <t>target</t>
  </si>
  <si>
    <t>value</t>
  </si>
  <si>
    <t>name</t>
  </si>
  <si>
    <t>group</t>
  </si>
  <si>
    <t>size</t>
  </si>
  <si>
    <t>Total Generation&lt;/br&gt;100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</si>
</sst>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D781-0017-4324-8D35-C09CBC6B0E53}">
  <dimension ref="A1:C11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 t="s">
        <v>17</v>
      </c>
      <c r="B1" t="s">
        <v>18</v>
      </c>
      <c r="C1" t="s">
        <v>19</v>
      </c>
    </row>
    <row r="2" spans="1:3" x14ac:dyDescent="0.35">
      <c r="A2" t="s">
        <v>20</v>
      </c>
      <c r="B2">
        <f>VLOOKUP(A2,Working!$I:$K,3,0)</f>
        <v>0</v>
      </c>
      <c r="C2">
        <f>VLOOKUP(A2,Working!I:K,2,0)/MAX(Working!J:J)*100</f>
        <v>100</v>
      </c>
    </row>
    <row r="3" spans="1:3" x14ac:dyDescent="0.35">
      <c r="A3" t="s">
        <v>0</v>
      </c>
      <c r="B3">
        <f>VLOOKUP(A3,Working!$I:$K,3,0)</f>
        <v>1</v>
      </c>
      <c r="C3">
        <f>VLOOKUP(A3,Working!I:K,2,0)/MAX(Working!J:J)*100</f>
        <v>28.008298755186722</v>
      </c>
    </row>
    <row r="4" spans="1:3" x14ac:dyDescent="0.35">
      <c r="A4" t="s">
        <v>1</v>
      </c>
      <c r="B4">
        <f>VLOOKUP(A4,Working!$I:$K,3,0)</f>
        <v>2</v>
      </c>
      <c r="C4">
        <f>VLOOKUP(A4,Working!I:K,2,0)/MAX(Working!J:J)*100</f>
        <v>71.991701244813271</v>
      </c>
    </row>
    <row r="5" spans="1:3" x14ac:dyDescent="0.35">
      <c r="A5" t="s">
        <v>2</v>
      </c>
      <c r="B5">
        <f>VLOOKUP(A5,Working!$I:$K,3,0)</f>
        <v>3</v>
      </c>
      <c r="C5">
        <f>VLOOKUP(A5,Working!I:K,2,0)/MAX(Working!J:J)*100</f>
        <v>7.8838174273858916</v>
      </c>
    </row>
    <row r="6" spans="1:3" x14ac:dyDescent="0.35">
      <c r="A6" t="s">
        <v>3</v>
      </c>
      <c r="B6">
        <f>VLOOKUP(A6,Working!$I:$K,3,0)</f>
        <v>4</v>
      </c>
      <c r="C6">
        <f>VLOOKUP(A6,Working!I:K,2,0)/MAX(Working!J:J)*100</f>
        <v>8.7136929460580905</v>
      </c>
    </row>
    <row r="7" spans="1:3" x14ac:dyDescent="0.35">
      <c r="A7" t="s">
        <v>4</v>
      </c>
      <c r="B7">
        <f>VLOOKUP(A7,Working!$I:$K,3,0)</f>
        <v>5</v>
      </c>
      <c r="C7">
        <f>VLOOKUP(A7,Working!I:K,2,0)/MAX(Working!J:J)*100</f>
        <v>5.2468879668049793</v>
      </c>
    </row>
    <row r="8" spans="1:3" x14ac:dyDescent="0.35">
      <c r="A8" t="s">
        <v>5</v>
      </c>
      <c r="B8">
        <f>VLOOKUP(A8,Working!$I:$K,3,0)</f>
        <v>6</v>
      </c>
      <c r="C8">
        <f>VLOOKUP(A8,Working!I:K,2,0)/MAX(Working!J:J)*100</f>
        <v>5.1431535269709547</v>
      </c>
    </row>
    <row r="9" spans="1:3" x14ac:dyDescent="0.35">
      <c r="A9" t="s">
        <v>6</v>
      </c>
      <c r="B9">
        <f>VLOOKUP(A9,Working!$I:$K,3,0)</f>
        <v>7</v>
      </c>
      <c r="C9">
        <f>VLOOKUP(A9,Working!I:K,2,0)/MAX(Working!J:J)*100</f>
        <v>78.215767634854771</v>
      </c>
    </row>
    <row r="10" spans="1:3" x14ac:dyDescent="0.35">
      <c r="A10" t="s">
        <v>7</v>
      </c>
      <c r="B10">
        <f>VLOOKUP(A10,Working!$I:$K,3,0)</f>
        <v>8</v>
      </c>
      <c r="C10">
        <f>VLOOKUP(A10,Working!I:K,2,0)/MAX(Working!J:J)*100</f>
        <v>52.904564315352701</v>
      </c>
    </row>
    <row r="11" spans="1:3" x14ac:dyDescent="0.35">
      <c r="A11" t="s">
        <v>8</v>
      </c>
      <c r="B11">
        <f>VLOOKUP(A11,Working!$I:$K,3,0)</f>
        <v>9</v>
      </c>
      <c r="C11">
        <f>VLOOKUP(A11,Working!I:K,2,0)/MAX(Working!J:J)*100</f>
        <v>61.61825726141079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B7B-BF52-4A69-99C2-08ED42DD6D51}">
  <dimension ref="A1:C15"/>
  <sheetViews>
    <sheetView workbookViewId="0">
      <selection activeCell="C2" sqref="C2:C15"/>
    </sheetView>
  </sheetViews>
  <sheetFormatPr defaultRowHeight="14.5" x14ac:dyDescent="0.35"/>
  <sheetData>
    <row r="1" spans="1:3" x14ac:dyDescent="0.35">
      <c r="A1" t="s">
        <v>14</v>
      </c>
      <c r="B1" t="s">
        <v>15</v>
      </c>
      <c r="C1" t="s">
        <v>16</v>
      </c>
    </row>
    <row r="2" spans="1:3" x14ac:dyDescent="0.35">
      <c r="A2">
        <f>VLOOKUP(Working!A2,Working!$I:$K,3,0)</f>
        <v>0</v>
      </c>
      <c r="B2">
        <f>VLOOKUP(Working!B2,Working!$I:$K,3,0)</f>
        <v>1</v>
      </c>
      <c r="C2">
        <f>Working!C2</f>
        <v>1</v>
      </c>
    </row>
    <row r="3" spans="1:3" x14ac:dyDescent="0.35">
      <c r="A3">
        <f>VLOOKUP(Working!A3,Working!$I:$K,3,0)</f>
        <v>0</v>
      </c>
      <c r="B3">
        <f>VLOOKUP(Working!B3,Working!$I:$K,3,0)</f>
        <v>3</v>
      </c>
      <c r="C3">
        <f>Working!C3</f>
        <v>1</v>
      </c>
    </row>
    <row r="4" spans="1:3" x14ac:dyDescent="0.35">
      <c r="A4">
        <f>VLOOKUP(Working!A4,Working!$I:$K,3,0)</f>
        <v>0</v>
      </c>
      <c r="B4">
        <f>VLOOKUP(Working!B4,Working!$I:$K,3,0)</f>
        <v>4</v>
      </c>
      <c r="C4">
        <f>Working!C4</f>
        <v>1.5</v>
      </c>
    </row>
    <row r="5" spans="1:3" x14ac:dyDescent="0.35">
      <c r="A5">
        <f>VLOOKUP(Working!A5,Working!$I:$K,3,0)</f>
        <v>0</v>
      </c>
      <c r="B5">
        <f>VLOOKUP(Working!B5,Working!$I:$K,3,0)</f>
        <v>5</v>
      </c>
      <c r="C5">
        <f>Working!C5</f>
        <v>1</v>
      </c>
    </row>
    <row r="6" spans="1:3" x14ac:dyDescent="0.35">
      <c r="A6">
        <f>VLOOKUP(Working!A6,Working!$I:$K,3,0)</f>
        <v>1</v>
      </c>
      <c r="B6">
        <f>VLOOKUP(Working!B6,Working!$I:$K,3,0)</f>
        <v>2</v>
      </c>
      <c r="C6">
        <f>Working!C6</f>
        <v>1</v>
      </c>
    </row>
    <row r="7" spans="1:3" x14ac:dyDescent="0.35">
      <c r="A7">
        <f>VLOOKUP(Working!A7,Working!$I:$K,3,0)</f>
        <v>2</v>
      </c>
      <c r="B7">
        <f>VLOOKUP(Working!B7,Working!$I:$K,3,0)</f>
        <v>5</v>
      </c>
      <c r="C7">
        <f>Working!C7</f>
        <v>1</v>
      </c>
    </row>
    <row r="8" spans="1:3" x14ac:dyDescent="0.35">
      <c r="A8">
        <f>VLOOKUP(Working!A8,Working!$I:$K,3,0)</f>
        <v>2</v>
      </c>
      <c r="B8">
        <f>VLOOKUP(Working!B8,Working!$I:$K,3,0)</f>
        <v>6</v>
      </c>
      <c r="C8">
        <f>Working!C8</f>
        <v>1</v>
      </c>
    </row>
    <row r="9" spans="1:3" x14ac:dyDescent="0.35">
      <c r="A9">
        <f>VLOOKUP(Working!A9,Working!$I:$K,3,0)</f>
        <v>3</v>
      </c>
      <c r="B9">
        <f>VLOOKUP(Working!B9,Working!$I:$K,3,0)</f>
        <v>7</v>
      </c>
      <c r="C9">
        <f>Working!C9</f>
        <v>1</v>
      </c>
    </row>
    <row r="10" spans="1:3" x14ac:dyDescent="0.35">
      <c r="A10">
        <f>VLOOKUP(Working!A10,Working!$I:$K,3,0)</f>
        <v>4</v>
      </c>
      <c r="B10">
        <f>VLOOKUP(Working!B10,Working!$I:$K,3,0)</f>
        <v>7</v>
      </c>
      <c r="C10">
        <f>Working!C10</f>
        <v>1</v>
      </c>
    </row>
    <row r="11" spans="1:3" x14ac:dyDescent="0.35">
      <c r="A11">
        <f>VLOOKUP(Working!A11,Working!$I:$K,3,0)</f>
        <v>4</v>
      </c>
      <c r="B11">
        <f>VLOOKUP(Working!B11,Working!$I:$K,3,0)</f>
        <v>8</v>
      </c>
      <c r="C11">
        <f>Working!C11</f>
        <v>1</v>
      </c>
    </row>
    <row r="12" spans="1:3" x14ac:dyDescent="0.35">
      <c r="A12">
        <f>VLOOKUP(Working!A12,Working!$I:$K,3,0)</f>
        <v>5</v>
      </c>
      <c r="B12">
        <f>VLOOKUP(Working!B12,Working!$I:$K,3,0)</f>
        <v>7</v>
      </c>
      <c r="C12">
        <f>Working!C12</f>
        <v>1</v>
      </c>
    </row>
    <row r="13" spans="1:3" x14ac:dyDescent="0.35">
      <c r="A13">
        <f>VLOOKUP(Working!A13,Working!$I:$K,3,0)</f>
        <v>5</v>
      </c>
      <c r="B13">
        <f>VLOOKUP(Working!B13,Working!$I:$K,3,0)</f>
        <v>9</v>
      </c>
      <c r="C13">
        <f>Working!C13</f>
        <v>1</v>
      </c>
    </row>
    <row r="14" spans="1:3" x14ac:dyDescent="0.35">
      <c r="A14">
        <f>VLOOKUP(Working!A14,Working!$I:$K,3,0)</f>
        <v>6</v>
      </c>
      <c r="B14">
        <f>VLOOKUP(Working!B14,Working!$I:$K,3,0)</f>
        <v>9</v>
      </c>
      <c r="C14">
        <f>Working!C14</f>
        <v>1</v>
      </c>
    </row>
    <row r="15" spans="1:3" x14ac:dyDescent="0.35">
      <c r="A15">
        <f>VLOOKUP(Working!A15,Working!$I:$K,3,0)</f>
        <v>9</v>
      </c>
      <c r="B15">
        <f>VLOOKUP(Working!B15,Working!$I:$K,3,0)</f>
        <v>4</v>
      </c>
      <c r="C15">
        <f>Working!C15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3BD4-54C4-40FB-BC00-D55963B57356}">
  <dimension ref="A1:O15"/>
  <sheetViews>
    <sheetView workbookViewId="0">
      <selection activeCell="A2" sqref="A2:A5"/>
    </sheetView>
  </sheetViews>
  <sheetFormatPr defaultRowHeight="14.5" x14ac:dyDescent="0.35"/>
  <cols>
    <col min="1" max="1" width="43.36328125" customWidth="1"/>
    <col min="9" max="9" width="27.453125" customWidth="1"/>
  </cols>
  <sheetData>
    <row r="1" spans="1:15" x14ac:dyDescent="0.35">
      <c r="A1" t="s">
        <v>11</v>
      </c>
      <c r="B1" t="s">
        <v>12</v>
      </c>
      <c r="C1" t="s">
        <v>10</v>
      </c>
      <c r="I1" t="s">
        <v>9</v>
      </c>
      <c r="J1" t="s">
        <v>10</v>
      </c>
      <c r="K1" t="s">
        <v>13</v>
      </c>
    </row>
    <row r="2" spans="1:15" x14ac:dyDescent="0.35">
      <c r="A2" t="s">
        <v>20</v>
      </c>
      <c r="B2" t="s">
        <v>0</v>
      </c>
      <c r="C2">
        <v>1</v>
      </c>
      <c r="H2">
        <v>1</v>
      </c>
      <c r="I2" t="s">
        <v>20</v>
      </c>
      <c r="J2">
        <v>48200</v>
      </c>
      <c r="K2">
        <v>0</v>
      </c>
      <c r="O2">
        <v>100</v>
      </c>
    </row>
    <row r="3" spans="1:15" x14ac:dyDescent="0.35">
      <c r="A3" t="s">
        <v>20</v>
      </c>
      <c r="B3" t="s">
        <v>2</v>
      </c>
      <c r="C3">
        <v>1</v>
      </c>
      <c r="H3">
        <v>2</v>
      </c>
      <c r="I3" t="s">
        <v>0</v>
      </c>
      <c r="J3">
        <v>13500</v>
      </c>
      <c r="K3">
        <f>K2+1</f>
        <v>1</v>
      </c>
      <c r="O3">
        <v>28</v>
      </c>
    </row>
    <row r="4" spans="1:15" x14ac:dyDescent="0.35">
      <c r="A4" t="s">
        <v>20</v>
      </c>
      <c r="B4" t="s">
        <v>3</v>
      </c>
      <c r="C4">
        <v>1.5</v>
      </c>
      <c r="H4">
        <v>3</v>
      </c>
      <c r="I4" t="s">
        <v>1</v>
      </c>
      <c r="J4">
        <v>34700</v>
      </c>
      <c r="K4">
        <f t="shared" ref="K4:K11" si="0">K3+1</f>
        <v>2</v>
      </c>
      <c r="O4">
        <v>72</v>
      </c>
    </row>
    <row r="5" spans="1:15" x14ac:dyDescent="0.35">
      <c r="A5" t="s">
        <v>20</v>
      </c>
      <c r="B5" t="s">
        <v>4</v>
      </c>
      <c r="C5">
        <v>1</v>
      </c>
      <c r="H5">
        <v>4</v>
      </c>
      <c r="I5" t="s">
        <v>2</v>
      </c>
      <c r="J5">
        <v>3800</v>
      </c>
      <c r="K5">
        <f t="shared" si="0"/>
        <v>3</v>
      </c>
      <c r="O5">
        <v>8</v>
      </c>
    </row>
    <row r="6" spans="1:15" x14ac:dyDescent="0.35">
      <c r="A6" t="s">
        <v>0</v>
      </c>
      <c r="B6" t="s">
        <v>1</v>
      </c>
      <c r="C6">
        <v>1</v>
      </c>
      <c r="H6">
        <v>5</v>
      </c>
      <c r="I6" t="s">
        <v>3</v>
      </c>
      <c r="J6">
        <v>4200</v>
      </c>
      <c r="K6">
        <f t="shared" si="0"/>
        <v>4</v>
      </c>
      <c r="O6">
        <v>9</v>
      </c>
    </row>
    <row r="7" spans="1:15" x14ac:dyDescent="0.35">
      <c r="A7" t="s">
        <v>1</v>
      </c>
      <c r="B7" t="s">
        <v>4</v>
      </c>
      <c r="C7">
        <v>1</v>
      </c>
      <c r="H7">
        <v>6</v>
      </c>
      <c r="I7" t="s">
        <v>4</v>
      </c>
      <c r="J7">
        <v>2529</v>
      </c>
      <c r="K7">
        <f t="shared" si="0"/>
        <v>5</v>
      </c>
      <c r="O7">
        <v>5</v>
      </c>
    </row>
    <row r="8" spans="1:15" x14ac:dyDescent="0.35">
      <c r="A8" t="s">
        <v>1</v>
      </c>
      <c r="B8" t="s">
        <v>5</v>
      </c>
      <c r="C8">
        <v>1</v>
      </c>
      <c r="H8">
        <v>7</v>
      </c>
      <c r="I8" t="s">
        <v>5</v>
      </c>
      <c r="J8">
        <v>2479</v>
      </c>
      <c r="K8">
        <f t="shared" si="0"/>
        <v>6</v>
      </c>
      <c r="O8">
        <v>5</v>
      </c>
    </row>
    <row r="9" spans="1:15" x14ac:dyDescent="0.35">
      <c r="A9" t="s">
        <v>2</v>
      </c>
      <c r="B9" t="s">
        <v>6</v>
      </c>
      <c r="C9">
        <v>1</v>
      </c>
      <c r="H9">
        <v>8</v>
      </c>
      <c r="I9" t="s">
        <v>6</v>
      </c>
      <c r="J9">
        <v>37700</v>
      </c>
      <c r="K9">
        <f t="shared" si="0"/>
        <v>7</v>
      </c>
      <c r="O9">
        <v>78</v>
      </c>
    </row>
    <row r="10" spans="1:15" x14ac:dyDescent="0.35">
      <c r="A10" t="s">
        <v>3</v>
      </c>
      <c r="B10" t="s">
        <v>6</v>
      </c>
      <c r="C10">
        <v>1</v>
      </c>
      <c r="H10">
        <v>9</v>
      </c>
      <c r="I10" t="s">
        <v>7</v>
      </c>
      <c r="J10">
        <v>25500</v>
      </c>
      <c r="K10">
        <f t="shared" si="0"/>
        <v>8</v>
      </c>
      <c r="O10">
        <v>53</v>
      </c>
    </row>
    <row r="11" spans="1:15" x14ac:dyDescent="0.35">
      <c r="A11" t="s">
        <v>3</v>
      </c>
      <c r="B11" t="s">
        <v>7</v>
      </c>
      <c r="C11">
        <v>1</v>
      </c>
      <c r="H11">
        <v>10</v>
      </c>
      <c r="I11" t="s">
        <v>8</v>
      </c>
      <c r="J11">
        <v>29700</v>
      </c>
      <c r="K11">
        <f t="shared" si="0"/>
        <v>9</v>
      </c>
      <c r="O11">
        <v>62</v>
      </c>
    </row>
    <row r="12" spans="1:15" x14ac:dyDescent="0.35">
      <c r="A12" t="s">
        <v>4</v>
      </c>
      <c r="B12" t="s">
        <v>6</v>
      </c>
      <c r="C12">
        <v>1</v>
      </c>
    </row>
    <row r="13" spans="1:15" x14ac:dyDescent="0.35">
      <c r="A13" t="s">
        <v>4</v>
      </c>
      <c r="B13" t="s">
        <v>8</v>
      </c>
      <c r="C13">
        <v>1</v>
      </c>
    </row>
    <row r="14" spans="1:15" x14ac:dyDescent="0.35">
      <c r="A14" t="s">
        <v>5</v>
      </c>
      <c r="B14" t="s">
        <v>8</v>
      </c>
      <c r="C14">
        <v>1</v>
      </c>
    </row>
    <row r="15" spans="1:15" x14ac:dyDescent="0.35">
      <c r="A15" t="s">
        <v>8</v>
      </c>
      <c r="B15" t="s">
        <v>3</v>
      </c>
      <c r="C15">
        <v>1</v>
      </c>
    </row>
  </sheetData>
  <sortState xmlns:xlrd2="http://schemas.microsoft.com/office/spreadsheetml/2017/richdata2" ref="H2:J11">
    <sortCondition ref="H2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2020-06-04T07:57:39Z</dcterms:created>
  <dcterms:modified xsi:type="dcterms:W3CDTF">2020-06-04T09:53:10Z</dcterms:modified>
</cp:coreProperties>
</file>