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AA4F233F-699C-4F11-911E-0E086A5CB802}"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3" i="6" l="1"/>
  <c r="B104" i="6"/>
  <c r="M104" i="6"/>
  <c r="L104" i="6"/>
  <c r="K104" i="6"/>
  <c r="J104" i="6"/>
  <c r="I104" i="6"/>
  <c r="H104" i="6"/>
  <c r="G104" i="6"/>
  <c r="F104" i="6"/>
  <c r="E104" i="6"/>
  <c r="D104" i="6"/>
  <c r="C104" i="6"/>
  <c r="C103" i="6"/>
  <c r="D103" i="6"/>
  <c r="E103" i="6"/>
  <c r="F103" i="6"/>
  <c r="G103" i="6"/>
  <c r="H103" i="6"/>
  <c r="I103" i="6"/>
  <c r="J103" i="6"/>
  <c r="K103" i="6"/>
  <c r="L103" i="6"/>
  <c r="M103" i="6"/>
  <c r="C310" i="1"/>
  <c r="C311" i="1" s="1"/>
  <c r="C312" i="1" s="1"/>
  <c r="C313" i="1" s="1"/>
  <c r="C314" i="1" s="1"/>
  <c r="C315" i="1" s="1"/>
  <c r="C316" i="1" s="1"/>
  <c r="C317" i="1" s="1"/>
  <c r="N310" i="1"/>
  <c r="N311" i="1" s="1"/>
  <c r="N312" i="1" s="1"/>
  <c r="N313" i="1" s="1"/>
  <c r="N314" i="1" s="1"/>
  <c r="N315" i="1" s="1"/>
  <c r="N316" i="1" s="1"/>
  <c r="N317" i="1" s="1"/>
  <c r="M310" i="1"/>
  <c r="M311" i="1" s="1"/>
  <c r="M312" i="1" s="1"/>
  <c r="M313" i="1" s="1"/>
  <c r="M314" i="1" s="1"/>
  <c r="M315" i="1" s="1"/>
  <c r="M316" i="1" s="1"/>
  <c r="M317" i="1" s="1"/>
  <c r="L310" i="1"/>
  <c r="L311" i="1" s="1"/>
  <c r="L312" i="1" s="1"/>
  <c r="L313" i="1" s="1"/>
  <c r="L314" i="1" s="1"/>
  <c r="L315" i="1" s="1"/>
  <c r="L316" i="1" s="1"/>
  <c r="L317" i="1" s="1"/>
  <c r="K310" i="1"/>
  <c r="K311" i="1" s="1"/>
  <c r="K312" i="1" s="1"/>
  <c r="K313" i="1" s="1"/>
  <c r="K314" i="1" s="1"/>
  <c r="K315" i="1" s="1"/>
  <c r="K316" i="1" s="1"/>
  <c r="K317" i="1" s="1"/>
  <c r="J310" i="1"/>
  <c r="J311" i="1" s="1"/>
  <c r="J312" i="1" s="1"/>
  <c r="J313" i="1" s="1"/>
  <c r="J314" i="1" s="1"/>
  <c r="J315" i="1" s="1"/>
  <c r="J316" i="1" s="1"/>
  <c r="J317" i="1" s="1"/>
  <c r="I310" i="1"/>
  <c r="I311" i="1" s="1"/>
  <c r="I312" i="1" s="1"/>
  <c r="I313" i="1" s="1"/>
  <c r="I314" i="1" s="1"/>
  <c r="I315" i="1" s="1"/>
  <c r="I316" i="1" s="1"/>
  <c r="I317" i="1" s="1"/>
  <c r="H310" i="1"/>
  <c r="H311" i="1" s="1"/>
  <c r="H312" i="1" s="1"/>
  <c r="H313" i="1" s="1"/>
  <c r="H314" i="1" s="1"/>
  <c r="H315" i="1" s="1"/>
  <c r="H316" i="1" s="1"/>
  <c r="H317" i="1" s="1"/>
  <c r="G310" i="1"/>
  <c r="G311" i="1" s="1"/>
  <c r="G312" i="1" s="1"/>
  <c r="G313" i="1" s="1"/>
  <c r="G314" i="1" s="1"/>
  <c r="G315" i="1" s="1"/>
  <c r="G316" i="1" s="1"/>
  <c r="G317" i="1" s="1"/>
  <c r="F310" i="1"/>
  <c r="F311" i="1" s="1"/>
  <c r="F312" i="1" s="1"/>
  <c r="F313" i="1" s="1"/>
  <c r="F314" i="1" s="1"/>
  <c r="F315" i="1" s="1"/>
  <c r="F316" i="1" s="1"/>
  <c r="F317" i="1" s="1"/>
  <c r="E310" i="1"/>
  <c r="E311" i="1" s="1"/>
  <c r="E312" i="1" s="1"/>
  <c r="E313" i="1" s="1"/>
  <c r="E314" i="1" s="1"/>
  <c r="E315" i="1" s="1"/>
  <c r="E316" i="1" s="1"/>
  <c r="E317" i="1" s="1"/>
  <c r="D310" i="1"/>
  <c r="D311" i="1" s="1"/>
  <c r="D312" i="1" s="1"/>
  <c r="D313" i="1" s="1"/>
  <c r="D314" i="1" s="1"/>
  <c r="D315" i="1" s="1"/>
  <c r="D316" i="1" s="1"/>
  <c r="D317"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L16" i="2"/>
  <c r="A17" i="2"/>
  <c r="A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D17" i="2"/>
  <c r="E6" i="2"/>
  <c r="A7" i="2"/>
  <c r="M7" i="2"/>
  <c r="E16" i="2"/>
  <c r="M6" i="2"/>
  <c r="H17" i="2"/>
  <c r="L7" i="2"/>
  <c r="B7" i="2"/>
  <c r="C16" i="2"/>
  <c r="J6" i="2"/>
  <c r="E7" i="2"/>
  <c r="E17" i="2"/>
  <c r="B17" i="2"/>
  <c r="H6" i="2"/>
  <c r="K7" i="2"/>
  <c r="C6" i="2"/>
  <c r="K17" i="2"/>
  <c r="F17" i="2"/>
  <c r="B16" i="2"/>
  <c r="C17" i="2"/>
  <c r="B6" i="2"/>
  <c r="I6" i="2"/>
  <c r="C7" i="2"/>
  <c r="D16" i="2"/>
  <c r="K16" i="2"/>
  <c r="K6" i="2"/>
  <c r="G17" i="2"/>
  <c r="D6" i="2"/>
  <c r="M17" i="2"/>
  <c r="L17" i="2"/>
  <c r="G6" i="2"/>
  <c r="H16" i="2"/>
  <c r="H7" i="2"/>
  <c r="F6" i="2"/>
  <c r="J17" i="2"/>
  <c r="G7" i="2"/>
  <c r="J16" i="2"/>
  <c r="M16" i="2"/>
  <c r="L6" i="2"/>
  <c r="A16" i="2"/>
  <c r="I16" i="2"/>
  <c r="F7" i="2"/>
  <c r="F16" i="2"/>
  <c r="I17" i="2"/>
  <c r="A12" i="2"/>
  <c r="I7" i="2"/>
  <c r="A13" i="2"/>
  <c r="G16" i="2"/>
  <c r="J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C13" i="2"/>
  <c r="B12" i="2"/>
  <c r="L15" i="2"/>
  <c r="L12" i="2"/>
  <c r="A8" i="2"/>
  <c r="G12" i="2"/>
  <c r="H15" i="2"/>
  <c r="K13" i="2"/>
  <c r="E13" i="2"/>
  <c r="H12" i="2"/>
  <c r="G15" i="2"/>
  <c r="M13" i="2"/>
  <c r="G8" i="2"/>
  <c r="E15" i="2"/>
  <c r="D7" i="2"/>
  <c r="J13" i="2"/>
  <c r="J8" i="2"/>
  <c r="D15" i="2"/>
  <c r="I8" i="2"/>
  <c r="F12" i="2"/>
  <c r="J15" i="2"/>
  <c r="E8" i="2"/>
  <c r="A15" i="2"/>
  <c r="M12" i="2"/>
  <c r="F8" i="2"/>
  <c r="C8" i="2"/>
  <c r="M15" i="2"/>
  <c r="K15" i="2"/>
  <c r="F15" i="2"/>
  <c r="H13" i="2"/>
  <c r="M8" i="2"/>
  <c r="L13" i="2"/>
  <c r="H8" i="2"/>
  <c r="J12" i="2"/>
  <c r="E12" i="2"/>
  <c r="B8" i="2"/>
  <c r="C15" i="2"/>
  <c r="F13" i="2"/>
  <c r="L8" i="2"/>
  <c r="G13" i="2"/>
  <c r="C12" i="2"/>
  <c r="I13" i="2"/>
  <c r="K12" i="2"/>
  <c r="D13" i="2"/>
  <c r="D8" i="2"/>
  <c r="B13" i="2"/>
  <c r="K8" i="2"/>
  <c r="D12" i="2"/>
  <c r="B15" i="2"/>
  <c r="I12" i="2"/>
  <c r="I15"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A9" i="2"/>
  <c r="L9" i="2"/>
  <c r="B9" i="2"/>
  <c r="J9" i="2"/>
  <c r="A10" i="2"/>
  <c r="E9" i="2"/>
  <c r="D9" i="2"/>
  <c r="M9" i="2"/>
  <c r="I9" i="2"/>
  <c r="H9" i="2"/>
  <c r="F9" i="2"/>
  <c r="G9" i="2"/>
  <c r="K9" i="2"/>
  <c r="C9" i="2"/>
  <c r="Z26" i="1" l="1"/>
  <c r="T26" i="1"/>
  <c r="W26" i="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B10" i="2"/>
  <c r="K10" i="2"/>
  <c r="C10" i="2"/>
  <c r="F10" i="2"/>
  <c r="I10" i="2"/>
  <c r="J10" i="2"/>
  <c r="G10" i="2"/>
  <c r="H10" i="2"/>
  <c r="E10" i="2"/>
  <c r="L10" i="2"/>
  <c r="D10" i="2"/>
  <c r="M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J19" i="2"/>
  <c r="F19" i="2"/>
  <c r="C19" i="2"/>
  <c r="H19" i="2"/>
  <c r="G19" i="2"/>
  <c r="A19" i="2"/>
  <c r="K19" i="2"/>
  <c r="D19" i="2"/>
  <c r="B19" i="2"/>
  <c r="E19" i="2"/>
  <c r="L19" i="2"/>
  <c r="M19" i="2"/>
  <c r="I19" i="2"/>
  <c r="W34" i="1" l="1"/>
  <c r="AA34" i="1"/>
  <c r="Z34" i="1"/>
  <c r="Y34" i="1"/>
  <c r="V34" i="1"/>
  <c r="AF34" i="1"/>
  <c r="AE34" i="1"/>
  <c r="S34" i="1"/>
  <c r="AD34" i="1"/>
  <c r="AB34" i="1"/>
  <c r="AC34" i="1"/>
  <c r="U34" i="1"/>
  <c r="X34" i="1"/>
  <c r="T34" i="1"/>
  <c r="R34" i="1"/>
  <c r="Q34" i="1"/>
  <c r="P35" i="1"/>
  <c r="L20" i="2"/>
  <c r="G20" i="2"/>
  <c r="J20" i="2"/>
  <c r="I20" i="2"/>
  <c r="E20" i="2"/>
  <c r="H20" i="2"/>
  <c r="M20" i="2"/>
  <c r="K20" i="2"/>
  <c r="F20" i="2"/>
  <c r="D20" i="2"/>
  <c r="B20" i="2"/>
  <c r="A20" i="2"/>
  <c r="C20" i="2"/>
  <c r="V35" i="1" l="1"/>
  <c r="T35" i="1"/>
  <c r="AA35" i="1"/>
  <c r="X35" i="1"/>
  <c r="AB35" i="1"/>
  <c r="AE35" i="1"/>
  <c r="AD35" i="1"/>
  <c r="R35" i="1"/>
  <c r="W35" i="1"/>
  <c r="AF35" i="1"/>
  <c r="Q35" i="1"/>
  <c r="S35" i="1"/>
  <c r="U35" i="1"/>
  <c r="Z35" i="1"/>
  <c r="P36" i="1"/>
  <c r="Y35" i="1"/>
  <c r="AC35" i="1"/>
  <c r="M21" i="2"/>
  <c r="F21" i="2"/>
  <c r="G21" i="2"/>
  <c r="A21" i="2"/>
  <c r="K21" i="2"/>
  <c r="C21" i="2"/>
  <c r="D21" i="2"/>
  <c r="H21" i="2"/>
  <c r="L21" i="2"/>
  <c r="E21" i="2"/>
  <c r="J21" i="2"/>
  <c r="I21" i="2"/>
  <c r="B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<sst xmlns="http://schemas.openxmlformats.org/spreadsheetml/2006/main" count="921" uniqueCount="595">
  <si>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</si>
  <si>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</si>
  <si>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</si>
  <si>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</si>
  <si>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</si>
  <si>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</si>
  <si>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</si>
  <si>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</si>
  <si>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</si>
  <si>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</si>
  <si>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</si>
  <si>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</si>
  <si>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</si>
  <si>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</si>
  <si>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</si>
  <si>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</si>
  <si>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</si>
  <si>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</si>
  <si>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</si>
  <si>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</si>
  <si>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</si>
  <si>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</si>
  <si>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</si>
  <si>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</si>
  <si>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</si>
  <si>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</si>
  <si>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</si>
  <si>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</si>
  <si>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</si>
  <si>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</si>
  <si>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</si>
  <si>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</si>
  <si>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</si>
  <si>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</si>
  <si>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</si>
  <si>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</si>
  <si>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</si>
  <si>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</si>
  <si>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</si>
  <si>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</si>
  <si>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</si>
  <si>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</si>
  <si>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</si>
  <si>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</si>
  <si>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</si>
  <si>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</si>
  <si>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</si>
  <si>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</si>
  <si>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</si>
  <si>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</si>
  <si>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</si>
  <si>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</si>
  <si>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</si>
  <si>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</si>
  <si>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</si>
  <si>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</si>
  <si>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</si>
  <si>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</si>
  <si>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</si>
  <si>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</si>
  <si>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</si>
  <si>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</si>
  <si>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</si>
  <si>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</si>
  <si>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</si>
  <si>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</si>
  <si>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</si>
  <si>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</si>
  <si>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</si>
  <si>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</si>
  <si>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</si>
  <si>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</si>
  <si>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</si>
  <si>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</si>
  <si>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</si>
  <si>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</si>
  <si>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</si>
  <si>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</si>
  <si>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</si>
  <si>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</si>
  <si>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</si>
  <si>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</si>
  <si>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</si>
  <si>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</si>
  <si>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</si>
  <si>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</si>
  <si>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</si>
  <si>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</si>
  <si>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</si>
  <si>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</si>
  <si>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</si>
  <si>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</si>
  <si>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</si>
  <si>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</si>
  <si>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</si>
  <si>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</si>
  <si>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</si>
  <si>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</si>
  <si>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</si>
  <si>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</si>
  <si>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</si>
  <si>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</si>
  <si>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</si>
  <si>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</si>
  <si>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</si>
  <si>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</si>
  <si>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</si>
  <si>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</si>
  <si>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</si>
  <si>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</si>
  <si>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</si>
  <si>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</si>
  <si>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</si>
  <si>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</si>
  <si>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</si>
  <si>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</si>
  <si>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</si>
  <si>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</si>
  <si>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</si>
  <si>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</si>
  <si>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</si>
  <si>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</si>
  <si>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</si>
  <si>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</si>
  <si>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</si>
  <si>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HM Revenue and Customs Hydrocarbon Oil Bulletin (opens in a new window)</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</si>
  <si>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</si>
  <si>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</si>
  <si>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</si>
  <si>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</si>
  <si>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</si>
  <si>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</si>
  <si>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</si>
  <si>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</si>
  <si>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</si>
  <si>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</si>
  <si>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</si>
  <si>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</si>
  <si>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</si>
  <si>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</si>
  <si>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</si>
  <si>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</si>
  <si>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</si>
  <si>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</si>
  <si>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</si>
  <si>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</si>
  <si>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</si>
  <si>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</si>
  <si>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</si>
  <si>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</si>
  <si>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</si>
  <si>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</si>
  <si>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</si>
  <si>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</si>
  <si>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</si>
  <si>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</si>
  <si>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</si>
  <si>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</si>
  <si>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</si>
  <si>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</si>
  <si>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</si>
  <si>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</si>
  <si>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</si>
  <si>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</si>
  <si>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</si>
  <si>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</si>
  <si>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</si>
  <si>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</si>
  <si>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</si>
  <si>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</si>
  <si>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</si>
  <si>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</si>
  <si>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</si>
  <si>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</si>
  <si>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</si>
  <si>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</si>
  <si>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</si>
  <si>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</si>
  <si>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</si>
  <si>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</si>
  <si>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</si>
  <si>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</si>
  <si>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</si>
  <si>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</si>
  <si>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</si>
  <si>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</si>
  <si>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</si>
  <si>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</si>
  <si>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</si>
  <si>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</si>
  <si>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</si>
  <si>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</si>
  <si>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</si>
  <si>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</si>
  <si>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</si>
  <si>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</si>
  <si>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</si>
  <si>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</si>
  <si>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</si>
  <si>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</si>
  <si>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</si>
  <si>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</si>
  <si>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</si>
  <si>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</si>
  <si>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</si>
  <si>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</si>
  <si>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</si>
  <si>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</si>
  <si>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</si>
  <si>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</si>
  <si>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</si>
  <si>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</si>
  <si>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</si>
  <si>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</si>
  <si>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</si>
  <si>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</si>
  <si>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</si>
  <si>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</si>
  <si>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</si>
  <si>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</si>
  <si>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</si>
  <si>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</si>
  <si>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</si>
  <si>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</si>
  <si>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</si>
  <si>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</si>
  <si>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</si>
  <si>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</si>
  <si>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</si>
  <si>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</si>
  <si>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</si>
  <si>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</si>
  <si>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</si>
  <si>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</si>
  <si>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</si>
  <si>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</si>
  <si>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</si>
  <si>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</si>
  <si>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</si>
  <si>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</si>
  <si>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</si>
  <si>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</si>
  <si>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</si>
  <si>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</si>
  <si>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</si>
  <si>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</si>
  <si>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</si>
  <si>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</si>
  <si>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</si>
  <si>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</si>
  <si>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</si>
  <si>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</si>
  <si>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</si>
  <si>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</si>
  <si>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</si>
  <si>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</si>
  <si>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</si>
  <si>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</si>
  <si>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</si>
  <si>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</si>
  <si>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</si>
  <si>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</si>
  <si>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</si>
  <si>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</si>
  <si>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</si>
  <si>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</si>
  <si>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</si>
  <si>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</si>
  <si>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</si>
  <si>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</si>
  <si>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</si>
  <si>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</si>
  <si>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</si>
  <si>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</si>
  <si>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</si>
  <si>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</si>
  <si>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</si>
  <si>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</si>
  <si>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</si>
  <si>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</si>
  <si>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</si>
  <si>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</si>
  <si>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</si>
  <si>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</si>
  <si>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</si>
  <si>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</si>
  <si>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</si>
  <si>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</si>
  <si>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</si>
  <si>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</si>
  <si>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</si>
  <si>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</si>
  <si>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</si>
  <si>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</si>
  <si>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</si>
  <si>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</si>
  <si>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</si>
  <si>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</si>
  <si>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</si>
  <si>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</si>
  <si>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</si>
  <si>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</si>
  <si>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</si>
  <si>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</si>
  <si>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</si>
  <si>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</si>
  <si>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</si>
  <si>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</si>
  <si>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</si>
  <si>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</si>
  <si>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</si>
  <si>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</si>
  <si>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</si>
  <si>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</si>
  <si>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</si>
  <si>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</si>
  <si>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</si>
  <si>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</si>
  <si>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</si>
  <si>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</si>
  <si>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</si>
  <si>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</si>
  <si>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</si>
  <si>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</si>
  <si>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</si>
  <si>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</si>
  <si>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</si>
  <si>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</si>
  <si>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</si>
  <si>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</si>
  <si>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</si>
  <si>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</si>
  <si>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</si>
  <si>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</si>
  <si>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</si>
  <si>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</si>
  <si>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</si>
  <si>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</si>
  <si>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</si>
  <si>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</si>
  <si>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</si>
  <si>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</si>
  <si>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</si>
  <si>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</si>
  <si>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</si>
  <si>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</si>
  <si>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</si>
  <si>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</si>
  <si>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</si>
  <si>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</si>
  <si>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</si>
  <si>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</si>
  <si>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</si>
  <si>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</si>
  <si>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</si>
  <si>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</si>
  <si>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</si>
  <si>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</si>
  <si>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</si>
  <si>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</si>
  <si>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</si>
  <si>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</si>
  <si>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</si>
  <si>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</si>
  <si>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</si>
  <si>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</si>
  <si>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</si>
  <si>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</si>
  <si>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</si>
  <si>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</si>
  <si>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</si>
  <si>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</si>
  <si>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</si>
  <si>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</si>
  <si>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</si>
  <si>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</si>
  <si>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</si>
  <si>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</si>
  <si>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</si>
  <si>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</si>
  <si>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</si>
  <si>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</si>
  <si>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</si>
  <si>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</si>
  <si>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</si>
  <si>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</si>
  <si>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</si>
  <si>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</si>
  <si>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</si>
  <si>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</si>
  <si>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</si>
  <si>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</si>
  <si>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</si>
  <si>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</si>
  <si>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</si>
  <si>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</si>
  <si>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</si>
  <si>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</si>
  <si>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</si>
  <si>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</si>
  <si>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</si>
  <si>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</si>
  <si>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</si>
  <si>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</si>
  <si>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</si>
  <si>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</si>
  <si>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</si>
  <si>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</si>
  <si>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</si>
  <si>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</si>
  <si>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</si>
  <si>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</si>
  <si>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</si>
  <si>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</si>
  <si>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</si>
  <si>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</si>
  <si>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</si>
  <si>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</si>
  <si>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</si>
  <si>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</si>
  <si>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</si>
  <si>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</si>
  <si>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</si>
  <si>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</si>
  <si>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</si>
  <si>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</si>
  <si>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</si>
  <si>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</si>
  <si>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</si>
  <si>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</si>
  <si>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</si>
  <si>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</si>
  <si>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</si>
  <si>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</si>
  <si>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</si>
  <si>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</si>
  <si>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</si>
  <si>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</si>
  <si>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</si>
  <si>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</si>
  <si>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</si>
  <si>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</si>
  <si>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</si>
  <si>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</si>
  <si>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</si>
  <si>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</si>
  <si>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</si>
  <si>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</si>
  <si>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</si>
  <si>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</si>
  <si>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</si>
  <si>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</si>
  <si>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</si>
  <si>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</si>
  <si>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</si>
  <si>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</si>
  <si>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</si>
  <si>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</si>
  <si>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</si>
  <si>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</si>
  <si>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</si>
  <si>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</si>
  <si>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</si>
  <si>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</si>
  <si>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</si>
  <si>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</si>
  <si>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</si>
  <si>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</si>
  <si>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</si>
  <si>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</si>
  <si>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</si>
  <si>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</si>
  <si>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</si>
  <si>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</si>
  <si>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</si>
  <si>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</si>
  <si>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</si>
  <si>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</si>
  <si>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</si>
  <si>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</si>
  <si>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</si>
  <si>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</si>
  <si>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</si>
  <si>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</si>
  <si>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</si>
  <si>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</si>
  <si>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</si>
  <si>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</si>
  <si>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</si>
  <si>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</si>
  <si>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</si>
  <si>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</si>
  <si>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</si>
  <si>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</si>
  <si>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</si>
  <si>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</si>
  <si>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</si>
  <si>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</si>
  <si>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</si>
  <si>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</si>
  <si>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</si>
  <si>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</si>
  <si>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</si>
  <si>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</si>
  <si>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</si>
  <si>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</si>
  <si>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</si>
  <si>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</si>
  <si>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</si>
  <si>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</si>
  <si>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</si>
  <si>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</si>
  <si>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</si>
  <si>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</si>
  <si>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</si>
  <si>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</si>
  <si>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</si>
  <si>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</si>
  <si>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</si>
  <si>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</si>
  <si>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</si>
  <si>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</si>
  <si>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</si>
  <si>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</si>
  <si>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</si>
  <si>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</si>
  <si>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</si>
  <si>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</si>
  <si>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</si>
  <si>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</si>
  <si>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</si>
  <si>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</si>
  <si>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</si>
  <si>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</si>
  <si>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</si>
  <si>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</si>
  <si>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</si>
  <si>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</si>
  <si>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</si>
  <si>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</si>
  <si>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</si>
  <si>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</si>
  <si>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</si>
  <si>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</si>
  <si>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</si>
  <si>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</si>
  <si>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</si>
  <si>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</si>
  <si>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</si>
  <si>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</si>
  <si>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</si>
  <si>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</si>
  <si>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</si>
  <si>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</si>
  <si>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</si>
  <si>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</si>
  <si>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</si>
  <si>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</si>
  <si>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</si>
  <si>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</si>
  <si>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</si>
  <si>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</si>
  <si>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</si>
  <si>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</si>
  <si>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</si>
  <si>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</si>
  <si>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</si>
  <si>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</si>
  <si>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</si>
  <si>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</si>
  <si>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</si>
  <si>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4 2021</t>
  </si>
  <si>
    <t>March 2022</t>
  </si>
  <si>
    <t>April 2022</t>
  </si>
  <si>
    <t>Zoe Clark</t>
  </si>
  <si>
    <t>0743 672 9458</t>
  </si>
  <si>
    <t>May 2022</t>
  </si>
  <si>
    <t>Quarter 1 2022</t>
  </si>
  <si>
    <t>Quarter 2 2022 [provisional][Note 6]</t>
  </si>
  <si>
    <t>Glossary and acronyms, DUKES Annex B (opens in a new window)</t>
  </si>
  <si>
    <t>Annual deliveries of petroleum products for inland consumption</t>
  </si>
  <si>
    <t>Quarterly deliveries of petroleum products for inland consumption</t>
  </si>
  <si>
    <t>Monthly deliveries of petroleum products for inland consumption</t>
  </si>
  <si>
    <t>June 2022</t>
  </si>
  <si>
    <t>Demand continues to grow, nearing pre-pandemic levels</t>
  </si>
  <si>
    <r>
      <t xml:space="preserve">This data was published on </t>
    </r>
    <r>
      <rPr>
        <b/>
        <sz val="12"/>
        <rFont val="Calibri"/>
        <family val="2"/>
        <scheme val="minor"/>
      </rPr>
      <t>Thursday 27th October 2022</t>
    </r>
    <r>
      <rPr>
        <sz val="12"/>
        <rFont val="Calibri"/>
        <family val="2"/>
        <scheme val="minor"/>
      </rPr>
      <t xml:space="preserve">
The next publication date is </t>
    </r>
    <r>
      <rPr>
        <b/>
        <sz val="12"/>
        <rFont val="Calibri"/>
        <family val="2"/>
        <scheme val="minor"/>
      </rPr>
      <t>Thursday 24th November 2022</t>
    </r>
  </si>
  <si>
    <r>
      <t xml:space="preserve">This spreadsheet contains monthly data including </t>
    </r>
    <r>
      <rPr>
        <b/>
        <sz val="12"/>
        <rFont val="Calibri"/>
        <family val="2"/>
        <scheme val="minor"/>
      </rPr>
      <t>new data for August 2022</t>
    </r>
    <r>
      <rPr>
        <sz val="12"/>
        <rFont val="Calibri"/>
        <family val="2"/>
        <scheme val="minor"/>
      </rPr>
      <t xml:space="preserve"> </t>
    </r>
  </si>
  <si>
    <t xml:space="preserve">The revisions period is for July 2022 data
Revisions are due to updates from data suppliers or the receipt of data replacing estimates unless otherwise stated </t>
  </si>
  <si>
    <t>July 2022</t>
  </si>
  <si>
    <t>August 2022 [provisional]</t>
  </si>
  <si>
    <t xml:space="preserve">Total deliveries were up 13 per cent in the three months to August 2022 compared to the same period in the previous year. In the latest three months diesel and petrol demand remained stable on last year and close to pre-pandemic levels. Demand for jet fuel, whilst more than doubling on last year, remains 16 per cent down on the three months to August 2019.
</t>
  </si>
  <si>
    <t>Petrol
[note 7]</t>
  </si>
  <si>
    <t>Road diesel
[note 7]</t>
  </si>
  <si>
    <t>Note 7</t>
  </si>
  <si>
    <t>Deleveries of petrol and diesel remain partially estimated in line with recipt of new data from HMRC.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</si>
</sst>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
    <numFmt numFmtId="166" formatCode="#,##0.000;\-#,##0.000"/>
    <numFmt numFmtId="167" formatCode="#,##0.0;\-#,##0.0"/>
    <numFmt numFmtId="168" formatCode="0.0%"/>
  </numFmts>
  <fonts count="31">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4"/>
      <color theme="4"/>
      <name val="Calibri"/>
      <family val="2"/>
    </font>
    <font>
      <sz val="12"/>
      <color theme="4"/>
      <name val="Calibri"/>
      <family val="2"/>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19">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Alignment="1">
      <alignment vertical="center"/>
    </xf>
    <xf numFmtId="0" fontId="13" fillId="0" borderId="0" xfId="10" applyFont="1" applyAlignment="1">
      <alignment vertical="center" wrapText="1"/>
    </xf>
    <xf numFmtId="0" fontId="9" fillId="0" borderId="0" xfId="2">
      <alignment horizontal="left" vertical="center"/>
    </xf>
    <xf numFmtId="0" fontId="20" fillId="0" borderId="0" xfId="10" applyAlignment="1">
      <alignment vertical="center" wrapText="1"/>
    </xf>
    <xf numFmtId="0" fontId="20" fillId="0" borderId="0" xfId="10" applyAlignment="1">
      <alignment vertical="center"/>
    </xf>
    <xf numFmtId="0" fontId="9" fillId="0" borderId="0" xfId="2" applyFill="1" applyAlignment="1">
      <alignment vertical="center"/>
    </xf>
    <xf numFmtId="0" fontId="3" fillId="0" borderId="0" xfId="7"/>
    <xf numFmtId="0" fontId="10" fillId="0" borderId="0" xfId="3" applyFill="1">
      <alignment horizontal="left" vertical="center"/>
    </xf>
    <xf numFmtId="0" fontId="10" fillId="0" borderId="0" xfId="3" applyFill="1" applyAlignment="1"/>
    <xf numFmtId="0" fontId="18" fillId="0" borderId="0" xfId="2" applyFont="1" applyFill="1" applyAlignment="1">
      <alignment vertical="center"/>
    </xf>
    <xf numFmtId="0" fontId="12" fillId="0" borderId="0" xfId="10" applyFont="1" applyAlignment="1">
      <alignment vertical="center" wrapText="1"/>
    </xf>
    <xf numFmtId="0" fontId="19" fillId="0" borderId="0" xfId="3" applyFont="1" applyFill="1" applyAlignment="1"/>
    <xf numFmtId="0" fontId="12" fillId="0" borderId="0" xfId="10" applyFont="1" applyAlignment="1">
      <alignmen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21" fillId="0" borderId="0" xfId="5" applyFill="1" applyBorder="1" applyAlignment="1" applyProtection="1">
      <alignment vertical="center" wrapText="1"/>
    </xf>
    <xf numFmtId="0" fontId="20" fillId="0" borderId="0" xfId="10"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Border="1" applyAlignment="1">
      <alignment horizontal="right" vertical="center"/>
    </xf>
    <xf numFmtId="0" fontId="20" fillId="0" borderId="10" xfId="10"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5" fontId="3" fillId="0" borderId="0" xfId="9" quotePrefix="1" applyNumberFormat="1"/>
    <xf numFmtId="165" fontId="3" fillId="0" borderId="0" xfId="9" applyNumberFormat="1"/>
    <xf numFmtId="0" fontId="15" fillId="0" borderId="0" xfId="3" applyFont="1" applyFill="1" applyAlignment="1">
      <alignment wrapText="1"/>
    </xf>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0" xfId="10" applyAlignment="1">
      <alignment horizontal="right" vertical="center" wrapText="1"/>
    </xf>
    <xf numFmtId="0" fontId="10" fillId="0" borderId="0" xfId="3" applyFill="1" applyAlignment="1">
      <alignment horizontal="left"/>
    </xf>
    <xf numFmtId="0" fontId="13"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3" fillId="0" borderId="11" xfId="10" applyFont="1" applyBorder="1" applyAlignment="1">
      <alignment horizontal="center" vertical="center" wrapText="1"/>
    </xf>
    <xf numFmtId="0" fontId="13" fillId="0" borderId="1" xfId="10" applyFont="1" applyBorder="1" applyAlignment="1">
      <alignment horizontal="center" vertical="center" wrapText="1"/>
    </xf>
    <xf numFmtId="0" fontId="13" fillId="0" borderId="9" xfId="10" applyFont="1" applyBorder="1" applyAlignment="1">
      <alignment horizontal="center" vertical="center" wrapText="1"/>
    </xf>
    <xf numFmtId="0" fontId="13" fillId="0" borderId="18" xfId="10" applyFont="1" applyBorder="1" applyAlignment="1">
      <alignment horizontal="right" vertical="center"/>
    </xf>
    <xf numFmtId="37" fontId="13" fillId="0" borderId="0" xfId="10" applyNumberFormat="1" applyFont="1" applyAlignment="1">
      <alignment horizontal="right" vertical="center"/>
    </xf>
    <xf numFmtId="37" fontId="13" fillId="0" borderId="12" xfId="10" applyNumberFormat="1" applyFont="1" applyBorder="1" applyAlignment="1">
      <alignment horizontal="right" vertical="center"/>
    </xf>
    <xf numFmtId="37" fontId="13" fillId="0" borderId="10" xfId="10" applyNumberFormat="1" applyFont="1" applyBorder="1" applyAlignment="1">
      <alignment horizontal="right" vertical="center"/>
    </xf>
    <xf numFmtId="0" fontId="13" fillId="0" borderId="14" xfId="10" applyFont="1" applyBorder="1" applyAlignment="1">
      <alignment horizontal="right" vertical="center"/>
    </xf>
    <xf numFmtId="0" fontId="13" fillId="4" borderId="2" xfId="10" applyFont="1" applyFill="1" applyBorder="1" applyAlignment="1">
      <alignment horizontal="right" vertical="center"/>
    </xf>
    <xf numFmtId="37" fontId="13" fillId="4" borderId="15" xfId="10" applyNumberFormat="1" applyFont="1" applyFill="1" applyBorder="1" applyAlignment="1">
      <alignment horizontal="right" vertical="center"/>
    </xf>
    <xf numFmtId="37" fontId="13" fillId="4" borderId="17" xfId="10" applyNumberFormat="1" applyFont="1" applyFill="1" applyBorder="1" applyAlignment="1">
      <alignment horizontal="right" vertical="center"/>
    </xf>
    <xf numFmtId="37" fontId="13" fillId="4" borderId="16" xfId="10" applyNumberFormat="1" applyFont="1" applyFill="1" applyBorder="1" applyAlignment="1">
      <alignment horizontal="right" vertical="center"/>
    </xf>
    <xf numFmtId="37" fontId="13" fillId="0" borderId="13" xfId="10" applyNumberFormat="1" applyFont="1" applyBorder="1" applyAlignment="1">
      <alignment horizontal="right" vertical="center"/>
    </xf>
    <xf numFmtId="37" fontId="13" fillId="0" borderId="11" xfId="10" applyNumberFormat="1" applyFont="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7" fontId="13" fillId="4" borderId="15" xfId="10" applyNumberFormat="1" applyFont="1" applyFill="1" applyBorder="1" applyAlignment="1">
      <alignment horizontal="right" vertical="center"/>
    </xf>
    <xf numFmtId="166" fontId="13" fillId="4" borderId="17" xfId="10" applyNumberFormat="1" applyFont="1" applyFill="1" applyBorder="1" applyAlignment="1">
      <alignment horizontal="right" vertical="center"/>
    </xf>
    <xf numFmtId="0" fontId="9" fillId="0" borderId="0" xfId="2" applyFill="1">
      <alignment horizontal="left" vertical="center"/>
    </xf>
    <xf numFmtId="39" fontId="13" fillId="4" borderId="15" xfId="10" applyNumberFormat="1" applyFont="1" applyFill="1" applyBorder="1" applyAlignment="1">
      <alignment horizontal="right" vertical="center"/>
    </xf>
    <xf numFmtId="10" fontId="20" fillId="0" borderId="0" xfId="12" applyNumberFormat="1" applyFont="1" applyAlignment="1">
      <alignment horizontal="right"/>
    </xf>
    <xf numFmtId="37" fontId="20" fillId="0" borderId="0" xfId="1" applyNumberFormat="1" applyFont="1" applyFill="1" applyAlignment="1">
      <alignment horizontal="right" vertical="center"/>
    </xf>
    <xf numFmtId="37" fontId="20" fillId="0" borderId="12" xfId="1" applyNumberFormat="1" applyFont="1" applyFill="1" applyBorder="1" applyAlignment="1">
      <alignment horizontal="right" vertical="center"/>
    </xf>
    <xf numFmtId="37" fontId="20" fillId="0" borderId="10" xfId="1" applyNumberFormat="1" applyFont="1" applyFill="1" applyBorder="1" applyAlignment="1">
      <alignment horizontal="right" vertical="center"/>
    </xf>
    <xf numFmtId="0" fontId="21" fillId="0" borderId="0" xfId="5" applyAlignment="1" applyProtection="1">
      <alignment vertical="center" wrapText="1"/>
    </xf>
    <xf numFmtId="168" fontId="20" fillId="0" borderId="0" xfId="12" applyNumberFormat="1" applyFont="1" applyAlignment="1">
      <alignment horizontal="left" vertical="center"/>
    </xf>
    <xf numFmtId="39" fontId="13" fillId="4" borderId="16" xfId="10" applyNumberFormat="1" applyFont="1" applyFill="1" applyBorder="1" applyAlignment="1">
      <alignment horizontal="right" vertical="center"/>
    </xf>
    <xf numFmtId="0" fontId="29" fillId="0" borderId="0" xfId="3" applyFont="1" applyAlignment="1">
      <alignment horizontal="left"/>
    </xf>
    <xf numFmtId="0" fontId="30" fillId="0" borderId="0" xfId="10" applyFont="1" applyAlignment="1">
      <alignment vertical="top" wrapText="1"/>
    </xf>
    <xf numFmtId="0" fontId="30" fillId="0" borderId="0" xfId="10" applyFont="1" applyAlignment="1">
      <alignment vertical="center" wrapText="1"/>
    </xf>
    <xf numFmtId="0" fontId="10" fillId="0" borderId="0" xfId="3" applyAlignment="1">
      <alignment wrapText="1"/>
    </xf>
    <xf numFmtId="0" fontId="17" fillId="0" borderId="0" xfId="3" applyFont="1" applyAlignment="1">
      <alignment horizontal="left"/>
    </xf>
    <xf numFmtId="0" fontId="20" fillId="0" borderId="0" xfId="10" applyAlignment="1">
      <alignment vertical="top" wrapText="1"/>
    </xf>
    <xf numFmtId="0" fontId="23" fillId="0" borderId="0" xfId="10" applyFont="1" applyAlignment="1">
      <alignment horizontal="center" vertical="center" wrapText="1"/>
    </xf>
    <xf numFmtId="37" fontId="20" fillId="0" borderId="0" xfId="1" applyNumberFormat="1" applyFont="1" applyFill="1" applyBorder="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10" xfId="10" quotePrefix="1" applyBorder="1" applyAlignment="1">
      <alignment horizontal="right" vertical="center"/>
    </xf>
    <xf numFmtId="168" fontId="20" fillId="0" borderId="0" xfId="12" applyNumberFormat="1" applyFont="1" applyFill="1" applyAlignment="1">
      <alignment horizontal="left" vertical="center"/>
    </xf>
    <xf numFmtId="9" fontId="20" fillId="0" borderId="0" xfId="12" applyFont="1" applyFill="1" applyAlignment="1">
      <alignment horizontal="left" vertical="center"/>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top/>
        <bottom/>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auto="1"/>
        </patternFill>
      </fill>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fill>
        <patternFill patternType="none">
          <fgColor indexed="64"/>
          <bgColor auto="1"/>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8"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8"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1"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_x000a_[note 7]"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_x000a_[note 7]"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88" dataDxfId="87" tableBorderDxfId="86" headerRowCellStyle="Normal 4">
  <tableColumns count="13">
    <tableColumn id="1" xr3:uid="{00000000-0010-0000-0300-000001000000}" name="Year" dataDxfId="85" totalsRowDxfId="84" dataCellStyle="Normal 4" totalsRowCellStyle="Normal 4"/>
    <tableColumn id="3" xr3:uid="{00000000-0010-0000-0300-000003000000}" name="Total _x000a_[note 1]" dataDxfId="83" totalsRowDxfId="82" dataCellStyle="Normal 4" totalsRowCellStyle="Percent"/>
    <tableColumn id="4" xr3:uid="{00000000-0010-0000-0300-000004000000}" name="Butane and  propane _x000a_[note 2]" dataDxfId="81" totalsRowDxfId="80" dataCellStyle="Comma" totalsRowCellStyle="Percent"/>
    <tableColumn id="5" xr3:uid="{00000000-0010-0000-0300-000005000000}" name="Other petroleum gases _x000a_[note 3]_x000a_[note 4]" dataDxfId="79" totalsRowDxfId="78" dataCellStyle="Comma" totalsRowCellStyle="Percent"/>
    <tableColumn id="6" xr3:uid="{00000000-0010-0000-0300-000006000000}" name="Naphtha [LDF]" dataDxfId="77" totalsRowDxfId="76" dataCellStyle="Comma" totalsRowCellStyle="Percent"/>
    <tableColumn id="7" xr3:uid="{00000000-0010-0000-0300-000007000000}" name="Petrol" dataDxfId="75" totalsRowDxfId="74" dataCellStyle="Comma" totalsRowCellStyle="Percent"/>
    <tableColumn id="8" xr3:uid="{00000000-0010-0000-0300-000008000000}" name="Jet fuel" dataDxfId="73" totalsRowDxfId="72" dataCellStyle="Comma" totalsRowCellStyle="Percent"/>
    <tableColumn id="9" xr3:uid="{00000000-0010-0000-0300-000009000000}" name="Burning oil" dataDxfId="71" totalsRowDxfId="70" dataCellStyle="Comma" totalsRowCellStyle="Percent"/>
    <tableColumn id="10" xr3:uid="{00000000-0010-0000-0300-00000A000000}" name="Road diesel" dataDxfId="69" totalsRowDxfId="68" dataCellStyle="Comma" totalsRowCellStyle="Percent"/>
    <tableColumn id="11" xr3:uid="{00000000-0010-0000-0300-00000B000000}" name="Gas oil" dataDxfId="67" totalsRowDxfId="66" dataCellStyle="Comma" totalsRowCellStyle="Percent"/>
    <tableColumn id="12" xr3:uid="{00000000-0010-0000-0300-00000C000000}" name="Fuel oil _x000a_[note 4]" dataDxfId="65" totalsRowDxfId="64" dataCellStyle="Comma" totalsRowCellStyle="Percent"/>
    <tableColumn id="13" xr3:uid="{00000000-0010-0000-0300-00000D000000}" name="Lubricating oils" dataDxfId="63" totalsRowDxfId="62" dataCellStyle="Comma" totalsRowCellStyle="Percent"/>
    <tableColumn id="14" xr3:uid="{00000000-0010-0000-0300-00000E000000}" name="Bitumen" dataDxfId="61" totalsRowDxfId="60"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4" totalsRowShown="0" headerRowDxfId="59" dataDxfId="57" totalsRowDxfId="55" headerRowBorderDxfId="58" tableBorderDxfId="56" headerRowCellStyle="Normal 4" dataCellStyle="Normal 4" totalsRowCellStyle="Normal 4">
  <autoFilter ref="A6:M104"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54" totalsRowDxfId="53" dataCellStyle="Normal 4" totalsRowCellStyle="Normal 4"/>
    <tableColumn id="3" xr3:uid="{BCD56962-2BF2-4927-9F9F-69E5F2396E82}" name="Total _x000a_[note 1]" dataDxfId="52" totalsRowDxfId="51" dataCellStyle="Comma" totalsRowCellStyle="Percent"/>
    <tableColumn id="4" xr3:uid="{0B552053-4398-4B87-9D6E-A50B9DEA52B5}" name="Butane and  propane _x000a_[note 2]" dataDxfId="50" totalsRowDxfId="49" dataCellStyle="Comma" totalsRowCellStyle="Percent"/>
    <tableColumn id="5" xr3:uid="{BF37A140-0160-42E9-B897-58F148606AD6}" name="Other petroleum gases _x000a_[note 3][note 4]" dataDxfId="48" totalsRowDxfId="47" dataCellStyle="Comma" totalsRowCellStyle="Percent"/>
    <tableColumn id="6" xr3:uid="{75283270-1F12-4882-B29A-EAFC2EB38ED5}" name="Naphtha [LDF]" dataDxfId="46" totalsRowDxfId="45" dataCellStyle="Comma" totalsRowCellStyle="Percent"/>
    <tableColumn id="7" xr3:uid="{C8FE6921-2973-4065-B29B-9339B8C473EF}" name="Petrol" dataDxfId="44" totalsRowDxfId="43" dataCellStyle="Comma" totalsRowCellStyle="Percent"/>
    <tableColumn id="8" xr3:uid="{97D09F85-60EC-4966-A794-C2A4E92CB0A9}" name="Jet fuel" dataDxfId="42" totalsRowDxfId="41" dataCellStyle="Comma" totalsRowCellStyle="Percent"/>
    <tableColumn id="9" xr3:uid="{B6DD607A-CCFA-4901-BC68-666A9FCE23FF}" name="Burning oil" dataDxfId="40" totalsRowDxfId="39" dataCellStyle="Comma" totalsRowCellStyle="Percent"/>
    <tableColumn id="10" xr3:uid="{6D69EC46-8E75-4B41-9707-BDCC32395843}" name="Road diesel" dataDxfId="38" totalsRowDxfId="37" dataCellStyle="Comma" totalsRowCellStyle="Percent"/>
    <tableColumn id="11" xr3:uid="{387DD636-F736-4370-99A7-40C8D3BF1192}" name="Gas oil" dataDxfId="36" totalsRowDxfId="35" dataCellStyle="Comma" totalsRowCellStyle="Percent"/>
    <tableColumn id="12" xr3:uid="{E3D1EC5B-F99D-491D-84A4-589342A35884}" name="Fuel oil _x000a_[note 4]" dataDxfId="34" totalsRowDxfId="33" dataCellStyle="Comma" totalsRowCellStyle="Percent"/>
    <tableColumn id="13" xr3:uid="{40E1FBF7-FB79-4706-B123-EB65828D1725}" name="Lubricating oils" dataDxfId="32" totalsRowDxfId="31" dataCellStyle="Comma" totalsRowCellStyle="Percent"/>
    <tableColumn id="14" xr3:uid="{4CB90CA8-2CCE-426B-A639-B9A5D1563CA9}" name="Bitumen" dataDxfId="30" totalsRowDxfId="29"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02" totalsRowShown="0" headerRowDxfId="28" dataDxfId="27" tableBorderDxfId="26" headerRowCellStyle="Normal 4" dataCellStyle="Normal 4">
  <tableColumns count="13">
    <tableColumn id="1" xr3:uid="{C1D016C8-7136-43D1-910A-4E18DF904FCD}" name="Column1" dataDxfId="25" totalsRowDxfId="24" dataCellStyle="Normal 4" totalsRowCellStyle="Normal 4"/>
    <tableColumn id="2" xr3:uid="{91EC4919-FD31-4FFA-AD1D-9A2EC0119BD1}" name="Total _x000a_[note 1]" dataDxfId="23" totalsRowDxfId="22" dataCellStyle="Normal 4" totalsRowCellStyle="Normal 4"/>
    <tableColumn id="3" xr3:uid="{9994B519-8D09-4513-9D89-15068D3F7DE7}" name="Butane and  propane _x000a_[note 2]" dataDxfId="21" totalsRowDxfId="20" dataCellStyle="Normal 4" totalsRowCellStyle="Normal 4"/>
    <tableColumn id="4" xr3:uid="{783F1BD5-1EC3-4630-B016-D961842351A4}" name="Other petroleum gases _x000a_[note 3] [note 4]" dataDxfId="19" totalsRowDxfId="18" dataCellStyle="Normal 4" totalsRowCellStyle="Normal 4"/>
    <tableColumn id="5" xr3:uid="{46CFC098-5F8C-4A0E-930C-156142155F6B}" name="Naphtha [LDF]" dataDxfId="17" totalsRowDxfId="16" dataCellStyle="Normal 4" totalsRowCellStyle="Normal 4"/>
    <tableColumn id="6" xr3:uid="{2634D3AF-533E-4B44-8B38-8AA6FF4B56F2}" name="Petrol" dataDxfId="15" totalsRowDxfId="14" dataCellStyle="Normal 4" totalsRowCellStyle="Normal 4"/>
    <tableColumn id="7" xr3:uid="{270DFCDF-A421-4777-B056-F0529134DBCA}" name="Jet fuel" dataDxfId="13" totalsRowDxfId="12" dataCellStyle="Normal 4" totalsRowCellStyle="Percent"/>
    <tableColumn id="8" xr3:uid="{27F8035E-2A2C-4CCE-8B43-5BC3605A1EA2}" name="Burning oil" dataDxfId="11" totalsRowDxfId="10" dataCellStyle="Normal 4" totalsRowCellStyle="Normal 4"/>
    <tableColumn id="9" xr3:uid="{32482D04-2567-40C6-B05A-081617C263FD}" name="Road diesel" dataDxfId="9" totalsRowDxfId="8" dataCellStyle="Normal 4" totalsRowCellStyle="Normal 4"/>
    <tableColumn id="10" xr3:uid="{50A07C9F-DFDA-4AFF-8695-4CBA4A267A54}" name="Gas oil" dataDxfId="7" totalsRowDxfId="6" dataCellStyle="Normal 4" totalsRowCellStyle="Normal 4"/>
    <tableColumn id="11" xr3:uid="{A8740E53-EE21-48A3-A4C7-9CF105304A07}" name="Fuel oil _x000a_[note 4]" dataDxfId="5" totalsRowDxfId="4" dataCellStyle="Normal 4" totalsRowCellStyle="Normal 4"/>
    <tableColumn id="12" xr3:uid="{D8A64CDD-4BB3-4A66-AA23-AF58CA437AA5}" name="Lubricating oils" dataDxfId="3" totalsRowDxfId="2" dataCellStyle="Normal 4" totalsRowCellStyle="Normal 4"/>
    <tableColumn id="13" xr3:uid="{4A9D043F-7235-4F2A-BA79-F748E9DEC20A}" name="Bitumen" dataDxfId="1" totalsRowDxfId="0"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energy-balance-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crude-oil-and-petroleum-products-methodology-note"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collections/energy-trends" TargetMode="External"/><Relationship Id="rId11" Type="http://schemas.openxmlformats.org/officeDocument/2006/relationships/hyperlink" Target="https://www.gov.uk/government/statistics/digest-of-uk-energy-statistics-dukes-2022" TargetMode="External"/><Relationship Id="rId5" Type="http://schemas.openxmlformats.org/officeDocument/2006/relationships/hyperlink" Target="mailto:energy.stats@beis.gov.uk" TargetMode="External"/><Relationship Id="rId10" Type="http://schemas.openxmlformats.org/officeDocument/2006/relationships/hyperlink" Target="https://www.gov.uk/government/publications/crude-oil-and-petroleum-products-methodology-note" TargetMode="External"/><Relationship Id="rId4" Type="http://schemas.openxmlformats.org/officeDocument/2006/relationships/hyperlink" Target="mailto:oil-gas.statistics@beis.gov.uk" TargetMode="External"/><Relationship Id="rId9" Type="http://schemas.openxmlformats.org/officeDocument/2006/relationships/hyperlink" Target="https://www.gov.uk/government/statistics/crude-oil-and-petroleum-products-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54296875" defaultRowHeight="20.25" customHeight="1"/>
  <cols>
    <col min="1" max="1" width="150.54296875" customWidth="1"/>
  </cols>
  <sheetData>
    <row r="1" spans="1:8" ht="45" customHeight="1">
      <c r="A1" s="20" t="s">
        <v>76</v>
      </c>
    </row>
    <row r="2" spans="1:8" ht="45" customHeight="1">
      <c r="A2" s="28" t="s">
        <v>131</v>
      </c>
    </row>
    <row r="3" spans="1:8" ht="30" customHeight="1">
      <c r="A3" s="64" t="s">
        <v>82</v>
      </c>
    </row>
    <row r="4" spans="1:8" ht="31">
      <c r="A4" s="26" t="s">
        <v>585</v>
      </c>
    </row>
    <row r="5" spans="1:8" ht="30" customHeight="1">
      <c r="A5" s="107" t="s">
        <v>83</v>
      </c>
    </row>
    <row r="6" spans="1:8" ht="20.25" customHeight="1">
      <c r="A6" s="26" t="s">
        <v>586</v>
      </c>
    </row>
    <row r="7" spans="1:8" ht="30" customHeight="1">
      <c r="A7" s="107" t="s">
        <v>84</v>
      </c>
    </row>
    <row r="8" spans="1:8" ht="31">
      <c r="A8" s="26" t="s">
        <v>587</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116</v>
      </c>
      <c r="B16" s="22"/>
      <c r="C16" s="22"/>
      <c r="D16" s="22"/>
      <c r="E16" s="22"/>
      <c r="F16" s="22"/>
      <c r="G16" s="22"/>
      <c r="H16" s="22"/>
    </row>
    <row r="17" spans="1:1" ht="20.25" customHeight="1">
      <c r="A17" s="22" t="s">
        <v>125</v>
      </c>
    </row>
    <row r="18" spans="1:1" ht="20.25" customHeight="1">
      <c r="A18" s="22" t="s">
        <v>92</v>
      </c>
    </row>
    <row r="19" spans="1:1" ht="20.25" customHeight="1">
      <c r="A19" s="101" t="s">
        <v>579</v>
      </c>
    </row>
    <row r="20" spans="1:1" ht="30" customHeight="1">
      <c r="A20" s="21" t="s">
        <v>93</v>
      </c>
    </row>
    <row r="21" spans="1:1" ht="20.25" customHeight="1">
      <c r="A21" s="23" t="s">
        <v>94</v>
      </c>
    </row>
    <row r="22" spans="1:1" ht="20.25" customHeight="1">
      <c r="A22" s="28" t="s">
        <v>574</v>
      </c>
    </row>
    <row r="23" spans="1:1" ht="20.25" customHeight="1">
      <c r="A23" s="22" t="s">
        <v>95</v>
      </c>
    </row>
    <row r="24" spans="1:1" ht="20.25" customHeight="1">
      <c r="A24" s="28" t="s">
        <v>575</v>
      </c>
    </row>
    <row r="25" spans="1:1" ht="20.25" customHeight="1">
      <c r="A25" s="23" t="s">
        <v>96</v>
      </c>
    </row>
    <row r="26" spans="1:1" ht="20.25" customHeight="1">
      <c r="A26" s="24" t="s">
        <v>77</v>
      </c>
    </row>
    <row r="27" spans="1:1" ht="20.25" customHeight="1">
      <c r="A27" s="29" t="s">
        <v>97</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23" r:id="rId4" xr:uid="{00000000-0004-0000-0000-000004000000}"/>
    <hyperlink ref="A11" r:id="rId5" xr:uid="{00000000-0004-0000-0000-000005000000}"/>
    <hyperlink ref="A15" r:id="rId6" display="Energy trends publication (opens in a new window) " xr:uid="{00000000-0004-0000-0000-000006000000}"/>
    <hyperlink ref="A16:G16" r:id="rId7" display="Crude oil and petroleum products: methodology note" xr:uid="{00000000-0004-0000-0000-000007000000}"/>
    <hyperlink ref="A16:F16" r:id="rId8" display="Energy balance: methodology note" xr:uid="{00000000-0004-0000-0000-000008000000}"/>
    <hyperlink ref="A16" r:id="rId9" display="Crude oil and petroleum products: methodology note" xr:uid="{00000000-0004-0000-0000-000009000000}"/>
    <hyperlink ref="A16:H16" r:id="rId10" display="Crude oil and petroleum products: methodology note" xr:uid="{00000000-0004-0000-0000-00000A000000}"/>
    <hyperlink ref="A19" r:id="rId11" display="Glossary and acronyms (opens in a new window)" xr:uid="{71E0454F-A19E-4F5D-A080-6F86C941B481}"/>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6953125" defaultRowHeight="13"/>
  <cols>
    <col min="1" max="1" width="91.54296875" style="31" bestFit="1" customWidth="1"/>
    <col min="2" max="2" width="15.54296875" style="31" customWidth="1"/>
    <col min="3" max="16384" width="9.26953125" style="31"/>
  </cols>
  <sheetData>
    <row r="1" spans="1:2" ht="45" customHeight="1">
      <c r="A1" s="30" t="s">
        <v>75</v>
      </c>
    </row>
    <row r="2" spans="1:2" ht="20.25" customHeight="1">
      <c r="A2" s="28" t="s">
        <v>98</v>
      </c>
    </row>
    <row r="3" spans="1:2" ht="20.25" customHeight="1">
      <c r="A3" s="29" t="s">
        <v>99</v>
      </c>
    </row>
    <row r="4" spans="1:2" ht="30" customHeight="1">
      <c r="A4" s="32" t="s">
        <v>117</v>
      </c>
      <c r="B4" s="33" t="s">
        <v>118</v>
      </c>
    </row>
    <row r="5" spans="1:2" ht="20.25" customHeight="1">
      <c r="A5" s="28" t="s">
        <v>119</v>
      </c>
      <c r="B5" s="40" t="s">
        <v>101</v>
      </c>
    </row>
    <row r="6" spans="1:2" ht="20.25" customHeight="1">
      <c r="A6" s="28" t="s">
        <v>120</v>
      </c>
      <c r="B6" s="40" t="s">
        <v>75</v>
      </c>
    </row>
    <row r="7" spans="1:2" ht="20.25" customHeight="1">
      <c r="A7" s="28" t="s">
        <v>126</v>
      </c>
      <c r="B7" s="40" t="s">
        <v>103</v>
      </c>
    </row>
    <row r="8" spans="1:2" ht="21" customHeight="1">
      <c r="A8" s="28" t="s">
        <v>121</v>
      </c>
      <c r="B8" s="40" t="s">
        <v>102</v>
      </c>
    </row>
    <row r="9" spans="1:2" ht="20.25" customHeight="1">
      <c r="A9" s="28" t="s">
        <v>122</v>
      </c>
      <c r="B9" s="40" t="s">
        <v>74</v>
      </c>
    </row>
    <row r="10" spans="1:2" ht="27.75" customHeight="1">
      <c r="A10" s="28" t="s">
        <v>580</v>
      </c>
      <c r="B10" s="40" t="s">
        <v>123</v>
      </c>
    </row>
    <row r="11" spans="1:2" ht="34.4" customHeight="1">
      <c r="A11" s="28" t="s">
        <v>581</v>
      </c>
      <c r="B11" s="40" t="s">
        <v>73</v>
      </c>
    </row>
    <row r="12" spans="1:2" ht="20.25" customHeight="1">
      <c r="A12" s="28" t="s">
        <v>582</v>
      </c>
      <c r="B12" s="40"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6953125" defaultRowHeight="13"/>
  <cols>
    <col min="1" max="1" width="10" style="35" customWidth="1"/>
    <col min="2" max="2" width="99.54296875" style="35" bestFit="1" customWidth="1"/>
    <col min="3" max="16384" width="9.26953125" style="35"/>
  </cols>
  <sheetData>
    <row r="1" spans="1:14" ht="45" customHeight="1">
      <c r="A1" s="34" t="s">
        <v>103</v>
      </c>
    </row>
    <row r="2" spans="1:14" s="25" customFormat="1" ht="20.25" customHeight="1">
      <c r="A2" s="25" t="s">
        <v>104</v>
      </c>
    </row>
    <row r="3" spans="1:14" s="25" customFormat="1" ht="20.25" customHeight="1">
      <c r="A3" s="25" t="s">
        <v>111</v>
      </c>
    </row>
    <row r="4" spans="1:14" s="37" customFormat="1" ht="30" customHeight="1">
      <c r="A4" s="36" t="s">
        <v>105</v>
      </c>
      <c r="B4" s="36" t="s">
        <v>100</v>
      </c>
    </row>
    <row r="5" spans="1:14" s="26" customFormat="1" ht="30" customHeight="1">
      <c r="A5" s="26" t="s">
        <v>106</v>
      </c>
      <c r="B5" s="26" t="s">
        <v>112</v>
      </c>
    </row>
    <row r="6" spans="1:14" s="26" customFormat="1" ht="20.25" customHeight="1">
      <c r="A6" s="26" t="s">
        <v>107</v>
      </c>
      <c r="B6" s="26" t="s">
        <v>130</v>
      </c>
    </row>
    <row r="7" spans="1:14" s="26" customFormat="1" ht="20.25" customHeight="1">
      <c r="A7" s="26" t="s">
        <v>108</v>
      </c>
      <c r="B7" s="26" t="s">
        <v>113</v>
      </c>
    </row>
    <row r="8" spans="1:14" s="26" customFormat="1" ht="20.25" customHeight="1">
      <c r="A8" s="26" t="s">
        <v>109</v>
      </c>
      <c r="B8" s="26" t="s">
        <v>114</v>
      </c>
    </row>
    <row r="9" spans="1:14" s="26" customFormat="1" ht="20.25" customHeight="1">
      <c r="A9" s="25" t="s">
        <v>115</v>
      </c>
      <c r="B9" s="26" t="s">
        <v>553</v>
      </c>
    </row>
    <row r="10" spans="1:14" s="26" customFormat="1" ht="20.25" customHeight="1">
      <c r="A10" s="25" t="s">
        <v>554</v>
      </c>
      <c r="B10" s="26" t="s">
        <v>132</v>
      </c>
    </row>
    <row r="11" spans="1:14" s="26" customFormat="1" ht="20.25" customHeight="1">
      <c r="A11" s="25" t="s">
        <v>593</v>
      </c>
      <c r="B11" s="26" t="s">
        <v>594</v>
      </c>
    </row>
    <row r="12" spans="1:14" ht="15.5">
      <c r="A12" s="38"/>
      <c r="B12" s="38"/>
      <c r="C12" s="38"/>
      <c r="D12" s="38"/>
      <c r="E12" s="38"/>
      <c r="F12" s="38"/>
      <c r="G12" s="38"/>
      <c r="H12" s="38"/>
      <c r="I12" s="38"/>
      <c r="J12" s="38"/>
      <c r="K12" s="38"/>
      <c r="L12" s="38"/>
      <c r="M12" s="38"/>
      <c r="N12" s="38"/>
    </row>
    <row r="13" spans="1:14" ht="15.5">
      <c r="A13" s="38"/>
      <c r="B13" s="38"/>
      <c r="C13" s="38"/>
      <c r="D13" s="38"/>
      <c r="E13" s="38"/>
      <c r="F13" s="38"/>
      <c r="G13" s="38"/>
      <c r="H13" s="38"/>
      <c r="I13" s="38"/>
      <c r="J13" s="38"/>
      <c r="K13" s="38"/>
      <c r="L13" s="38"/>
      <c r="M13" s="38"/>
      <c r="N13" s="38"/>
    </row>
    <row r="14" spans="1:14" ht="15.75" customHeight="1">
      <c r="A14" s="38"/>
      <c r="B14" s="38"/>
      <c r="C14" s="38"/>
      <c r="D14" s="38"/>
      <c r="E14" s="38"/>
      <c r="F14" s="38"/>
      <c r="G14" s="38"/>
      <c r="H14" s="38"/>
      <c r="I14" s="38"/>
      <c r="J14" s="38"/>
      <c r="K14" s="38"/>
      <c r="L14" s="38"/>
      <c r="M14" s="38"/>
      <c r="N14" s="38"/>
    </row>
    <row r="15" spans="1:14" ht="15.5">
      <c r="A15" s="38"/>
      <c r="B15" s="38"/>
      <c r="C15" s="38"/>
      <c r="D15" s="38"/>
      <c r="E15" s="38"/>
      <c r="F15" s="38"/>
      <c r="G15" s="38"/>
      <c r="H15" s="38"/>
      <c r="I15" s="38"/>
      <c r="J15" s="38"/>
      <c r="K15" s="38"/>
      <c r="L15" s="38"/>
      <c r="M15" s="38"/>
      <c r="N15" s="38"/>
    </row>
    <row r="16" spans="1:14" ht="15.5">
      <c r="A16" s="38"/>
      <c r="B16" s="38"/>
    </row>
    <row r="17" spans="1:2" ht="15.5">
      <c r="A17" s="39"/>
      <c r="B17" s="38"/>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26953125" defaultRowHeight="15.5"/>
  <cols>
    <col min="1" max="1" width="150.54296875" style="28" customWidth="1"/>
    <col min="2" max="16384" width="9.26953125" style="28"/>
  </cols>
  <sheetData>
    <row r="1" spans="1:1" ht="45" customHeight="1">
      <c r="A1" s="95" t="s">
        <v>110</v>
      </c>
    </row>
    <row r="2" spans="1:1" ht="21" customHeight="1">
      <c r="A2" s="69" t="s">
        <v>72</v>
      </c>
    </row>
    <row r="3" spans="1:1" s="104" customFormat="1" ht="21" customHeight="1">
      <c r="A3" s="108" t="s">
        <v>584</v>
      </c>
    </row>
    <row r="4" spans="1:1" s="106" customFormat="1" ht="50.15" customHeight="1">
      <c r="A4" s="109" t="s">
        <v>590</v>
      </c>
    </row>
    <row r="6" spans="1:1">
      <c r="A6" s="105"/>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9"/>
  <sheetViews>
    <sheetView showGridLines="0" zoomScaleNormal="100" workbookViewId="0"/>
  </sheetViews>
  <sheetFormatPr defaultColWidth="9.26953125" defaultRowHeight="15.5"/>
  <cols>
    <col min="1" max="1" width="36" style="47" customWidth="1"/>
    <col min="2" max="13" width="12.54296875" style="47" customWidth="1"/>
    <col min="14" max="16384" width="9.26953125" style="47"/>
  </cols>
  <sheetData>
    <row r="1" spans="1:13" s="66" customFormat="1" ht="45" customHeight="1">
      <c r="A1" s="27" t="s">
        <v>133</v>
      </c>
    </row>
    <row r="2" spans="1:13" s="70" customFormat="1" ht="20.25" customHeight="1">
      <c r="A2" s="70" t="s">
        <v>98</v>
      </c>
    </row>
    <row r="3" spans="1:13" s="70" customFormat="1" ht="20.25" customHeight="1">
      <c r="A3" s="70" t="s">
        <v>124</v>
      </c>
    </row>
    <row r="4" spans="1:13" s="70" customFormat="1" ht="20.25" customHeight="1">
      <c r="B4" s="71"/>
      <c r="C4" s="72"/>
      <c r="D4" s="72"/>
      <c r="E4" s="72"/>
      <c r="F4" s="72"/>
      <c r="G4" s="71" t="s">
        <v>0</v>
      </c>
      <c r="H4" s="73"/>
      <c r="I4" s="71" t="s">
        <v>4</v>
      </c>
      <c r="J4" s="73"/>
      <c r="K4" s="72"/>
      <c r="L4" s="72"/>
      <c r="M4" s="73"/>
    </row>
    <row r="5" spans="1:13" s="70" customFormat="1" ht="77.5">
      <c r="A5" s="74" t="s">
        <v>129</v>
      </c>
      <c r="B5" s="75" t="s">
        <v>136</v>
      </c>
      <c r="C5" s="76" t="s">
        <v>137</v>
      </c>
      <c r="D5" s="76" t="s">
        <v>548</v>
      </c>
      <c r="E5" s="76" t="s">
        <v>78</v>
      </c>
      <c r="F5" s="76" t="s">
        <v>591</v>
      </c>
      <c r="G5" s="75" t="s">
        <v>549</v>
      </c>
      <c r="H5" s="77" t="s">
        <v>79</v>
      </c>
      <c r="I5" s="75" t="s">
        <v>592</v>
      </c>
      <c r="J5" s="77" t="s">
        <v>547</v>
      </c>
      <c r="K5" s="76" t="s">
        <v>514</v>
      </c>
      <c r="L5" s="76" t="s">
        <v>80</v>
      </c>
      <c r="M5" s="77" t="s">
        <v>15</v>
      </c>
    </row>
    <row r="6" spans="1:13" s="70" customFormat="1" ht="20.149999999999999" customHeight="1">
      <c r="A6" s="78">
        <f ca="1">INDIRECT(calculation_hide!P9)</f>
        <v>2017</v>
      </c>
      <c r="B6" s="79">
        <f ca="1">INDIRECT(calculation_hide!Q9)</f>
        <v>67317.88</v>
      </c>
      <c r="C6" s="79">
        <f ca="1">INDIRECT(calculation_hide!R9)</f>
        <v>3131.6400000000003</v>
      </c>
      <c r="D6" s="79">
        <f ca="1">INDIRECT(calculation_hide!S9)</f>
        <v>1667.54</v>
      </c>
      <c r="E6" s="79">
        <f ca="1">INDIRECT(calculation_hide!T9)</f>
        <v>1348.07</v>
      </c>
      <c r="F6" s="79">
        <f ca="1">INDIRECT(calculation_hide!U9)</f>
        <v>11793.41</v>
      </c>
      <c r="G6" s="80">
        <f ca="1">INDIRECT(calculation_hide!V9)</f>
        <v>12185.869999999999</v>
      </c>
      <c r="H6" s="81">
        <f ca="1">INDIRECT(calculation_hide!W9)</f>
        <v>3312.1000000000004</v>
      </c>
      <c r="I6" s="80">
        <f ca="1">INDIRECT(calculation_hide!X9)</f>
        <v>24910.92</v>
      </c>
      <c r="J6" s="81">
        <f ca="1">INDIRECT(calculation_hide!Y9)</f>
        <v>5354.6</v>
      </c>
      <c r="K6" s="79">
        <f ca="1">INDIRECT(calculation_hide!Z9)</f>
        <v>557.36</v>
      </c>
      <c r="L6" s="79">
        <f ca="1">INDIRECT(calculation_hide!AA9)</f>
        <v>413.85</v>
      </c>
      <c r="M6" s="79">
        <f ca="1">INDIRECT(calculation_hide!AB9)</f>
        <v>1631.83</v>
      </c>
    </row>
    <row r="7" spans="1:13" s="70" customFormat="1" ht="20.149999999999999" customHeight="1">
      <c r="A7" s="82">
        <f ca="1">INDIRECT(calculation_hide!P10)</f>
        <v>2018</v>
      </c>
      <c r="B7" s="79">
        <f ca="1">INDIRECT(calculation_hide!Q10)</f>
        <v>66394.260000000009</v>
      </c>
      <c r="C7" s="79">
        <f ca="1">INDIRECT(calculation_hide!R10)</f>
        <v>3118.4300000000003</v>
      </c>
      <c r="D7" s="79">
        <f ca="1">INDIRECT(calculation_hide!S10)</f>
        <v>1445.9</v>
      </c>
      <c r="E7" s="79">
        <f ca="1">INDIRECT(calculation_hide!T10)</f>
        <v>1175.79</v>
      </c>
      <c r="F7" s="79">
        <f ca="1">INDIRECT(calculation_hide!U10)</f>
        <v>11584</v>
      </c>
      <c r="G7" s="80">
        <f ca="1">INDIRECT(calculation_hide!V10)</f>
        <v>12272.160000000002</v>
      </c>
      <c r="H7" s="81">
        <f ca="1">INDIRECT(calculation_hide!W10)</f>
        <v>3435.1400000000003</v>
      </c>
      <c r="I7" s="80">
        <f ca="1">INDIRECT(calculation_hide!X10)</f>
        <v>24626.67</v>
      </c>
      <c r="J7" s="81">
        <f ca="1">INDIRECT(calculation_hide!Y10)</f>
        <v>5350.56</v>
      </c>
      <c r="K7" s="79">
        <f ca="1">INDIRECT(calculation_hide!Z10)</f>
        <v>450.49</v>
      </c>
      <c r="L7" s="79">
        <f ca="1">INDIRECT(calculation_hide!AA10)</f>
        <v>369.46999999999997</v>
      </c>
      <c r="M7" s="79">
        <f ca="1">INDIRECT(calculation_hide!AB10)</f>
        <v>1601.46</v>
      </c>
    </row>
    <row r="8" spans="1:13" s="70" customFormat="1" ht="20.149999999999999" customHeight="1">
      <c r="A8" s="82">
        <f ca="1">INDIRECT(calculation_hide!P11)</f>
        <v>2019</v>
      </c>
      <c r="B8" s="79">
        <f ca="1">INDIRECT(calculation_hide!Q11)</f>
        <v>65059.61</v>
      </c>
      <c r="C8" s="79">
        <f ca="1">INDIRECT(calculation_hide!R11)</f>
        <v>3224.11</v>
      </c>
      <c r="D8" s="79">
        <f ca="1">INDIRECT(calculation_hide!S11)</f>
        <v>1005.85</v>
      </c>
      <c r="E8" s="79">
        <f ca="1">INDIRECT(calculation_hide!T11)</f>
        <v>1213.42</v>
      </c>
      <c r="F8" s="79">
        <f ca="1">INDIRECT(calculation_hide!U11)</f>
        <v>11713.420000000002</v>
      </c>
      <c r="G8" s="80">
        <f ca="1">INDIRECT(calculation_hide!V11)</f>
        <v>12308.630000000001</v>
      </c>
      <c r="H8" s="81">
        <f ca="1">INDIRECT(calculation_hide!W11)</f>
        <v>3363.5999999999995</v>
      </c>
      <c r="I8" s="80">
        <f ca="1">INDIRECT(calculation_hide!X11)</f>
        <v>23806.079999999998</v>
      </c>
      <c r="J8" s="81">
        <f ca="1">INDIRECT(calculation_hide!Y11)</f>
        <v>5218.12</v>
      </c>
      <c r="K8" s="79">
        <f ca="1">INDIRECT(calculation_hide!Z11)</f>
        <v>327.65000000000003</v>
      </c>
      <c r="L8" s="79">
        <f ca="1">INDIRECT(calculation_hide!AA11)</f>
        <v>358.16999999999996</v>
      </c>
      <c r="M8" s="79">
        <f ca="1">INDIRECT(calculation_hide!AB11)</f>
        <v>1662.5200000000002</v>
      </c>
    </row>
    <row r="9" spans="1:13" s="70" customFormat="1" ht="20.149999999999999" customHeight="1">
      <c r="A9" s="82">
        <f ca="1">INDIRECT(calculation_hide!P12)</f>
        <v>2020</v>
      </c>
      <c r="B9" s="79">
        <f ca="1">INDIRECT(calculation_hide!Q12)</f>
        <v>49790.590000000011</v>
      </c>
      <c r="C9" s="79">
        <f ca="1">INDIRECT(calculation_hide!R12)</f>
        <v>2717.5699999999997</v>
      </c>
      <c r="D9" s="79">
        <f ca="1">INDIRECT(calculation_hide!S12)</f>
        <v>1114.71</v>
      </c>
      <c r="E9" s="79">
        <f ca="1">INDIRECT(calculation_hide!T12)</f>
        <v>1310.3</v>
      </c>
      <c r="F9" s="79">
        <f ca="1">INDIRECT(calculation_hide!U12)</f>
        <v>9144.48</v>
      </c>
      <c r="G9" s="80">
        <f ca="1">INDIRECT(calculation_hide!V12)</f>
        <v>5099.58</v>
      </c>
      <c r="H9" s="81">
        <f ca="1">INDIRECT(calculation_hide!W12)</f>
        <v>3507.99</v>
      </c>
      <c r="I9" s="80">
        <f ca="1">INDIRECT(calculation_hide!X12)</f>
        <v>19693.510000000002</v>
      </c>
      <c r="J9" s="81">
        <f ca="1">INDIRECT(calculation_hide!Y12)</f>
        <v>4368.3999999999996</v>
      </c>
      <c r="K9" s="79">
        <f ca="1">INDIRECT(calculation_hide!Z12)</f>
        <v>261.21999999999997</v>
      </c>
      <c r="L9" s="79">
        <f ca="1">INDIRECT(calculation_hide!AA12)</f>
        <v>293.02999999999997</v>
      </c>
      <c r="M9" s="79">
        <f ca="1">INDIRECT(calculation_hide!AB12)</f>
        <v>1570.8899999999999</v>
      </c>
    </row>
    <row r="10" spans="1:13" s="70" customFormat="1" ht="20.149999999999999" customHeight="1">
      <c r="A10" s="82">
        <f ca="1">INDIRECT(calculation_hide!P13)</f>
        <v>2021</v>
      </c>
      <c r="B10" s="79">
        <f ca="1">INDIRECT(calculation_hide!Q13)</f>
        <v>51871.020000000004</v>
      </c>
      <c r="C10" s="79">
        <f ca="1">INDIRECT(calculation_hide!R13)</f>
        <v>2810.1400000000003</v>
      </c>
      <c r="D10" s="79">
        <f ca="1">INDIRECT(calculation_hide!S13)</f>
        <v>902.64</v>
      </c>
      <c r="E10" s="79">
        <f ca="1">INDIRECT(calculation_hide!T13)</f>
        <v>177.07</v>
      </c>
      <c r="F10" s="79">
        <f ca="1">INDIRECT(calculation_hide!U13)</f>
        <v>10159.380000000001</v>
      </c>
      <c r="G10" s="80">
        <f ca="1">INDIRECT(calculation_hide!V13)</f>
        <v>4672.9400000000005</v>
      </c>
      <c r="H10" s="81">
        <f ca="1">INDIRECT(calculation_hide!W13)</f>
        <v>3485.69</v>
      </c>
      <c r="I10" s="80">
        <f ca="1">INDIRECT(calculation_hide!X13)</f>
        <v>21727.199999999997</v>
      </c>
      <c r="J10" s="81">
        <f ca="1">INDIRECT(calculation_hide!Y13)</f>
        <v>4884.83</v>
      </c>
      <c r="K10" s="79">
        <f ca="1">INDIRECT(calculation_hide!Z13)</f>
        <v>244.43</v>
      </c>
      <c r="L10" s="79">
        <f ca="1">INDIRECT(calculation_hide!AA13)</f>
        <v>300.38</v>
      </c>
      <c r="M10" s="79">
        <f ca="1">INDIRECT(calculation_hide!AB13)</f>
        <v>1851.7700000000002</v>
      </c>
    </row>
    <row r="11" spans="1:13" s="70" customFormat="1" ht="20.149999999999999" customHeight="1">
      <c r="A11" s="83" t="s">
        <v>81</v>
      </c>
      <c r="B11" s="84" t="str">
        <f t="shared" ref="B11:M11" ca="1" si="0">IF(((B10-B9)/B9*100)&gt;100,"(+) ",IF(((B10-B9)/B9*100)&lt;-100,"(-) ",IF(ROUND(((B10-B9)/B9*100),1)=0,"- ",IF(((B10-B9)/B9*100)&gt;0,TEXT(((B10-B9)/B9*100),"+0.0 "),TEXT(((B10-B9)/B9*100),"0.0 ")))))</f>
        <v xml:space="preserve">+4.2 </v>
      </c>
      <c r="C11" s="84" t="str">
        <f t="shared" ca="1" si="0"/>
        <v xml:space="preserve">+3.4 </v>
      </c>
      <c r="D11" s="84" t="str">
        <f t="shared" ca="1" si="0"/>
        <v xml:space="preserve">-19.0 </v>
      </c>
      <c r="E11" s="84" t="str">
        <f t="shared" ca="1" si="0"/>
        <v xml:space="preserve">-86.5 </v>
      </c>
      <c r="F11" s="84" t="str">
        <f t="shared" ca="1" si="0"/>
        <v xml:space="preserve">+11.1 </v>
      </c>
      <c r="G11" s="85" t="str">
        <f t="shared" ca="1" si="0"/>
        <v xml:space="preserve">-8.4 </v>
      </c>
      <c r="H11" s="86" t="str">
        <f t="shared" ca="1" si="0"/>
        <v xml:space="preserve">-0.6 </v>
      </c>
      <c r="I11" s="85" t="str">
        <f t="shared" ca="1" si="0"/>
        <v xml:space="preserve">+10.3 </v>
      </c>
      <c r="J11" s="86" t="str">
        <f t="shared" ca="1" si="0"/>
        <v xml:space="preserve">+11.8 </v>
      </c>
      <c r="K11" s="84" t="str">
        <f t="shared" ca="1" si="0"/>
        <v xml:space="preserve">-6.4 </v>
      </c>
      <c r="L11" s="84" t="str">
        <f t="shared" ca="1" si="0"/>
        <v xml:space="preserve">+2.5 </v>
      </c>
      <c r="M11" s="86" t="str">
        <f t="shared" ca="1" si="0"/>
        <v xml:space="preserve">+17.9 </v>
      </c>
    </row>
    <row r="12" spans="1:13" s="70" customFormat="1" ht="20.149999999999999" customHeight="1">
      <c r="A12" s="79" t="str">
        <f ca="1">INDIRECT(calculation_hide!Q40)</f>
        <v>January - August 2021</v>
      </c>
      <c r="B12" s="87">
        <f ca="1">INDIRECT(calculation_hide!R40)</f>
        <v>32842.449999999997</v>
      </c>
      <c r="C12" s="79">
        <f ca="1">INDIRECT(calculation_hide!S40)</f>
        <v>1846.98</v>
      </c>
      <c r="D12" s="79">
        <f ca="1">INDIRECT(calculation_hide!T40)</f>
        <v>584.54000000000008</v>
      </c>
      <c r="E12" s="79">
        <f ca="1">INDIRECT(calculation_hide!U40)</f>
        <v>157.68999999999997</v>
      </c>
      <c r="F12" s="79">
        <f ca="1">INDIRECT(calculation_hide!V40)</f>
        <v>6386.12</v>
      </c>
      <c r="G12" s="80">
        <f ca="1">INDIRECT(calculation_hide!W40)</f>
        <v>2411.8200000000002</v>
      </c>
      <c r="H12" s="81">
        <f ca="1">INDIRECT(calculation_hide!X40)</f>
        <v>2213.33</v>
      </c>
      <c r="I12" s="80">
        <f ca="1">INDIRECT(calculation_hide!Y40)</f>
        <v>13964.73</v>
      </c>
      <c r="J12" s="81">
        <f ca="1">INDIRECT(calculation_hide!Z40)</f>
        <v>3255.98</v>
      </c>
      <c r="K12" s="79">
        <f ca="1">INDIRECT(calculation_hide!AA40)</f>
        <v>158.68</v>
      </c>
      <c r="L12" s="79">
        <f ca="1">INDIRECT(calculation_hide!AB40)</f>
        <v>195.16</v>
      </c>
      <c r="M12" s="79">
        <f ca="1">INDIRECT(calculation_hide!AC40)</f>
        <v>1250.4399999999998</v>
      </c>
    </row>
    <row r="13" spans="1:13" s="70" customFormat="1" ht="20.149999999999999" customHeight="1">
      <c r="A13" s="79" t="str">
        <f ca="1">INDIRECT(calculation_hide!Q41)</f>
        <v>January - August 2022 [provisional]</v>
      </c>
      <c r="B13" s="88">
        <f ca="1">INDIRECT(calculation_hide!R41)</f>
        <v>38118.269999999997</v>
      </c>
      <c r="C13" s="79">
        <f ca="1">INDIRECT(calculation_hide!S41)</f>
        <v>2074.52</v>
      </c>
      <c r="D13" s="79">
        <f ca="1">INDIRECT(calculation_hide!T41)</f>
        <v>441.89000000000004</v>
      </c>
      <c r="E13" s="79">
        <f ca="1">INDIRECT(calculation_hide!U41)</f>
        <v>29.56</v>
      </c>
      <c r="F13" s="79">
        <f ca="1">INDIRECT(calculation_hide!V41)</f>
        <v>7310.1799999999994</v>
      </c>
      <c r="G13" s="80">
        <f ca="1">INDIRECT(calculation_hide!W41)</f>
        <v>6180.0000000000009</v>
      </c>
      <c r="H13" s="81">
        <f ca="1">INDIRECT(calculation_hide!X41)</f>
        <v>2038.5300000000002</v>
      </c>
      <c r="I13" s="80">
        <f ca="1">INDIRECT(calculation_hide!Y41)</f>
        <v>15045.18</v>
      </c>
      <c r="J13" s="81">
        <f ca="1">INDIRECT(calculation_hide!Z41)</f>
        <v>3048.37</v>
      </c>
      <c r="K13" s="79">
        <f ca="1">INDIRECT(calculation_hide!AA41)</f>
        <v>177.41</v>
      </c>
      <c r="L13" s="79">
        <f ca="1">INDIRECT(calculation_hide!AB41)</f>
        <v>209.01</v>
      </c>
      <c r="M13" s="79">
        <f ca="1">INDIRECT(calculation_hide!AC41)</f>
        <v>1071.25</v>
      </c>
    </row>
    <row r="14" spans="1:13" s="70" customFormat="1" ht="20.149999999999999" customHeight="1">
      <c r="A14" s="83" t="s">
        <v>48</v>
      </c>
      <c r="B14" s="84" t="str">
        <f t="shared" ref="B14:M14" ca="1" si="1">IF(((B13-B12)/B12*100)&gt;100,"(+) ",IF(((B13-B12)/B12*100)&lt;-100,"(-) ",IF(ROUND(((B13-B12)/B12*100),1)=0,"- ",IF(((B13-B12)/B12*100)&gt;0,TEXT(((B13-B12)/B12*100),"+0.0 "),TEXT(((B13-B12)/B12*100),"0.0 ")))))</f>
        <v xml:space="preserve">+16.1 </v>
      </c>
      <c r="C14" s="84" t="str">
        <f t="shared" ca="1" si="1"/>
        <v xml:space="preserve">+12.3 </v>
      </c>
      <c r="D14" s="84" t="str">
        <f t="shared" ca="1" si="1"/>
        <v xml:space="preserve">-24.4 </v>
      </c>
      <c r="E14" s="84" t="str">
        <f t="shared" ca="1" si="1"/>
        <v xml:space="preserve">-81.3 </v>
      </c>
      <c r="F14" s="84" t="str">
        <f t="shared" ca="1" si="1"/>
        <v xml:space="preserve">+14.5 </v>
      </c>
      <c r="G14" s="85" t="str">
        <f t="shared" ca="1" si="1"/>
        <v xml:space="preserve">(+) </v>
      </c>
      <c r="H14" s="86" t="str">
        <f t="shared" ca="1" si="1"/>
        <v xml:space="preserve">-7.9 </v>
      </c>
      <c r="I14" s="85" t="str">
        <f t="shared" ca="1" si="1"/>
        <v xml:space="preserve">+7.7 </v>
      </c>
      <c r="J14" s="86" t="str">
        <f t="shared" ca="1" si="1"/>
        <v xml:space="preserve">-6.4 </v>
      </c>
      <c r="K14" s="84" t="str">
        <f t="shared" ca="1" si="1"/>
        <v xml:space="preserve">+11.8 </v>
      </c>
      <c r="L14" s="84" t="str">
        <f t="shared" ca="1" si="1"/>
        <v xml:space="preserve">+7.1 </v>
      </c>
      <c r="M14" s="86" t="str">
        <f t="shared" ca="1" si="1"/>
        <v xml:space="preserve">-14.3 </v>
      </c>
    </row>
    <row r="15" spans="1:13" s="70" customFormat="1" ht="20.149999999999999" customHeight="1">
      <c r="A15" s="82" t="str">
        <f ca="1">INDIRECT(calculation_hide!Q21)</f>
        <v>June 2021</v>
      </c>
      <c r="B15" s="79">
        <f ca="1">INDIRECT(calculation_hide!R21)</f>
        <v>4335.95</v>
      </c>
      <c r="C15" s="79">
        <f ca="1">INDIRECT(calculation_hide!S21)</f>
        <v>239.81</v>
      </c>
      <c r="D15" s="79">
        <f ca="1">INDIRECT(calculation_hide!T21)</f>
        <v>27.54</v>
      </c>
      <c r="E15" s="79">
        <f ca="1">INDIRECT(calculation_hide!U21)</f>
        <v>23.69</v>
      </c>
      <c r="F15" s="79">
        <f ca="1">INDIRECT(calculation_hide!V21)</f>
        <v>959.78</v>
      </c>
      <c r="G15" s="80">
        <f ca="1">INDIRECT(calculation_hide!W21)</f>
        <v>315.66000000000003</v>
      </c>
      <c r="H15" s="81">
        <f ca="1">INDIRECT(calculation_hide!X21)</f>
        <v>155.97</v>
      </c>
      <c r="I15" s="80">
        <f ca="1">INDIRECT(calculation_hide!Y21)</f>
        <v>1928.41</v>
      </c>
      <c r="J15" s="81">
        <f ca="1">INDIRECT(calculation_hide!Z21)</f>
        <v>397.64</v>
      </c>
      <c r="K15" s="79">
        <f ca="1">INDIRECT(calculation_hide!AA21)</f>
        <v>16.18</v>
      </c>
      <c r="L15" s="79">
        <f ca="1">INDIRECT(calculation_hide!AB21)</f>
        <v>23.42</v>
      </c>
      <c r="M15" s="79">
        <f ca="1">INDIRECT(calculation_hide!AC21)</f>
        <v>188.99</v>
      </c>
    </row>
    <row r="16" spans="1:13" s="70" customFormat="1" ht="20.149999999999999" customHeight="1">
      <c r="A16" s="82" t="str">
        <f ca="1">INDIRECT(calculation_hide!Q22)</f>
        <v>July 2021</v>
      </c>
      <c r="B16" s="79">
        <f ca="1">INDIRECT(calculation_hide!R22)</f>
        <v>4259.67</v>
      </c>
      <c r="C16" s="79">
        <f ca="1">INDIRECT(calculation_hide!S22)</f>
        <v>227.16</v>
      </c>
      <c r="D16" s="79">
        <f ca="1">INDIRECT(calculation_hide!T22)</f>
        <v>74.63</v>
      </c>
      <c r="E16" s="79">
        <f ca="1">INDIRECT(calculation_hide!U22)</f>
        <v>4.4800000000000004</v>
      </c>
      <c r="F16" s="79">
        <f ca="1">INDIRECT(calculation_hide!V22)</f>
        <v>941.29</v>
      </c>
      <c r="G16" s="80">
        <f ca="1">INDIRECT(calculation_hide!W22)</f>
        <v>357.3</v>
      </c>
      <c r="H16" s="81">
        <f ca="1">INDIRECT(calculation_hide!X22)</f>
        <v>115.93</v>
      </c>
      <c r="I16" s="80">
        <f ca="1">INDIRECT(calculation_hide!Y22)</f>
        <v>1866.99</v>
      </c>
      <c r="J16" s="81">
        <f ca="1">INDIRECT(calculation_hide!Z22)</f>
        <v>414.8</v>
      </c>
      <c r="K16" s="79">
        <f ca="1">INDIRECT(calculation_hide!AA22)</f>
        <v>14.87</v>
      </c>
      <c r="L16" s="79">
        <f ca="1">INDIRECT(calculation_hide!AB22)</f>
        <v>25.6</v>
      </c>
      <c r="M16" s="79">
        <f ca="1">INDIRECT(calculation_hide!AC22)</f>
        <v>161.6</v>
      </c>
    </row>
    <row r="17" spans="1:13" s="70" customFormat="1" ht="20.149999999999999" customHeight="1">
      <c r="A17" s="82" t="str">
        <f ca="1">INDIRECT(calculation_hide!Q23)</f>
        <v>August 2021</v>
      </c>
      <c r="B17" s="79">
        <f ca="1">INDIRECT(calculation_hide!R23)</f>
        <v>4582.45</v>
      </c>
      <c r="C17" s="79">
        <f ca="1">INDIRECT(calculation_hide!S23)</f>
        <v>227.33</v>
      </c>
      <c r="D17" s="79">
        <f ca="1">INDIRECT(calculation_hide!T23)</f>
        <v>88.33</v>
      </c>
      <c r="E17" s="79">
        <f ca="1">INDIRECT(calculation_hide!U23)</f>
        <v>2.14</v>
      </c>
      <c r="F17" s="79">
        <f ca="1">INDIRECT(calculation_hide!V23)</f>
        <v>963.4</v>
      </c>
      <c r="G17" s="80">
        <f ca="1">INDIRECT(calculation_hide!W23)</f>
        <v>475.56</v>
      </c>
      <c r="H17" s="81">
        <f ca="1">INDIRECT(calculation_hide!X23)</f>
        <v>126.46</v>
      </c>
      <c r="I17" s="80">
        <f ca="1">INDIRECT(calculation_hide!Y23)</f>
        <v>1975.85</v>
      </c>
      <c r="J17" s="81">
        <f ca="1">INDIRECT(calculation_hide!Z23)</f>
        <v>435.58</v>
      </c>
      <c r="K17" s="79">
        <f ca="1">INDIRECT(calculation_hide!AA23)</f>
        <v>14.24</v>
      </c>
      <c r="L17" s="79">
        <f ca="1">INDIRECT(calculation_hide!AB23)</f>
        <v>23.94</v>
      </c>
      <c r="M17" s="79">
        <f ca="1">INDIRECT(calculation_hide!AC23)</f>
        <v>182.09</v>
      </c>
    </row>
    <row r="18" spans="1:13" s="70" customFormat="1" ht="20.149999999999999" customHeight="1">
      <c r="A18" s="89" t="s">
        <v>10</v>
      </c>
      <c r="B18" s="90">
        <f t="shared" ref="B18:M18" ca="1" si="2">SUM(B15:B17)</f>
        <v>13178.07</v>
      </c>
      <c r="C18" s="90">
        <f t="shared" ca="1" si="2"/>
        <v>694.30000000000007</v>
      </c>
      <c r="D18" s="90">
        <f t="shared" ca="1" si="2"/>
        <v>190.5</v>
      </c>
      <c r="E18" s="90">
        <f t="shared" ca="1" si="2"/>
        <v>30.310000000000002</v>
      </c>
      <c r="F18" s="90">
        <f t="shared" ca="1" si="2"/>
        <v>2864.47</v>
      </c>
      <c r="G18" s="91">
        <f t="shared" ca="1" si="2"/>
        <v>1148.52</v>
      </c>
      <c r="H18" s="92">
        <f t="shared" ca="1" si="2"/>
        <v>398.35999999999996</v>
      </c>
      <c r="I18" s="91">
        <f t="shared" ca="1" si="2"/>
        <v>5771.25</v>
      </c>
      <c r="J18" s="92">
        <f t="shared" ca="1" si="2"/>
        <v>1248.02</v>
      </c>
      <c r="K18" s="90">
        <f t="shared" ca="1" si="2"/>
        <v>45.29</v>
      </c>
      <c r="L18" s="90">
        <f t="shared" ca="1" si="2"/>
        <v>72.960000000000008</v>
      </c>
      <c r="M18" s="92">
        <f t="shared" ca="1" si="2"/>
        <v>532.68000000000006</v>
      </c>
    </row>
    <row r="19" spans="1:13" s="70" customFormat="1" ht="20.149999999999999" customHeight="1">
      <c r="A19" s="82" t="str">
        <f ca="1">INDIRECT(calculation_hide!Q33)</f>
        <v>June 2022</v>
      </c>
      <c r="B19" s="79">
        <f ca="1">INDIRECT(calculation_hide!R33)</f>
        <v>4837.2700000000004</v>
      </c>
      <c r="C19" s="79">
        <f ca="1">INDIRECT(calculation_hide!S33)</f>
        <v>246.23</v>
      </c>
      <c r="D19" s="79">
        <f ca="1">INDIRECT(calculation_hide!T33)</f>
        <v>60.85</v>
      </c>
      <c r="E19" s="79">
        <f ca="1">INDIRECT(calculation_hide!U33)</f>
        <v>6.17</v>
      </c>
      <c r="F19" s="79">
        <f ca="1">INDIRECT(calculation_hide!V33)</f>
        <v>973.01</v>
      </c>
      <c r="G19" s="80">
        <f ca="1">INDIRECT(calculation_hide!W33)</f>
        <v>872.53</v>
      </c>
      <c r="H19" s="81">
        <f ca="1">INDIRECT(calculation_hide!X33)</f>
        <v>163.74</v>
      </c>
      <c r="I19" s="80">
        <f ca="1">INDIRECT(calculation_hide!Y33)</f>
        <v>1920.73</v>
      </c>
      <c r="J19" s="81">
        <f ca="1">INDIRECT(calculation_hide!Z33)</f>
        <v>370.32</v>
      </c>
      <c r="K19" s="79">
        <f ca="1">INDIRECT(calculation_hide!AA33)</f>
        <v>20.46</v>
      </c>
      <c r="L19" s="79">
        <f ca="1">INDIRECT(calculation_hide!AB33)</f>
        <v>29.61</v>
      </c>
      <c r="M19" s="79">
        <f ca="1">INDIRECT(calculation_hide!AC33)</f>
        <v>129.72</v>
      </c>
    </row>
    <row r="20" spans="1:13" s="70" customFormat="1" ht="20.149999999999999" customHeight="1">
      <c r="A20" s="82" t="str">
        <f ca="1">INDIRECT(calculation_hide!Q34)</f>
        <v>July 2022</v>
      </c>
      <c r="B20" s="79">
        <f ca="1">INDIRECT(calculation_hide!R34)</f>
        <v>4916.92</v>
      </c>
      <c r="C20" s="79">
        <f ca="1">INDIRECT(calculation_hide!S34)</f>
        <v>223.24</v>
      </c>
      <c r="D20" s="79">
        <f ca="1">INDIRECT(calculation_hide!T34)</f>
        <v>64.72</v>
      </c>
      <c r="E20" s="79">
        <f ca="1">INDIRECT(calculation_hide!U34)</f>
        <v>1.72</v>
      </c>
      <c r="F20" s="79">
        <f ca="1">INDIRECT(calculation_hide!V34)</f>
        <v>955.2</v>
      </c>
      <c r="G20" s="80">
        <f ca="1">INDIRECT(calculation_hide!W34)</f>
        <v>964.14</v>
      </c>
      <c r="H20" s="81">
        <f ca="1">INDIRECT(calculation_hide!X34)</f>
        <v>152.4</v>
      </c>
      <c r="I20" s="80">
        <f ca="1">INDIRECT(calculation_hide!Y34)</f>
        <v>1937.23</v>
      </c>
      <c r="J20" s="81">
        <f ca="1">INDIRECT(calculation_hide!Z34)</f>
        <v>374.71</v>
      </c>
      <c r="K20" s="79">
        <f ca="1">INDIRECT(calculation_hide!AA34)</f>
        <v>17.41</v>
      </c>
      <c r="L20" s="79">
        <f ca="1">INDIRECT(calculation_hide!AB34)</f>
        <v>22.05</v>
      </c>
      <c r="M20" s="79">
        <f ca="1">INDIRECT(calculation_hide!AC34)</f>
        <v>132.65</v>
      </c>
    </row>
    <row r="21" spans="1:13" s="70" customFormat="1" ht="20.149999999999999" customHeight="1">
      <c r="A21" s="82" t="str">
        <f ca="1">INDIRECT(calculation_hide!Q35)</f>
        <v>August 2022 [provisional]</v>
      </c>
      <c r="B21" s="79">
        <f ca="1">INDIRECT(calculation_hide!R35)</f>
        <v>5155.53</v>
      </c>
      <c r="C21" s="79">
        <f ca="1">INDIRECT(calculation_hide!S35)</f>
        <v>230.98</v>
      </c>
      <c r="D21" s="79">
        <f ca="1">INDIRECT(calculation_hide!T35)</f>
        <v>57.79</v>
      </c>
      <c r="E21" s="79">
        <f ca="1">INDIRECT(calculation_hide!U35)</f>
        <v>2.19</v>
      </c>
      <c r="F21" s="79">
        <f ca="1">INDIRECT(calculation_hide!V35)</f>
        <v>970.87</v>
      </c>
      <c r="G21" s="80">
        <f ca="1">INDIRECT(calculation_hide!W35)</f>
        <v>957.3</v>
      </c>
      <c r="H21" s="81">
        <f ca="1">INDIRECT(calculation_hide!X35)</f>
        <v>204.41</v>
      </c>
      <c r="I21" s="80">
        <f ca="1">INDIRECT(calculation_hide!Y35)</f>
        <v>2020.93</v>
      </c>
      <c r="J21" s="81">
        <f ca="1">INDIRECT(calculation_hide!Z35)</f>
        <v>400.11</v>
      </c>
      <c r="K21" s="79">
        <f ca="1">INDIRECT(calculation_hide!AA35)</f>
        <v>18.73</v>
      </c>
      <c r="L21" s="79">
        <f ca="1">INDIRECT(calculation_hide!AB35)</f>
        <v>28.76</v>
      </c>
      <c r="M21" s="79">
        <f ca="1">INDIRECT(calculation_hide!AC35)</f>
        <v>148.86000000000001</v>
      </c>
    </row>
    <row r="22" spans="1:13" s="70" customFormat="1" ht="20.149999999999999" customHeight="1">
      <c r="A22" s="89" t="s">
        <v>10</v>
      </c>
      <c r="B22" s="90">
        <f t="shared" ref="B22:M22" ca="1" si="3">SUM(B19:B21)</f>
        <v>14909.720000000001</v>
      </c>
      <c r="C22" s="90">
        <f t="shared" ca="1" si="3"/>
        <v>700.45</v>
      </c>
      <c r="D22" s="90">
        <f t="shared" ca="1" si="3"/>
        <v>183.35999999999999</v>
      </c>
      <c r="E22" s="90">
        <f t="shared" ca="1" si="3"/>
        <v>10.08</v>
      </c>
      <c r="F22" s="90">
        <f t="shared" ca="1" si="3"/>
        <v>2899.08</v>
      </c>
      <c r="G22" s="91">
        <f t="shared" ca="1" si="3"/>
        <v>2793.9700000000003</v>
      </c>
      <c r="H22" s="92">
        <f t="shared" ca="1" si="3"/>
        <v>520.54999999999995</v>
      </c>
      <c r="I22" s="91">
        <f t="shared" ca="1" si="3"/>
        <v>5878.89</v>
      </c>
      <c r="J22" s="92">
        <f t="shared" ca="1" si="3"/>
        <v>1145.1399999999999</v>
      </c>
      <c r="K22" s="90">
        <f t="shared" ca="1" si="3"/>
        <v>56.600000000000009</v>
      </c>
      <c r="L22" s="90">
        <f t="shared" ca="1" si="3"/>
        <v>80.42</v>
      </c>
      <c r="M22" s="92">
        <f t="shared" ca="1" si="3"/>
        <v>411.23</v>
      </c>
    </row>
    <row r="23" spans="1:13" s="70" customFormat="1" ht="20.149999999999999" customHeight="1">
      <c r="A23" s="83" t="s">
        <v>555</v>
      </c>
      <c r="B23" s="93" t="str">
        <f t="shared" ref="B23:M23" ca="1" si="4">IF(((B22-B18)/B18*100)&gt;100,"(+) ",IF(((B22-B18)/B18*100)&lt;-100,"(-) ",IF(ROUND(((B22-B18)/B18*100),1)=0,"- ",IF(((B22-B18)/B18*100)&gt;0,TEXT(((B22-B18)/B18*100),"+0.0 "),TEXT(((B22-B18)/B18*100),"0.0 ")))))</f>
        <v xml:space="preserve">+13.1 </v>
      </c>
      <c r="C23" s="84" t="str">
        <f t="shared" ca="1" si="4"/>
        <v xml:space="preserve">+0.9 </v>
      </c>
      <c r="D23" s="84" t="str">
        <f t="shared" ca="1" si="4"/>
        <v xml:space="preserve">-3.7 </v>
      </c>
      <c r="E23" s="84" t="str">
        <f t="shared" ca="1" si="4"/>
        <v xml:space="preserve">-66.7 </v>
      </c>
      <c r="F23" s="96" t="str">
        <f t="shared" ca="1" si="4"/>
        <v xml:space="preserve">+1.2 </v>
      </c>
      <c r="G23" s="85" t="str">
        <f t="shared" ca="1" si="4"/>
        <v xml:space="preserve">(+) </v>
      </c>
      <c r="H23" s="86" t="str">
        <f t="shared" ca="1" si="4"/>
        <v xml:space="preserve">+30.7 </v>
      </c>
      <c r="I23" s="94" t="str">
        <f ca="1">IF(((I22-I18)/I18*100)&gt;100,"(+) ",IF(((I22-I18)/I18*100)&lt;-100,"(-) ",IF(ROUND(((I22-I18)/I18*100),1)=0,"- ",IF(((I22-I18)/I18*100)&gt;0,TEXT(((I22-I18)/I18*100),"+0.0 "),TEXT(((I22-I18)/I18*100),"0.0 ")))))</f>
        <v xml:space="preserve">+1.9 </v>
      </c>
      <c r="J23" s="103" t="str">
        <f t="shared" ca="1" si="4"/>
        <v xml:space="preserve">-8.2 </v>
      </c>
      <c r="K23" s="84" t="str">
        <f t="shared" ca="1" si="4"/>
        <v xml:space="preserve">+25.0 </v>
      </c>
      <c r="L23" s="84" t="str">
        <f t="shared" ca="1" si="4"/>
        <v xml:space="preserve">+10.2 </v>
      </c>
      <c r="M23" s="86" t="str">
        <f t="shared" ca="1" si="4"/>
        <v xml:space="preserve">-22.8 </v>
      </c>
    </row>
    <row r="26" spans="1:13">
      <c r="I26" s="102"/>
    </row>
    <row r="29" spans="1:13">
      <c r="G29" s="67"/>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9" activePane="bottomRight" state="frozen"/>
      <selection pane="topRight"/>
      <selection pane="bottomLeft"/>
      <selection pane="bottomRight"/>
    </sheetView>
  </sheetViews>
  <sheetFormatPr defaultColWidth="8.54296875" defaultRowHeight="20.25" customHeight="1"/>
  <cols>
    <col min="1" max="1" width="17.54296875" style="52" customWidth="1"/>
    <col min="2" max="13" width="12.54296875" style="47" customWidth="1"/>
    <col min="14" max="14" width="13.54296875" style="47" customWidth="1"/>
    <col min="15" max="16384" width="8.54296875" style="47"/>
  </cols>
  <sheetData>
    <row r="1" spans="1:16" ht="45" customHeight="1">
      <c r="A1" s="27" t="s">
        <v>134</v>
      </c>
    </row>
    <row r="2" spans="1:16" ht="20.25" customHeight="1">
      <c r="A2" s="47" t="s">
        <v>98</v>
      </c>
    </row>
    <row r="3" spans="1:16" ht="20.25" customHeight="1">
      <c r="A3" s="47" t="s">
        <v>128</v>
      </c>
    </row>
    <row r="4" spans="1:16" ht="20.25" customHeight="1">
      <c r="A4" s="47" t="s">
        <v>127</v>
      </c>
    </row>
    <row r="5" spans="1:16" ht="20.25" customHeight="1">
      <c r="B5" s="48"/>
      <c r="C5" s="49"/>
      <c r="D5" s="49"/>
      <c r="E5" s="49"/>
      <c r="F5" s="49"/>
      <c r="G5" s="48" t="s">
        <v>0</v>
      </c>
      <c r="H5" s="50"/>
      <c r="I5" s="48" t="s">
        <v>4</v>
      </c>
      <c r="J5" s="50"/>
      <c r="K5" s="49"/>
      <c r="L5" s="49"/>
      <c r="M5" s="50"/>
    </row>
    <row r="6" spans="1:16" ht="80.25" customHeight="1">
      <c r="A6" s="42" t="s">
        <v>9</v>
      </c>
      <c r="B6" s="44" t="s">
        <v>136</v>
      </c>
      <c r="C6" s="45" t="s">
        <v>137</v>
      </c>
      <c r="D6" s="45" t="s">
        <v>515</v>
      </c>
      <c r="E6" s="45" t="s">
        <v>78</v>
      </c>
      <c r="F6" s="45" t="s">
        <v>545</v>
      </c>
      <c r="G6" s="44" t="s">
        <v>549</v>
      </c>
      <c r="H6" s="46" t="s">
        <v>79</v>
      </c>
      <c r="I6" s="44" t="s">
        <v>546</v>
      </c>
      <c r="J6" s="46" t="s">
        <v>547</v>
      </c>
      <c r="K6" s="45" t="s">
        <v>514</v>
      </c>
      <c r="L6" s="45" t="s">
        <v>80</v>
      </c>
      <c r="M6" s="46" t="s">
        <v>15</v>
      </c>
      <c r="N6" s="41"/>
      <c r="O6" s="41"/>
      <c r="P6" s="41"/>
    </row>
    <row r="7" spans="1:16" s="41" customFormat="1" ht="15.5">
      <c r="A7" s="54">
        <v>1998</v>
      </c>
      <c r="B7" s="51">
        <f>SUM(Month!B7:B18)</f>
        <v>72260.59</v>
      </c>
      <c r="C7" s="56">
        <f>SUM(Month!C7:C18)</f>
        <v>2369.3799999999997</v>
      </c>
      <c r="D7" s="56">
        <f>SUM(Month!D7:D18)</f>
        <v>1751.99</v>
      </c>
      <c r="E7" s="56">
        <f>SUM(Month!E7:E18)</f>
        <v>2881.7200000000003</v>
      </c>
      <c r="F7" s="57">
        <f>SUM(Month!F7:F18)</f>
        <v>21848.36</v>
      </c>
      <c r="G7" s="56">
        <f>SUM(Month!G7:G18)</f>
        <v>9240.89</v>
      </c>
      <c r="H7" s="57">
        <f>SUM(Month!H7:H18)</f>
        <v>3574</v>
      </c>
      <c r="I7" s="56">
        <f>SUM(Month!I7:I18)</f>
        <v>15143.060000000001</v>
      </c>
      <c r="J7" s="57">
        <f>SUM(Month!J7:J18)</f>
        <v>7908.9100000000008</v>
      </c>
      <c r="K7" s="56">
        <f>SUM(Month!K7:K18)</f>
        <v>3104.85</v>
      </c>
      <c r="L7" s="56">
        <f>SUM(Month!L7:L18)</f>
        <v>812.72</v>
      </c>
      <c r="M7" s="56">
        <f>SUM(Month!M7:M18)</f>
        <v>1967.06</v>
      </c>
      <c r="N7" s="53"/>
    </row>
    <row r="8" spans="1:16" ht="15.5">
      <c r="A8" s="55">
        <v>1999</v>
      </c>
      <c r="B8" s="51">
        <f>SUM(Month!B19:B30)</f>
        <v>72435.94</v>
      </c>
      <c r="C8" s="56">
        <f>SUM(Month!C19:C30)</f>
        <v>2248.79</v>
      </c>
      <c r="D8" s="56">
        <f>SUM(Month!D19:D30)</f>
        <v>2041</v>
      </c>
      <c r="E8" s="56">
        <f>SUM(Month!E19:E30)</f>
        <v>3099.6600000000003</v>
      </c>
      <c r="F8" s="57">
        <f>SUM(Month!F19:F30)</f>
        <v>21787.48</v>
      </c>
      <c r="G8" s="56">
        <f>SUM(Month!G19:G30)</f>
        <v>9939.3500000000022</v>
      </c>
      <c r="H8" s="57">
        <f>SUM(Month!H19:H30)</f>
        <v>3633.01</v>
      </c>
      <c r="I8" s="56">
        <f>SUM(Month!I19:I30)</f>
        <v>15507.800000000001</v>
      </c>
      <c r="J8" s="57">
        <f>SUM(Month!J19:J30)</f>
        <v>7454.9799999999987</v>
      </c>
      <c r="K8" s="56">
        <f>SUM(Month!K19:K30)</f>
        <v>2701.23</v>
      </c>
      <c r="L8" s="56">
        <f>SUM(Month!L19:L30)</f>
        <v>789.77</v>
      </c>
      <c r="M8" s="56">
        <f>SUM(Month!M19:M30)</f>
        <v>1928.27</v>
      </c>
      <c r="N8" s="53"/>
    </row>
    <row r="9" spans="1:16" ht="15.5">
      <c r="A9" s="55">
        <v>2000</v>
      </c>
      <c r="B9" s="51">
        <f>SUM(Month!B31:B42)</f>
        <v>71944.459999999992</v>
      </c>
      <c r="C9" s="56">
        <f>SUM(Month!C31:C42)</f>
        <v>2069.63</v>
      </c>
      <c r="D9" s="56">
        <f>SUM(Month!D31:D42)</f>
        <v>1886.2799999999997</v>
      </c>
      <c r="E9" s="56">
        <f>SUM(Month!E31:E42)</f>
        <v>2344.48</v>
      </c>
      <c r="F9" s="57">
        <f>SUM(Month!F31:F42)</f>
        <v>21402.929999999997</v>
      </c>
      <c r="G9" s="56">
        <f>SUM(Month!G31:G42)</f>
        <v>10806.1</v>
      </c>
      <c r="H9" s="57">
        <f>SUM(Month!H31:H42)</f>
        <v>3839.01</v>
      </c>
      <c r="I9" s="56">
        <f>SUM(Month!I31:I42)</f>
        <v>15631.659999999996</v>
      </c>
      <c r="J9" s="57">
        <f>SUM(Month!J31:J42)</f>
        <v>7575.53</v>
      </c>
      <c r="K9" s="56">
        <f>SUM(Month!K31:K42)</f>
        <v>2118.63</v>
      </c>
      <c r="L9" s="56">
        <f>SUM(Month!L31:L42)</f>
        <v>801.16000000000008</v>
      </c>
      <c r="M9" s="56">
        <f>SUM(Month!M31:M42)</f>
        <v>1975.2299999999996</v>
      </c>
      <c r="N9" s="53"/>
    </row>
    <row r="10" spans="1:16" ht="15.5">
      <c r="A10" s="55">
        <v>2001</v>
      </c>
      <c r="B10" s="51">
        <f>SUM(Month!B43:B54)</f>
        <v>71354.339999999982</v>
      </c>
      <c r="C10" s="56">
        <f>SUM(Month!C43:C54)</f>
        <v>2096.6400000000003</v>
      </c>
      <c r="D10" s="56">
        <f>SUM(Month!D43:D54)</f>
        <v>2076.9500000000003</v>
      </c>
      <c r="E10" s="56">
        <f>SUM(Month!E43:E54)</f>
        <v>1592.37</v>
      </c>
      <c r="F10" s="57">
        <f>SUM(Month!F43:F54)</f>
        <v>20939.740000000002</v>
      </c>
      <c r="G10" s="56">
        <f>SUM(Month!G43:G54)</f>
        <v>10614.099999999999</v>
      </c>
      <c r="H10" s="57">
        <f>SUM(Month!H43:H54)</f>
        <v>4236.03</v>
      </c>
      <c r="I10" s="56">
        <f>SUM(Month!I43:I54)</f>
        <v>16059.070000000002</v>
      </c>
      <c r="J10" s="57">
        <f>SUM(Month!J43:J54)</f>
        <v>6958.7</v>
      </c>
      <c r="K10" s="56">
        <f>SUM(Month!K43:K54)</f>
        <v>2578.75</v>
      </c>
      <c r="L10" s="56">
        <f>SUM(Month!L43:L54)</f>
        <v>845.88</v>
      </c>
      <c r="M10" s="56">
        <f>SUM(Month!M43:M54)</f>
        <v>1934.8999999999999</v>
      </c>
      <c r="N10" s="53"/>
    </row>
    <row r="11" spans="1:16" ht="15.5">
      <c r="A11" s="55">
        <v>2002</v>
      </c>
      <c r="B11" s="51">
        <f>SUM(Month!B55:B66)</f>
        <v>70556.62000000001</v>
      </c>
      <c r="C11" s="56">
        <f>SUM(Month!C55:C66)</f>
        <v>2553.2699999999995</v>
      </c>
      <c r="D11" s="56">
        <f>SUM(Month!D55:D66)</f>
        <v>2181.15</v>
      </c>
      <c r="E11" s="56">
        <f>SUM(Month!E55:E66)</f>
        <v>1592.2799999999997</v>
      </c>
      <c r="F11" s="57">
        <f>SUM(Month!F55:F66)</f>
        <v>20808.419999999998</v>
      </c>
      <c r="G11" s="56">
        <f>SUM(Month!G55:G66)</f>
        <v>10518.909999999998</v>
      </c>
      <c r="H11" s="57">
        <f>SUM(Month!H55:H66)</f>
        <v>3577.9300000000003</v>
      </c>
      <c r="I11" s="56">
        <f>SUM(Month!I55:I66)</f>
        <v>16926.310000000001</v>
      </c>
      <c r="J11" s="57">
        <f>SUM(Month!J55:J66)</f>
        <v>6098.82</v>
      </c>
      <c r="K11" s="56">
        <f>SUM(Month!K55:K66)</f>
        <v>1722.6999999999996</v>
      </c>
      <c r="L11" s="56">
        <f>SUM(Month!L55:L66)</f>
        <v>828.83000000000015</v>
      </c>
      <c r="M11" s="56">
        <f>SUM(Month!M55:M66)</f>
        <v>2002.36</v>
      </c>
      <c r="N11" s="53"/>
    </row>
    <row r="12" spans="1:16" ht="15.5">
      <c r="A12" s="55">
        <v>2003</v>
      </c>
      <c r="B12" s="51">
        <f>SUM(Month!B67:B78)</f>
        <v>71698.360000000015</v>
      </c>
      <c r="C12" s="56">
        <f>SUM(Month!C67:C78)</f>
        <v>3019.03</v>
      </c>
      <c r="D12" s="56">
        <f>SUM(Month!D67:D78)</f>
        <v>2113.9</v>
      </c>
      <c r="E12" s="56">
        <f>SUM(Month!E67:E78)</f>
        <v>2331.56</v>
      </c>
      <c r="F12" s="57">
        <f>SUM(Month!F67:F78)</f>
        <v>19918.559999999998</v>
      </c>
      <c r="G12" s="56">
        <f>SUM(Month!G67:G78)</f>
        <v>10764.230000000001</v>
      </c>
      <c r="H12" s="57">
        <f>SUM(Month!H67:H78)</f>
        <v>3566.96</v>
      </c>
      <c r="I12" s="56">
        <f>SUM(Month!I67:I78)</f>
        <v>17712.37</v>
      </c>
      <c r="J12" s="57">
        <f>SUM(Month!J67:J78)</f>
        <v>6326.15</v>
      </c>
      <c r="K12" s="56">
        <f>SUM(Month!K67:K78)</f>
        <v>1540.43</v>
      </c>
      <c r="L12" s="56">
        <f>SUM(Month!L67:L78)</f>
        <v>867.78</v>
      </c>
      <c r="M12" s="56">
        <f>SUM(Month!M67:M78)</f>
        <v>1958.7</v>
      </c>
      <c r="N12" s="53"/>
    </row>
    <row r="13" spans="1:16" ht="15.5">
      <c r="A13" s="55">
        <v>2004</v>
      </c>
      <c r="B13" s="51">
        <f>SUM(Month!B79:B90)</f>
        <v>73641.580000000016</v>
      </c>
      <c r="C13" s="56">
        <f>SUM(Month!C79:C90)</f>
        <v>3115.46</v>
      </c>
      <c r="D13" s="56">
        <f>SUM(Month!D79:D90)</f>
        <v>1918.2600000000002</v>
      </c>
      <c r="E13" s="56">
        <f>SUM(Month!E79:E90)</f>
        <v>2028.8300000000002</v>
      </c>
      <c r="F13" s="57">
        <f>SUM(Month!F79:F90)</f>
        <v>19484.240000000002</v>
      </c>
      <c r="G13" s="56">
        <f>SUM(Month!G79:G90)</f>
        <v>11636.919999999998</v>
      </c>
      <c r="H13" s="57">
        <f>SUM(Month!H79:H90)</f>
        <v>3948.4299999999994</v>
      </c>
      <c r="I13" s="56">
        <f>SUM(Month!I79:I90)</f>
        <v>18514.16</v>
      </c>
      <c r="J13" s="57">
        <f>SUM(Month!J79:J90)</f>
        <v>6023.17</v>
      </c>
      <c r="K13" s="56">
        <f>SUM(Month!K79:K90)</f>
        <v>2063.91</v>
      </c>
      <c r="L13" s="56">
        <f>SUM(Month!L79:L90)</f>
        <v>914.42999999999984</v>
      </c>
      <c r="M13" s="56">
        <f>SUM(Month!M79:M90)</f>
        <v>1991.0099999999998</v>
      </c>
      <c r="N13" s="53"/>
    </row>
    <row r="14" spans="1:16" ht="15.5">
      <c r="A14" s="55">
        <v>2005</v>
      </c>
      <c r="B14" s="51">
        <f>SUM(Month!B91:B102)</f>
        <v>75496.329999999987</v>
      </c>
      <c r="C14" s="56">
        <f>SUM(Month!C91:C102)</f>
        <v>3314.54</v>
      </c>
      <c r="D14" s="56">
        <f>SUM(Month!D91:D102)</f>
        <v>2020.7199999999998</v>
      </c>
      <c r="E14" s="56">
        <f>SUM(Month!E91:E102)</f>
        <v>1916.17</v>
      </c>
      <c r="F14" s="57">
        <f>SUM(Month!F91:F102)</f>
        <v>18852.149999999998</v>
      </c>
      <c r="G14" s="56">
        <f>SUM(Month!G91:G102)</f>
        <v>12497.289999999999</v>
      </c>
      <c r="H14" s="57">
        <f>SUM(Month!H91:H102)</f>
        <v>3869.4300000000003</v>
      </c>
      <c r="I14" s="56">
        <f>SUM(Month!I91:I102)</f>
        <v>19377.23</v>
      </c>
      <c r="J14" s="57">
        <f>SUM(Month!J91:J102)</f>
        <v>6851.7499999999991</v>
      </c>
      <c r="K14" s="56">
        <f>SUM(Month!K91:K102)</f>
        <v>2206.92</v>
      </c>
      <c r="L14" s="56">
        <f>SUM(Month!L91:L102)</f>
        <v>749.89</v>
      </c>
      <c r="M14" s="56">
        <f>SUM(Month!M91:M102)</f>
        <v>1905.7300000000005</v>
      </c>
      <c r="N14" s="53"/>
    </row>
    <row r="15" spans="1:16" ht="15.5">
      <c r="A15" s="55">
        <v>2006</v>
      </c>
      <c r="B15" s="51">
        <f>SUM(Month!B103:B114)</f>
        <v>74895.87999999999</v>
      </c>
      <c r="C15" s="56">
        <f>SUM(Month!C103:C114)</f>
        <v>3126.8600000000006</v>
      </c>
      <c r="D15" s="56">
        <f>SUM(Month!D103:D114)</f>
        <v>1919.79</v>
      </c>
      <c r="E15" s="56">
        <f>SUM(Month!E103:E114)</f>
        <v>2278.38</v>
      </c>
      <c r="F15" s="57">
        <f>SUM(Month!F103:F114)</f>
        <v>18091.169999999998</v>
      </c>
      <c r="G15" s="56">
        <f>SUM(Month!G103:G114)</f>
        <v>12640.56</v>
      </c>
      <c r="H15" s="57">
        <f>SUM(Month!H103:H114)</f>
        <v>4016.4200000000005</v>
      </c>
      <c r="I15" s="56">
        <f>SUM(Month!I103:I114)</f>
        <v>20160.900000000001</v>
      </c>
      <c r="J15" s="57">
        <f>SUM(Month!J103:J114)</f>
        <v>6525.0499999999993</v>
      </c>
      <c r="K15" s="56">
        <f>SUM(Month!K103:K114)</f>
        <v>2250.84</v>
      </c>
      <c r="L15" s="56">
        <f>SUM(Month!L103:L114)</f>
        <v>712.66000000000008</v>
      </c>
      <c r="M15" s="56">
        <f>SUM(Month!M103:M114)</f>
        <v>1609.82</v>
      </c>
      <c r="N15" s="53"/>
    </row>
    <row r="16" spans="1:16" ht="15.5">
      <c r="A16" s="55">
        <v>2007</v>
      </c>
      <c r="B16" s="51">
        <f>SUM(Month!B115:B126)</f>
        <v>72748.009999999995</v>
      </c>
      <c r="C16" s="56">
        <f>SUM(Month!C115:C126)</f>
        <v>2826.97</v>
      </c>
      <c r="D16" s="56">
        <f>SUM(Month!D115:D126)</f>
        <v>1814.81</v>
      </c>
      <c r="E16" s="56">
        <f>SUM(Month!E115:E126)</f>
        <v>1607.5600000000002</v>
      </c>
      <c r="F16" s="57">
        <f>SUM(Month!F115:F126)</f>
        <v>17614.870000000003</v>
      </c>
      <c r="G16" s="56">
        <f>SUM(Month!G115:G126)</f>
        <v>12574.390000000001</v>
      </c>
      <c r="H16" s="57">
        <f>SUM(Month!H115:H126)</f>
        <v>3628.2599999999998</v>
      </c>
      <c r="I16" s="56">
        <f>SUM(Month!I115:I126)</f>
        <v>21038.320000000003</v>
      </c>
      <c r="J16" s="57">
        <f>SUM(Month!J115:J126)</f>
        <v>6116.57</v>
      </c>
      <c r="K16" s="56">
        <f>SUM(Month!K115:K126)</f>
        <v>2209.0899999999997</v>
      </c>
      <c r="L16" s="56">
        <f>SUM(Month!L115:L126)</f>
        <v>672.21</v>
      </c>
      <c r="M16" s="56">
        <f>SUM(Month!M115:M126)</f>
        <v>1563.3</v>
      </c>
      <c r="N16" s="53"/>
    </row>
    <row r="17" spans="1:14" ht="15.5">
      <c r="A17" s="55">
        <v>2008</v>
      </c>
      <c r="B17" s="51">
        <f>SUM(Month!B127:B138)</f>
        <v>70264.149999999994</v>
      </c>
      <c r="C17" s="56">
        <f>SUM(Month!C127:C138)</f>
        <v>3319.82</v>
      </c>
      <c r="D17" s="56">
        <f>SUM(Month!D127:D138)</f>
        <v>1697.8200000000002</v>
      </c>
      <c r="E17" s="56">
        <f>SUM(Month!E127:E138)</f>
        <v>741.44</v>
      </c>
      <c r="F17" s="57">
        <f>SUM(Month!F127:F138)</f>
        <v>16541.57</v>
      </c>
      <c r="G17" s="56">
        <f>SUM(Month!G127:G138)</f>
        <v>12142.41</v>
      </c>
      <c r="H17" s="57">
        <f>SUM(Month!H127:H138)</f>
        <v>3681.4</v>
      </c>
      <c r="I17" s="56">
        <f>SUM(Month!I127:I138)</f>
        <v>20500.79</v>
      </c>
      <c r="J17" s="57">
        <f>SUM(Month!J127:J138)</f>
        <v>5631.869999999999</v>
      </c>
      <c r="K17" s="56">
        <f>SUM(Month!K127:K138)</f>
        <v>1944.79</v>
      </c>
      <c r="L17" s="56">
        <f>SUM(Month!L127:L138)</f>
        <v>509.85</v>
      </c>
      <c r="M17" s="56">
        <f>SUM(Month!M127:M138)</f>
        <v>1740.8500000000001</v>
      </c>
      <c r="N17" s="53"/>
    </row>
    <row r="18" spans="1:14" ht="15.5">
      <c r="A18" s="55">
        <v>2009</v>
      </c>
      <c r="B18" s="51">
        <f>SUM(Month!B139:B150)</f>
        <v>67060.009999999995</v>
      </c>
      <c r="C18" s="56">
        <f>SUM(Month!C139:C150)</f>
        <v>3228.68</v>
      </c>
      <c r="D18" s="56">
        <f>SUM(Month!D139:D150)</f>
        <v>1590.5700000000002</v>
      </c>
      <c r="E18" s="56">
        <f>SUM(Month!E139:E150)</f>
        <v>987.60000000000014</v>
      </c>
      <c r="F18" s="57">
        <f>SUM(Month!F139:F150)</f>
        <v>15612.64</v>
      </c>
      <c r="G18" s="56">
        <f>SUM(Month!G139:G150)</f>
        <v>11532.72</v>
      </c>
      <c r="H18" s="57">
        <f>SUM(Month!H139:H150)</f>
        <v>3732.16</v>
      </c>
      <c r="I18" s="56">
        <f>SUM(Month!I139:I150)</f>
        <v>20112.060000000001</v>
      </c>
      <c r="J18" s="57">
        <f>SUM(Month!J139:J150)</f>
        <v>5034.4799999999996</v>
      </c>
      <c r="K18" s="56">
        <f>SUM(Month!K139:K150)</f>
        <v>1515.9899999999998</v>
      </c>
      <c r="L18" s="56">
        <f>SUM(Month!L139:L150)</f>
        <v>510.35999999999996</v>
      </c>
      <c r="M18" s="56">
        <f>SUM(Month!M139:M150)</f>
        <v>1381.43</v>
      </c>
      <c r="N18" s="53"/>
    </row>
    <row r="19" spans="1:14" ht="15.5">
      <c r="A19" s="55">
        <v>2010</v>
      </c>
      <c r="B19" s="51">
        <f>SUM(Month!B151:B162)</f>
        <v>66295.010000000009</v>
      </c>
      <c r="C19" s="56">
        <f>SUM(Month!C151:C162)</f>
        <v>3031.5100000000007</v>
      </c>
      <c r="D19" s="56">
        <f>SUM(Month!D151:D162)</f>
        <v>1523.9199999999998</v>
      </c>
      <c r="E19" s="56">
        <f>SUM(Month!E151:E162)</f>
        <v>1036.6999999999998</v>
      </c>
      <c r="F19" s="57">
        <f>SUM(Month!F151:F162)</f>
        <v>14601.53</v>
      </c>
      <c r="G19" s="56">
        <f>SUM(Month!G151:G162)</f>
        <v>11116.160000000002</v>
      </c>
      <c r="H19" s="57">
        <f>SUM(Month!H151:H162)</f>
        <v>4012.13</v>
      </c>
      <c r="I19" s="56">
        <f>SUM(Month!I151:I162)</f>
        <v>20740.38</v>
      </c>
      <c r="J19" s="57">
        <f>SUM(Month!J151:J162)</f>
        <v>5058.8500000000004</v>
      </c>
      <c r="K19" s="56">
        <f>SUM(Month!K151:K162)</f>
        <v>1370.9499999999998</v>
      </c>
      <c r="L19" s="56">
        <f>SUM(Month!L151:L162)</f>
        <v>580.24</v>
      </c>
      <c r="M19" s="56">
        <f>SUM(Month!M151:M162)</f>
        <v>1370.03</v>
      </c>
      <c r="N19" s="53"/>
    </row>
    <row r="20" spans="1:14" ht="15.5">
      <c r="A20" s="55">
        <v>2011</v>
      </c>
      <c r="B20" s="51">
        <f>SUM(Month!B163:B174)</f>
        <v>64243.22</v>
      </c>
      <c r="C20" s="56">
        <f>SUM(Month!C163:C174)</f>
        <v>3077.4300000000003</v>
      </c>
      <c r="D20" s="56">
        <f>SUM(Month!D163:D174)</f>
        <v>1292.3100000000002</v>
      </c>
      <c r="E20" s="56">
        <f>SUM(Month!E163:E174)</f>
        <v>1060.93</v>
      </c>
      <c r="F20" s="57">
        <f>SUM(Month!F163:F174)</f>
        <v>13894.77</v>
      </c>
      <c r="G20" s="56">
        <f>SUM(Month!G163:G174)</f>
        <v>11573.810000000001</v>
      </c>
      <c r="H20" s="57">
        <f>SUM(Month!H163:H174)</f>
        <v>3287.6899999999996</v>
      </c>
      <c r="I20" s="56">
        <f>SUM(Month!I163:I174)</f>
        <v>20990.799999999999</v>
      </c>
      <c r="J20" s="57">
        <f>SUM(Month!J163:J174)</f>
        <v>4720.63</v>
      </c>
      <c r="K20" s="56">
        <f>SUM(Month!K163:K174)</f>
        <v>939.25</v>
      </c>
      <c r="L20" s="56">
        <f>SUM(Month!L163:L174)</f>
        <v>491.27000000000004</v>
      </c>
      <c r="M20" s="56">
        <f>SUM(Month!M163:M174)</f>
        <v>1620.7099999999998</v>
      </c>
      <c r="N20" s="53"/>
    </row>
    <row r="21" spans="1:14" ht="15.5">
      <c r="A21" s="55">
        <v>2012</v>
      </c>
      <c r="B21" s="51">
        <f>SUM(Month!B175:B186)</f>
        <v>63047.78</v>
      </c>
      <c r="C21" s="56">
        <f>SUM(Month!C175:C186)</f>
        <v>2492.4899999999998</v>
      </c>
      <c r="D21" s="56">
        <f>SUM(Month!D175:D186)</f>
        <v>1090.23</v>
      </c>
      <c r="E21" s="56">
        <f>SUM(Month!E175:E186)</f>
        <v>1093.95</v>
      </c>
      <c r="F21" s="57">
        <f>SUM(Month!F175:F186)</f>
        <v>13230.54</v>
      </c>
      <c r="G21" s="56">
        <f>SUM(Month!G175:G186)</f>
        <v>11220.649999999998</v>
      </c>
      <c r="H21" s="57">
        <f>SUM(Month!H175:H186)</f>
        <v>3328.6000000000004</v>
      </c>
      <c r="I21" s="56">
        <f>SUM(Month!I175:I186)</f>
        <v>21537.7</v>
      </c>
      <c r="J21" s="57">
        <f>SUM(Month!J175:J186)</f>
        <v>5147.7</v>
      </c>
      <c r="K21" s="56">
        <f>SUM(Month!K175:K186)</f>
        <v>706.08000000000015</v>
      </c>
      <c r="L21" s="56">
        <f>SUM(Month!L175:L186)</f>
        <v>412.46000000000004</v>
      </c>
      <c r="M21" s="56">
        <f>SUM(Month!M175:M186)</f>
        <v>1354.52</v>
      </c>
      <c r="N21" s="53"/>
    </row>
    <row r="22" spans="1:14" ht="15.5">
      <c r="A22" s="55">
        <v>2013</v>
      </c>
      <c r="B22" s="51">
        <f>SUM(Month!B187:B198)</f>
        <v>62397.01999999999</v>
      </c>
      <c r="C22" s="56">
        <f>SUM(Month!C187:C198)</f>
        <v>2611.2699999999995</v>
      </c>
      <c r="D22" s="56">
        <f>SUM(Month!D187:D198)</f>
        <v>1245.3899999999999</v>
      </c>
      <c r="E22" s="56">
        <f>SUM(Month!E187:E198)</f>
        <v>1012.09</v>
      </c>
      <c r="F22" s="57">
        <f>SUM(Month!F187:F198)</f>
        <v>12573.829999999998</v>
      </c>
      <c r="G22" s="56">
        <f>SUM(Month!G187:G198)</f>
        <v>11241.75</v>
      </c>
      <c r="H22" s="57">
        <f>SUM(Month!H187:H198)</f>
        <v>3507.4900000000002</v>
      </c>
      <c r="I22" s="56">
        <f>SUM(Month!I187:I198)</f>
        <v>21925.569999999996</v>
      </c>
      <c r="J22" s="57">
        <f>SUM(Month!J187:J198)</f>
        <v>4731.9799999999996</v>
      </c>
      <c r="K22" s="56">
        <f>SUM(Month!K187:K198)</f>
        <v>479.27</v>
      </c>
      <c r="L22" s="56">
        <f>SUM(Month!L187:L198)</f>
        <v>437.04</v>
      </c>
      <c r="M22" s="56">
        <f>SUM(Month!M187:M198)</f>
        <v>1358.3899999999999</v>
      </c>
      <c r="N22" s="53"/>
    </row>
    <row r="23" spans="1:14" ht="15.5">
      <c r="A23" s="55">
        <v>2014</v>
      </c>
      <c r="B23" s="51">
        <f>SUM(Month!B199:B210)</f>
        <v>62852.49</v>
      </c>
      <c r="C23" s="56">
        <f>SUM(Month!C199:C210)</f>
        <v>2654.69</v>
      </c>
      <c r="D23" s="56">
        <f>SUM(Month!D199:D210)</f>
        <v>1292.8499999999999</v>
      </c>
      <c r="E23" s="56">
        <f>SUM(Month!E199:E210)</f>
        <v>985.8</v>
      </c>
      <c r="F23" s="57">
        <f>SUM(Month!F199:F210)</f>
        <v>12326.02</v>
      </c>
      <c r="G23" s="56">
        <f>SUM(Month!G199:G210)</f>
        <v>11219.88</v>
      </c>
      <c r="H23" s="57">
        <f>SUM(Month!H199:H210)</f>
        <v>3186.6</v>
      </c>
      <c r="I23" s="56">
        <f>SUM(Month!I199:I210)</f>
        <v>22675.34</v>
      </c>
      <c r="J23" s="57">
        <f>SUM(Month!J199:J210)</f>
        <v>4836.53</v>
      </c>
      <c r="K23" s="56">
        <f>SUM(Month!K199:K210)</f>
        <v>554.78</v>
      </c>
      <c r="L23" s="56">
        <f>SUM(Month!L199:L210)</f>
        <v>435.92</v>
      </c>
      <c r="M23" s="56">
        <f>SUM(Month!M199:M210)</f>
        <v>1409.74</v>
      </c>
      <c r="N23" s="53"/>
    </row>
    <row r="24" spans="1:14" ht="15.5">
      <c r="A24" s="55">
        <v>2015</v>
      </c>
      <c r="B24" s="51">
        <f>SUM(Quarter!B75:B78)</f>
        <v>64835.369999999995</v>
      </c>
      <c r="C24" s="56">
        <f>SUM(Quarter!C75:C78)</f>
        <v>3109.74</v>
      </c>
      <c r="D24" s="56">
        <f>SUM(Quarter!D75:D78)</f>
        <v>1401.65</v>
      </c>
      <c r="E24" s="56">
        <f>SUM(Quarter!E75:E78)</f>
        <v>1194.69</v>
      </c>
      <c r="F24" s="57">
        <f>SUM(Quarter!F75:F78)</f>
        <v>12082.04</v>
      </c>
      <c r="G24" s="56">
        <f>SUM(Quarter!G75:G78)</f>
        <v>11331.16</v>
      </c>
      <c r="H24" s="57">
        <f>SUM(Quarter!H75:H78)</f>
        <v>3188.5099999999998</v>
      </c>
      <c r="I24" s="56">
        <f>SUM(Quarter!I75:I78)</f>
        <v>23655.82</v>
      </c>
      <c r="J24" s="57">
        <f>SUM(Quarter!J75:J78)</f>
        <v>5274.38</v>
      </c>
      <c r="K24" s="56">
        <f>SUM(Quarter!K75:K78)</f>
        <v>533.65</v>
      </c>
      <c r="L24" s="56">
        <f>SUM(Quarter!L75:L78)</f>
        <v>410.60999999999996</v>
      </c>
      <c r="M24" s="56">
        <f>SUM(Quarter!M75:M78)</f>
        <v>1464.28</v>
      </c>
      <c r="N24" s="53"/>
    </row>
    <row r="25" spans="1:14" ht="15.5">
      <c r="A25" s="55">
        <v>2016</v>
      </c>
      <c r="B25" s="51">
        <f>SUM(Quarter!B79:B82)</f>
        <v>66193.570000000007</v>
      </c>
      <c r="C25" s="56">
        <f>SUM(Quarter!C79:C82)</f>
        <v>3193.75</v>
      </c>
      <c r="D25" s="56">
        <f>SUM(Quarter!D79:D82)</f>
        <v>1648.52</v>
      </c>
      <c r="E25" s="56">
        <f>SUM(Quarter!E79:E82)</f>
        <v>1294.52</v>
      </c>
      <c r="F25" s="57">
        <f>SUM(Quarter!F79:F82)</f>
        <v>11951.15</v>
      </c>
      <c r="G25" s="56">
        <f>SUM(Quarter!G79:G82)</f>
        <v>11339.42</v>
      </c>
      <c r="H25" s="57">
        <f>SUM(Quarter!H79:H82)</f>
        <v>3448.08</v>
      </c>
      <c r="I25" s="56">
        <f>SUM(Quarter!I79:I82)</f>
        <v>24648.5</v>
      </c>
      <c r="J25" s="57">
        <f>SUM(Quarter!J79:J82)</f>
        <v>5264.77</v>
      </c>
      <c r="K25" s="56">
        <f>SUM(Quarter!K79:K82)</f>
        <v>537.53</v>
      </c>
      <c r="L25" s="56">
        <f>SUM(Quarter!L79:L82)</f>
        <v>407.55</v>
      </c>
      <c r="M25" s="56">
        <f>SUM(Quarter!M79:M82)</f>
        <v>1327.39</v>
      </c>
      <c r="N25" s="53"/>
    </row>
    <row r="26" spans="1:14" ht="15.5">
      <c r="A26" s="55">
        <v>2017</v>
      </c>
      <c r="B26" s="51">
        <f>SUM(Quarter!B83:B86)</f>
        <v>67317.88</v>
      </c>
      <c r="C26" s="56">
        <f>SUM(Quarter!C83:C86)</f>
        <v>3131.6400000000003</v>
      </c>
      <c r="D26" s="56">
        <f>SUM(Quarter!D83:D86)</f>
        <v>1667.54</v>
      </c>
      <c r="E26" s="56">
        <f>SUM(Quarter!E83:E86)</f>
        <v>1348.07</v>
      </c>
      <c r="F26" s="57">
        <f>SUM(Quarter!F83:F86)</f>
        <v>11793.41</v>
      </c>
      <c r="G26" s="56">
        <f>SUM(Quarter!G83:G86)</f>
        <v>12185.869999999999</v>
      </c>
      <c r="H26" s="57">
        <f>SUM(Quarter!H83:H86)</f>
        <v>3312.1000000000004</v>
      </c>
      <c r="I26" s="56">
        <f>SUM(Quarter!I83:I86)</f>
        <v>24910.92</v>
      </c>
      <c r="J26" s="57">
        <f>SUM(Quarter!J83:J86)</f>
        <v>5354.6</v>
      </c>
      <c r="K26" s="56">
        <f>SUM(Quarter!K83:K86)</f>
        <v>557.36</v>
      </c>
      <c r="L26" s="56">
        <f>SUM(Quarter!L83:L86)</f>
        <v>413.85</v>
      </c>
      <c r="M26" s="56">
        <f>SUM(Quarter!M83:M86)</f>
        <v>1631.83</v>
      </c>
      <c r="N26" s="53"/>
    </row>
    <row r="27" spans="1:14" ht="15.5">
      <c r="A27" s="55">
        <v>2018</v>
      </c>
      <c r="B27" s="51">
        <f>SUM(Quarter!B87:B90)</f>
        <v>66394.260000000009</v>
      </c>
      <c r="C27" s="56">
        <f>SUM(Quarter!C87:C90)</f>
        <v>3118.4300000000003</v>
      </c>
      <c r="D27" s="56">
        <f>SUM(Quarter!D87:D90)</f>
        <v>1445.9</v>
      </c>
      <c r="E27" s="56">
        <f>SUM(Quarter!E87:E90)</f>
        <v>1175.79</v>
      </c>
      <c r="F27" s="57">
        <f>SUM(Quarter!F87:F90)</f>
        <v>11584</v>
      </c>
      <c r="G27" s="56">
        <f>SUM(Quarter!G87:G90)</f>
        <v>12272.160000000002</v>
      </c>
      <c r="H27" s="57">
        <f>SUM(Quarter!H87:H90)</f>
        <v>3435.1400000000003</v>
      </c>
      <c r="I27" s="56">
        <f>SUM(Quarter!I87:I90)</f>
        <v>24626.67</v>
      </c>
      <c r="J27" s="57">
        <f>SUM(Quarter!J87:J90)</f>
        <v>5350.56</v>
      </c>
      <c r="K27" s="56">
        <f>SUM(Quarter!K87:K90)</f>
        <v>450.49</v>
      </c>
      <c r="L27" s="56">
        <f>SUM(Quarter!L87:L90)</f>
        <v>369.46999999999997</v>
      </c>
      <c r="M27" s="56">
        <f>SUM(Quarter!M87:M90)</f>
        <v>1601.46</v>
      </c>
      <c r="N27" s="53"/>
    </row>
    <row r="28" spans="1:14" ht="15.5">
      <c r="A28" s="55">
        <v>2019</v>
      </c>
      <c r="B28" s="51">
        <f>SUM(Quarter!B91:B94)</f>
        <v>65059.61</v>
      </c>
      <c r="C28" s="56">
        <f>SUM(Quarter!C91:C94)</f>
        <v>3224.11</v>
      </c>
      <c r="D28" s="56">
        <f>SUM(Quarter!D91:D94)</f>
        <v>1005.85</v>
      </c>
      <c r="E28" s="56">
        <f>SUM(Quarter!E91:E94)</f>
        <v>1213.42</v>
      </c>
      <c r="F28" s="57">
        <f>SUM(Quarter!F91:F94)</f>
        <v>11713.420000000002</v>
      </c>
      <c r="G28" s="56">
        <f>SUM(Quarter!G91:G94)</f>
        <v>12308.630000000001</v>
      </c>
      <c r="H28" s="57">
        <f>SUM(Quarter!H91:H94)</f>
        <v>3363.5999999999995</v>
      </c>
      <c r="I28" s="56">
        <f>SUM(Quarter!I91:I94)</f>
        <v>23806.079999999998</v>
      </c>
      <c r="J28" s="57">
        <f>SUM(Quarter!J91:J94)</f>
        <v>5218.12</v>
      </c>
      <c r="K28" s="56">
        <f>SUM(Quarter!K91:K94)</f>
        <v>327.65000000000003</v>
      </c>
      <c r="L28" s="56">
        <f>SUM(Quarter!L91:L94)</f>
        <v>358.16999999999996</v>
      </c>
      <c r="M28" s="56">
        <f>SUM(Quarter!M91:M94)</f>
        <v>1662.5200000000002</v>
      </c>
      <c r="N28" s="53"/>
    </row>
    <row r="29" spans="1:14" ht="15.5">
      <c r="A29" s="55">
        <v>2020</v>
      </c>
      <c r="B29" s="51">
        <f>SUM(Quarter!B95:B98)</f>
        <v>49790.590000000011</v>
      </c>
      <c r="C29" s="56">
        <f>SUM(Quarter!C95:C98)</f>
        <v>2717.5699999999997</v>
      </c>
      <c r="D29" s="56">
        <f>SUM(Quarter!D95:D98)</f>
        <v>1114.71</v>
      </c>
      <c r="E29" s="56">
        <f>SUM(Quarter!E95:E98)</f>
        <v>1310.3</v>
      </c>
      <c r="F29" s="57">
        <f>SUM(Quarter!F95:F98)</f>
        <v>9144.48</v>
      </c>
      <c r="G29" s="56">
        <f>SUM(Quarter!G95:G98)</f>
        <v>5099.58</v>
      </c>
      <c r="H29" s="57">
        <f>SUM(Quarter!H95:H98)</f>
        <v>3507.99</v>
      </c>
      <c r="I29" s="56">
        <f>SUM(Quarter!I95:I98)</f>
        <v>19693.510000000002</v>
      </c>
      <c r="J29" s="57">
        <f>SUM(Quarter!J95:J98)</f>
        <v>4368.3999999999996</v>
      </c>
      <c r="K29" s="56">
        <f>SUM(Quarter!K95:K98)</f>
        <v>261.21999999999997</v>
      </c>
      <c r="L29" s="56">
        <f>SUM(Quarter!L95:L98)</f>
        <v>293.02999999999997</v>
      </c>
      <c r="M29" s="56">
        <f>SUM(Quarter!M95:M98)</f>
        <v>1570.8899999999999</v>
      </c>
      <c r="N29" s="53"/>
    </row>
    <row r="30" spans="1:14" ht="15.5">
      <c r="A30" s="55">
        <v>2021</v>
      </c>
      <c r="B30" s="51">
        <f>SUM(Quarter!B99:B102)</f>
        <v>51871.020000000004</v>
      </c>
      <c r="C30" s="56">
        <f>SUM(Quarter!C99:C102)</f>
        <v>2810.1400000000003</v>
      </c>
      <c r="D30" s="56">
        <f>SUM(Quarter!D99:D102)</f>
        <v>902.64</v>
      </c>
      <c r="E30" s="56">
        <f>SUM(Quarter!E99:E102)</f>
        <v>177.07</v>
      </c>
      <c r="F30" s="57">
        <f>SUM(Quarter!F99:F102)</f>
        <v>10159.380000000001</v>
      </c>
      <c r="G30" s="56">
        <f>SUM(Quarter!G99:G102)</f>
        <v>4672.9400000000005</v>
      </c>
      <c r="H30" s="57">
        <f>SUM(Quarter!H99:H102)</f>
        <v>3485.69</v>
      </c>
      <c r="I30" s="56">
        <f>SUM(Quarter!I99:I102)</f>
        <v>21727.199999999997</v>
      </c>
      <c r="J30" s="57">
        <f>SUM(Quarter!J99:J102)</f>
        <v>4884.83</v>
      </c>
      <c r="K30" s="56">
        <f>SUM(Quarter!K99:K102)</f>
        <v>244.43</v>
      </c>
      <c r="L30" s="56">
        <f>SUM(Quarter!L99:L102)</f>
        <v>300.38</v>
      </c>
      <c r="M30" s="56">
        <f>SUM(Quarter!M99:M102)</f>
        <v>1851.7700000000002</v>
      </c>
      <c r="N30" s="53"/>
    </row>
    <row r="34" spans="2:13" ht="20.25" customHeight="1">
      <c r="B34" s="67"/>
      <c r="C34" s="67"/>
      <c r="D34" s="67"/>
      <c r="E34" s="67"/>
      <c r="F34" s="67"/>
      <c r="G34" s="67"/>
      <c r="H34" s="67"/>
      <c r="I34" s="67"/>
      <c r="J34" s="67"/>
      <c r="K34" s="67"/>
      <c r="L34" s="67"/>
      <c r="M34" s="67"/>
    </row>
    <row r="35" spans="2:13" ht="20.25" customHeight="1">
      <c r="B35" s="67"/>
      <c r="C35" s="67"/>
      <c r="D35" s="67"/>
      <c r="E35" s="67"/>
      <c r="F35" s="67"/>
      <c r="G35" s="67"/>
      <c r="H35" s="67"/>
      <c r="I35" s="67"/>
      <c r="J35" s="67"/>
      <c r="K35" s="67"/>
      <c r="L35" s="67"/>
      <c r="M35" s="67"/>
    </row>
    <row r="40" spans="2:13" ht="20.25" customHeight="1">
      <c r="F40" s="65"/>
    </row>
    <row r="41" spans="2:13" ht="20.25" customHeight="1">
      <c r="F41" s="65"/>
    </row>
    <row r="42" spans="2:13" ht="20.25" customHeight="1">
      <c r="F42" s="65"/>
    </row>
    <row r="44" spans="2:13" ht="20.25" customHeight="1">
      <c r="F44" s="67"/>
    </row>
  </sheetData>
  <phoneticPr fontId="4" type="noConversion"/>
  <conditionalFormatting sqref="P18:P24">
    <cfRule type="cellIs" dxfId="94" priority="7" stopIfTrue="1" operator="notBetween">
      <formula>$P7-0.5</formula>
      <formula>$P7+0.5</formula>
    </cfRule>
  </conditionalFormatting>
  <conditionalFormatting sqref="N8:N27">
    <cfRule type="cellIs" dxfId="93" priority="2" stopIfTrue="1" operator="notBetween">
      <formula>N1048572-0.5</formula>
      <formula>N1048572+0.5</formula>
    </cfRule>
  </conditionalFormatting>
  <conditionalFormatting sqref="P25:P27">
    <cfRule type="cellIs" dxfId="92" priority="14" stopIfTrue="1" operator="notBetween">
      <formula>$P13-0.5</formula>
      <formula>$P13+0.5</formula>
    </cfRule>
  </conditionalFormatting>
  <conditionalFormatting sqref="N28:N30">
    <cfRule type="cellIs" dxfId="91" priority="15" stopIfTrue="1" operator="notBetween">
      <formula>N14-0.5</formula>
      <formula>N14+0.5</formula>
    </cfRule>
  </conditionalFormatting>
  <conditionalFormatting sqref="P28:P30">
    <cfRule type="cellIs" dxfId="90" priority="18" stopIfTrue="1" operator="notBetween">
      <formula>$P14-0.5</formula>
      <formula>$P14+0.5</formula>
    </cfRule>
  </conditionalFormatting>
  <conditionalFormatting sqref="N7">
    <cfRule type="cellIs" dxfId="89" priority="1" stopIfTrue="1" operator="notBetween">
      <formula>N1048569-0.5</formula>
      <formula>N1048569+0.5</formula>
    </cfRule>
  </conditionalFormatting>
  <pageMargins left="0.75" right="0.75" top="1" bottom="1" header="0.5" footer="0.5"/>
  <pageSetup paperSize="9" scale="89" orientation="landscape" r:id="rId1"/>
  <headerFooter alignWithMargins="0"/>
  <ignoredErrors>
    <ignoredError sqref="B7:M30"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103" activePane="bottomRight" state="frozen"/>
      <selection pane="topRight"/>
      <selection pane="bottomLeft"/>
      <selection pane="bottomRight"/>
    </sheetView>
  </sheetViews>
  <sheetFormatPr defaultColWidth="8.54296875" defaultRowHeight="15.5"/>
  <cols>
    <col min="1" max="1" width="35.54296875" style="47" customWidth="1"/>
    <col min="2" max="3" width="13.54296875" style="47" customWidth="1"/>
    <col min="4" max="4" width="16" style="47" customWidth="1"/>
    <col min="5" max="13" width="13.54296875" style="47" customWidth="1"/>
    <col min="14" max="16384" width="8.54296875" style="47"/>
  </cols>
  <sheetData>
    <row r="1" spans="1:13" ht="45" customHeight="1">
      <c r="A1" s="27" t="s">
        <v>135</v>
      </c>
    </row>
    <row r="2" spans="1:13" ht="20.25" customHeight="1">
      <c r="A2" s="47" t="s">
        <v>98</v>
      </c>
    </row>
    <row r="3" spans="1:13" ht="20.25" customHeight="1">
      <c r="A3" s="47" t="s">
        <v>128</v>
      </c>
    </row>
    <row r="4" spans="1:13" ht="20.25" customHeight="1">
      <c r="A4" s="47" t="s">
        <v>127</v>
      </c>
    </row>
    <row r="5" spans="1:13" ht="20.25" customHeight="1">
      <c r="B5" s="48"/>
      <c r="C5" s="49"/>
      <c r="D5" s="49"/>
      <c r="E5" s="49"/>
      <c r="F5" s="49"/>
      <c r="G5" s="48" t="s">
        <v>0</v>
      </c>
      <c r="H5" s="50"/>
      <c r="I5" s="48" t="s">
        <v>4</v>
      </c>
      <c r="J5" s="50"/>
      <c r="K5" s="49"/>
      <c r="L5" s="49"/>
      <c r="M5" s="50"/>
    </row>
    <row r="6" spans="1:13" ht="46.5">
      <c r="A6" s="43" t="s">
        <v>129</v>
      </c>
      <c r="B6" s="44" t="s">
        <v>136</v>
      </c>
      <c r="C6" s="45" t="s">
        <v>137</v>
      </c>
      <c r="D6" s="45" t="s">
        <v>548</v>
      </c>
      <c r="E6" s="45" t="s">
        <v>78</v>
      </c>
      <c r="F6" s="45" t="s">
        <v>545</v>
      </c>
      <c r="G6" s="44" t="s">
        <v>549</v>
      </c>
      <c r="H6" s="46" t="s">
        <v>79</v>
      </c>
      <c r="I6" s="44" t="s">
        <v>546</v>
      </c>
      <c r="J6" s="46" t="s">
        <v>547</v>
      </c>
      <c r="K6" s="45" t="s">
        <v>514</v>
      </c>
      <c r="L6" s="45" t="s">
        <v>80</v>
      </c>
      <c r="M6" s="46" t="s">
        <v>15</v>
      </c>
    </row>
    <row r="7" spans="1:13">
      <c r="A7" s="59" t="s">
        <v>138</v>
      </c>
      <c r="B7" s="60">
        <f>SUM(Month!B7:B9)</f>
        <v>18271.95</v>
      </c>
      <c r="C7" s="60">
        <f>SUM(Month!C7:C9)</f>
        <v>647.25</v>
      </c>
      <c r="D7" s="60">
        <f>SUM(Month!D7:D9)</f>
        <v>464.88</v>
      </c>
      <c r="E7" s="60">
        <f>SUM(Month!E7:E9)</f>
        <v>764.18000000000006</v>
      </c>
      <c r="F7" s="60">
        <f>SUM(Month!F7:F9)</f>
        <v>5401.67</v>
      </c>
      <c r="G7" s="61">
        <f>SUM(Month!G7:G9)</f>
        <v>1976.9</v>
      </c>
      <c r="H7" s="57">
        <f>SUM(Month!H7:H9)</f>
        <v>1091.25</v>
      </c>
      <c r="I7" s="61">
        <f>SUM(Month!I7:I9)</f>
        <v>3844.37</v>
      </c>
      <c r="J7" s="57">
        <f>SUM(Month!J7:J9)</f>
        <v>2115.4899999999998</v>
      </c>
      <c r="K7" s="60">
        <f>SUM(Month!K7:K9)</f>
        <v>944.14</v>
      </c>
      <c r="L7" s="60">
        <f>SUM(Month!L7:L9)</f>
        <v>214.41000000000003</v>
      </c>
      <c r="M7" s="60">
        <f>SUM(Month!M7:M9)</f>
        <v>475.53999999999996</v>
      </c>
    </row>
    <row r="8" spans="1:13">
      <c r="A8" s="58" t="s">
        <v>139</v>
      </c>
      <c r="B8" s="60">
        <f>SUM(Month!B10:B12)</f>
        <v>17287.940000000002</v>
      </c>
      <c r="C8" s="60">
        <f>SUM(Month!C10:C12)</f>
        <v>563.01</v>
      </c>
      <c r="D8" s="60">
        <f>SUM(Month!D10:D12)</f>
        <v>426.14</v>
      </c>
      <c r="E8" s="60">
        <f>SUM(Month!E10:E12)</f>
        <v>693.79</v>
      </c>
      <c r="F8" s="60">
        <f>SUM(Month!F10:F12)</f>
        <v>5365.78</v>
      </c>
      <c r="G8" s="61">
        <f>SUM(Month!G10:G12)</f>
        <v>2274.23</v>
      </c>
      <c r="H8" s="57">
        <f>SUM(Month!H10:H12)</f>
        <v>725.52</v>
      </c>
      <c r="I8" s="61">
        <f>SUM(Month!I10:I12)</f>
        <v>3627.87</v>
      </c>
      <c r="J8" s="57">
        <f>SUM(Month!J10:J12)</f>
        <v>1796.32</v>
      </c>
      <c r="K8" s="60">
        <f>SUM(Month!K10:K12)</f>
        <v>681.65</v>
      </c>
      <c r="L8" s="60">
        <f>SUM(Month!L10:L12)</f>
        <v>207.64000000000001</v>
      </c>
      <c r="M8" s="60">
        <f>SUM(Month!M10:M12)</f>
        <v>495.3</v>
      </c>
    </row>
    <row r="9" spans="1:13">
      <c r="A9" s="58" t="s">
        <v>140</v>
      </c>
      <c r="B9" s="60">
        <f>SUM(Month!B13:B15)</f>
        <v>18082.84</v>
      </c>
      <c r="C9" s="60">
        <f>SUM(Month!C13:C15)</f>
        <v>645.04000000000008</v>
      </c>
      <c r="D9" s="60">
        <f>SUM(Month!D13:D15)</f>
        <v>438.33</v>
      </c>
      <c r="E9" s="60">
        <f>SUM(Month!E13:E15)</f>
        <v>656.94999999999993</v>
      </c>
      <c r="F9" s="60">
        <f>SUM(Month!F13:F15)</f>
        <v>5527.15</v>
      </c>
      <c r="G9" s="61">
        <f>SUM(Month!G13:G15)</f>
        <v>2653.72</v>
      </c>
      <c r="H9" s="57">
        <f>SUM(Month!H13:H15)</f>
        <v>666.51</v>
      </c>
      <c r="I9" s="61">
        <f>SUM(Month!I13:I15)</f>
        <v>3782.83</v>
      </c>
      <c r="J9" s="57">
        <f>SUM(Month!J13:J15)</f>
        <v>1926.78</v>
      </c>
      <c r="K9" s="60">
        <f>SUM(Month!K13:K15)</f>
        <v>666.55</v>
      </c>
      <c r="L9" s="60">
        <f>SUM(Month!L13:L15)</f>
        <v>198.81</v>
      </c>
      <c r="M9" s="60">
        <f>SUM(Month!M13:M15)</f>
        <v>551.61</v>
      </c>
    </row>
    <row r="10" spans="1:13">
      <c r="A10" s="58" t="s">
        <v>141</v>
      </c>
      <c r="B10" s="60">
        <f>SUM(Month!B16:B18)</f>
        <v>18617.86</v>
      </c>
      <c r="C10" s="60">
        <f>SUM(Month!C16:C18)</f>
        <v>514.08000000000004</v>
      </c>
      <c r="D10" s="60">
        <f>SUM(Month!D16:D18)</f>
        <v>422.64</v>
      </c>
      <c r="E10" s="60">
        <f>SUM(Month!E16:E18)</f>
        <v>766.8</v>
      </c>
      <c r="F10" s="60">
        <f>SUM(Month!F16:F18)</f>
        <v>5553.76</v>
      </c>
      <c r="G10" s="61">
        <f>SUM(Month!G16:G18)</f>
        <v>2336.04</v>
      </c>
      <c r="H10" s="57">
        <f>SUM(Month!H16:H18)</f>
        <v>1090.72</v>
      </c>
      <c r="I10" s="61">
        <f>SUM(Month!I16:I18)</f>
        <v>3887.99</v>
      </c>
      <c r="J10" s="57">
        <f>SUM(Month!J16:J18)</f>
        <v>2070.3200000000002</v>
      </c>
      <c r="K10" s="60">
        <f>SUM(Month!K16:K18)</f>
        <v>812.51</v>
      </c>
      <c r="L10" s="60">
        <f>SUM(Month!L16:L18)</f>
        <v>191.86</v>
      </c>
      <c r="M10" s="60">
        <f>SUM(Month!M16:M18)</f>
        <v>444.61</v>
      </c>
    </row>
    <row r="11" spans="1:13">
      <c r="A11" s="58" t="s">
        <v>142</v>
      </c>
      <c r="B11" s="60">
        <f>SUM(Month!B19:B21)</f>
        <v>18460.21</v>
      </c>
      <c r="C11" s="60">
        <f>SUM(Month!C19:C21)</f>
        <v>558.12</v>
      </c>
      <c r="D11" s="60">
        <f>SUM(Month!D19:D21)</f>
        <v>541.55999999999995</v>
      </c>
      <c r="E11" s="60">
        <f>SUM(Month!E19:E21)</f>
        <v>874.62</v>
      </c>
      <c r="F11" s="60">
        <f>SUM(Month!F19:F21)</f>
        <v>5344.83</v>
      </c>
      <c r="G11" s="61">
        <f>SUM(Month!G19:G21)</f>
        <v>2119.5700000000002</v>
      </c>
      <c r="H11" s="57">
        <f>SUM(Month!H19:H21)</f>
        <v>1333.8600000000001</v>
      </c>
      <c r="I11" s="61">
        <f>SUM(Month!I19:I21)</f>
        <v>3896.88</v>
      </c>
      <c r="J11" s="57">
        <f>SUM(Month!J19:J21)</f>
        <v>2077.39</v>
      </c>
      <c r="K11" s="60">
        <f>SUM(Month!K19:K21)</f>
        <v>904.84999999999991</v>
      </c>
      <c r="L11" s="60">
        <f>SUM(Month!L19:L21)</f>
        <v>187.85</v>
      </c>
      <c r="M11" s="60">
        <f>SUM(Month!M19:M21)</f>
        <v>430.97</v>
      </c>
    </row>
    <row r="12" spans="1:13">
      <c r="A12" s="58" t="s">
        <v>143</v>
      </c>
      <c r="B12" s="60">
        <f>SUM(Month!B22:B24)</f>
        <v>17335.98</v>
      </c>
      <c r="C12" s="60">
        <f>SUM(Month!C22:C24)</f>
        <v>500.3</v>
      </c>
      <c r="D12" s="60">
        <f>SUM(Month!D22:D24)</f>
        <v>496.44000000000005</v>
      </c>
      <c r="E12" s="60">
        <f>SUM(Month!E22:E24)</f>
        <v>725.93000000000006</v>
      </c>
      <c r="F12" s="60">
        <f>SUM(Month!F22:F24)</f>
        <v>5361.85</v>
      </c>
      <c r="G12" s="61">
        <f>SUM(Month!G22:G24)</f>
        <v>2489.4499999999998</v>
      </c>
      <c r="H12" s="57">
        <f>SUM(Month!H22:H24)</f>
        <v>598.16999999999996</v>
      </c>
      <c r="I12" s="61">
        <f>SUM(Month!I22:I24)</f>
        <v>3733.06</v>
      </c>
      <c r="J12" s="57">
        <f>SUM(Month!J22:J24)</f>
        <v>1774.78</v>
      </c>
      <c r="K12" s="60">
        <f>SUM(Month!K22:K24)</f>
        <v>618.04999999999995</v>
      </c>
      <c r="L12" s="60">
        <f>SUM(Month!L22:L24)</f>
        <v>201.89999999999998</v>
      </c>
      <c r="M12" s="60">
        <f>SUM(Month!M22:M24)</f>
        <v>468.68</v>
      </c>
    </row>
    <row r="13" spans="1:13">
      <c r="A13" s="58" t="s">
        <v>144</v>
      </c>
      <c r="B13" s="60">
        <f>SUM(Month!B25:B27)</f>
        <v>18087.439999999999</v>
      </c>
      <c r="C13" s="60">
        <f>SUM(Month!C25:C27)</f>
        <v>527.19000000000005</v>
      </c>
      <c r="D13" s="60">
        <f>SUM(Month!D25:D27)</f>
        <v>510.65</v>
      </c>
      <c r="E13" s="60">
        <f>SUM(Month!E25:E27)</f>
        <v>884.85</v>
      </c>
      <c r="F13" s="60">
        <f>SUM(Month!F25:F27)</f>
        <v>5539.42</v>
      </c>
      <c r="G13" s="61">
        <f>SUM(Month!G25:G27)</f>
        <v>2834.64</v>
      </c>
      <c r="H13" s="57">
        <f>SUM(Month!H25:H27)</f>
        <v>608.11</v>
      </c>
      <c r="I13" s="61">
        <f>SUM(Month!I25:I27)</f>
        <v>3825.07</v>
      </c>
      <c r="J13" s="57">
        <f>SUM(Month!J25:J27)</f>
        <v>1731.98</v>
      </c>
      <c r="K13" s="60">
        <f>SUM(Month!K25:K27)</f>
        <v>562.45000000000005</v>
      </c>
      <c r="L13" s="60">
        <f>SUM(Month!L25:L27)</f>
        <v>198.03</v>
      </c>
      <c r="M13" s="60">
        <f>SUM(Month!M25:M27)</f>
        <v>510.42</v>
      </c>
    </row>
    <row r="14" spans="1:13">
      <c r="A14" s="58" t="s">
        <v>145</v>
      </c>
      <c r="B14" s="60">
        <f>SUM(Month!B28:B30)</f>
        <v>18552.309999999998</v>
      </c>
      <c r="C14" s="60">
        <f>SUM(Month!C28:C30)</f>
        <v>663.18</v>
      </c>
      <c r="D14" s="60">
        <f>SUM(Month!D28:D30)</f>
        <v>492.34999999999997</v>
      </c>
      <c r="E14" s="60">
        <f>SUM(Month!E28:E30)</f>
        <v>614.26</v>
      </c>
      <c r="F14" s="60">
        <f>SUM(Month!F28:F30)</f>
        <v>5541.3799999999992</v>
      </c>
      <c r="G14" s="61">
        <f>SUM(Month!G28:G30)</f>
        <v>2495.6899999999996</v>
      </c>
      <c r="H14" s="57">
        <f>SUM(Month!H28:H30)</f>
        <v>1092.8699999999999</v>
      </c>
      <c r="I14" s="61">
        <f>SUM(Month!I28:I30)</f>
        <v>4052.79</v>
      </c>
      <c r="J14" s="57">
        <f>SUM(Month!J28:J30)</f>
        <v>1870.83</v>
      </c>
      <c r="K14" s="60">
        <f>SUM(Month!K28:K30)</f>
        <v>615.88</v>
      </c>
      <c r="L14" s="60">
        <f>SUM(Month!L28:L30)</f>
        <v>201.99</v>
      </c>
      <c r="M14" s="60">
        <f>SUM(Month!M28:M30)</f>
        <v>518.20000000000005</v>
      </c>
    </row>
    <row r="15" spans="1:13">
      <c r="A15" s="58" t="s">
        <v>146</v>
      </c>
      <c r="B15" s="60">
        <f>SUM(Month!B31:B33)</f>
        <v>18537.86</v>
      </c>
      <c r="C15" s="60">
        <f>SUM(Month!C31:C33)</f>
        <v>590.5</v>
      </c>
      <c r="D15" s="60">
        <f>SUM(Month!D31:D33)</f>
        <v>500.51</v>
      </c>
      <c r="E15" s="60">
        <f>SUM(Month!E31:E33)</f>
        <v>658.25</v>
      </c>
      <c r="F15" s="60">
        <f>SUM(Month!F31:F33)</f>
        <v>5311.25</v>
      </c>
      <c r="G15" s="61">
        <f>SUM(Month!G31:G33)</f>
        <v>2353.04</v>
      </c>
      <c r="H15" s="57">
        <f>SUM(Month!H31:H33)</f>
        <v>1195.2</v>
      </c>
      <c r="I15" s="61">
        <f>SUM(Month!I31:I33)</f>
        <v>3941.7799999999997</v>
      </c>
      <c r="J15" s="57">
        <f>SUM(Month!J31:J33)</f>
        <v>2155.2200000000003</v>
      </c>
      <c r="K15" s="60">
        <f>SUM(Month!K31:K33)</f>
        <v>583.9</v>
      </c>
      <c r="L15" s="60">
        <f>SUM(Month!L31:L33)</f>
        <v>198.36</v>
      </c>
      <c r="M15" s="60">
        <f>SUM(Month!M31:M33)</f>
        <v>526.15000000000009</v>
      </c>
    </row>
    <row r="16" spans="1:13">
      <c r="A16" s="58" t="s">
        <v>147</v>
      </c>
      <c r="B16" s="60">
        <f>SUM(Month!B34:B36)</f>
        <v>17168.88</v>
      </c>
      <c r="C16" s="60">
        <f>SUM(Month!C34:C36)</f>
        <v>531.96</v>
      </c>
      <c r="D16" s="60">
        <f>SUM(Month!D34:D36)</f>
        <v>458.8</v>
      </c>
      <c r="E16" s="60">
        <f>SUM(Month!E34:E36)</f>
        <v>490.26</v>
      </c>
      <c r="F16" s="60">
        <f>SUM(Month!F34:F36)</f>
        <v>5196.4799999999996</v>
      </c>
      <c r="G16" s="61">
        <f>SUM(Month!G34:G36)</f>
        <v>2661.43</v>
      </c>
      <c r="H16" s="57">
        <f>SUM(Month!H34:H36)</f>
        <v>797.58999999999992</v>
      </c>
      <c r="I16" s="61">
        <f>SUM(Month!I34:I36)</f>
        <v>3844.85</v>
      </c>
      <c r="J16" s="57">
        <f>SUM(Month!J34:J36)</f>
        <v>1770.6100000000001</v>
      </c>
      <c r="K16" s="60">
        <f>SUM(Month!K34:K36)</f>
        <v>461.21999999999997</v>
      </c>
      <c r="L16" s="60">
        <f>SUM(Month!L34:L36)</f>
        <v>199.11</v>
      </c>
      <c r="M16" s="60">
        <f>SUM(Month!M34:M36)</f>
        <v>474.3</v>
      </c>
    </row>
    <row r="17" spans="1:13">
      <c r="A17" s="58" t="s">
        <v>148</v>
      </c>
      <c r="B17" s="60">
        <f>SUM(Month!B37:B39)</f>
        <v>17863.86</v>
      </c>
      <c r="C17" s="60">
        <f>SUM(Month!C37:C39)</f>
        <v>474.70000000000005</v>
      </c>
      <c r="D17" s="60">
        <f>SUM(Month!D37:D39)</f>
        <v>471.94000000000005</v>
      </c>
      <c r="E17" s="60">
        <f>SUM(Month!E37:E39)</f>
        <v>489.88</v>
      </c>
      <c r="F17" s="60">
        <f>SUM(Month!F37:F39)</f>
        <v>5358.63</v>
      </c>
      <c r="G17" s="61">
        <f>SUM(Month!G37:G39)</f>
        <v>3127.49</v>
      </c>
      <c r="H17" s="57">
        <f>SUM(Month!H37:H39)</f>
        <v>687.22</v>
      </c>
      <c r="I17" s="61">
        <f>SUM(Month!I37:I39)</f>
        <v>3929.48</v>
      </c>
      <c r="J17" s="57">
        <f>SUM(Month!J37:J39)</f>
        <v>1816.46</v>
      </c>
      <c r="K17" s="60">
        <f>SUM(Month!K37:K39)</f>
        <v>520.15</v>
      </c>
      <c r="L17" s="60">
        <f>SUM(Month!L37:L39)</f>
        <v>206.52</v>
      </c>
      <c r="M17" s="60">
        <f>SUM(Month!M37:M39)</f>
        <v>492.56000000000006</v>
      </c>
    </row>
    <row r="18" spans="1:13">
      <c r="A18" s="58" t="s">
        <v>149</v>
      </c>
      <c r="B18" s="60">
        <f>SUM(Month!B40:B42)</f>
        <v>18373.86</v>
      </c>
      <c r="C18" s="60">
        <f>SUM(Month!C40:C42)</f>
        <v>472.47</v>
      </c>
      <c r="D18" s="60">
        <f>SUM(Month!D40:D42)</f>
        <v>455.03</v>
      </c>
      <c r="E18" s="60">
        <f>SUM(Month!E40:E42)</f>
        <v>706.08999999999992</v>
      </c>
      <c r="F18" s="60">
        <f>SUM(Month!F40:F42)</f>
        <v>5536.57</v>
      </c>
      <c r="G18" s="61">
        <f>SUM(Month!G40:G42)</f>
        <v>2664.1400000000003</v>
      </c>
      <c r="H18" s="57">
        <f>SUM(Month!H40:H42)</f>
        <v>1159</v>
      </c>
      <c r="I18" s="61">
        <f>SUM(Month!I40:I42)</f>
        <v>3915.55</v>
      </c>
      <c r="J18" s="57">
        <f>SUM(Month!J40:J42)</f>
        <v>1833.2400000000002</v>
      </c>
      <c r="K18" s="60">
        <f>SUM(Month!K40:K42)</f>
        <v>553.36</v>
      </c>
      <c r="L18" s="60">
        <f>SUM(Month!L40:L42)</f>
        <v>197.17000000000002</v>
      </c>
      <c r="M18" s="60">
        <f>SUM(Month!M40:M42)</f>
        <v>482.22</v>
      </c>
    </row>
    <row r="19" spans="1:13">
      <c r="A19" s="58" t="s">
        <v>150</v>
      </c>
      <c r="B19" s="60">
        <f>SUM(Month!B43:B45)</f>
        <v>18224.699999999997</v>
      </c>
      <c r="C19" s="60">
        <f>SUM(Month!C43:C45)</f>
        <v>485.84000000000003</v>
      </c>
      <c r="D19" s="60">
        <f>SUM(Month!D43:D45)</f>
        <v>551.1</v>
      </c>
      <c r="E19" s="60">
        <f>SUM(Month!E43:E45)</f>
        <v>483.31</v>
      </c>
      <c r="F19" s="60">
        <f>SUM(Month!F43:F45)</f>
        <v>5115.3099999999995</v>
      </c>
      <c r="G19" s="61">
        <f>SUM(Month!G43:G45)</f>
        <v>2684.79</v>
      </c>
      <c r="H19" s="57">
        <f>SUM(Month!H43:H45)</f>
        <v>1507.68</v>
      </c>
      <c r="I19" s="61">
        <f>SUM(Month!I43:I45)</f>
        <v>3885.3</v>
      </c>
      <c r="J19" s="57">
        <f>SUM(Month!J43:J45)</f>
        <v>1833.2800000000002</v>
      </c>
      <c r="K19" s="60">
        <f>SUM(Month!K43:K45)</f>
        <v>815.32</v>
      </c>
      <c r="L19" s="60">
        <f>SUM(Month!L43:L45)</f>
        <v>218.82</v>
      </c>
      <c r="M19" s="60">
        <f>SUM(Month!M43:M45)</f>
        <v>444.18</v>
      </c>
    </row>
    <row r="20" spans="1:13">
      <c r="A20" s="58" t="s">
        <v>151</v>
      </c>
      <c r="B20" s="60">
        <f>SUM(Month!B46:B48)</f>
        <v>17754.73</v>
      </c>
      <c r="C20" s="60">
        <f>SUM(Month!C46:C48)</f>
        <v>637.71</v>
      </c>
      <c r="D20" s="60">
        <f>SUM(Month!D46:D48)</f>
        <v>505.18000000000006</v>
      </c>
      <c r="E20" s="60">
        <f>SUM(Month!E46:E48)</f>
        <v>388.78</v>
      </c>
      <c r="F20" s="60">
        <f>SUM(Month!F46:F48)</f>
        <v>5354.87</v>
      </c>
      <c r="G20" s="61">
        <f>SUM(Month!G46:G48)</f>
        <v>2657.9700000000003</v>
      </c>
      <c r="H20" s="57">
        <f>SUM(Month!H46:H48)</f>
        <v>793.62</v>
      </c>
      <c r="I20" s="61">
        <f>SUM(Month!I46:I48)</f>
        <v>3929.19</v>
      </c>
      <c r="J20" s="57">
        <f>SUM(Month!J46:J48)</f>
        <v>1678.02</v>
      </c>
      <c r="K20" s="60">
        <f>SUM(Month!K46:K48)</f>
        <v>664.52</v>
      </c>
      <c r="L20" s="60">
        <f>SUM(Month!L46:L48)</f>
        <v>204.84</v>
      </c>
      <c r="M20" s="60">
        <f>SUM(Month!M46:M48)</f>
        <v>493.22</v>
      </c>
    </row>
    <row r="21" spans="1:13">
      <c r="A21" s="58" t="s">
        <v>152</v>
      </c>
      <c r="B21" s="60">
        <f>SUM(Month!B49:B51)</f>
        <v>17577.71</v>
      </c>
      <c r="C21" s="60">
        <f>SUM(Month!C49:C51)</f>
        <v>490.35</v>
      </c>
      <c r="D21" s="60">
        <f>SUM(Month!D49:D51)</f>
        <v>519.64</v>
      </c>
      <c r="E21" s="60">
        <f>SUM(Month!E49:E51)</f>
        <v>408.36</v>
      </c>
      <c r="F21" s="60">
        <f>SUM(Month!F49:F51)</f>
        <v>5182.07</v>
      </c>
      <c r="G21" s="61">
        <f>SUM(Month!G49:G51)</f>
        <v>3038.37</v>
      </c>
      <c r="H21" s="57">
        <f>SUM(Month!H49:H51)</f>
        <v>654.89</v>
      </c>
      <c r="I21" s="61">
        <f>SUM(Month!I49:I51)</f>
        <v>4022.0299999999997</v>
      </c>
      <c r="J21" s="57">
        <f>SUM(Month!J49:J51)</f>
        <v>1667.25</v>
      </c>
      <c r="K21" s="60">
        <f>SUM(Month!K49:K51)</f>
        <v>394.35</v>
      </c>
      <c r="L21" s="60">
        <f>SUM(Month!L49:L51)</f>
        <v>201.78</v>
      </c>
      <c r="M21" s="60">
        <f>SUM(Month!M49:M51)</f>
        <v>534.20000000000005</v>
      </c>
    </row>
    <row r="22" spans="1:13">
      <c r="A22" s="58" t="s">
        <v>153</v>
      </c>
      <c r="B22" s="60">
        <f>SUM(Month!B52:B54)</f>
        <v>17797.2</v>
      </c>
      <c r="C22" s="60">
        <f>SUM(Month!C52:C54)</f>
        <v>482.74</v>
      </c>
      <c r="D22" s="60">
        <f>SUM(Month!D52:D54)</f>
        <v>501.03000000000003</v>
      </c>
      <c r="E22" s="60">
        <f>SUM(Month!E52:E54)</f>
        <v>311.91999999999996</v>
      </c>
      <c r="F22" s="60">
        <f>SUM(Month!F52:F54)</f>
        <v>5287.49</v>
      </c>
      <c r="G22" s="61">
        <f>SUM(Month!G52:G54)</f>
        <v>2232.9699999999998</v>
      </c>
      <c r="H22" s="57">
        <f>SUM(Month!H52:H54)</f>
        <v>1279.8400000000001</v>
      </c>
      <c r="I22" s="61">
        <f>SUM(Month!I52:I54)</f>
        <v>4222.5499999999993</v>
      </c>
      <c r="J22" s="57">
        <f>SUM(Month!J52:J54)</f>
        <v>1780.15</v>
      </c>
      <c r="K22" s="60">
        <f>SUM(Month!K52:K54)</f>
        <v>704.56</v>
      </c>
      <c r="L22" s="60">
        <f>SUM(Month!L52:L54)</f>
        <v>220.44</v>
      </c>
      <c r="M22" s="60">
        <f>SUM(Month!M52:M54)</f>
        <v>463.29999999999995</v>
      </c>
    </row>
    <row r="23" spans="1:13">
      <c r="A23" s="58" t="s">
        <v>154</v>
      </c>
      <c r="B23" s="60">
        <f>SUM(Month!B55:B57)</f>
        <v>18015.7</v>
      </c>
      <c r="C23" s="60">
        <f>SUM(Month!C55:C57)</f>
        <v>735.71</v>
      </c>
      <c r="D23" s="60">
        <f>SUM(Month!D55:D57)</f>
        <v>578.75</v>
      </c>
      <c r="E23" s="60">
        <f>SUM(Month!E55:E57)</f>
        <v>288.63</v>
      </c>
      <c r="F23" s="60">
        <f>SUM(Month!F55:F57)</f>
        <v>5152.88</v>
      </c>
      <c r="G23" s="61">
        <f>SUM(Month!G55:G57)</f>
        <v>2393.2399999999998</v>
      </c>
      <c r="H23" s="57">
        <f>SUM(Month!H55:H57)</f>
        <v>1224.4000000000001</v>
      </c>
      <c r="I23" s="61">
        <f>SUM(Month!I55:I57)</f>
        <v>4315.5200000000004</v>
      </c>
      <c r="J23" s="57">
        <f>SUM(Month!J55:J57)</f>
        <v>1575.5900000000001</v>
      </c>
      <c r="K23" s="60">
        <f>SUM(Month!K55:K57)</f>
        <v>561.31999999999994</v>
      </c>
      <c r="L23" s="60">
        <f>SUM(Month!L55:L57)</f>
        <v>194.34</v>
      </c>
      <c r="M23" s="60">
        <f>SUM(Month!M55:M57)</f>
        <v>460.03000000000003</v>
      </c>
    </row>
    <row r="24" spans="1:13">
      <c r="A24" s="58" t="s">
        <v>155</v>
      </c>
      <c r="B24" s="60">
        <f>SUM(Month!B58:B60)</f>
        <v>16521.77</v>
      </c>
      <c r="C24" s="60">
        <f>SUM(Month!C58:C60)</f>
        <v>542.29</v>
      </c>
      <c r="D24" s="60">
        <f>SUM(Month!D58:D60)</f>
        <v>530.53</v>
      </c>
      <c r="E24" s="60">
        <f>SUM(Month!E58:E60)</f>
        <v>221.69</v>
      </c>
      <c r="F24" s="60">
        <f>SUM(Month!F58:F60)</f>
        <v>5237.2</v>
      </c>
      <c r="G24" s="61">
        <f>SUM(Month!G58:G60)</f>
        <v>2550.81</v>
      </c>
      <c r="H24" s="57">
        <f>SUM(Month!H58:H60)</f>
        <v>702.5</v>
      </c>
      <c r="I24" s="61">
        <f>SUM(Month!I58:I60)</f>
        <v>4168.05</v>
      </c>
      <c r="J24" s="57">
        <f>SUM(Month!J58:J60)</f>
        <v>1589.58</v>
      </c>
      <c r="K24" s="60">
        <f>SUM(Month!K58:K60)</f>
        <v>378.94000000000005</v>
      </c>
      <c r="L24" s="60">
        <f>SUM(Month!L58:L60)</f>
        <v>179.79999999999998</v>
      </c>
      <c r="M24" s="60">
        <f>SUM(Month!M58:M60)</f>
        <v>512.02</v>
      </c>
    </row>
    <row r="25" spans="1:13">
      <c r="A25" s="58" t="s">
        <v>156</v>
      </c>
      <c r="B25" s="60">
        <f>SUM(Month!B61:B63)</f>
        <v>17882.019999999997</v>
      </c>
      <c r="C25" s="60">
        <f>SUM(Month!C61:C63)</f>
        <v>674.8</v>
      </c>
      <c r="D25" s="60">
        <f>SUM(Month!D61:D63)</f>
        <v>545.71</v>
      </c>
      <c r="E25" s="60">
        <f>SUM(Month!E61:E63)</f>
        <v>459.95000000000005</v>
      </c>
      <c r="F25" s="60">
        <f>SUM(Month!F61:F63)</f>
        <v>5230.7700000000004</v>
      </c>
      <c r="G25" s="61">
        <f>SUM(Month!G61:G63)</f>
        <v>2984.23</v>
      </c>
      <c r="H25" s="57">
        <f>SUM(Month!H61:H63)</f>
        <v>600.11</v>
      </c>
      <c r="I25" s="61">
        <f>SUM(Month!I61:I63)</f>
        <v>4240.84</v>
      </c>
      <c r="J25" s="57">
        <f>SUM(Month!J61:J63)</f>
        <v>1506.17</v>
      </c>
      <c r="K25" s="60">
        <f>SUM(Month!K61:K63)</f>
        <v>325.75</v>
      </c>
      <c r="L25" s="60">
        <f>SUM(Month!L61:L63)</f>
        <v>219.91</v>
      </c>
      <c r="M25" s="60">
        <f>SUM(Month!M61:M63)</f>
        <v>573.82999999999993</v>
      </c>
    </row>
    <row r="26" spans="1:13">
      <c r="A26" s="58" t="s">
        <v>157</v>
      </c>
      <c r="B26" s="60">
        <f>SUM(Month!B64:B66)</f>
        <v>18137.129999999997</v>
      </c>
      <c r="C26" s="60">
        <f>SUM(Month!C64:C66)</f>
        <v>600.47</v>
      </c>
      <c r="D26" s="60">
        <f>SUM(Month!D64:D66)</f>
        <v>526.16000000000008</v>
      </c>
      <c r="E26" s="60">
        <f>SUM(Month!E64:E66)</f>
        <v>622.01</v>
      </c>
      <c r="F26" s="60">
        <f>SUM(Month!F64:F66)</f>
        <v>5187.57</v>
      </c>
      <c r="G26" s="61">
        <f>SUM(Month!G64:G66)</f>
        <v>2590.63</v>
      </c>
      <c r="H26" s="57">
        <f>SUM(Month!H64:H66)</f>
        <v>1050.92</v>
      </c>
      <c r="I26" s="61">
        <f>SUM(Month!I64:I66)</f>
        <v>4201.8999999999996</v>
      </c>
      <c r="J26" s="57">
        <f>SUM(Month!J64:J66)</f>
        <v>1427.48</v>
      </c>
      <c r="K26" s="60">
        <f>SUM(Month!K64:K66)</f>
        <v>456.69</v>
      </c>
      <c r="L26" s="60">
        <f>SUM(Month!L64:L66)</f>
        <v>234.77999999999997</v>
      </c>
      <c r="M26" s="60">
        <f>SUM(Month!M64:M66)</f>
        <v>456.48</v>
      </c>
    </row>
    <row r="27" spans="1:13">
      <c r="A27" s="58" t="s">
        <v>158</v>
      </c>
      <c r="B27" s="60">
        <f>SUM(Month!B67:B69)</f>
        <v>18269.5</v>
      </c>
      <c r="C27" s="60">
        <f>SUM(Month!C67:C69)</f>
        <v>815.43000000000006</v>
      </c>
      <c r="D27" s="60">
        <f>SUM(Month!D67:D69)</f>
        <v>560.91</v>
      </c>
      <c r="E27" s="60">
        <f>SUM(Month!E67:E69)</f>
        <v>844.31999999999994</v>
      </c>
      <c r="F27" s="60">
        <f>SUM(Month!F67:F69)</f>
        <v>4872.7699999999995</v>
      </c>
      <c r="G27" s="61">
        <f>SUM(Month!G67:G69)</f>
        <v>2451.3000000000002</v>
      </c>
      <c r="H27" s="57">
        <f>SUM(Month!H67:H69)</f>
        <v>1311.93</v>
      </c>
      <c r="I27" s="61">
        <f>SUM(Month!I67:I69)</f>
        <v>4165.0599999999995</v>
      </c>
      <c r="J27" s="57">
        <f>SUM(Month!J67:J69)</f>
        <v>1616.53</v>
      </c>
      <c r="K27" s="60">
        <f>SUM(Month!K67:K69)</f>
        <v>378.42</v>
      </c>
      <c r="L27" s="60">
        <f>SUM(Month!L67:L69)</f>
        <v>220.54000000000002</v>
      </c>
      <c r="M27" s="60">
        <f>SUM(Month!M67:M69)</f>
        <v>469.98999999999995</v>
      </c>
    </row>
    <row r="28" spans="1:13">
      <c r="A28" s="58" t="s">
        <v>159</v>
      </c>
      <c r="B28" s="60">
        <f>SUM(Month!B70:B72)</f>
        <v>16851.060000000001</v>
      </c>
      <c r="C28" s="60">
        <f>SUM(Month!C70:C72)</f>
        <v>647.85</v>
      </c>
      <c r="D28" s="60">
        <f>SUM(Month!D70:D72)</f>
        <v>514.16999999999996</v>
      </c>
      <c r="E28" s="60">
        <f>SUM(Month!E70:E72)</f>
        <v>309.5</v>
      </c>
      <c r="F28" s="60">
        <f>SUM(Month!F70:F72)</f>
        <v>5136.83</v>
      </c>
      <c r="G28" s="61">
        <f>SUM(Month!G70:G72)</f>
        <v>2652.81</v>
      </c>
      <c r="H28" s="57">
        <f>SUM(Month!H70:H72)</f>
        <v>386.44000000000005</v>
      </c>
      <c r="I28" s="61">
        <f>SUM(Month!I70:I72)</f>
        <v>4408.1000000000004</v>
      </c>
      <c r="J28" s="57">
        <f>SUM(Month!J70:J72)</f>
        <v>1466.23</v>
      </c>
      <c r="K28" s="60">
        <f>SUM(Month!K70:K72)</f>
        <v>351.06</v>
      </c>
      <c r="L28" s="60">
        <f>SUM(Month!L70:L72)</f>
        <v>211.55</v>
      </c>
      <c r="M28" s="60">
        <f>SUM(Month!M70:M72)</f>
        <v>535.04</v>
      </c>
    </row>
    <row r="29" spans="1:13">
      <c r="A29" s="58" t="s">
        <v>160</v>
      </c>
      <c r="B29" s="60">
        <f>SUM(Month!B73:B75)</f>
        <v>18359.16</v>
      </c>
      <c r="C29" s="60">
        <f>SUM(Month!C73:C75)</f>
        <v>725.01</v>
      </c>
      <c r="D29" s="60">
        <f>SUM(Month!D73:D75)</f>
        <v>528.8900000000001</v>
      </c>
      <c r="E29" s="60">
        <f>SUM(Month!E73:E75)</f>
        <v>559.33000000000004</v>
      </c>
      <c r="F29" s="60">
        <f>SUM(Month!F73:F75)</f>
        <v>5131.3</v>
      </c>
      <c r="G29" s="61">
        <f>SUM(Month!G73:G75)</f>
        <v>3024.37</v>
      </c>
      <c r="H29" s="57">
        <f>SUM(Month!H73:H75)</f>
        <v>599.61</v>
      </c>
      <c r="I29" s="61">
        <f>SUM(Month!I73:I75)</f>
        <v>4576.22</v>
      </c>
      <c r="J29" s="57">
        <f>SUM(Month!J73:J75)</f>
        <v>1587.0400000000002</v>
      </c>
      <c r="K29" s="60">
        <f>SUM(Month!K73:K75)</f>
        <v>393.42999999999995</v>
      </c>
      <c r="L29" s="60">
        <f>SUM(Month!L73:L75)</f>
        <v>208.62</v>
      </c>
      <c r="M29" s="60">
        <f>SUM(Month!M73:M75)</f>
        <v>541.68000000000006</v>
      </c>
    </row>
    <row r="30" spans="1:13">
      <c r="A30" s="58" t="s">
        <v>161</v>
      </c>
      <c r="B30" s="60">
        <f>SUM(Month!B76:B78)</f>
        <v>18218.64</v>
      </c>
      <c r="C30" s="60">
        <f>SUM(Month!C76:C78)</f>
        <v>830.74</v>
      </c>
      <c r="D30" s="60">
        <f>SUM(Month!D76:D78)</f>
        <v>509.93</v>
      </c>
      <c r="E30" s="60">
        <f>SUM(Month!E76:E78)</f>
        <v>618.41</v>
      </c>
      <c r="F30" s="60">
        <f>SUM(Month!F76:F78)</f>
        <v>4777.66</v>
      </c>
      <c r="G30" s="61">
        <f>SUM(Month!G76:G78)</f>
        <v>2635.75</v>
      </c>
      <c r="H30" s="57">
        <f>SUM(Month!H76:H78)</f>
        <v>1268.98</v>
      </c>
      <c r="I30" s="61">
        <f>SUM(Month!I76:I78)</f>
        <v>4562.99</v>
      </c>
      <c r="J30" s="57">
        <f>SUM(Month!J76:J78)</f>
        <v>1656.35</v>
      </c>
      <c r="K30" s="60">
        <f>SUM(Month!K76:K78)</f>
        <v>417.52</v>
      </c>
      <c r="L30" s="60">
        <f>SUM(Month!L76:L78)</f>
        <v>227.07</v>
      </c>
      <c r="M30" s="60">
        <f>SUM(Month!M76:M78)</f>
        <v>411.99</v>
      </c>
    </row>
    <row r="31" spans="1:13">
      <c r="A31" s="58" t="s">
        <v>162</v>
      </c>
      <c r="B31" s="60">
        <f>SUM(Month!B79:B81)</f>
        <v>18468.86</v>
      </c>
      <c r="C31" s="60">
        <f>SUM(Month!C79:C81)</f>
        <v>751.73</v>
      </c>
      <c r="D31" s="60">
        <f>SUM(Month!D79:D81)</f>
        <v>517.4</v>
      </c>
      <c r="E31" s="60">
        <f>SUM(Month!E79:E81)</f>
        <v>569.26</v>
      </c>
      <c r="F31" s="60">
        <f>SUM(Month!F79:F81)</f>
        <v>4798.0200000000004</v>
      </c>
      <c r="G31" s="61">
        <f>SUM(Month!G79:G81)</f>
        <v>2650</v>
      </c>
      <c r="H31" s="57">
        <f>SUM(Month!H79:H81)</f>
        <v>1418.6</v>
      </c>
      <c r="I31" s="61">
        <f>SUM(Month!I79:I81)</f>
        <v>4460.3999999999996</v>
      </c>
      <c r="J31" s="57">
        <f>SUM(Month!J79:J81)</f>
        <v>1631.1399999999999</v>
      </c>
      <c r="K31" s="60">
        <f>SUM(Month!K79:K81)</f>
        <v>449.06000000000006</v>
      </c>
      <c r="L31" s="60">
        <f>SUM(Month!L79:L81)</f>
        <v>234.19</v>
      </c>
      <c r="M31" s="60">
        <f>SUM(Month!M79:M81)</f>
        <v>452.75</v>
      </c>
    </row>
    <row r="32" spans="1:13">
      <c r="A32" s="58" t="s">
        <v>163</v>
      </c>
      <c r="B32" s="60">
        <f>SUM(Month!B82:B84)</f>
        <v>18226.5</v>
      </c>
      <c r="C32" s="60">
        <f>SUM(Month!C82:C84)</f>
        <v>880.51</v>
      </c>
      <c r="D32" s="60">
        <f>SUM(Month!D82:D84)</f>
        <v>523.23</v>
      </c>
      <c r="E32" s="60">
        <f>SUM(Month!E82:E84)</f>
        <v>451.77</v>
      </c>
      <c r="F32" s="60">
        <f>SUM(Month!F82:F84)</f>
        <v>4908.04</v>
      </c>
      <c r="G32" s="61">
        <f>SUM(Month!G82:G84)</f>
        <v>2873.13</v>
      </c>
      <c r="H32" s="57">
        <f>SUM(Month!H82:H84)</f>
        <v>729.93999999999994</v>
      </c>
      <c r="I32" s="61">
        <f>SUM(Month!I82:I84)</f>
        <v>4648.7300000000005</v>
      </c>
      <c r="J32" s="57">
        <f>SUM(Month!J82:J84)</f>
        <v>1420.58</v>
      </c>
      <c r="K32" s="60">
        <f>SUM(Month!K82:K84)</f>
        <v>514.17000000000007</v>
      </c>
      <c r="L32" s="60">
        <f>SUM(Month!L82:L84)</f>
        <v>269.39</v>
      </c>
      <c r="M32" s="60">
        <f>SUM(Month!M82:M84)</f>
        <v>525.34999999999991</v>
      </c>
    </row>
    <row r="33" spans="1:13">
      <c r="A33" s="58" t="s">
        <v>164</v>
      </c>
      <c r="B33" s="60">
        <f>SUM(Month!B85:B87)</f>
        <v>18645.32</v>
      </c>
      <c r="C33" s="60">
        <f>SUM(Month!C85:C87)</f>
        <v>728.69</v>
      </c>
      <c r="D33" s="60">
        <f>SUM(Month!D85:D87)</f>
        <v>460.26</v>
      </c>
      <c r="E33" s="60">
        <f>SUM(Month!E85:E87)</f>
        <v>452.48</v>
      </c>
      <c r="F33" s="60">
        <f>SUM(Month!F85:F87)</f>
        <v>4971.18</v>
      </c>
      <c r="G33" s="61">
        <f>SUM(Month!G85:G87)</f>
        <v>3335.21</v>
      </c>
      <c r="H33" s="57">
        <f>SUM(Month!H85:H87)</f>
        <v>653.37</v>
      </c>
      <c r="I33" s="61">
        <f>SUM(Month!I85:I87)</f>
        <v>4593.03</v>
      </c>
      <c r="J33" s="57">
        <f>SUM(Month!J85:J87)</f>
        <v>1547.49</v>
      </c>
      <c r="K33" s="60">
        <f>SUM(Month!K85:K87)</f>
        <v>616.5</v>
      </c>
      <c r="L33" s="60">
        <f>SUM(Month!L85:L87)</f>
        <v>228.45</v>
      </c>
      <c r="M33" s="60">
        <f>SUM(Month!M85:M87)</f>
        <v>550.36</v>
      </c>
    </row>
    <row r="34" spans="1:13">
      <c r="A34" s="58" t="s">
        <v>165</v>
      </c>
      <c r="B34" s="60">
        <f>SUM(Month!B88:B90)</f>
        <v>18300.900000000001</v>
      </c>
      <c r="C34" s="60">
        <f>SUM(Month!C88:C90)</f>
        <v>754.53</v>
      </c>
      <c r="D34" s="60">
        <f>SUM(Month!D88:D90)</f>
        <v>417.37</v>
      </c>
      <c r="E34" s="60">
        <f>SUM(Month!E88:E90)</f>
        <v>555.31999999999994</v>
      </c>
      <c r="F34" s="60">
        <f>SUM(Month!F88:F90)</f>
        <v>4807</v>
      </c>
      <c r="G34" s="61">
        <f>SUM(Month!G88:G90)</f>
        <v>2778.58</v>
      </c>
      <c r="H34" s="57">
        <f>SUM(Month!H88:H90)</f>
        <v>1146.52</v>
      </c>
      <c r="I34" s="61">
        <f>SUM(Month!I88:I90)</f>
        <v>4812</v>
      </c>
      <c r="J34" s="57">
        <f>SUM(Month!J88:J90)</f>
        <v>1423.96</v>
      </c>
      <c r="K34" s="60">
        <f>SUM(Month!K88:K90)</f>
        <v>484.17999999999995</v>
      </c>
      <c r="L34" s="60">
        <f>SUM(Month!L88:L90)</f>
        <v>182.39999999999998</v>
      </c>
      <c r="M34" s="60">
        <f>SUM(Month!M88:M90)</f>
        <v>462.55000000000007</v>
      </c>
    </row>
    <row r="35" spans="1:13">
      <c r="A35" s="58" t="s">
        <v>166</v>
      </c>
      <c r="B35" s="60">
        <f>SUM(Month!B91:B93)</f>
        <v>18992.52</v>
      </c>
      <c r="C35" s="60">
        <f>SUM(Month!C91:C93)</f>
        <v>937.54</v>
      </c>
      <c r="D35" s="60">
        <f>SUM(Month!D91:D93)</f>
        <v>547.47</v>
      </c>
      <c r="E35" s="60">
        <f>SUM(Month!E91:E93)</f>
        <v>436.86</v>
      </c>
      <c r="F35" s="60">
        <f>SUM(Month!F91:F93)</f>
        <v>4661.5200000000004</v>
      </c>
      <c r="G35" s="61">
        <f>SUM(Month!G91:G93)</f>
        <v>2869.69</v>
      </c>
      <c r="H35" s="57">
        <f>SUM(Month!H91:H93)</f>
        <v>1286.78</v>
      </c>
      <c r="I35" s="61">
        <f>SUM(Month!I91:I93)</f>
        <v>4670.1400000000003</v>
      </c>
      <c r="J35" s="57">
        <f>SUM(Month!J91:J93)</f>
        <v>1737.6899999999998</v>
      </c>
      <c r="K35" s="60">
        <f>SUM(Month!K91:K93)</f>
        <v>656.42000000000007</v>
      </c>
      <c r="L35" s="60">
        <f>SUM(Month!L91:L93)</f>
        <v>194.26999999999998</v>
      </c>
      <c r="M35" s="60">
        <f>SUM(Month!M91:M93)</f>
        <v>427.83000000000004</v>
      </c>
    </row>
    <row r="36" spans="1:13">
      <c r="A36" s="58" t="s">
        <v>167</v>
      </c>
      <c r="B36" s="60">
        <f>SUM(Month!B94:B96)</f>
        <v>18354.3</v>
      </c>
      <c r="C36" s="60">
        <f>SUM(Month!C94:C96)</f>
        <v>733.24</v>
      </c>
      <c r="D36" s="60">
        <f>SUM(Month!D94:D96)</f>
        <v>492.34000000000003</v>
      </c>
      <c r="E36" s="60">
        <f>SUM(Month!E94:E96)</f>
        <v>427.46000000000004</v>
      </c>
      <c r="F36" s="60">
        <f>SUM(Month!F94:F96)</f>
        <v>4809.0499999999993</v>
      </c>
      <c r="G36" s="61">
        <f>SUM(Month!G94:G96)</f>
        <v>3069.26</v>
      </c>
      <c r="H36" s="57">
        <f>SUM(Month!H94:H96)</f>
        <v>761.83999999999992</v>
      </c>
      <c r="I36" s="61">
        <f>SUM(Month!I94:I96)</f>
        <v>4872.96</v>
      </c>
      <c r="J36" s="57">
        <f>SUM(Month!J94:J96)</f>
        <v>1686.7399999999998</v>
      </c>
      <c r="K36" s="60">
        <f>SUM(Month!K94:K96)</f>
        <v>429.38000000000005</v>
      </c>
      <c r="L36" s="60">
        <f>SUM(Month!L94:L96)</f>
        <v>193</v>
      </c>
      <c r="M36" s="60">
        <f>SUM(Month!M94:M96)</f>
        <v>493.5200000000001</v>
      </c>
    </row>
    <row r="37" spans="1:13">
      <c r="A37" s="58" t="s">
        <v>168</v>
      </c>
      <c r="B37" s="60">
        <f>SUM(Month!B97:B99)</f>
        <v>19030.86</v>
      </c>
      <c r="C37" s="60">
        <f>SUM(Month!C97:C99)</f>
        <v>778.15000000000009</v>
      </c>
      <c r="D37" s="60">
        <f>SUM(Month!D97:D99)</f>
        <v>469.62</v>
      </c>
      <c r="E37" s="60">
        <f>SUM(Month!E97:E99)</f>
        <v>592.57999999999993</v>
      </c>
      <c r="F37" s="60">
        <f>SUM(Month!F97:F99)</f>
        <v>4746.54</v>
      </c>
      <c r="G37" s="61">
        <f>SUM(Month!G97:G99)</f>
        <v>3579.6100000000006</v>
      </c>
      <c r="H37" s="57">
        <f>SUM(Month!H97:H99)</f>
        <v>592.62</v>
      </c>
      <c r="I37" s="61">
        <f>SUM(Month!I97:I99)</f>
        <v>4953.8999999999996</v>
      </c>
      <c r="J37" s="57">
        <f>SUM(Month!J97:J99)</f>
        <v>1737.88</v>
      </c>
      <c r="K37" s="60">
        <f>SUM(Month!K97:K99)</f>
        <v>378.51000000000005</v>
      </c>
      <c r="L37" s="60">
        <f>SUM(Month!L97:L99)</f>
        <v>196</v>
      </c>
      <c r="M37" s="60">
        <f>SUM(Month!M97:M99)</f>
        <v>522.71</v>
      </c>
    </row>
    <row r="38" spans="1:13">
      <c r="A38" s="58" t="s">
        <v>169</v>
      </c>
      <c r="B38" s="60">
        <f>SUM(Month!B100:B102)</f>
        <v>19118.650000000001</v>
      </c>
      <c r="C38" s="60">
        <f>SUM(Month!C100:C102)</f>
        <v>865.61000000000013</v>
      </c>
      <c r="D38" s="60">
        <f>SUM(Month!D100:D102)</f>
        <v>511.29</v>
      </c>
      <c r="E38" s="60">
        <f>SUM(Month!E100:E102)</f>
        <v>459.27000000000004</v>
      </c>
      <c r="F38" s="60">
        <f>SUM(Month!F100:F102)</f>
        <v>4635.04</v>
      </c>
      <c r="G38" s="61">
        <f>SUM(Month!G100:G102)</f>
        <v>2978.7299999999996</v>
      </c>
      <c r="H38" s="57">
        <f>SUM(Month!H100:H102)</f>
        <v>1228.19</v>
      </c>
      <c r="I38" s="61">
        <f>SUM(Month!I100:I102)</f>
        <v>4880.2299999999996</v>
      </c>
      <c r="J38" s="57">
        <f>SUM(Month!J100:J102)</f>
        <v>1689.44</v>
      </c>
      <c r="K38" s="60">
        <f>SUM(Month!K100:K102)</f>
        <v>742.61</v>
      </c>
      <c r="L38" s="60">
        <f>SUM(Month!L100:L102)</f>
        <v>166.62</v>
      </c>
      <c r="M38" s="60">
        <f>SUM(Month!M100:M102)</f>
        <v>461.66999999999996</v>
      </c>
    </row>
    <row r="39" spans="1:13">
      <c r="A39" s="58" t="s">
        <v>170</v>
      </c>
      <c r="B39" s="60">
        <f>SUM(Month!B103:B105)</f>
        <v>19239.989999999998</v>
      </c>
      <c r="C39" s="60">
        <f>SUM(Month!C103:C105)</f>
        <v>982.71</v>
      </c>
      <c r="D39" s="60">
        <f>SUM(Month!D103:D105)</f>
        <v>523.68999999999994</v>
      </c>
      <c r="E39" s="60">
        <f>SUM(Month!E103:E105)</f>
        <v>731.16000000000008</v>
      </c>
      <c r="F39" s="60">
        <f>SUM(Month!F103:F105)</f>
        <v>4441.3</v>
      </c>
      <c r="G39" s="61">
        <f>SUM(Month!G103:G105)</f>
        <v>2639.89</v>
      </c>
      <c r="H39" s="57">
        <f>SUM(Month!H103:H105)</f>
        <v>1394.8000000000002</v>
      </c>
      <c r="I39" s="61">
        <f>SUM(Month!I103:I105)</f>
        <v>4888.88</v>
      </c>
      <c r="J39" s="57">
        <f>SUM(Month!J103:J105)</f>
        <v>1899.02</v>
      </c>
      <c r="K39" s="60">
        <f>SUM(Month!K103:K105)</f>
        <v>820.11</v>
      </c>
      <c r="L39" s="60">
        <f>SUM(Month!L103:L105)</f>
        <v>199.16</v>
      </c>
      <c r="M39" s="60">
        <f>SUM(Month!M103:M105)</f>
        <v>417.09999999999997</v>
      </c>
    </row>
    <row r="40" spans="1:13">
      <c r="A40" s="58" t="s">
        <v>171</v>
      </c>
      <c r="B40" s="60">
        <f>SUM(Month!B106:B108)</f>
        <v>18587.57</v>
      </c>
      <c r="C40" s="60">
        <f>SUM(Month!C106:C108)</f>
        <v>901.21</v>
      </c>
      <c r="D40" s="60">
        <f>SUM(Month!D106:D108)</f>
        <v>477.46000000000004</v>
      </c>
      <c r="E40" s="60">
        <f>SUM(Month!E106:E108)</f>
        <v>565.41000000000008</v>
      </c>
      <c r="F40" s="60">
        <f>SUM(Month!F106:F108)</f>
        <v>4624.3999999999996</v>
      </c>
      <c r="G40" s="61">
        <f>SUM(Month!G106:G108)</f>
        <v>3316.1</v>
      </c>
      <c r="H40" s="57">
        <f>SUM(Month!H106:H108)</f>
        <v>892.38000000000011</v>
      </c>
      <c r="I40" s="61">
        <f>SUM(Month!I106:I108)</f>
        <v>5064.79</v>
      </c>
      <c r="J40" s="57">
        <f>SUM(Month!J106:J108)</f>
        <v>1202.22</v>
      </c>
      <c r="K40" s="60">
        <f>SUM(Month!K106:K108)</f>
        <v>465.79999999999995</v>
      </c>
      <c r="L40" s="60">
        <f>SUM(Month!L106:L108)</f>
        <v>171.51</v>
      </c>
      <c r="M40" s="60">
        <f>SUM(Month!M106:M108)</f>
        <v>454.53999999999996</v>
      </c>
    </row>
    <row r="41" spans="1:13">
      <c r="A41" s="58" t="s">
        <v>172</v>
      </c>
      <c r="B41" s="60">
        <f>SUM(Month!B109:B111)</f>
        <v>18749.100000000002</v>
      </c>
      <c r="C41" s="60">
        <f>SUM(Month!C109:C111)</f>
        <v>724.17</v>
      </c>
      <c r="D41" s="60">
        <f>SUM(Month!D109:D111)</f>
        <v>419.98</v>
      </c>
      <c r="E41" s="60">
        <f>SUM(Month!E109:E111)</f>
        <v>418.96</v>
      </c>
      <c r="F41" s="60">
        <f>SUM(Month!F109:F111)</f>
        <v>4599.18</v>
      </c>
      <c r="G41" s="61">
        <f>SUM(Month!G109:G111)</f>
        <v>3595.21</v>
      </c>
      <c r="H41" s="57">
        <f>SUM(Month!H109:H111)</f>
        <v>566.07999999999993</v>
      </c>
      <c r="I41" s="61">
        <f>SUM(Month!I109:I111)</f>
        <v>5157.6900000000005</v>
      </c>
      <c r="J41" s="57">
        <f>SUM(Month!J109:J111)</f>
        <v>1822.9</v>
      </c>
      <c r="K41" s="60">
        <f>SUM(Month!K109:K111)</f>
        <v>445.52</v>
      </c>
      <c r="L41" s="60">
        <f>SUM(Month!L109:L111)</f>
        <v>171.52</v>
      </c>
      <c r="M41" s="60">
        <f>SUM(Month!M109:M111)</f>
        <v>370.72</v>
      </c>
    </row>
    <row r="42" spans="1:13">
      <c r="A42" s="58" t="s">
        <v>173</v>
      </c>
      <c r="B42" s="60">
        <f>SUM(Month!B112:B114)</f>
        <v>18319.22</v>
      </c>
      <c r="C42" s="60">
        <f>SUM(Month!C112:C114)</f>
        <v>518.77</v>
      </c>
      <c r="D42" s="60">
        <f>SUM(Month!D112:D114)</f>
        <v>498.65999999999997</v>
      </c>
      <c r="E42" s="60">
        <f>SUM(Month!E112:E114)</f>
        <v>562.85</v>
      </c>
      <c r="F42" s="60">
        <f>SUM(Month!F112:F114)</f>
        <v>4426.29</v>
      </c>
      <c r="G42" s="61">
        <f>SUM(Month!G112:G114)</f>
        <v>3089.3599999999997</v>
      </c>
      <c r="H42" s="57">
        <f>SUM(Month!H112:H114)</f>
        <v>1163.1600000000001</v>
      </c>
      <c r="I42" s="61">
        <f>SUM(Month!I112:I114)</f>
        <v>5049.54</v>
      </c>
      <c r="J42" s="57">
        <f>SUM(Month!J112:J114)</f>
        <v>1600.9099999999999</v>
      </c>
      <c r="K42" s="60">
        <f>SUM(Month!K112:K114)</f>
        <v>519.41</v>
      </c>
      <c r="L42" s="60">
        <f>SUM(Month!L112:L114)</f>
        <v>170.47</v>
      </c>
      <c r="M42" s="60">
        <f>SUM(Month!M112:M114)</f>
        <v>367.46</v>
      </c>
    </row>
    <row r="43" spans="1:13">
      <c r="A43" s="58" t="s">
        <v>174</v>
      </c>
      <c r="B43" s="60">
        <f>SUM(Month!B115:B117)</f>
        <v>18337.32</v>
      </c>
      <c r="C43" s="60">
        <f>SUM(Month!C115:C117)</f>
        <v>888.98</v>
      </c>
      <c r="D43" s="60">
        <f>SUM(Month!D115:D117)</f>
        <v>523.07999999999993</v>
      </c>
      <c r="E43" s="60">
        <f>SUM(Month!E115:E117)</f>
        <v>511.95000000000005</v>
      </c>
      <c r="F43" s="60">
        <f>SUM(Month!F115:F117)</f>
        <v>4398.7700000000004</v>
      </c>
      <c r="G43" s="61">
        <f>SUM(Month!G115:G117)</f>
        <v>2772.79</v>
      </c>
      <c r="H43" s="57">
        <f>SUM(Month!H115:H117)</f>
        <v>1227.8400000000001</v>
      </c>
      <c r="I43" s="61">
        <f>SUM(Month!I115:I117)</f>
        <v>5139.2700000000004</v>
      </c>
      <c r="J43" s="57">
        <f>SUM(Month!J115:J117)</f>
        <v>1385.6</v>
      </c>
      <c r="K43" s="60">
        <f>SUM(Month!K115:K117)</f>
        <v>671.18</v>
      </c>
      <c r="L43" s="60">
        <f>SUM(Month!L115:L117)</f>
        <v>149.94</v>
      </c>
      <c r="M43" s="60">
        <f>SUM(Month!M115:M117)</f>
        <v>328.1</v>
      </c>
    </row>
    <row r="44" spans="1:13">
      <c r="A44" s="58" t="s">
        <v>175</v>
      </c>
      <c r="B44" s="60">
        <f>SUM(Month!B118:B120)</f>
        <v>17990.28</v>
      </c>
      <c r="C44" s="60">
        <f>SUM(Month!C118:C120)</f>
        <v>580.19000000000005</v>
      </c>
      <c r="D44" s="60">
        <f>SUM(Month!D118:D120)</f>
        <v>496.03999999999996</v>
      </c>
      <c r="E44" s="60">
        <f>SUM(Month!E118:E120)</f>
        <v>227.76999999999998</v>
      </c>
      <c r="F44" s="60">
        <f>SUM(Month!F118:F120)</f>
        <v>4483.67</v>
      </c>
      <c r="G44" s="61">
        <f>SUM(Month!G118:G120)</f>
        <v>3253.99</v>
      </c>
      <c r="H44" s="57">
        <f>SUM(Month!H118:H120)</f>
        <v>673.22</v>
      </c>
      <c r="I44" s="61">
        <f>SUM(Month!I118:I120)</f>
        <v>5269.3099999999995</v>
      </c>
      <c r="J44" s="57">
        <f>SUM(Month!J118:J120)</f>
        <v>1612.19</v>
      </c>
      <c r="K44" s="60">
        <f>SUM(Month!K118:K120)</f>
        <v>505.60999999999996</v>
      </c>
      <c r="L44" s="60">
        <f>SUM(Month!L118:L120)</f>
        <v>247.10000000000002</v>
      </c>
      <c r="M44" s="60">
        <f>SUM(Month!M118:M120)</f>
        <v>386.02</v>
      </c>
    </row>
    <row r="45" spans="1:13">
      <c r="A45" s="58" t="s">
        <v>176</v>
      </c>
      <c r="B45" s="60">
        <f>SUM(Month!B121:B123)</f>
        <v>18355.650000000001</v>
      </c>
      <c r="C45" s="60">
        <f>SUM(Month!C121:C123)</f>
        <v>676.65</v>
      </c>
      <c r="D45" s="60">
        <f>SUM(Month!D121:D123)</f>
        <v>332.84000000000003</v>
      </c>
      <c r="E45" s="60">
        <f>SUM(Month!E121:E123)</f>
        <v>472.49</v>
      </c>
      <c r="F45" s="60">
        <f>SUM(Month!F121:F123)</f>
        <v>4445.0200000000004</v>
      </c>
      <c r="G45" s="61">
        <f>SUM(Month!G121:G123)</f>
        <v>3522.1400000000003</v>
      </c>
      <c r="H45" s="57">
        <f>SUM(Month!H121:H123)</f>
        <v>578.43000000000006</v>
      </c>
      <c r="I45" s="61">
        <f>SUM(Month!I121:I123)</f>
        <v>5444.58</v>
      </c>
      <c r="J45" s="57">
        <f>SUM(Month!J121:J123)</f>
        <v>1586.94</v>
      </c>
      <c r="K45" s="60">
        <f>SUM(Month!K121:K123)</f>
        <v>436.86</v>
      </c>
      <c r="L45" s="60">
        <f>SUM(Month!L121:L123)</f>
        <v>161.19999999999999</v>
      </c>
      <c r="M45" s="60">
        <f>SUM(Month!M121:M123)</f>
        <v>453</v>
      </c>
    </row>
    <row r="46" spans="1:13">
      <c r="A46" s="58" t="s">
        <v>177</v>
      </c>
      <c r="B46" s="60">
        <f>SUM(Month!B124:B126)</f>
        <v>18064.760000000002</v>
      </c>
      <c r="C46" s="60">
        <f>SUM(Month!C124:C126)</f>
        <v>681.15000000000009</v>
      </c>
      <c r="D46" s="60">
        <f>SUM(Month!D124:D126)</f>
        <v>462.85</v>
      </c>
      <c r="E46" s="60">
        <f>SUM(Month!E124:E126)</f>
        <v>395.35</v>
      </c>
      <c r="F46" s="60">
        <f>SUM(Month!F124:F126)</f>
        <v>4287.41</v>
      </c>
      <c r="G46" s="61">
        <f>SUM(Month!G124:G126)</f>
        <v>3025.4700000000003</v>
      </c>
      <c r="H46" s="57">
        <f>SUM(Month!H124:H126)</f>
        <v>1148.77</v>
      </c>
      <c r="I46" s="61">
        <f>SUM(Month!I124:I126)</f>
        <v>5185.16</v>
      </c>
      <c r="J46" s="57">
        <f>SUM(Month!J124:J126)</f>
        <v>1531.84</v>
      </c>
      <c r="K46" s="60">
        <f>SUM(Month!K124:K126)</f>
        <v>595.44000000000005</v>
      </c>
      <c r="L46" s="60">
        <f>SUM(Month!L124:L126)</f>
        <v>113.97</v>
      </c>
      <c r="M46" s="60">
        <f>SUM(Month!M124:M126)</f>
        <v>396.17999999999995</v>
      </c>
    </row>
    <row r="47" spans="1:13">
      <c r="A47" s="58" t="s">
        <v>178</v>
      </c>
      <c r="B47" s="60">
        <f>SUM(Month!B127:B129)</f>
        <v>18184.91</v>
      </c>
      <c r="C47" s="60">
        <f>SUM(Month!C127:C129)</f>
        <v>1012.5999999999999</v>
      </c>
      <c r="D47" s="60">
        <f>SUM(Month!D127:D129)</f>
        <v>454.21000000000004</v>
      </c>
      <c r="E47" s="60">
        <f>SUM(Month!E127:E129)</f>
        <v>236.14</v>
      </c>
      <c r="F47" s="60">
        <f>SUM(Month!F127:F129)</f>
        <v>4177.71</v>
      </c>
      <c r="G47" s="61">
        <f>SUM(Month!G127:G129)</f>
        <v>2937.4</v>
      </c>
      <c r="H47" s="57">
        <f>SUM(Month!H127:H129)</f>
        <v>1177.92</v>
      </c>
      <c r="I47" s="61">
        <f>SUM(Month!I127:I129)</f>
        <v>5315.1</v>
      </c>
      <c r="J47" s="57">
        <f>SUM(Month!J127:J129)</f>
        <v>1500.57</v>
      </c>
      <c r="K47" s="60">
        <f>SUM(Month!K127:K129)</f>
        <v>411.84999999999997</v>
      </c>
      <c r="L47" s="60">
        <f>SUM(Month!L127:L129)</f>
        <v>140.38000000000002</v>
      </c>
      <c r="M47" s="60">
        <f>SUM(Month!M127:M129)</f>
        <v>400.27</v>
      </c>
    </row>
    <row r="48" spans="1:13">
      <c r="A48" s="58" t="s">
        <v>179</v>
      </c>
      <c r="B48" s="60">
        <f>SUM(Month!B130:B132)</f>
        <v>17587.849999999999</v>
      </c>
      <c r="C48" s="60">
        <f>SUM(Month!C130:C132)</f>
        <v>874.34</v>
      </c>
      <c r="D48" s="60">
        <f>SUM(Month!D130:D132)</f>
        <v>445.75</v>
      </c>
      <c r="E48" s="60">
        <f>SUM(Month!E130:E132)</f>
        <v>146.44999999999999</v>
      </c>
      <c r="F48" s="60">
        <f>SUM(Month!F130:F132)</f>
        <v>4178.18</v>
      </c>
      <c r="G48" s="61">
        <f>SUM(Month!G130:G132)</f>
        <v>3076.29</v>
      </c>
      <c r="H48" s="57">
        <f>SUM(Month!H130:H132)</f>
        <v>747.24</v>
      </c>
      <c r="I48" s="61">
        <f>SUM(Month!I130:I132)</f>
        <v>5149.7</v>
      </c>
      <c r="J48" s="57">
        <f>SUM(Month!J130:J132)</f>
        <v>1447.74</v>
      </c>
      <c r="K48" s="60">
        <f>SUM(Month!K130:K132)</f>
        <v>451.29</v>
      </c>
      <c r="L48" s="60">
        <f>SUM(Month!L130:L132)</f>
        <v>160.44999999999999</v>
      </c>
      <c r="M48" s="60">
        <f>SUM(Month!M130:M132)</f>
        <v>484.69000000000005</v>
      </c>
    </row>
    <row r="49" spans="1:13">
      <c r="A49" s="58" t="s">
        <v>180</v>
      </c>
      <c r="B49" s="60">
        <f>SUM(Month!B133:B135)</f>
        <v>17216.489999999998</v>
      </c>
      <c r="C49" s="60">
        <f>SUM(Month!C133:C135)</f>
        <v>763.36</v>
      </c>
      <c r="D49" s="60">
        <f>SUM(Month!D133:D135)</f>
        <v>341.73</v>
      </c>
      <c r="E49" s="60">
        <f>SUM(Month!E133:E135)</f>
        <v>138.43</v>
      </c>
      <c r="F49" s="60">
        <f>SUM(Month!F133:F135)</f>
        <v>4151.6100000000006</v>
      </c>
      <c r="G49" s="61">
        <f>SUM(Month!G133:G135)</f>
        <v>3395.75</v>
      </c>
      <c r="H49" s="57">
        <f>SUM(Month!H133:H135)</f>
        <v>496.82999999999993</v>
      </c>
      <c r="I49" s="61">
        <f>SUM(Month!I133:I135)</f>
        <v>5147.53</v>
      </c>
      <c r="J49" s="57">
        <f>SUM(Month!J133:J135)</f>
        <v>1333.8000000000002</v>
      </c>
      <c r="K49" s="60">
        <f>SUM(Month!K133:K135)</f>
        <v>443.52</v>
      </c>
      <c r="L49" s="60">
        <f>SUM(Month!L133:L135)</f>
        <v>122.69</v>
      </c>
      <c r="M49" s="60">
        <f>SUM(Month!M133:M135)</f>
        <v>476.17999999999995</v>
      </c>
    </row>
    <row r="50" spans="1:13">
      <c r="A50" s="58" t="s">
        <v>181</v>
      </c>
      <c r="B50" s="60">
        <f>SUM(Month!B136:B138)</f>
        <v>17274.899999999998</v>
      </c>
      <c r="C50" s="60">
        <f>SUM(Month!C136:C138)</f>
        <v>669.52</v>
      </c>
      <c r="D50" s="60">
        <f>SUM(Month!D136:D138)</f>
        <v>456.13</v>
      </c>
      <c r="E50" s="60">
        <f>SUM(Month!E136:E138)</f>
        <v>220.42</v>
      </c>
      <c r="F50" s="60">
        <f>SUM(Month!F136:F138)</f>
        <v>4034.07</v>
      </c>
      <c r="G50" s="61">
        <f>SUM(Month!G136:G138)</f>
        <v>2732.97</v>
      </c>
      <c r="H50" s="57">
        <f>SUM(Month!H136:H138)</f>
        <v>1259.4100000000001</v>
      </c>
      <c r="I50" s="61">
        <f>SUM(Month!I136:I138)</f>
        <v>4888.46</v>
      </c>
      <c r="J50" s="57">
        <f>SUM(Month!J136:J138)</f>
        <v>1349.76</v>
      </c>
      <c r="K50" s="60">
        <f>SUM(Month!K136:K138)</f>
        <v>638.13</v>
      </c>
      <c r="L50" s="60">
        <f>SUM(Month!L136:L138)</f>
        <v>86.33</v>
      </c>
      <c r="M50" s="60">
        <f>SUM(Month!M136:M138)</f>
        <v>379.71000000000004</v>
      </c>
    </row>
    <row r="51" spans="1:13">
      <c r="A51" s="58" t="s">
        <v>182</v>
      </c>
      <c r="B51" s="60">
        <f>SUM(Month!B139:B141)</f>
        <v>17089.18</v>
      </c>
      <c r="C51" s="60">
        <f>SUM(Month!C139:C141)</f>
        <v>780.46</v>
      </c>
      <c r="D51" s="60">
        <f>SUM(Month!D139:D141)</f>
        <v>459.74</v>
      </c>
      <c r="E51" s="60">
        <f>SUM(Month!E139:E141)</f>
        <v>274.37</v>
      </c>
      <c r="F51" s="60">
        <f>SUM(Month!F139:F141)</f>
        <v>3935.0299999999997</v>
      </c>
      <c r="G51" s="61">
        <f>SUM(Month!G139:G141)</f>
        <v>2801.06</v>
      </c>
      <c r="H51" s="57">
        <f>SUM(Month!H139:H141)</f>
        <v>1307.76</v>
      </c>
      <c r="I51" s="61">
        <f>SUM(Month!I139:I141)</f>
        <v>4741.84</v>
      </c>
      <c r="J51" s="57">
        <f>SUM(Month!J139:J141)</f>
        <v>1380.4</v>
      </c>
      <c r="K51" s="60">
        <f>SUM(Month!K139:K141)</f>
        <v>465.21999999999997</v>
      </c>
      <c r="L51" s="60">
        <f>SUM(Month!L139:L141)</f>
        <v>134.03</v>
      </c>
      <c r="M51" s="60">
        <f>SUM(Month!M139:M141)</f>
        <v>317.05</v>
      </c>
    </row>
    <row r="52" spans="1:13">
      <c r="A52" s="58" t="s">
        <v>183</v>
      </c>
      <c r="B52" s="60">
        <f>SUM(Month!B142:B144)</f>
        <v>16729.2</v>
      </c>
      <c r="C52" s="60">
        <f>SUM(Month!C142:C144)</f>
        <v>886.78</v>
      </c>
      <c r="D52" s="60">
        <f>SUM(Month!D142:D144)</f>
        <v>406.57</v>
      </c>
      <c r="E52" s="60">
        <f>SUM(Month!E142:E144)</f>
        <v>199.22</v>
      </c>
      <c r="F52" s="60">
        <f>SUM(Month!F142:F144)</f>
        <v>4099.53</v>
      </c>
      <c r="G52" s="61">
        <f>SUM(Month!G142:G144)</f>
        <v>2935.29</v>
      </c>
      <c r="H52" s="57">
        <f>SUM(Month!H142:H144)</f>
        <v>666.09</v>
      </c>
      <c r="I52" s="61">
        <f>SUM(Month!I142:I144)</f>
        <v>5041.57</v>
      </c>
      <c r="J52" s="57">
        <f>SUM(Month!J142:J144)</f>
        <v>1232.0899999999999</v>
      </c>
      <c r="K52" s="60">
        <f>SUM(Month!K142:K144)</f>
        <v>339.35</v>
      </c>
      <c r="L52" s="60">
        <f>SUM(Month!L142:L144)</f>
        <v>125.28999999999999</v>
      </c>
      <c r="M52" s="60">
        <f>SUM(Month!M142:M144)</f>
        <v>402.57</v>
      </c>
    </row>
    <row r="53" spans="1:13">
      <c r="A53" s="58" t="s">
        <v>184</v>
      </c>
      <c r="B53" s="60">
        <f>SUM(Month!B145:B147)</f>
        <v>16851.64</v>
      </c>
      <c r="C53" s="60">
        <f>SUM(Month!C145:C147)</f>
        <v>809.32</v>
      </c>
      <c r="D53" s="60">
        <f>SUM(Month!D145:D147)</f>
        <v>336.01</v>
      </c>
      <c r="E53" s="60">
        <f>SUM(Month!E145:E147)</f>
        <v>249.76999999999998</v>
      </c>
      <c r="F53" s="60">
        <f>SUM(Month!F145:F147)</f>
        <v>3940.59</v>
      </c>
      <c r="G53" s="61">
        <f>SUM(Month!G145:G147)</f>
        <v>3138.6800000000003</v>
      </c>
      <c r="H53" s="57">
        <f>SUM(Month!H145:H147)</f>
        <v>587.16000000000008</v>
      </c>
      <c r="I53" s="61">
        <f>SUM(Month!I145:I147)</f>
        <v>5208.96</v>
      </c>
      <c r="J53" s="57">
        <f>SUM(Month!J145:J147)</f>
        <v>1233.6999999999998</v>
      </c>
      <c r="K53" s="60">
        <f>SUM(Month!K145:K147)</f>
        <v>319.81</v>
      </c>
      <c r="L53" s="60">
        <f>SUM(Month!L145:L147)</f>
        <v>149.1</v>
      </c>
      <c r="M53" s="60">
        <f>SUM(Month!M145:M147)</f>
        <v>371.65</v>
      </c>
    </row>
    <row r="54" spans="1:13">
      <c r="A54" s="58" t="s">
        <v>185</v>
      </c>
      <c r="B54" s="60">
        <f>SUM(Month!B148:B150)</f>
        <v>16389.989999999998</v>
      </c>
      <c r="C54" s="60">
        <f>SUM(Month!C148:C150)</f>
        <v>752.11999999999989</v>
      </c>
      <c r="D54" s="60">
        <f>SUM(Month!D148:D150)</f>
        <v>388.25</v>
      </c>
      <c r="E54" s="60">
        <f>SUM(Month!E148:E150)</f>
        <v>264.24</v>
      </c>
      <c r="F54" s="60">
        <f>SUM(Month!F148:F150)</f>
        <v>3637.49</v>
      </c>
      <c r="G54" s="61">
        <f>SUM(Month!G148:G150)</f>
        <v>2657.69</v>
      </c>
      <c r="H54" s="57">
        <f>SUM(Month!H148:H150)</f>
        <v>1171.1500000000001</v>
      </c>
      <c r="I54" s="61">
        <f>SUM(Month!I148:I150)</f>
        <v>5119.6900000000005</v>
      </c>
      <c r="J54" s="57">
        <f>SUM(Month!J148:J150)</f>
        <v>1188.29</v>
      </c>
      <c r="K54" s="60">
        <f>SUM(Month!K148:K150)</f>
        <v>391.61</v>
      </c>
      <c r="L54" s="60">
        <f>SUM(Month!L148:L150)</f>
        <v>101.94</v>
      </c>
      <c r="M54" s="60">
        <f>SUM(Month!M148:M150)</f>
        <v>290.15999999999997</v>
      </c>
    </row>
    <row r="55" spans="1:13">
      <c r="A55" s="58" t="s">
        <v>186</v>
      </c>
      <c r="B55" s="60">
        <f>SUM(Month!B151:B153)</f>
        <v>16184.33</v>
      </c>
      <c r="C55" s="60">
        <f>SUM(Month!C151:C153)</f>
        <v>682.38</v>
      </c>
      <c r="D55" s="60">
        <f>SUM(Month!D151:D153)</f>
        <v>422.69999999999993</v>
      </c>
      <c r="E55" s="60">
        <f>SUM(Month!E151:E153)</f>
        <v>279.05</v>
      </c>
      <c r="F55" s="60">
        <f>SUM(Month!F151:F153)</f>
        <v>3446.63</v>
      </c>
      <c r="G55" s="61">
        <f>SUM(Month!G151:G153)</f>
        <v>2522.9899999999998</v>
      </c>
      <c r="H55" s="57">
        <f>SUM(Month!H151:H153)</f>
        <v>1426.46</v>
      </c>
      <c r="I55" s="61">
        <f>SUM(Month!I151:I153)</f>
        <v>4859.2199999999993</v>
      </c>
      <c r="J55" s="57">
        <f>SUM(Month!J151:J153)</f>
        <v>1328.53</v>
      </c>
      <c r="K55" s="60">
        <f>SUM(Month!K151:K153)</f>
        <v>369.34000000000003</v>
      </c>
      <c r="L55" s="60">
        <f>SUM(Month!L151:L153)</f>
        <v>123.39999999999999</v>
      </c>
      <c r="M55" s="60">
        <f>SUM(Month!M151:M153)</f>
        <v>327.81</v>
      </c>
    </row>
    <row r="56" spans="1:13">
      <c r="A56" s="58" t="s">
        <v>187</v>
      </c>
      <c r="B56" s="60">
        <f>SUM(Month!B154:B156)</f>
        <v>16510.7</v>
      </c>
      <c r="C56" s="60">
        <f>SUM(Month!C154:C156)</f>
        <v>887.6</v>
      </c>
      <c r="D56" s="60">
        <f>SUM(Month!D154:D156)</f>
        <v>423.96</v>
      </c>
      <c r="E56" s="60">
        <f>SUM(Month!E154:E156)</f>
        <v>265.88</v>
      </c>
      <c r="F56" s="60">
        <f>SUM(Month!F154:F156)</f>
        <v>3801.88</v>
      </c>
      <c r="G56" s="61">
        <f>SUM(Month!G154:G156)</f>
        <v>2770.45</v>
      </c>
      <c r="H56" s="57">
        <f>SUM(Month!H154:H156)</f>
        <v>621.21</v>
      </c>
      <c r="I56" s="61">
        <f>SUM(Month!I154:I156)</f>
        <v>5197.79</v>
      </c>
      <c r="J56" s="57">
        <f>SUM(Month!J154:J156)</f>
        <v>1216.9699999999998</v>
      </c>
      <c r="K56" s="60">
        <f>SUM(Month!K154:K156)</f>
        <v>333.27</v>
      </c>
      <c r="L56" s="60">
        <f>SUM(Month!L154:L156)</f>
        <v>125.44</v>
      </c>
      <c r="M56" s="60">
        <f>SUM(Month!M154:M156)</f>
        <v>385.34000000000003</v>
      </c>
    </row>
    <row r="57" spans="1:13">
      <c r="A57" s="58" t="s">
        <v>188</v>
      </c>
      <c r="B57" s="60">
        <f>SUM(Month!B157:B159)</f>
        <v>16640.620000000003</v>
      </c>
      <c r="C57" s="60">
        <f>SUM(Month!C157:C159)</f>
        <v>696.96</v>
      </c>
      <c r="D57" s="60">
        <f>SUM(Month!D157:D159)</f>
        <v>330.94</v>
      </c>
      <c r="E57" s="60">
        <f>SUM(Month!E157:E159)</f>
        <v>289.29999999999995</v>
      </c>
      <c r="F57" s="60">
        <f>SUM(Month!F157:F159)</f>
        <v>3707.09</v>
      </c>
      <c r="G57" s="61">
        <f>SUM(Month!G157:G159)</f>
        <v>3222.75</v>
      </c>
      <c r="H57" s="57">
        <f>SUM(Month!H157:H159)</f>
        <v>564.03</v>
      </c>
      <c r="I57" s="61">
        <f>SUM(Month!I157:I159)</f>
        <v>5305.32</v>
      </c>
      <c r="J57" s="57">
        <f>SUM(Month!J157:J159)</f>
        <v>1224.96</v>
      </c>
      <c r="K57" s="60">
        <f>SUM(Month!K157:K159)</f>
        <v>305.37</v>
      </c>
      <c r="L57" s="60">
        <f>SUM(Month!L157:L159)</f>
        <v>174.14</v>
      </c>
      <c r="M57" s="60">
        <f>SUM(Month!M157:M159)</f>
        <v>365.19000000000005</v>
      </c>
    </row>
    <row r="58" spans="1:13">
      <c r="A58" s="58" t="s">
        <v>189</v>
      </c>
      <c r="B58" s="60">
        <f>SUM(Month!B160:B162)</f>
        <v>16959.36</v>
      </c>
      <c r="C58" s="60">
        <f>SUM(Month!C160:C162)</f>
        <v>764.56999999999994</v>
      </c>
      <c r="D58" s="60">
        <f>SUM(Month!D160:D162)</f>
        <v>346.32</v>
      </c>
      <c r="E58" s="60">
        <f>SUM(Month!E160:E162)</f>
        <v>202.47000000000003</v>
      </c>
      <c r="F58" s="60">
        <f>SUM(Month!F160:F162)</f>
        <v>3645.9300000000003</v>
      </c>
      <c r="G58" s="61">
        <f>SUM(Month!G160:G162)</f>
        <v>2599.9699999999998</v>
      </c>
      <c r="H58" s="57">
        <f>SUM(Month!H160:H162)</f>
        <v>1400.43</v>
      </c>
      <c r="I58" s="61">
        <f>SUM(Month!I160:I162)</f>
        <v>5378.05</v>
      </c>
      <c r="J58" s="57">
        <f>SUM(Month!J160:J162)</f>
        <v>1288.3899999999999</v>
      </c>
      <c r="K58" s="60">
        <f>SUM(Month!K160:K162)</f>
        <v>362.97</v>
      </c>
      <c r="L58" s="60">
        <f>SUM(Month!L160:L162)</f>
        <v>157.26</v>
      </c>
      <c r="M58" s="60">
        <f>SUM(Month!M160:M162)</f>
        <v>291.69</v>
      </c>
    </row>
    <row r="59" spans="1:13">
      <c r="A59" s="58" t="s">
        <v>190</v>
      </c>
      <c r="B59" s="60">
        <f>SUM(Month!B163:B165)</f>
        <v>15908.099999999999</v>
      </c>
      <c r="C59" s="60">
        <f>SUM(Month!C163:C165)</f>
        <v>779.31</v>
      </c>
      <c r="D59" s="60">
        <f>SUM(Month!D163:D165)</f>
        <v>339.11</v>
      </c>
      <c r="E59" s="60">
        <f>SUM(Month!E163:E165)</f>
        <v>287.18</v>
      </c>
      <c r="F59" s="60">
        <f>SUM(Month!F163:F165)</f>
        <v>3363.3899999999994</v>
      </c>
      <c r="G59" s="61">
        <f>SUM(Month!G163:G165)</f>
        <v>2718.44</v>
      </c>
      <c r="H59" s="57">
        <f>SUM(Month!H163:H165)</f>
        <v>1158.29</v>
      </c>
      <c r="I59" s="61">
        <f>SUM(Month!I163:I165)</f>
        <v>4998.6499999999996</v>
      </c>
      <c r="J59" s="57">
        <f>SUM(Month!J163:J165)</f>
        <v>1150.27</v>
      </c>
      <c r="K59" s="60">
        <f>SUM(Month!K163:K165)</f>
        <v>247.24</v>
      </c>
      <c r="L59" s="60">
        <f>SUM(Month!L163:L165)</f>
        <v>139.24</v>
      </c>
      <c r="M59" s="60">
        <f>SUM(Month!M163:M165)</f>
        <v>400.65</v>
      </c>
    </row>
    <row r="60" spans="1:13">
      <c r="A60" s="58" t="s">
        <v>191</v>
      </c>
      <c r="B60" s="60">
        <f>SUM(Month!B166:B168)</f>
        <v>16122.789999999999</v>
      </c>
      <c r="C60" s="60">
        <f>SUM(Month!C166:C168)</f>
        <v>872.44</v>
      </c>
      <c r="D60" s="60">
        <f>SUM(Month!D166:D168)</f>
        <v>356.67999999999995</v>
      </c>
      <c r="E60" s="60">
        <f>SUM(Month!E166:E168)</f>
        <v>288.2</v>
      </c>
      <c r="F60" s="60">
        <f>SUM(Month!F166:F168)</f>
        <v>3571.21</v>
      </c>
      <c r="G60" s="61">
        <f>SUM(Month!G166:G168)</f>
        <v>2954.0600000000004</v>
      </c>
      <c r="H60" s="57">
        <f>SUM(Month!H166:H168)</f>
        <v>500.28999999999996</v>
      </c>
      <c r="I60" s="61">
        <f>SUM(Month!I166:I168)</f>
        <v>5281.4699999999993</v>
      </c>
      <c r="J60" s="57">
        <f>SUM(Month!J166:J168)</f>
        <v>1184.25</v>
      </c>
      <c r="K60" s="60">
        <f>SUM(Month!K166:K168)</f>
        <v>206.41000000000003</v>
      </c>
      <c r="L60" s="60">
        <f>SUM(Month!L166:L168)</f>
        <v>167.29999999999998</v>
      </c>
      <c r="M60" s="60">
        <f>SUM(Month!M166:M168)</f>
        <v>421.45</v>
      </c>
    </row>
    <row r="61" spans="1:13">
      <c r="A61" s="58" t="s">
        <v>192</v>
      </c>
      <c r="B61" s="60">
        <f>SUM(Month!B169:B171)</f>
        <v>15981.86</v>
      </c>
      <c r="C61" s="60">
        <f>SUM(Month!C169:C171)</f>
        <v>770.29</v>
      </c>
      <c r="D61" s="60">
        <f>SUM(Month!D169:D171)</f>
        <v>314.52999999999997</v>
      </c>
      <c r="E61" s="60">
        <f>SUM(Month!E169:E171)</f>
        <v>219.7</v>
      </c>
      <c r="F61" s="60">
        <f>SUM(Month!F169:F171)</f>
        <v>3501.6899999999996</v>
      </c>
      <c r="G61" s="61">
        <f>SUM(Month!G169:G171)</f>
        <v>2999.1800000000003</v>
      </c>
      <c r="H61" s="57">
        <f>SUM(Month!H169:H171)</f>
        <v>641.56999999999994</v>
      </c>
      <c r="I61" s="61">
        <f>SUM(Month!I169:I171)</f>
        <v>5279.82</v>
      </c>
      <c r="J61" s="57">
        <f>SUM(Month!J169:J171)</f>
        <v>1140.03</v>
      </c>
      <c r="K61" s="60">
        <f>SUM(Month!K169:K171)</f>
        <v>271.36</v>
      </c>
      <c r="L61" s="60">
        <f>SUM(Month!L169:L171)</f>
        <v>100.47999999999999</v>
      </c>
      <c r="M61" s="60">
        <f>SUM(Month!M169:M171)</f>
        <v>449.65</v>
      </c>
    </row>
    <row r="62" spans="1:13">
      <c r="A62" s="58" t="s">
        <v>193</v>
      </c>
      <c r="B62" s="60">
        <f>SUM(Month!B172:B174)</f>
        <v>16230.469999999998</v>
      </c>
      <c r="C62" s="60">
        <f>SUM(Month!C172:C174)</f>
        <v>655.39</v>
      </c>
      <c r="D62" s="60">
        <f>SUM(Month!D172:D174)</f>
        <v>281.99</v>
      </c>
      <c r="E62" s="60">
        <f>SUM(Month!E172:E174)</f>
        <v>265.85000000000002</v>
      </c>
      <c r="F62" s="60">
        <f>SUM(Month!F172:F174)</f>
        <v>3458.4800000000005</v>
      </c>
      <c r="G62" s="61">
        <f>SUM(Month!G172:G174)</f>
        <v>2902.13</v>
      </c>
      <c r="H62" s="57">
        <f>SUM(Month!H172:H174)</f>
        <v>987.54</v>
      </c>
      <c r="I62" s="61">
        <f>SUM(Month!I172:I174)</f>
        <v>5430.86</v>
      </c>
      <c r="J62" s="57">
        <f>SUM(Month!J172:J174)</f>
        <v>1246.08</v>
      </c>
      <c r="K62" s="60">
        <f>SUM(Month!K172:K174)</f>
        <v>214.24</v>
      </c>
      <c r="L62" s="60">
        <f>SUM(Month!L172:L174)</f>
        <v>84.25</v>
      </c>
      <c r="M62" s="60">
        <f>SUM(Month!M172:M174)</f>
        <v>348.96</v>
      </c>
    </row>
    <row r="63" spans="1:13">
      <c r="A63" s="58" t="s">
        <v>194</v>
      </c>
      <c r="B63" s="60">
        <f>SUM(Month!B175:B177)</f>
        <v>15732.849999999999</v>
      </c>
      <c r="C63" s="60">
        <f>SUM(Month!C175:C177)</f>
        <v>683.63</v>
      </c>
      <c r="D63" s="60">
        <f>SUM(Month!D175:D177)</f>
        <v>348.25</v>
      </c>
      <c r="E63" s="60">
        <f>SUM(Month!E175:E177)</f>
        <v>275.26</v>
      </c>
      <c r="F63" s="60">
        <f>SUM(Month!F175:F177)</f>
        <v>3446.56</v>
      </c>
      <c r="G63" s="61">
        <f>SUM(Month!G175:G177)</f>
        <v>2560.1800000000003</v>
      </c>
      <c r="H63" s="57">
        <f>SUM(Month!H175:H177)</f>
        <v>979.90000000000009</v>
      </c>
      <c r="I63" s="61">
        <f>SUM(Month!I175:I177)</f>
        <v>5208.9400000000005</v>
      </c>
      <c r="J63" s="57">
        <f>SUM(Month!J175:J177)</f>
        <v>1244.6599999999999</v>
      </c>
      <c r="K63" s="60">
        <f>SUM(Month!K175:K177)</f>
        <v>187.29000000000002</v>
      </c>
      <c r="L63" s="60">
        <f>SUM(Month!L175:L177)</f>
        <v>117.80000000000001</v>
      </c>
      <c r="M63" s="60">
        <f>SUM(Month!M175:M177)</f>
        <v>346.74</v>
      </c>
    </row>
    <row r="64" spans="1:13">
      <c r="A64" s="58" t="s">
        <v>195</v>
      </c>
      <c r="B64" s="60">
        <f>SUM(Month!B178:B180)</f>
        <v>15381.880000000001</v>
      </c>
      <c r="C64" s="60">
        <f>SUM(Month!C178:C180)</f>
        <v>724.08</v>
      </c>
      <c r="D64" s="60">
        <f>SUM(Month!D178:D180)</f>
        <v>295.95</v>
      </c>
      <c r="E64" s="60">
        <f>SUM(Month!E178:E180)</f>
        <v>285.07</v>
      </c>
      <c r="F64" s="60">
        <f>SUM(Month!F178:F180)</f>
        <v>3191.4700000000003</v>
      </c>
      <c r="G64" s="61">
        <f>SUM(Month!G178:G180)</f>
        <v>2766.3199999999997</v>
      </c>
      <c r="H64" s="57">
        <f>SUM(Month!H178:H180)</f>
        <v>667.17000000000007</v>
      </c>
      <c r="I64" s="61">
        <f>SUM(Month!I178:I180)</f>
        <v>5196.43</v>
      </c>
      <c r="J64" s="57">
        <f>SUM(Month!J178:J180)</f>
        <v>1244.47</v>
      </c>
      <c r="K64" s="60">
        <f>SUM(Month!K178:K180)</f>
        <v>154.51</v>
      </c>
      <c r="L64" s="60">
        <f>SUM(Month!L178:L180)</f>
        <v>109.65</v>
      </c>
      <c r="M64" s="60">
        <f>SUM(Month!M178:M180)</f>
        <v>345.68</v>
      </c>
    </row>
    <row r="65" spans="1:13">
      <c r="A65" s="58" t="s">
        <v>196</v>
      </c>
      <c r="B65" s="60">
        <f>SUM(Month!B181:B183)</f>
        <v>15698.169999999998</v>
      </c>
      <c r="C65" s="60">
        <f>SUM(Month!C181:C183)</f>
        <v>545.27</v>
      </c>
      <c r="D65" s="60">
        <f>SUM(Month!D181:D183)</f>
        <v>210.1</v>
      </c>
      <c r="E65" s="60">
        <f>SUM(Month!E181:E183)</f>
        <v>238.84999999999997</v>
      </c>
      <c r="F65" s="60">
        <f>SUM(Month!F181:F183)</f>
        <v>3304.7</v>
      </c>
      <c r="G65" s="61">
        <f>SUM(Month!G181:G183)</f>
        <v>3059.46</v>
      </c>
      <c r="H65" s="57">
        <f>SUM(Month!H181:H183)</f>
        <v>570.41999999999996</v>
      </c>
      <c r="I65" s="61">
        <f>SUM(Month!I181:I183)</f>
        <v>5447.24</v>
      </c>
      <c r="J65" s="57">
        <f>SUM(Month!J181:J183)</f>
        <v>1354.74</v>
      </c>
      <c r="K65" s="60">
        <f>SUM(Month!K181:K183)</f>
        <v>176.97</v>
      </c>
      <c r="L65" s="60">
        <f>SUM(Month!L181:L183)</f>
        <v>104.80000000000001</v>
      </c>
      <c r="M65" s="60">
        <f>SUM(Month!M181:M183)</f>
        <v>380.05</v>
      </c>
    </row>
    <row r="66" spans="1:13">
      <c r="A66" s="58" t="s">
        <v>197</v>
      </c>
      <c r="B66" s="60">
        <f>SUM(Month!B184:B186)</f>
        <v>16234.880000000001</v>
      </c>
      <c r="C66" s="60">
        <f>SUM(Month!C184:C186)</f>
        <v>539.51</v>
      </c>
      <c r="D66" s="60">
        <f>SUM(Month!D184:D186)</f>
        <v>235.93</v>
      </c>
      <c r="E66" s="60">
        <f>SUM(Month!E184:E186)</f>
        <v>294.77</v>
      </c>
      <c r="F66" s="60">
        <f>SUM(Month!F184:F186)</f>
        <v>3287.81</v>
      </c>
      <c r="G66" s="61">
        <f>SUM(Month!G184:G186)</f>
        <v>2834.69</v>
      </c>
      <c r="H66" s="57">
        <f>SUM(Month!H184:H186)</f>
        <v>1111.1100000000001</v>
      </c>
      <c r="I66" s="61">
        <f>SUM(Month!I184:I186)</f>
        <v>5685.09</v>
      </c>
      <c r="J66" s="57">
        <f>SUM(Month!J184:J186)</f>
        <v>1303.83</v>
      </c>
      <c r="K66" s="60">
        <f>SUM(Month!K184:K186)</f>
        <v>187.31</v>
      </c>
      <c r="L66" s="60">
        <f>SUM(Month!L184:L186)</f>
        <v>80.210000000000008</v>
      </c>
      <c r="M66" s="60">
        <f>SUM(Month!M184:M186)</f>
        <v>282.05</v>
      </c>
    </row>
    <row r="67" spans="1:13">
      <c r="A67" s="58" t="s">
        <v>198</v>
      </c>
      <c r="B67" s="60">
        <f>SUM(Month!B187:B189)</f>
        <v>14856.439999999999</v>
      </c>
      <c r="C67" s="60">
        <f>SUM(Month!C187:C189)</f>
        <v>601.68000000000006</v>
      </c>
      <c r="D67" s="60">
        <f>SUM(Month!D187:D189)</f>
        <v>320.33999999999997</v>
      </c>
      <c r="E67" s="60">
        <f>SUM(Month!E187:E189)</f>
        <v>289.93</v>
      </c>
      <c r="F67" s="60">
        <f>SUM(Month!F187:F189)</f>
        <v>2983.18</v>
      </c>
      <c r="G67" s="61">
        <f>SUM(Month!G187:G189)</f>
        <v>2364.54</v>
      </c>
      <c r="H67" s="57">
        <f>SUM(Month!H187:H189)</f>
        <v>1174.94</v>
      </c>
      <c r="I67" s="61">
        <f>SUM(Month!I187:I189)</f>
        <v>5103.79</v>
      </c>
      <c r="J67" s="57">
        <f>SUM(Month!J187:J189)</f>
        <v>1128.55</v>
      </c>
      <c r="K67" s="60">
        <f>SUM(Month!K187:K189)</f>
        <v>143.51</v>
      </c>
      <c r="L67" s="60">
        <f>SUM(Month!L187:L189)</f>
        <v>105.57999999999998</v>
      </c>
      <c r="M67" s="60">
        <f>SUM(Month!M187:M189)</f>
        <v>287.39999999999998</v>
      </c>
    </row>
    <row r="68" spans="1:13">
      <c r="A68" s="58" t="s">
        <v>199</v>
      </c>
      <c r="B68" s="60">
        <f>SUM(Month!B190:B192)</f>
        <v>15886.79</v>
      </c>
      <c r="C68" s="60">
        <f>SUM(Month!C190:C192)</f>
        <v>747.43000000000006</v>
      </c>
      <c r="D68" s="60">
        <f>SUM(Month!D190:D192)</f>
        <v>342.34000000000003</v>
      </c>
      <c r="E68" s="60">
        <f>SUM(Month!E190:E192)</f>
        <v>242.8</v>
      </c>
      <c r="F68" s="60">
        <f>SUM(Month!F190:F192)</f>
        <v>3268.2799999999997</v>
      </c>
      <c r="G68" s="61">
        <f>SUM(Month!G190:G192)</f>
        <v>2949.75</v>
      </c>
      <c r="H68" s="57">
        <f>SUM(Month!H190:H192)</f>
        <v>770.08999999999992</v>
      </c>
      <c r="I68" s="61">
        <f>SUM(Month!I190:I192)</f>
        <v>5597.51</v>
      </c>
      <c r="J68" s="57">
        <f>SUM(Month!J190:J192)</f>
        <v>1088.6399999999999</v>
      </c>
      <c r="K68" s="60">
        <f>SUM(Month!K190:K192)</f>
        <v>119.30000000000001</v>
      </c>
      <c r="L68" s="60">
        <f>SUM(Month!L190:L192)</f>
        <v>119.19</v>
      </c>
      <c r="M68" s="60">
        <f>SUM(Month!M190:M192)</f>
        <v>367.87</v>
      </c>
    </row>
    <row r="69" spans="1:13">
      <c r="A69" s="58" t="s">
        <v>200</v>
      </c>
      <c r="B69" s="60">
        <f>SUM(Month!B193:B195)</f>
        <v>15708.68</v>
      </c>
      <c r="C69" s="60">
        <f>SUM(Month!C193:C195)</f>
        <v>623.75</v>
      </c>
      <c r="D69" s="60">
        <f>SUM(Month!D193:D195)</f>
        <v>311.23</v>
      </c>
      <c r="E69" s="60">
        <f>SUM(Month!E193:E195)</f>
        <v>264.64999999999998</v>
      </c>
      <c r="F69" s="60">
        <f>SUM(Month!F193:F195)</f>
        <v>3177.64</v>
      </c>
      <c r="G69" s="61">
        <f>SUM(Month!G193:G195)</f>
        <v>3113.2999999999997</v>
      </c>
      <c r="H69" s="57">
        <f>SUM(Month!H193:H195)</f>
        <v>575.68000000000006</v>
      </c>
      <c r="I69" s="61">
        <f>SUM(Month!I193:I195)</f>
        <v>5517.99</v>
      </c>
      <c r="J69" s="57">
        <f>SUM(Month!J193:J195)</f>
        <v>1228.83</v>
      </c>
      <c r="K69" s="60">
        <f>SUM(Month!K193:K195)</f>
        <v>116.05000000000001</v>
      </c>
      <c r="L69" s="60">
        <f>SUM(Month!L193:L195)</f>
        <v>107.72999999999999</v>
      </c>
      <c r="M69" s="60">
        <f>SUM(Month!M193:M195)</f>
        <v>388.90000000000003</v>
      </c>
    </row>
    <row r="70" spans="1:13">
      <c r="A70" s="58" t="s">
        <v>201</v>
      </c>
      <c r="B70" s="60">
        <f>SUM(Month!B196:B198)</f>
        <v>15945.11</v>
      </c>
      <c r="C70" s="60">
        <f>SUM(Month!C196:C198)</f>
        <v>638.41</v>
      </c>
      <c r="D70" s="60">
        <f>SUM(Month!D196:D198)</f>
        <v>271.48</v>
      </c>
      <c r="E70" s="60">
        <f>SUM(Month!E196:E198)</f>
        <v>214.71</v>
      </c>
      <c r="F70" s="60">
        <f>SUM(Month!F196:F198)</f>
        <v>3144.7299999999996</v>
      </c>
      <c r="G70" s="61">
        <f>SUM(Month!G196:G198)</f>
        <v>2814.16</v>
      </c>
      <c r="H70" s="57">
        <f>SUM(Month!H196:H198)</f>
        <v>986.78</v>
      </c>
      <c r="I70" s="61">
        <f>SUM(Month!I196:I198)</f>
        <v>5706.28</v>
      </c>
      <c r="J70" s="57">
        <f>SUM(Month!J196:J198)</f>
        <v>1285.96</v>
      </c>
      <c r="K70" s="60">
        <f>SUM(Month!K196:K198)</f>
        <v>100.41</v>
      </c>
      <c r="L70" s="60">
        <f>SUM(Month!L196:L198)</f>
        <v>104.54</v>
      </c>
      <c r="M70" s="60">
        <f>SUM(Month!M196:M198)</f>
        <v>314.22000000000003</v>
      </c>
    </row>
    <row r="71" spans="1:13">
      <c r="A71" s="58" t="s">
        <v>202</v>
      </c>
      <c r="B71" s="60">
        <f>SUM(Month!B199:B201)</f>
        <v>15107.189999999999</v>
      </c>
      <c r="C71" s="60">
        <f>SUM(Month!C199:C201)</f>
        <v>697.82999999999993</v>
      </c>
      <c r="D71" s="60">
        <f>SUM(Month!D199:D201)</f>
        <v>350.13</v>
      </c>
      <c r="E71" s="60">
        <f>SUM(Month!E199:E201)</f>
        <v>212.23</v>
      </c>
      <c r="F71" s="60">
        <f>SUM(Month!F199:F201)</f>
        <v>2973.6800000000003</v>
      </c>
      <c r="G71" s="61">
        <f>SUM(Month!G199:G201)</f>
        <v>2503.7600000000002</v>
      </c>
      <c r="H71" s="57">
        <f>SUM(Month!H199:H201)</f>
        <v>1061.02</v>
      </c>
      <c r="I71" s="61">
        <f>SUM(Month!I199:I201)</f>
        <v>5340.61</v>
      </c>
      <c r="J71" s="57">
        <f>SUM(Month!J199:J201)</f>
        <v>1131.58</v>
      </c>
      <c r="K71" s="60">
        <f>SUM(Month!K199:K201)</f>
        <v>119.16999999999999</v>
      </c>
      <c r="L71" s="60">
        <f>SUM(Month!L199:L201)</f>
        <v>94.87</v>
      </c>
      <c r="M71" s="60">
        <f>SUM(Month!M199:M201)</f>
        <v>312.27</v>
      </c>
    </row>
    <row r="72" spans="1:13">
      <c r="A72" s="58" t="s">
        <v>203</v>
      </c>
      <c r="B72" s="60">
        <f>SUM(Month!B202:B204)</f>
        <v>15666.42</v>
      </c>
      <c r="C72" s="60">
        <f>SUM(Month!C202:C204)</f>
        <v>685.27</v>
      </c>
      <c r="D72" s="60">
        <f>SUM(Month!D202:D204)</f>
        <v>330.28000000000003</v>
      </c>
      <c r="E72" s="60">
        <f>SUM(Month!E202:E204)</f>
        <v>208.97</v>
      </c>
      <c r="F72" s="60">
        <f>SUM(Month!F202:F204)</f>
        <v>3163.02</v>
      </c>
      <c r="G72" s="61">
        <f>SUM(Month!G202:G204)</f>
        <v>2783.5299999999997</v>
      </c>
      <c r="H72" s="57">
        <f>SUM(Month!H202:H204)</f>
        <v>538.42999999999995</v>
      </c>
      <c r="I72" s="61">
        <f>SUM(Month!I202:I204)</f>
        <v>5673.66</v>
      </c>
      <c r="J72" s="57">
        <f>SUM(Month!J202:J204)</f>
        <v>1194.8400000000001</v>
      </c>
      <c r="K72" s="60">
        <f>SUM(Month!K202:K204)</f>
        <v>169.68</v>
      </c>
      <c r="L72" s="60">
        <f>SUM(Month!L202:L204)</f>
        <v>148.74</v>
      </c>
      <c r="M72" s="60">
        <f>SUM(Month!M202:M204)</f>
        <v>372.83</v>
      </c>
    </row>
    <row r="73" spans="1:13">
      <c r="A73" s="58" t="s">
        <v>204</v>
      </c>
      <c r="B73" s="60">
        <f>SUM(Month!B205:B207)</f>
        <v>16044.939999999999</v>
      </c>
      <c r="C73" s="60">
        <f>SUM(Month!C205:C207)</f>
        <v>585.09</v>
      </c>
      <c r="D73" s="60">
        <f>SUM(Month!D205:D207)</f>
        <v>281.14999999999998</v>
      </c>
      <c r="E73" s="60">
        <f>SUM(Month!E205:E207)</f>
        <v>310.48</v>
      </c>
      <c r="F73" s="60">
        <f>SUM(Month!F205:F207)</f>
        <v>3103.07</v>
      </c>
      <c r="G73" s="61">
        <f>SUM(Month!G205:G207)</f>
        <v>3280.3</v>
      </c>
      <c r="H73" s="57">
        <f>SUM(Month!H205:H207)</f>
        <v>537.76</v>
      </c>
      <c r="I73" s="61">
        <f>SUM(Month!I205:I207)</f>
        <v>5701.34</v>
      </c>
      <c r="J73" s="57">
        <f>SUM(Month!J205:J207)</f>
        <v>1346.51</v>
      </c>
      <c r="K73" s="60">
        <f>SUM(Month!K205:K207)</f>
        <v>131.16</v>
      </c>
      <c r="L73" s="60">
        <f>SUM(Month!L205:L207)</f>
        <v>104.12</v>
      </c>
      <c r="M73" s="60">
        <f>SUM(Month!M205:M207)</f>
        <v>392.24999999999994</v>
      </c>
    </row>
    <row r="74" spans="1:13">
      <c r="A74" s="58" t="s">
        <v>205</v>
      </c>
      <c r="B74" s="60">
        <f>SUM(Month!B208:B210)</f>
        <v>16033.940000000002</v>
      </c>
      <c r="C74" s="60">
        <f>SUM(Month!C208:C210)</f>
        <v>686.5</v>
      </c>
      <c r="D74" s="60">
        <f>SUM(Month!D208:D210)</f>
        <v>331.29</v>
      </c>
      <c r="E74" s="60">
        <f>SUM(Month!E208:E210)</f>
        <v>254.12</v>
      </c>
      <c r="F74" s="60">
        <f>SUM(Month!F208:F210)</f>
        <v>3086.25</v>
      </c>
      <c r="G74" s="61">
        <f>SUM(Month!G208:G210)</f>
        <v>2652.29</v>
      </c>
      <c r="H74" s="57">
        <f>SUM(Month!H208:H210)</f>
        <v>1049.3900000000001</v>
      </c>
      <c r="I74" s="61">
        <f>SUM(Month!I208:I210)</f>
        <v>5959.73</v>
      </c>
      <c r="J74" s="57">
        <f>SUM(Month!J208:J210)</f>
        <v>1163.5999999999999</v>
      </c>
      <c r="K74" s="60">
        <f>SUM(Month!K208:K210)</f>
        <v>134.76999999999998</v>
      </c>
      <c r="L74" s="60">
        <f>SUM(Month!L208:L210)</f>
        <v>88.19</v>
      </c>
      <c r="M74" s="60">
        <f>SUM(Month!M208:M210)</f>
        <v>332.39</v>
      </c>
    </row>
    <row r="75" spans="1:13">
      <c r="A75" s="58" t="s">
        <v>206</v>
      </c>
      <c r="B75" s="60">
        <f>SUM(Month!B211:B213)</f>
        <v>15694.899999999998</v>
      </c>
      <c r="C75" s="60">
        <f>SUM(Month!C211:C213)</f>
        <v>825.88</v>
      </c>
      <c r="D75" s="60">
        <f>SUM(Month!D211:D213)</f>
        <v>363.15</v>
      </c>
      <c r="E75" s="60">
        <f>SUM(Month!E211:E213)</f>
        <v>215</v>
      </c>
      <c r="F75" s="60">
        <f>SUM(Month!F211:F213)</f>
        <v>2893.25</v>
      </c>
      <c r="G75" s="61">
        <f>SUM(Month!G211:G213)</f>
        <v>2536.02</v>
      </c>
      <c r="H75" s="57">
        <f>SUM(Month!H211:H213)</f>
        <v>1185.8699999999999</v>
      </c>
      <c r="I75" s="61">
        <f>SUM(Month!I211:I213)</f>
        <v>5575.45</v>
      </c>
      <c r="J75" s="57">
        <f>SUM(Month!J211:J213)</f>
        <v>1204.8</v>
      </c>
      <c r="K75" s="60">
        <f>SUM(Month!K211:K213)</f>
        <v>165.17000000000002</v>
      </c>
      <c r="L75" s="60">
        <f>SUM(Month!L211:L213)</f>
        <v>105.61</v>
      </c>
      <c r="M75" s="60">
        <f>SUM(Month!M211:M213)</f>
        <v>338.17</v>
      </c>
    </row>
    <row r="76" spans="1:13">
      <c r="A76" s="58" t="s">
        <v>207</v>
      </c>
      <c r="B76" s="60">
        <f>SUM(Month!B214:B216)</f>
        <v>15925.009999999998</v>
      </c>
      <c r="C76" s="60">
        <f>SUM(Month!C214:C216)</f>
        <v>694.98</v>
      </c>
      <c r="D76" s="60">
        <f>SUM(Month!D214:D216)</f>
        <v>371.8</v>
      </c>
      <c r="E76" s="60">
        <f>SUM(Month!E214:E216)</f>
        <v>233.10999999999999</v>
      </c>
      <c r="F76" s="60">
        <f>SUM(Month!F214:F216)</f>
        <v>3076.1</v>
      </c>
      <c r="G76" s="61">
        <f>SUM(Month!G214:G216)</f>
        <v>2867.45</v>
      </c>
      <c r="H76" s="57">
        <f>SUM(Month!H214:H216)</f>
        <v>565.56999999999994</v>
      </c>
      <c r="I76" s="61">
        <f>SUM(Month!I214:I216)</f>
        <v>5998</v>
      </c>
      <c r="J76" s="57">
        <f>SUM(Month!J214:J216)</f>
        <v>1292.43</v>
      </c>
      <c r="K76" s="60">
        <f>SUM(Month!K214:K216)</f>
        <v>119.21000000000001</v>
      </c>
      <c r="L76" s="60">
        <f>SUM(Month!L214:L216)</f>
        <v>102.96000000000001</v>
      </c>
      <c r="M76" s="60">
        <f>SUM(Month!M214:M216)</f>
        <v>404.78</v>
      </c>
    </row>
    <row r="77" spans="1:13">
      <c r="A77" s="58" t="s">
        <v>208</v>
      </c>
      <c r="B77" s="60">
        <f>SUM(Month!B217:B219)</f>
        <v>16491.300000000003</v>
      </c>
      <c r="C77" s="60">
        <f>SUM(Month!C217:C219)</f>
        <v>728.79</v>
      </c>
      <c r="D77" s="60">
        <f>SUM(Month!D217:D219)</f>
        <v>309.65999999999997</v>
      </c>
      <c r="E77" s="60">
        <f>SUM(Month!E217:E219)</f>
        <v>287.22000000000003</v>
      </c>
      <c r="F77" s="60">
        <f>SUM(Month!F217:F219)</f>
        <v>3072.4300000000003</v>
      </c>
      <c r="G77" s="61">
        <f>SUM(Month!G217:G219)</f>
        <v>3251.6900000000005</v>
      </c>
      <c r="H77" s="57">
        <f>SUM(Month!H217:H219)</f>
        <v>503.65999999999997</v>
      </c>
      <c r="I77" s="61">
        <f>SUM(Month!I217:I219)</f>
        <v>5976.21</v>
      </c>
      <c r="J77" s="57">
        <f>SUM(Month!J217:J219)</f>
        <v>1463.06</v>
      </c>
      <c r="K77" s="60">
        <f>SUM(Month!K217:K219)</f>
        <v>115.32000000000001</v>
      </c>
      <c r="L77" s="60">
        <f>SUM(Month!L217:L219)</f>
        <v>101.09</v>
      </c>
      <c r="M77" s="60">
        <f>SUM(Month!M217:M219)</f>
        <v>415.53</v>
      </c>
    </row>
    <row r="78" spans="1:13">
      <c r="A78" s="58" t="s">
        <v>209</v>
      </c>
      <c r="B78" s="60">
        <f>SUM(Month!B220:B222)</f>
        <v>16724.16</v>
      </c>
      <c r="C78" s="60">
        <f>SUM(Month!C220:C222)</f>
        <v>860.08999999999992</v>
      </c>
      <c r="D78" s="60">
        <f>SUM(Month!D220:D222)</f>
        <v>357.03999999999996</v>
      </c>
      <c r="E78" s="60">
        <f>SUM(Month!E220:E222)</f>
        <v>459.36</v>
      </c>
      <c r="F78" s="60">
        <f>SUM(Month!F220:F222)</f>
        <v>3040.26</v>
      </c>
      <c r="G78" s="61">
        <f>SUM(Month!G220:G222)</f>
        <v>2676</v>
      </c>
      <c r="H78" s="57">
        <f>SUM(Month!H220:H222)</f>
        <v>933.41</v>
      </c>
      <c r="I78" s="61">
        <f>SUM(Month!I220:I222)</f>
        <v>6106.16</v>
      </c>
      <c r="J78" s="57">
        <f>SUM(Month!J220:J222)</f>
        <v>1314.09</v>
      </c>
      <c r="K78" s="60">
        <f>SUM(Month!K220:K222)</f>
        <v>133.94999999999999</v>
      </c>
      <c r="L78" s="60">
        <f>SUM(Month!L220:L222)</f>
        <v>100.95</v>
      </c>
      <c r="M78" s="60">
        <f>SUM(Month!M220:M222)</f>
        <v>305.8</v>
      </c>
    </row>
    <row r="79" spans="1:13">
      <c r="A79" s="58" t="s">
        <v>210</v>
      </c>
      <c r="B79" s="60">
        <f>SUM(Month!B223:B225)</f>
        <v>16079.490000000002</v>
      </c>
      <c r="C79" s="60">
        <f>SUM(Month!C223:C225)</f>
        <v>834.38</v>
      </c>
      <c r="D79" s="60">
        <f>SUM(Month!D223:D225)</f>
        <v>431.88</v>
      </c>
      <c r="E79" s="60">
        <f>SUM(Month!E223:E225)</f>
        <v>356.18</v>
      </c>
      <c r="F79" s="60">
        <f>SUM(Month!F223:F225)</f>
        <v>2877.17</v>
      </c>
      <c r="G79" s="61">
        <f>SUM(Month!G223:G225)</f>
        <v>2426.21</v>
      </c>
      <c r="H79" s="57">
        <f>SUM(Month!H223:H225)</f>
        <v>1227.4099999999999</v>
      </c>
      <c r="I79" s="61">
        <f>SUM(Month!I223:I225)</f>
        <v>5889.02</v>
      </c>
      <c r="J79" s="57">
        <f>SUM(Month!J223:J225)</f>
        <v>1180.6300000000001</v>
      </c>
      <c r="K79" s="60">
        <f>SUM(Month!K223:K225)</f>
        <v>146.79</v>
      </c>
      <c r="L79" s="60">
        <f>SUM(Month!L223:L225)</f>
        <v>96.61999999999999</v>
      </c>
      <c r="M79" s="60">
        <f>SUM(Month!M223:M225)</f>
        <v>273.92</v>
      </c>
    </row>
    <row r="80" spans="1:13">
      <c r="A80" s="58" t="s">
        <v>211</v>
      </c>
      <c r="B80" s="60">
        <f>SUM(Month!B226:B228)</f>
        <v>16509.29</v>
      </c>
      <c r="C80" s="60">
        <f>SUM(Month!C226:C228)</f>
        <v>807.65</v>
      </c>
      <c r="D80" s="60">
        <f>SUM(Month!D226:D228)</f>
        <v>400.53</v>
      </c>
      <c r="E80" s="60">
        <f>SUM(Month!E226:E228)</f>
        <v>334.48</v>
      </c>
      <c r="F80" s="60">
        <f>SUM(Month!F226:F228)</f>
        <v>3072.45</v>
      </c>
      <c r="G80" s="61">
        <f>SUM(Month!G226:G228)</f>
        <v>2908</v>
      </c>
      <c r="H80" s="57">
        <f>SUM(Month!H226:H228)</f>
        <v>635.61</v>
      </c>
      <c r="I80" s="61">
        <f>SUM(Month!I226:I228)</f>
        <v>6173.24</v>
      </c>
      <c r="J80" s="57">
        <f>SUM(Month!J226:J228)</f>
        <v>1329.92</v>
      </c>
      <c r="K80" s="60">
        <f>SUM(Month!K226:K228)</f>
        <v>149.33999999999997</v>
      </c>
      <c r="L80" s="60">
        <f>SUM(Month!L226:L228)</f>
        <v>98.149999999999991</v>
      </c>
      <c r="M80" s="60">
        <f>SUM(Month!M226:M228)</f>
        <v>376.57</v>
      </c>
    </row>
    <row r="81" spans="1:13">
      <c r="A81" s="58" t="s">
        <v>212</v>
      </c>
      <c r="B81" s="60">
        <f>SUM(Month!B229:B231)</f>
        <v>16800.29</v>
      </c>
      <c r="C81" s="60">
        <f>SUM(Month!C229:C231)</f>
        <v>766.93</v>
      </c>
      <c r="D81" s="60">
        <f>SUM(Month!D229:D231)</f>
        <v>378.66999999999996</v>
      </c>
      <c r="E81" s="60">
        <f>SUM(Month!E229:E231)</f>
        <v>278.89</v>
      </c>
      <c r="F81" s="60">
        <f>SUM(Month!F229:F231)</f>
        <v>3013.9300000000003</v>
      </c>
      <c r="G81" s="61">
        <f>SUM(Month!G229:G231)</f>
        <v>3312.71</v>
      </c>
      <c r="H81" s="57">
        <f>SUM(Month!H229:H231)</f>
        <v>545.88</v>
      </c>
      <c r="I81" s="61">
        <f>SUM(Month!I229:I231)</f>
        <v>6167.36</v>
      </c>
      <c r="J81" s="57">
        <f>SUM(Month!J229:J231)</f>
        <v>1423.87</v>
      </c>
      <c r="K81" s="60">
        <f>SUM(Month!K229:K231)</f>
        <v>141.62</v>
      </c>
      <c r="L81" s="60">
        <f>SUM(Month!L229:L231)</f>
        <v>112.47</v>
      </c>
      <c r="M81" s="60">
        <f>SUM(Month!M229:M231)</f>
        <v>399.40999999999997</v>
      </c>
    </row>
    <row r="82" spans="1:13">
      <c r="A82" s="58" t="s">
        <v>213</v>
      </c>
      <c r="B82" s="60">
        <f>SUM(Month!B232:B234)</f>
        <v>16804.5</v>
      </c>
      <c r="C82" s="60">
        <f>SUM(Month!C232:C234)</f>
        <v>784.79</v>
      </c>
      <c r="D82" s="60">
        <f>SUM(Month!D232:D234)</f>
        <v>437.44</v>
      </c>
      <c r="E82" s="60">
        <f>SUM(Month!E232:E234)</f>
        <v>324.97000000000003</v>
      </c>
      <c r="F82" s="60">
        <f>SUM(Month!F232:F234)</f>
        <v>2987.6</v>
      </c>
      <c r="G82" s="61">
        <f>SUM(Month!G232:G234)</f>
        <v>2692.5</v>
      </c>
      <c r="H82" s="57">
        <f>SUM(Month!H232:H234)</f>
        <v>1039.18</v>
      </c>
      <c r="I82" s="61">
        <f>SUM(Month!I232:I234)</f>
        <v>6418.88</v>
      </c>
      <c r="J82" s="57">
        <f>SUM(Month!J232:J234)</f>
        <v>1330.3500000000001</v>
      </c>
      <c r="K82" s="60">
        <f>SUM(Month!K232:K234)</f>
        <v>99.779999999999987</v>
      </c>
      <c r="L82" s="60">
        <f>SUM(Month!L232:L234)</f>
        <v>100.31</v>
      </c>
      <c r="M82" s="60">
        <f>SUM(Month!M232:M234)</f>
        <v>277.49</v>
      </c>
    </row>
    <row r="83" spans="1:13">
      <c r="A83" s="58" t="s">
        <v>214</v>
      </c>
      <c r="B83" s="60">
        <f>SUM(Month!B235:B237)</f>
        <v>16433.810000000001</v>
      </c>
      <c r="C83" s="60">
        <f>SUM(Month!C235:C237)</f>
        <v>785.44</v>
      </c>
      <c r="D83" s="60">
        <f>SUM(Month!D235:D237)</f>
        <v>441.2</v>
      </c>
      <c r="E83" s="60">
        <f>SUM(Month!E235:E237)</f>
        <v>357.1</v>
      </c>
      <c r="F83" s="60">
        <f>SUM(Month!F235:F237)</f>
        <v>2815</v>
      </c>
      <c r="G83" s="61">
        <f>SUM(Month!G235:G237)</f>
        <v>2813.92</v>
      </c>
      <c r="H83" s="57">
        <f>SUM(Month!H235:H237)</f>
        <v>1185.23</v>
      </c>
      <c r="I83" s="61">
        <f>SUM(Month!I235:I237)</f>
        <v>5903.26</v>
      </c>
      <c r="J83" s="57">
        <f>SUM(Month!J235:J237)</f>
        <v>1210.0999999999999</v>
      </c>
      <c r="K83" s="60">
        <f>SUM(Month!K235:K237)</f>
        <v>144.43</v>
      </c>
      <c r="L83" s="60">
        <f>SUM(Month!L235:L237)</f>
        <v>95.18</v>
      </c>
      <c r="M83" s="60">
        <f>SUM(Month!M235:M237)</f>
        <v>356.12</v>
      </c>
    </row>
    <row r="84" spans="1:13">
      <c r="A84" s="58" t="s">
        <v>215</v>
      </c>
      <c r="B84" s="60">
        <f>SUM(Month!B238:B240)</f>
        <v>16823.509999999998</v>
      </c>
      <c r="C84" s="60">
        <f>SUM(Month!C238:C240)</f>
        <v>733.62</v>
      </c>
      <c r="D84" s="60">
        <f>SUM(Month!D238:D240)</f>
        <v>435.6</v>
      </c>
      <c r="E84" s="60">
        <f>SUM(Month!E238:E240)</f>
        <v>323.11</v>
      </c>
      <c r="F84" s="60">
        <f>SUM(Month!F238:F240)</f>
        <v>3063.39</v>
      </c>
      <c r="G84" s="61">
        <f>SUM(Month!G238:G240)</f>
        <v>3125.92</v>
      </c>
      <c r="H84" s="57">
        <f>SUM(Month!H238:H240)</f>
        <v>596.87</v>
      </c>
      <c r="I84" s="61">
        <f>SUM(Month!I238:I240)</f>
        <v>6279.7099999999991</v>
      </c>
      <c r="J84" s="57">
        <f>SUM(Month!J238:J240)</f>
        <v>1370.75</v>
      </c>
      <c r="K84" s="60">
        <f>SUM(Month!K238:K240)</f>
        <v>143.83000000000001</v>
      </c>
      <c r="L84" s="60">
        <f>SUM(Month!L238:L240)</f>
        <v>102.89</v>
      </c>
      <c r="M84" s="60">
        <f>SUM(Month!M238:M240)</f>
        <v>449.35</v>
      </c>
    </row>
    <row r="85" spans="1:13">
      <c r="A85" s="58" t="s">
        <v>216</v>
      </c>
      <c r="B85" s="60">
        <f>SUM(Month!B241:B243)</f>
        <v>17019.09</v>
      </c>
      <c r="C85" s="60">
        <f>SUM(Month!C241:C243)</f>
        <v>851.65</v>
      </c>
      <c r="D85" s="60">
        <f>SUM(Month!D241:D243)</f>
        <v>391.03000000000003</v>
      </c>
      <c r="E85" s="60">
        <f>SUM(Month!E241:E243)</f>
        <v>313.32</v>
      </c>
      <c r="F85" s="60">
        <f>SUM(Month!F241:F243)</f>
        <v>2972.2400000000002</v>
      </c>
      <c r="G85" s="61">
        <f>SUM(Month!G241:G243)</f>
        <v>3402.25</v>
      </c>
      <c r="H85" s="57">
        <f>SUM(Month!H241:H243)</f>
        <v>470.32</v>
      </c>
      <c r="I85" s="61">
        <f>SUM(Month!I241:I243)</f>
        <v>6265.46</v>
      </c>
      <c r="J85" s="57">
        <f>SUM(Month!J241:J243)</f>
        <v>1430.5900000000001</v>
      </c>
      <c r="K85" s="60">
        <f>SUM(Month!K241:K243)</f>
        <v>137.21</v>
      </c>
      <c r="L85" s="60">
        <f>SUM(Month!L241:L243)</f>
        <v>111.31</v>
      </c>
      <c r="M85" s="60">
        <f>SUM(Month!M241:M243)</f>
        <v>421.93000000000006</v>
      </c>
    </row>
    <row r="86" spans="1:13">
      <c r="A86" s="58" t="s">
        <v>217</v>
      </c>
      <c r="B86" s="60">
        <f>SUM(Month!B244:B246)</f>
        <v>17041.47</v>
      </c>
      <c r="C86" s="60">
        <f>SUM(Month!C244:C246)</f>
        <v>760.93000000000006</v>
      </c>
      <c r="D86" s="60">
        <f>SUM(Month!D244:D246)</f>
        <v>399.70999999999992</v>
      </c>
      <c r="E86" s="60">
        <f>SUM(Month!E244:E246)</f>
        <v>354.53999999999996</v>
      </c>
      <c r="F86" s="60">
        <f>SUM(Month!F244:F246)</f>
        <v>2942.78</v>
      </c>
      <c r="G86" s="61">
        <f>SUM(Month!G244:G246)</f>
        <v>2843.7799999999997</v>
      </c>
      <c r="H86" s="57">
        <f>SUM(Month!H244:H246)</f>
        <v>1059.68</v>
      </c>
      <c r="I86" s="61">
        <f>SUM(Month!I244:I246)</f>
        <v>6462.49</v>
      </c>
      <c r="J86" s="57">
        <f>SUM(Month!J244:J246)</f>
        <v>1343.16</v>
      </c>
      <c r="K86" s="60">
        <f>SUM(Month!K244:K246)</f>
        <v>131.88999999999999</v>
      </c>
      <c r="L86" s="60">
        <f>SUM(Month!L244:L246)</f>
        <v>104.47</v>
      </c>
      <c r="M86" s="60">
        <f>SUM(Month!M244:M246)</f>
        <v>404.42999999999995</v>
      </c>
    </row>
    <row r="87" spans="1:13">
      <c r="A87" s="58" t="s">
        <v>218</v>
      </c>
      <c r="B87" s="60">
        <f>SUM(Month!B247:B249)</f>
        <v>16021.93</v>
      </c>
      <c r="C87" s="60">
        <f>SUM(Month!C247:C249)</f>
        <v>814.75</v>
      </c>
      <c r="D87" s="60">
        <f>SUM(Month!D247:D249)</f>
        <v>374.64</v>
      </c>
      <c r="E87" s="60">
        <f>SUM(Month!E247:E249)</f>
        <v>334.23</v>
      </c>
      <c r="F87" s="60">
        <f>SUM(Month!F247:F249)</f>
        <v>2698.71</v>
      </c>
      <c r="G87" s="61">
        <f>SUM(Month!G247:G249)</f>
        <v>2775.9700000000003</v>
      </c>
      <c r="H87" s="57">
        <f>SUM(Month!H247:H249)</f>
        <v>1258.25</v>
      </c>
      <c r="I87" s="61">
        <f>SUM(Month!I247:I249)</f>
        <v>5830.3099999999995</v>
      </c>
      <c r="J87" s="57">
        <f>SUM(Month!J247:J249)</f>
        <v>1175.5500000000002</v>
      </c>
      <c r="K87" s="60">
        <f>SUM(Month!K247:K249)</f>
        <v>128</v>
      </c>
      <c r="L87" s="60">
        <f>SUM(Month!L247:L249)</f>
        <v>91.47</v>
      </c>
      <c r="M87" s="60">
        <f>SUM(Month!M247:M249)</f>
        <v>313.75</v>
      </c>
    </row>
    <row r="88" spans="1:13">
      <c r="A88" s="58" t="s">
        <v>219</v>
      </c>
      <c r="B88" s="60">
        <f>SUM(Month!B250:B252)</f>
        <v>16882.98</v>
      </c>
      <c r="C88" s="60">
        <f>SUM(Month!C250:C252)</f>
        <v>847.36</v>
      </c>
      <c r="D88" s="60">
        <f>SUM(Month!D250:D252)</f>
        <v>366.47</v>
      </c>
      <c r="E88" s="60">
        <f>SUM(Month!E250:E252)</f>
        <v>257.05</v>
      </c>
      <c r="F88" s="60">
        <f>SUM(Month!F250:F252)</f>
        <v>3010.28</v>
      </c>
      <c r="G88" s="61">
        <f>SUM(Month!G250:G252)</f>
        <v>3151.04</v>
      </c>
      <c r="H88" s="57">
        <f>SUM(Month!H250:H252)</f>
        <v>595.95000000000005</v>
      </c>
      <c r="I88" s="61">
        <f>SUM(Month!I250:I252)</f>
        <v>6310.73</v>
      </c>
      <c r="J88" s="57">
        <f>SUM(Month!J250:J252)</f>
        <v>1422.44</v>
      </c>
      <c r="K88" s="60">
        <f>SUM(Month!K250:K252)</f>
        <v>108.08</v>
      </c>
      <c r="L88" s="60">
        <f>SUM(Month!L250:L252)</f>
        <v>100.13</v>
      </c>
      <c r="M88" s="60">
        <f>SUM(Month!M250:M252)</f>
        <v>428.28</v>
      </c>
    </row>
    <row r="89" spans="1:13">
      <c r="A89" s="58" t="s">
        <v>220</v>
      </c>
      <c r="B89" s="60">
        <f>SUM(Month!B253:B255)</f>
        <v>16862.900000000001</v>
      </c>
      <c r="C89" s="60">
        <f>SUM(Month!C253:C255)</f>
        <v>774.19</v>
      </c>
      <c r="D89" s="60">
        <f>SUM(Month!D253:D255)</f>
        <v>328.35</v>
      </c>
      <c r="E89" s="60">
        <f>SUM(Month!E253:E255)</f>
        <v>297.13</v>
      </c>
      <c r="F89" s="60">
        <f>SUM(Month!F253:F255)</f>
        <v>2937.1400000000003</v>
      </c>
      <c r="G89" s="61">
        <f>SUM(Month!G253:G255)</f>
        <v>3501.71</v>
      </c>
      <c r="H89" s="57">
        <f>SUM(Month!H253:H255)</f>
        <v>500.64</v>
      </c>
      <c r="I89" s="61">
        <f>SUM(Month!I253:I255)</f>
        <v>6177.42</v>
      </c>
      <c r="J89" s="57">
        <f>SUM(Month!J253:J255)</f>
        <v>1459</v>
      </c>
      <c r="K89" s="60">
        <f>SUM(Month!K253:K255)</f>
        <v>90.73</v>
      </c>
      <c r="L89" s="60">
        <f>SUM(Month!L253:L255)</f>
        <v>91.56</v>
      </c>
      <c r="M89" s="60">
        <f>SUM(Month!M253:M255)</f>
        <v>467.14</v>
      </c>
    </row>
    <row r="90" spans="1:13">
      <c r="A90" s="58" t="s">
        <v>221</v>
      </c>
      <c r="B90" s="60">
        <f>SUM(Month!B256:B258)</f>
        <v>16626.45</v>
      </c>
      <c r="C90" s="60">
        <f>SUM(Month!C256:C258)</f>
        <v>682.13</v>
      </c>
      <c r="D90" s="60">
        <f>SUM(Month!D256:D258)</f>
        <v>376.44000000000005</v>
      </c>
      <c r="E90" s="60">
        <f>SUM(Month!E256:E258)</f>
        <v>287.38</v>
      </c>
      <c r="F90" s="60">
        <f>SUM(Month!F256:F258)</f>
        <v>2937.87</v>
      </c>
      <c r="G90" s="61">
        <f>SUM(Month!G256:G258)</f>
        <v>2843.44</v>
      </c>
      <c r="H90" s="57">
        <f>SUM(Month!H256:H258)</f>
        <v>1080.3</v>
      </c>
      <c r="I90" s="61">
        <f>SUM(Month!I256:I258)</f>
        <v>6308.2100000000009</v>
      </c>
      <c r="J90" s="57">
        <f>SUM(Month!J256:J258)</f>
        <v>1293.57</v>
      </c>
      <c r="K90" s="60">
        <f>SUM(Month!K256:K258)</f>
        <v>123.68</v>
      </c>
      <c r="L90" s="60">
        <f>SUM(Month!L256:L258)</f>
        <v>86.31</v>
      </c>
      <c r="M90" s="60">
        <f>SUM(Month!M256:M258)</f>
        <v>392.28999999999996</v>
      </c>
    </row>
    <row r="91" spans="1:13">
      <c r="A91" s="58" t="s">
        <v>222</v>
      </c>
      <c r="B91" s="60">
        <f>SUM(Month!B259:B261)</f>
        <v>16038.710000000001</v>
      </c>
      <c r="C91" s="60">
        <f>SUM(Month!C259:C261)</f>
        <v>813.79</v>
      </c>
      <c r="D91" s="60">
        <f>SUM(Month!D259:D261)</f>
        <v>344.86</v>
      </c>
      <c r="E91" s="60">
        <f>SUM(Month!E259:E261)</f>
        <v>298.82</v>
      </c>
      <c r="F91" s="60">
        <f>SUM(Month!F259:F261)</f>
        <v>2824.51</v>
      </c>
      <c r="G91" s="61">
        <f>SUM(Month!G259:G261)</f>
        <v>2813.2799999999997</v>
      </c>
      <c r="H91" s="57">
        <f>SUM(Month!H259:H261)</f>
        <v>1114.28</v>
      </c>
      <c r="I91" s="61">
        <f>SUM(Month!I259:I261)</f>
        <v>5770.79</v>
      </c>
      <c r="J91" s="57">
        <f>SUM(Month!J259:J261)</f>
        <v>1215.1499999999999</v>
      </c>
      <c r="K91" s="60">
        <f>SUM(Month!K259:K261)</f>
        <v>84.56</v>
      </c>
      <c r="L91" s="60">
        <f>SUM(Month!L259:L261)</f>
        <v>100.94</v>
      </c>
      <c r="M91" s="60">
        <f>SUM(Month!M259:M261)</f>
        <v>399.15</v>
      </c>
    </row>
    <row r="92" spans="1:13">
      <c r="A92" s="58" t="s">
        <v>223</v>
      </c>
      <c r="B92" s="60">
        <f>SUM(Month!B262:B264)</f>
        <v>16615.41</v>
      </c>
      <c r="C92" s="60">
        <f>SUM(Month!C262:C264)</f>
        <v>842.08999999999992</v>
      </c>
      <c r="D92" s="60">
        <f>SUM(Month!D262:D264)</f>
        <v>333.98</v>
      </c>
      <c r="E92" s="60">
        <f>SUM(Month!E262:E264)</f>
        <v>339.85</v>
      </c>
      <c r="F92" s="60">
        <f>SUM(Month!F262:F264)</f>
        <v>2981.02</v>
      </c>
      <c r="G92" s="61">
        <f>SUM(Month!G262:G264)</f>
        <v>3233.82</v>
      </c>
      <c r="H92" s="57">
        <f>SUM(Month!H262:H264)</f>
        <v>666.21</v>
      </c>
      <c r="I92" s="61">
        <f>SUM(Month!I262:I264)</f>
        <v>6057.53</v>
      </c>
      <c r="J92" s="57">
        <f>SUM(Month!J262:J264)</f>
        <v>1317.5099999999998</v>
      </c>
      <c r="K92" s="60">
        <f>SUM(Month!K262:K264)</f>
        <v>89.48</v>
      </c>
      <c r="L92" s="60">
        <f>SUM(Month!L262:L264)</f>
        <v>94.44</v>
      </c>
      <c r="M92" s="60">
        <f>SUM(Month!M262:M264)</f>
        <v>425.55</v>
      </c>
    </row>
    <row r="93" spans="1:13">
      <c r="A93" s="58" t="s">
        <v>224</v>
      </c>
      <c r="B93" s="60">
        <f>SUM(Month!B265:B267)</f>
        <v>16173.31</v>
      </c>
      <c r="C93" s="60">
        <f>SUM(Month!C265:C267)</f>
        <v>666.1</v>
      </c>
      <c r="D93" s="60">
        <f>SUM(Month!D265:D267)</f>
        <v>214.09</v>
      </c>
      <c r="E93" s="60">
        <f>SUM(Month!E265:E267)</f>
        <v>310.14</v>
      </c>
      <c r="F93" s="60">
        <f>SUM(Month!F265:F267)</f>
        <v>2955.42</v>
      </c>
      <c r="G93" s="61">
        <f>SUM(Month!G265:G267)</f>
        <v>3347.0999999999995</v>
      </c>
      <c r="H93" s="57">
        <f>SUM(Month!H265:H267)</f>
        <v>485</v>
      </c>
      <c r="I93" s="61">
        <f>SUM(Month!I265:I267)</f>
        <v>5955.24</v>
      </c>
      <c r="J93" s="57">
        <f>SUM(Month!J265:J267)</f>
        <v>1399.97</v>
      </c>
      <c r="K93" s="60">
        <f>SUM(Month!K265:K267)</f>
        <v>75.75</v>
      </c>
      <c r="L93" s="60">
        <f>SUM(Month!L265:L267)</f>
        <v>83.27</v>
      </c>
      <c r="M93" s="60">
        <f>SUM(Month!M265:M267)</f>
        <v>465.56000000000006</v>
      </c>
    </row>
    <row r="94" spans="1:13">
      <c r="A94" s="58" t="s">
        <v>225</v>
      </c>
      <c r="B94" s="60">
        <f>SUM(Month!B268:B270)</f>
        <v>16232.18</v>
      </c>
      <c r="C94" s="60">
        <f>SUM(Month!C268:C270)</f>
        <v>902.13</v>
      </c>
      <c r="D94" s="60">
        <f>SUM(Month!D268:D270)</f>
        <v>112.91999999999999</v>
      </c>
      <c r="E94" s="60">
        <f>SUM(Month!E268:E270)</f>
        <v>264.61</v>
      </c>
      <c r="F94" s="60">
        <f>SUM(Month!F268:F270)</f>
        <v>2952.4700000000003</v>
      </c>
      <c r="G94" s="61">
        <f>SUM(Month!G268:G270)</f>
        <v>2914.4300000000003</v>
      </c>
      <c r="H94" s="57">
        <f>SUM(Month!H268:H270)</f>
        <v>1098.1099999999999</v>
      </c>
      <c r="I94" s="61">
        <f>SUM(Month!I268:I270)</f>
        <v>6022.52</v>
      </c>
      <c r="J94" s="57">
        <f>SUM(Month!J268:J270)</f>
        <v>1285.4899999999998</v>
      </c>
      <c r="K94" s="60">
        <f>SUM(Month!K268:K270)</f>
        <v>77.86</v>
      </c>
      <c r="L94" s="60">
        <f>SUM(Month!L268:L270)</f>
        <v>79.52</v>
      </c>
      <c r="M94" s="60">
        <f>SUM(Month!M268:M270)</f>
        <v>372.26000000000005</v>
      </c>
    </row>
    <row r="95" spans="1:13">
      <c r="A95" s="58" t="s">
        <v>226</v>
      </c>
      <c r="B95" s="60">
        <f>SUM(Month!B271:B273)</f>
        <v>15608.830000000002</v>
      </c>
      <c r="C95" s="60">
        <f>SUM(Month!C271:C273)</f>
        <v>826.38999999999987</v>
      </c>
      <c r="D95" s="60">
        <f>SUM(Month!D271:D273)</f>
        <v>311.31</v>
      </c>
      <c r="E95" s="60">
        <f>SUM(Month!E271:E273)</f>
        <v>445.70000000000005</v>
      </c>
      <c r="F95" s="60">
        <f>SUM(Month!F271:F273)</f>
        <v>2826.5</v>
      </c>
      <c r="G95" s="61">
        <f>SUM(Month!G271:G273)</f>
        <v>2508.8599999999997</v>
      </c>
      <c r="H95" s="57">
        <f>SUM(Month!H271:H273)</f>
        <v>1319.87</v>
      </c>
      <c r="I95" s="61">
        <f>SUM(Month!I271:I273)</f>
        <v>5654.86</v>
      </c>
      <c r="J95" s="57">
        <f>SUM(Month!J271:J273)</f>
        <v>1060.26</v>
      </c>
      <c r="K95" s="60">
        <f>SUM(Month!K271:K273)</f>
        <v>56.22</v>
      </c>
      <c r="L95" s="60">
        <f>SUM(Month!L271:L273)</f>
        <v>74.64</v>
      </c>
      <c r="M95" s="60">
        <f>SUM(Month!M271:M273)</f>
        <v>336.22</v>
      </c>
    </row>
    <row r="96" spans="1:13">
      <c r="A96" s="58" t="s">
        <v>227</v>
      </c>
      <c r="B96" s="60">
        <f>SUM(Month!B274:B276)</f>
        <v>9245.9900000000016</v>
      </c>
      <c r="C96" s="60">
        <f>SUM(Month!C274:C276)</f>
        <v>584.95000000000005</v>
      </c>
      <c r="D96" s="60">
        <f>SUM(Month!D274:D276)</f>
        <v>277.03999999999996</v>
      </c>
      <c r="E96" s="60">
        <f>SUM(Month!E274:E276)</f>
        <v>423.59999999999997</v>
      </c>
      <c r="F96" s="60">
        <f>SUM(Month!F274:F276)</f>
        <v>1485.0900000000001</v>
      </c>
      <c r="G96" s="61">
        <f>SUM(Month!G274:G276)</f>
        <v>486.23</v>
      </c>
      <c r="H96" s="57">
        <f>SUM(Month!H274:H276)</f>
        <v>867.13000000000011</v>
      </c>
      <c r="I96" s="61">
        <f>SUM(Month!I274:I276)</f>
        <v>3551.9700000000003</v>
      </c>
      <c r="J96" s="57">
        <f>SUM(Month!J274:J276)</f>
        <v>937.11</v>
      </c>
      <c r="K96" s="60">
        <f>SUM(Month!K274:K276)</f>
        <v>74.419999999999987</v>
      </c>
      <c r="L96" s="60">
        <f>SUM(Month!L274:L276)</f>
        <v>56.7</v>
      </c>
      <c r="M96" s="60">
        <f>SUM(Month!M274:M276)</f>
        <v>318.74</v>
      </c>
    </row>
    <row r="97" spans="1:13">
      <c r="A97" s="58" t="s">
        <v>228</v>
      </c>
      <c r="B97" s="60">
        <f>SUM(Month!B277:B279)</f>
        <v>12238.5</v>
      </c>
      <c r="C97" s="60">
        <f>SUM(Month!C277:C279)</f>
        <v>640.09999999999991</v>
      </c>
      <c r="D97" s="60">
        <f>SUM(Month!D277:D279)</f>
        <v>232.89000000000001</v>
      </c>
      <c r="E97" s="60">
        <f>SUM(Month!E277:E279)</f>
        <v>352.47</v>
      </c>
      <c r="F97" s="60">
        <f>SUM(Month!F277:F279)</f>
        <v>2443.62</v>
      </c>
      <c r="G97" s="61">
        <f>SUM(Month!G277:G279)</f>
        <v>1097.1999999999998</v>
      </c>
      <c r="H97" s="57">
        <f>SUM(Month!H277:H279)</f>
        <v>297.14</v>
      </c>
      <c r="I97" s="61">
        <f>SUM(Month!I277:I279)</f>
        <v>5103.7700000000004</v>
      </c>
      <c r="J97" s="57">
        <f>SUM(Month!J277:J279)</f>
        <v>1254.08</v>
      </c>
      <c r="K97" s="60">
        <f>SUM(Month!K277:K279)</f>
        <v>60.660000000000004</v>
      </c>
      <c r="L97" s="60">
        <f>SUM(Month!L277:L279)</f>
        <v>78.62</v>
      </c>
      <c r="M97" s="60">
        <f>SUM(Month!M277:M279)</f>
        <v>479.12</v>
      </c>
    </row>
    <row r="98" spans="1:13">
      <c r="A98" s="58" t="s">
        <v>229</v>
      </c>
      <c r="B98" s="60">
        <f>SUM(Month!B280:B282)</f>
        <v>12697.27</v>
      </c>
      <c r="C98" s="60">
        <f>SUM(Month!C280:C282)</f>
        <v>666.13</v>
      </c>
      <c r="D98" s="60">
        <f>SUM(Month!D280:D282)</f>
        <v>293.47000000000003</v>
      </c>
      <c r="E98" s="60">
        <f>SUM(Month!E280:E282)</f>
        <v>88.53</v>
      </c>
      <c r="F98" s="60">
        <f>SUM(Month!F280:F282)</f>
        <v>2389.27</v>
      </c>
      <c r="G98" s="61">
        <f>SUM(Month!G280:G282)</f>
        <v>1007.29</v>
      </c>
      <c r="H98" s="57">
        <f>SUM(Month!H280:H282)</f>
        <v>1023.85</v>
      </c>
      <c r="I98" s="61">
        <f>SUM(Month!I280:I282)</f>
        <v>5382.91</v>
      </c>
      <c r="J98" s="57">
        <f>SUM(Month!J280:J282)</f>
        <v>1116.95</v>
      </c>
      <c r="K98" s="60">
        <f>SUM(Month!K280:K282)</f>
        <v>69.92</v>
      </c>
      <c r="L98" s="60">
        <f>SUM(Month!L280:L282)</f>
        <v>83.07</v>
      </c>
      <c r="M98" s="60">
        <f>SUM(Month!M280:M282)</f>
        <v>436.80999999999995</v>
      </c>
    </row>
    <row r="99" spans="1:13">
      <c r="A99" s="58" t="s">
        <v>230</v>
      </c>
      <c r="B99" s="60">
        <f>SUM(Month!B283:B285)</f>
        <v>11284.27</v>
      </c>
      <c r="C99" s="60">
        <f>SUM(Month!C283:C285)</f>
        <v>735.98</v>
      </c>
      <c r="D99" s="60">
        <f>SUM(Month!D283:D285)</f>
        <v>315.01</v>
      </c>
      <c r="E99" s="60">
        <f>SUM(Month!E283:E285)</f>
        <v>63.97</v>
      </c>
      <c r="F99" s="60">
        <f>SUM(Month!F283:F285)</f>
        <v>1829.56</v>
      </c>
      <c r="G99" s="61">
        <f>SUM(Month!G283:G285)</f>
        <v>728.41</v>
      </c>
      <c r="H99" s="57">
        <f>SUM(Month!H283:H285)</f>
        <v>1238.9299999999998</v>
      </c>
      <c r="I99" s="61">
        <f>SUM(Month!I283:I285)</f>
        <v>4565.6399999999994</v>
      </c>
      <c r="J99" s="57">
        <f>SUM(Month!J283:J285)</f>
        <v>1146.5</v>
      </c>
      <c r="K99" s="60">
        <f>SUM(Month!K283:K285)</f>
        <v>70.83</v>
      </c>
      <c r="L99" s="60">
        <f>SUM(Month!L283:L285)</f>
        <v>71.900000000000006</v>
      </c>
      <c r="M99" s="60">
        <f>SUM(Month!M283:M285)</f>
        <v>374.84000000000003</v>
      </c>
    </row>
    <row r="100" spans="1:13">
      <c r="A100" s="58" t="s">
        <v>231</v>
      </c>
      <c r="B100" s="60">
        <f>SUM(Month!B286:B288)</f>
        <v>12716.060000000001</v>
      </c>
      <c r="C100" s="60">
        <f>SUM(Month!C286:C288)</f>
        <v>656.51</v>
      </c>
      <c r="D100" s="60">
        <f>SUM(Month!D286:D288)</f>
        <v>106.57</v>
      </c>
      <c r="E100" s="60">
        <f>SUM(Month!E286:E288)</f>
        <v>87.1</v>
      </c>
      <c r="F100" s="60">
        <f>SUM(Month!F286:F288)</f>
        <v>2651.87</v>
      </c>
      <c r="G100" s="61">
        <f>SUM(Month!G286:G288)</f>
        <v>850.55</v>
      </c>
      <c r="H100" s="57">
        <f>SUM(Month!H286:H288)</f>
        <v>732.01</v>
      </c>
      <c r="I100" s="61">
        <f>SUM(Month!I286:I288)</f>
        <v>5556.25</v>
      </c>
      <c r="J100" s="57">
        <f>SUM(Month!J286:J288)</f>
        <v>1259.0999999999999</v>
      </c>
      <c r="K100" s="60">
        <f>SUM(Month!K286:K288)</f>
        <v>58.74</v>
      </c>
      <c r="L100" s="60">
        <f>SUM(Month!L286:L288)</f>
        <v>73.72</v>
      </c>
      <c r="M100" s="60">
        <f>SUM(Month!M286:M288)</f>
        <v>531.91000000000008</v>
      </c>
    </row>
    <row r="101" spans="1:13">
      <c r="A101" s="68" t="s">
        <v>557</v>
      </c>
      <c r="B101" s="60">
        <f>SUM(Month!B289:B291)</f>
        <v>13446.849999999999</v>
      </c>
      <c r="C101" s="60">
        <f>SUM(Month!C289:C291)</f>
        <v>667.41</v>
      </c>
      <c r="D101" s="60">
        <f>SUM(Month!D289:D291)</f>
        <v>254.34999999999997</v>
      </c>
      <c r="E101" s="60">
        <f>SUM(Month!E289:E291)</f>
        <v>15.580000000000002</v>
      </c>
      <c r="F101" s="60">
        <f>SUM(Month!F289:F291)</f>
        <v>2864.59</v>
      </c>
      <c r="G101" s="61">
        <f>SUM(Month!G289:G291)</f>
        <v>1320.5</v>
      </c>
      <c r="H101" s="57">
        <f>SUM(Month!H289:H291)</f>
        <v>497.98</v>
      </c>
      <c r="I101" s="61">
        <f>SUM(Month!I289:I291)</f>
        <v>5714.92</v>
      </c>
      <c r="J101" s="57">
        <f>SUM(Month!J289:J291)</f>
        <v>1288.18</v>
      </c>
      <c r="K101" s="60">
        <f>SUM(Month!K289:K291)</f>
        <v>49.9</v>
      </c>
      <c r="L101" s="60">
        <f>SUM(Month!L289:L291)</f>
        <v>71.040000000000006</v>
      </c>
      <c r="M101" s="60">
        <f>SUM(Month!M289:M291)</f>
        <v>511.31</v>
      </c>
    </row>
    <row r="102" spans="1:13">
      <c r="A102" s="68" t="s">
        <v>571</v>
      </c>
      <c r="B102" s="60">
        <f>SUM(Month!B292:B294)</f>
        <v>14423.84</v>
      </c>
      <c r="C102" s="60">
        <f>SUM(Month!C292:C294)</f>
        <v>750.24</v>
      </c>
      <c r="D102" s="60">
        <f>SUM(Month!D292:D294)</f>
        <v>226.71</v>
      </c>
      <c r="E102" s="60">
        <f>SUM(Month!E292:E294)</f>
        <v>10.42</v>
      </c>
      <c r="F102" s="60">
        <f>SUM(Month!F292:F294)</f>
        <v>2813.36</v>
      </c>
      <c r="G102" s="61">
        <f>SUM(Month!G292:G294)</f>
        <v>1773.48</v>
      </c>
      <c r="H102" s="57">
        <f>SUM(Month!H292:H294)</f>
        <v>1016.77</v>
      </c>
      <c r="I102" s="61">
        <f>SUM(Month!I292:I294)</f>
        <v>5890.3899999999994</v>
      </c>
      <c r="J102" s="57">
        <f>SUM(Month!J292:J294)</f>
        <v>1191.0500000000002</v>
      </c>
      <c r="K102" s="60">
        <f>SUM(Month!K292:K294)</f>
        <v>64.959999999999994</v>
      </c>
      <c r="L102" s="60">
        <f>SUM(Month!L292:L294)</f>
        <v>83.72</v>
      </c>
      <c r="M102" s="60">
        <f>SUM(Month!M292:M294)</f>
        <v>433.71000000000004</v>
      </c>
    </row>
    <row r="103" spans="1:13">
      <c r="A103" s="68" t="s">
        <v>577</v>
      </c>
      <c r="B103" s="98">
        <f>SUM(Month!B295:B297)</f>
        <v>13411.05</v>
      </c>
      <c r="C103" s="98">
        <f>SUM(Month!C295:C297)</f>
        <v>817.38000000000011</v>
      </c>
      <c r="D103" s="98">
        <f>SUM(Month!D295:D297)</f>
        <v>162.78</v>
      </c>
      <c r="E103" s="98">
        <f>SUM(Month!E295:E297)</f>
        <v>6.8</v>
      </c>
      <c r="F103" s="98">
        <f>SUM(Month!F295:F297)</f>
        <v>2569.41</v>
      </c>
      <c r="G103" s="99">
        <f>SUM(Month!G295:G297)</f>
        <v>1644.03</v>
      </c>
      <c r="H103" s="100">
        <f>SUM(Month!H295:H297)</f>
        <v>1105.8699999999999</v>
      </c>
      <c r="I103" s="99">
        <f>SUM(Month!I295:I297)</f>
        <v>5263.38</v>
      </c>
      <c r="J103" s="100">
        <f>SUM(Month!J295:J297)</f>
        <v>1164.5999999999999</v>
      </c>
      <c r="K103" s="98">
        <f>SUM(Month!K295:K297)</f>
        <v>74.94</v>
      </c>
      <c r="L103" s="98">
        <f>SUM(Month!L295:L297)</f>
        <v>67.27</v>
      </c>
      <c r="M103" s="98">
        <f>SUM(Month!M295:M297)</f>
        <v>376.71</v>
      </c>
    </row>
    <row r="104" spans="1:13">
      <c r="A104" s="68" t="s">
        <v>578</v>
      </c>
      <c r="B104" s="98">
        <f>SUM(Month!B298:B300)</f>
        <v>14634.77</v>
      </c>
      <c r="C104" s="98">
        <f>SUM(Month!C298:C300)</f>
        <v>802.92000000000007</v>
      </c>
      <c r="D104" s="98">
        <f>SUM(Month!D298:D300)</f>
        <v>156.6</v>
      </c>
      <c r="E104" s="98">
        <f>SUM(Month!E298:E300)</f>
        <v>18.850000000000001</v>
      </c>
      <c r="F104" s="98">
        <f>SUM(Month!F298:F300)</f>
        <v>2814.7</v>
      </c>
      <c r="G104" s="99">
        <f>SUM(Month!G298:G300)</f>
        <v>2614.5299999999997</v>
      </c>
      <c r="H104" s="100">
        <f>SUM(Month!H298:H300)</f>
        <v>575.85</v>
      </c>
      <c r="I104" s="99">
        <f>SUM(Month!I298:I300)</f>
        <v>5823.6399999999994</v>
      </c>
      <c r="J104" s="100">
        <f>SUM(Month!J298:J300)</f>
        <v>1108.95</v>
      </c>
      <c r="K104" s="98">
        <f>SUM(Month!K298:K300)</f>
        <v>66.33</v>
      </c>
      <c r="L104" s="98">
        <f>SUM(Month!L298:L300)</f>
        <v>90.93</v>
      </c>
      <c r="M104" s="98">
        <f>SUM(Month!M298:M300)</f>
        <v>413.03</v>
      </c>
    </row>
    <row r="105" spans="1:13">
      <c r="F105" s="67"/>
      <c r="I105" s="67"/>
    </row>
    <row r="106" spans="1:13">
      <c r="F106" s="67"/>
      <c r="I106" s="67"/>
    </row>
    <row r="107" spans="1:13">
      <c r="B107" s="97"/>
      <c r="C107" s="97"/>
      <c r="D107" s="97"/>
      <c r="E107" s="97"/>
      <c r="F107" s="97"/>
      <c r="G107" s="97"/>
      <c r="H107" s="97"/>
      <c r="I107" s="97"/>
      <c r="J107" s="97"/>
      <c r="K107" s="97"/>
      <c r="L107" s="97"/>
      <c r="M107" s="97"/>
    </row>
    <row r="111" spans="1:13">
      <c r="B111" s="67"/>
      <c r="C111" s="67"/>
      <c r="D111" s="67"/>
      <c r="E111" s="67"/>
      <c r="F111" s="67"/>
      <c r="G111" s="67"/>
      <c r="H111" s="67"/>
      <c r="I111" s="67"/>
      <c r="J111" s="67"/>
      <c r="K111" s="67"/>
      <c r="L111" s="67"/>
      <c r="M111" s="67"/>
    </row>
  </sheetData>
  <phoneticPr fontId="4" type="noConversion"/>
  <pageMargins left="0.75" right="0.75" top="1" bottom="1" header="0.5" footer="0.5"/>
  <pageSetup paperSize="9" scale="38" orientation="landscape" r:id="rId1"/>
  <headerFooter alignWithMargins="0"/>
  <ignoredErrors>
    <ignoredError sqref="N88 B7:M101 B102:M103 B104:M104"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V303"/>
  <sheetViews>
    <sheetView showGridLines="0" zoomScaleNormal="100" workbookViewId="0">
      <pane xSplit="1" ySplit="6" topLeftCell="B301" activePane="bottomRight" state="frozen"/>
      <selection pane="topRight"/>
      <selection pane="bottomLeft"/>
      <selection pane="bottomRight"/>
    </sheetView>
  </sheetViews>
  <sheetFormatPr defaultColWidth="8.54296875" defaultRowHeight="15.5"/>
  <cols>
    <col min="1" max="1" width="34.54296875" style="47" customWidth="1"/>
    <col min="2" max="3" width="15.54296875" style="47" customWidth="1"/>
    <col min="4" max="4" width="16.36328125" style="47" bestFit="1" customWidth="1"/>
    <col min="5" max="13" width="15.54296875" style="47" customWidth="1"/>
    <col min="14" max="14" width="8.54296875" style="47"/>
    <col min="15" max="15" width="10.54296875" style="47" bestFit="1" customWidth="1"/>
    <col min="16" max="16384" width="8.54296875" style="47"/>
  </cols>
  <sheetData>
    <row r="1" spans="1:13" ht="45" customHeight="1">
      <c r="A1" s="95" t="s">
        <v>513</v>
      </c>
    </row>
    <row r="2" spans="1:13" ht="20.25" customHeight="1">
      <c r="A2" s="47" t="s">
        <v>98</v>
      </c>
    </row>
    <row r="3" spans="1:13" ht="20.25" customHeight="1">
      <c r="A3" s="47" t="s">
        <v>128</v>
      </c>
    </row>
    <row r="4" spans="1:13" ht="20.25" customHeight="1">
      <c r="A4" s="47" t="s">
        <v>127</v>
      </c>
    </row>
    <row r="5" spans="1:13" ht="20.25" customHeight="1">
      <c r="B5" s="48"/>
      <c r="C5" s="49"/>
      <c r="D5" s="49"/>
      <c r="E5" s="49"/>
      <c r="F5" s="49"/>
      <c r="G5" s="48" t="s">
        <v>0</v>
      </c>
      <c r="H5" s="50"/>
      <c r="I5" s="48" t="s">
        <v>4</v>
      </c>
      <c r="J5" s="50"/>
      <c r="K5" s="49"/>
      <c r="L5" s="49"/>
      <c r="M5" s="50"/>
    </row>
    <row r="6" spans="1:13" s="41" customFormat="1" ht="60" customHeight="1">
      <c r="A6" s="110" t="s">
        <v>129</v>
      </c>
      <c r="B6" s="44" t="s">
        <v>136</v>
      </c>
      <c r="C6" s="45" t="s">
        <v>137</v>
      </c>
      <c r="D6" s="45" t="s">
        <v>544</v>
      </c>
      <c r="E6" s="45" t="s">
        <v>78</v>
      </c>
      <c r="F6" s="45" t="s">
        <v>545</v>
      </c>
      <c r="G6" s="44" t="s">
        <v>549</v>
      </c>
      <c r="H6" s="46" t="s">
        <v>79</v>
      </c>
      <c r="I6" s="44" t="s">
        <v>546</v>
      </c>
      <c r="J6" s="46" t="s">
        <v>547</v>
      </c>
      <c r="K6" s="45" t="s">
        <v>514</v>
      </c>
      <c r="L6" s="45" t="s">
        <v>80</v>
      </c>
      <c r="M6" s="46" t="s">
        <v>15</v>
      </c>
    </row>
    <row r="7" spans="1:13">
      <c r="A7" s="54" t="s">
        <v>232</v>
      </c>
      <c r="B7" s="98">
        <v>6097.28</v>
      </c>
      <c r="C7" s="98">
        <v>220.74</v>
      </c>
      <c r="D7" s="98">
        <v>149.75</v>
      </c>
      <c r="E7" s="98">
        <v>308.02</v>
      </c>
      <c r="F7" s="98">
        <v>1760.13</v>
      </c>
      <c r="G7" s="99">
        <v>664.28</v>
      </c>
      <c r="H7" s="100">
        <v>366.43</v>
      </c>
      <c r="I7" s="111">
        <v>1211.43</v>
      </c>
      <c r="J7" s="100">
        <v>711.79</v>
      </c>
      <c r="K7" s="98">
        <v>358.18</v>
      </c>
      <c r="L7" s="98">
        <v>71.86</v>
      </c>
      <c r="M7" s="111">
        <v>123.68</v>
      </c>
    </row>
    <row r="8" spans="1:13">
      <c r="A8" s="55" t="s">
        <v>233</v>
      </c>
      <c r="B8" s="98">
        <v>5766.35</v>
      </c>
      <c r="C8" s="98">
        <v>208.74</v>
      </c>
      <c r="D8" s="98">
        <v>152.25</v>
      </c>
      <c r="E8" s="98">
        <v>190.49</v>
      </c>
      <c r="F8" s="98">
        <v>1700.1</v>
      </c>
      <c r="G8" s="99">
        <v>635.27</v>
      </c>
      <c r="H8" s="100">
        <v>349.72</v>
      </c>
      <c r="I8" s="111">
        <v>1204.44</v>
      </c>
      <c r="J8" s="100">
        <v>660.98</v>
      </c>
      <c r="K8" s="98">
        <v>336.32</v>
      </c>
      <c r="L8" s="98">
        <v>70.430000000000007</v>
      </c>
      <c r="M8" s="111">
        <v>156.26</v>
      </c>
    </row>
    <row r="9" spans="1:13">
      <c r="A9" s="55" t="s">
        <v>234</v>
      </c>
      <c r="B9" s="98">
        <v>6408.32</v>
      </c>
      <c r="C9" s="98">
        <v>217.77</v>
      </c>
      <c r="D9" s="98">
        <v>162.88</v>
      </c>
      <c r="E9" s="98">
        <v>265.67</v>
      </c>
      <c r="F9" s="98">
        <v>1941.44</v>
      </c>
      <c r="G9" s="99">
        <v>677.35</v>
      </c>
      <c r="H9" s="100">
        <v>375.1</v>
      </c>
      <c r="I9" s="111">
        <v>1428.5</v>
      </c>
      <c r="J9" s="100">
        <v>742.72</v>
      </c>
      <c r="K9" s="98">
        <v>249.64</v>
      </c>
      <c r="L9" s="98">
        <v>72.12</v>
      </c>
      <c r="M9" s="111">
        <v>195.6</v>
      </c>
    </row>
    <row r="10" spans="1:13">
      <c r="A10" s="55" t="s">
        <v>235</v>
      </c>
      <c r="B10" s="98">
        <v>5637.11</v>
      </c>
      <c r="C10" s="98">
        <v>188.78</v>
      </c>
      <c r="D10" s="98">
        <v>149.66999999999999</v>
      </c>
      <c r="E10" s="98">
        <v>214.93</v>
      </c>
      <c r="F10" s="98">
        <v>1678.25</v>
      </c>
      <c r="G10" s="99">
        <v>687.77</v>
      </c>
      <c r="H10" s="100">
        <v>336.64</v>
      </c>
      <c r="I10" s="111">
        <v>1128.83</v>
      </c>
      <c r="J10" s="100">
        <v>650.57000000000005</v>
      </c>
      <c r="K10" s="98">
        <v>243.23</v>
      </c>
      <c r="L10" s="98">
        <v>72.430000000000007</v>
      </c>
      <c r="M10" s="111">
        <v>151.75</v>
      </c>
    </row>
    <row r="11" spans="1:13">
      <c r="A11" s="55" t="s">
        <v>236</v>
      </c>
      <c r="B11" s="98">
        <v>5712.43</v>
      </c>
      <c r="C11" s="98">
        <v>195</v>
      </c>
      <c r="D11" s="98">
        <v>148.71</v>
      </c>
      <c r="E11" s="98">
        <v>240</v>
      </c>
      <c r="F11" s="98">
        <v>1833</v>
      </c>
      <c r="G11" s="99">
        <v>774.95</v>
      </c>
      <c r="H11" s="100">
        <v>187.75</v>
      </c>
      <c r="I11" s="111">
        <v>1185.3499999999999</v>
      </c>
      <c r="J11" s="100">
        <v>551.45000000000005</v>
      </c>
      <c r="K11" s="98">
        <v>205</v>
      </c>
      <c r="L11" s="98">
        <v>64.62</v>
      </c>
      <c r="M11" s="111">
        <v>164.06</v>
      </c>
    </row>
    <row r="12" spans="1:13">
      <c r="A12" s="55" t="s">
        <v>237</v>
      </c>
      <c r="B12" s="98">
        <v>5938.4</v>
      </c>
      <c r="C12" s="98">
        <v>179.23</v>
      </c>
      <c r="D12" s="98">
        <v>127.76</v>
      </c>
      <c r="E12" s="98">
        <v>238.86</v>
      </c>
      <c r="F12" s="98">
        <v>1854.53</v>
      </c>
      <c r="G12" s="99">
        <v>811.51</v>
      </c>
      <c r="H12" s="100">
        <v>201.13</v>
      </c>
      <c r="I12" s="111">
        <v>1313.69</v>
      </c>
      <c r="J12" s="100">
        <v>594.29999999999995</v>
      </c>
      <c r="K12" s="98">
        <v>233.42</v>
      </c>
      <c r="L12" s="98">
        <v>70.59</v>
      </c>
      <c r="M12" s="111">
        <v>179.49</v>
      </c>
    </row>
    <row r="13" spans="1:13">
      <c r="A13" s="55" t="s">
        <v>238</v>
      </c>
      <c r="B13" s="98">
        <v>6097.35</v>
      </c>
      <c r="C13" s="98">
        <v>191.58</v>
      </c>
      <c r="D13" s="98">
        <v>147.33000000000001</v>
      </c>
      <c r="E13" s="98">
        <v>275.02</v>
      </c>
      <c r="F13" s="98">
        <v>1890.95</v>
      </c>
      <c r="G13" s="99">
        <v>883.65</v>
      </c>
      <c r="H13" s="100">
        <v>195.73</v>
      </c>
      <c r="I13" s="111">
        <v>1324.23</v>
      </c>
      <c r="J13" s="100">
        <v>628.41999999999996</v>
      </c>
      <c r="K13" s="98">
        <v>223.95</v>
      </c>
      <c r="L13" s="98">
        <v>71.84</v>
      </c>
      <c r="M13" s="111">
        <v>192.98</v>
      </c>
    </row>
    <row r="14" spans="1:13">
      <c r="A14" s="55" t="s">
        <v>239</v>
      </c>
      <c r="B14" s="98">
        <v>6020.76</v>
      </c>
      <c r="C14" s="98">
        <v>226.63</v>
      </c>
      <c r="D14" s="98">
        <v>144.05000000000001</v>
      </c>
      <c r="E14" s="98">
        <v>216.01</v>
      </c>
      <c r="F14" s="98">
        <v>1833.35</v>
      </c>
      <c r="G14" s="99">
        <v>917.15</v>
      </c>
      <c r="H14" s="100">
        <v>210.98</v>
      </c>
      <c r="I14" s="111">
        <v>1214.9000000000001</v>
      </c>
      <c r="J14" s="100">
        <v>614.35</v>
      </c>
      <c r="K14" s="98">
        <v>259.92</v>
      </c>
      <c r="L14" s="98">
        <v>61.54</v>
      </c>
      <c r="M14" s="111">
        <v>173.77</v>
      </c>
    </row>
    <row r="15" spans="1:13">
      <c r="A15" s="55" t="s">
        <v>240</v>
      </c>
      <c r="B15" s="98">
        <v>5964.73</v>
      </c>
      <c r="C15" s="98">
        <v>226.83</v>
      </c>
      <c r="D15" s="98">
        <v>146.94999999999999</v>
      </c>
      <c r="E15" s="98">
        <v>165.92</v>
      </c>
      <c r="F15" s="98">
        <v>1802.85</v>
      </c>
      <c r="G15" s="99">
        <v>852.92</v>
      </c>
      <c r="H15" s="100">
        <v>259.8</v>
      </c>
      <c r="I15" s="111">
        <v>1243.7</v>
      </c>
      <c r="J15" s="100">
        <v>684.01</v>
      </c>
      <c r="K15" s="98">
        <v>182.68</v>
      </c>
      <c r="L15" s="98">
        <v>65.430000000000007</v>
      </c>
      <c r="M15" s="111">
        <v>184.86</v>
      </c>
    </row>
    <row r="16" spans="1:13">
      <c r="A16" s="55" t="s">
        <v>241</v>
      </c>
      <c r="B16" s="98">
        <v>6207.16</v>
      </c>
      <c r="C16" s="98">
        <v>147.87</v>
      </c>
      <c r="D16" s="98">
        <v>141.54</v>
      </c>
      <c r="E16" s="98">
        <v>225.85</v>
      </c>
      <c r="F16" s="98">
        <v>1903.37</v>
      </c>
      <c r="G16" s="99">
        <v>875.91</v>
      </c>
      <c r="H16" s="100">
        <v>279.37</v>
      </c>
      <c r="I16" s="111">
        <v>1329.86</v>
      </c>
      <c r="J16" s="100">
        <v>681.49</v>
      </c>
      <c r="K16" s="98">
        <v>223.53</v>
      </c>
      <c r="L16" s="98">
        <v>69.28</v>
      </c>
      <c r="M16" s="111">
        <v>168.06</v>
      </c>
    </row>
    <row r="17" spans="1:13">
      <c r="A17" s="55" t="s">
        <v>242</v>
      </c>
      <c r="B17" s="98">
        <v>6178.53</v>
      </c>
      <c r="C17" s="98">
        <v>171.85</v>
      </c>
      <c r="D17" s="98">
        <v>138.44999999999999</v>
      </c>
      <c r="E17" s="98">
        <v>263.67</v>
      </c>
      <c r="F17" s="98">
        <v>1775.01</v>
      </c>
      <c r="G17" s="99">
        <v>741.59</v>
      </c>
      <c r="H17" s="100">
        <v>355.27</v>
      </c>
      <c r="I17" s="111">
        <v>1313.1</v>
      </c>
      <c r="J17" s="100">
        <v>706.62</v>
      </c>
      <c r="K17" s="98">
        <v>287.93</v>
      </c>
      <c r="L17" s="98">
        <v>65.16</v>
      </c>
      <c r="M17" s="111">
        <v>162.66999999999999</v>
      </c>
    </row>
    <row r="18" spans="1:13">
      <c r="A18" s="55" t="s">
        <v>243</v>
      </c>
      <c r="B18" s="98">
        <v>6232.17</v>
      </c>
      <c r="C18" s="98">
        <v>194.36</v>
      </c>
      <c r="D18" s="98">
        <v>142.65</v>
      </c>
      <c r="E18" s="98">
        <v>277.27999999999997</v>
      </c>
      <c r="F18" s="98">
        <v>1875.38</v>
      </c>
      <c r="G18" s="99">
        <v>718.54</v>
      </c>
      <c r="H18" s="100">
        <v>456.08</v>
      </c>
      <c r="I18" s="111">
        <v>1245.03</v>
      </c>
      <c r="J18" s="100">
        <v>682.21</v>
      </c>
      <c r="K18" s="98">
        <v>301.05</v>
      </c>
      <c r="L18" s="98">
        <v>57.42</v>
      </c>
      <c r="M18" s="111">
        <v>113.88</v>
      </c>
    </row>
    <row r="19" spans="1:13">
      <c r="A19" s="55" t="s">
        <v>244</v>
      </c>
      <c r="B19" s="98">
        <v>5763.35</v>
      </c>
      <c r="C19" s="98">
        <v>187.09</v>
      </c>
      <c r="D19" s="98">
        <v>174.45</v>
      </c>
      <c r="E19" s="98">
        <v>266.77999999999997</v>
      </c>
      <c r="F19" s="98">
        <v>1634.45</v>
      </c>
      <c r="G19" s="99">
        <v>746.46</v>
      </c>
      <c r="H19" s="100">
        <v>452.27</v>
      </c>
      <c r="I19" s="111">
        <v>1185.72</v>
      </c>
      <c r="J19" s="100">
        <v>647.87</v>
      </c>
      <c r="K19" s="98">
        <v>270.8</v>
      </c>
      <c r="L19" s="98">
        <v>57.8</v>
      </c>
      <c r="M19" s="111">
        <v>109.57</v>
      </c>
    </row>
    <row r="20" spans="1:13">
      <c r="A20" s="55" t="s">
        <v>245</v>
      </c>
      <c r="B20" s="98">
        <v>6010.58</v>
      </c>
      <c r="C20" s="98">
        <v>168.45</v>
      </c>
      <c r="D20" s="98">
        <v>177.36</v>
      </c>
      <c r="E20" s="98">
        <v>300.35000000000002</v>
      </c>
      <c r="F20" s="98">
        <v>1733.63</v>
      </c>
      <c r="G20" s="99">
        <v>661.17</v>
      </c>
      <c r="H20" s="100">
        <v>472.37</v>
      </c>
      <c r="I20" s="111">
        <v>1264.8399999999999</v>
      </c>
      <c r="J20" s="100">
        <v>692.86</v>
      </c>
      <c r="K20" s="98">
        <v>314.45999999999998</v>
      </c>
      <c r="L20" s="98">
        <v>60.92</v>
      </c>
      <c r="M20" s="111">
        <v>142.09</v>
      </c>
    </row>
    <row r="21" spans="1:13">
      <c r="A21" s="55" t="s">
        <v>246</v>
      </c>
      <c r="B21" s="98">
        <v>6686.28</v>
      </c>
      <c r="C21" s="98">
        <v>202.58</v>
      </c>
      <c r="D21" s="98">
        <v>189.75</v>
      </c>
      <c r="E21" s="98">
        <v>307.49</v>
      </c>
      <c r="F21" s="98">
        <v>1976.75</v>
      </c>
      <c r="G21" s="99">
        <v>711.94</v>
      </c>
      <c r="H21" s="100">
        <v>409.22</v>
      </c>
      <c r="I21" s="111">
        <v>1446.32</v>
      </c>
      <c r="J21" s="100">
        <v>736.66</v>
      </c>
      <c r="K21" s="98">
        <v>319.58999999999997</v>
      </c>
      <c r="L21" s="98">
        <v>69.13</v>
      </c>
      <c r="M21" s="111">
        <v>179.31</v>
      </c>
    </row>
    <row r="22" spans="1:13">
      <c r="A22" s="55" t="s">
        <v>247</v>
      </c>
      <c r="B22" s="98">
        <v>5741.57</v>
      </c>
      <c r="C22" s="98">
        <v>181.09</v>
      </c>
      <c r="D22" s="98">
        <v>174.36</v>
      </c>
      <c r="E22" s="98">
        <v>242.56</v>
      </c>
      <c r="F22" s="98">
        <v>1739.93</v>
      </c>
      <c r="G22" s="99">
        <v>764.98</v>
      </c>
      <c r="H22" s="100">
        <v>261.77</v>
      </c>
      <c r="I22" s="111">
        <v>1170.23</v>
      </c>
      <c r="J22" s="100">
        <v>656.16</v>
      </c>
      <c r="K22" s="98">
        <v>235.04</v>
      </c>
      <c r="L22" s="98">
        <v>67.319999999999993</v>
      </c>
      <c r="M22" s="111">
        <v>122.64</v>
      </c>
    </row>
    <row r="23" spans="1:13">
      <c r="A23" s="55" t="s">
        <v>248</v>
      </c>
      <c r="B23" s="98">
        <v>5707.38</v>
      </c>
      <c r="C23" s="98">
        <v>164.58</v>
      </c>
      <c r="D23" s="98">
        <v>173.24</v>
      </c>
      <c r="E23" s="98">
        <v>235.87</v>
      </c>
      <c r="F23" s="98">
        <v>1783.74</v>
      </c>
      <c r="G23" s="99">
        <v>839.18</v>
      </c>
      <c r="H23" s="100">
        <v>145.29</v>
      </c>
      <c r="I23" s="111">
        <v>1246.71</v>
      </c>
      <c r="J23" s="100">
        <v>552.41</v>
      </c>
      <c r="K23" s="98">
        <v>214.91</v>
      </c>
      <c r="L23" s="98">
        <v>64.38</v>
      </c>
      <c r="M23" s="111">
        <v>170.15</v>
      </c>
    </row>
    <row r="24" spans="1:13">
      <c r="A24" s="55" t="s">
        <v>249</v>
      </c>
      <c r="B24" s="98">
        <v>5887.03</v>
      </c>
      <c r="C24" s="98">
        <v>154.63</v>
      </c>
      <c r="D24" s="98">
        <v>148.84</v>
      </c>
      <c r="E24" s="98">
        <v>247.5</v>
      </c>
      <c r="F24" s="98">
        <v>1838.18</v>
      </c>
      <c r="G24" s="99">
        <v>885.29</v>
      </c>
      <c r="H24" s="100">
        <v>191.11</v>
      </c>
      <c r="I24" s="111">
        <v>1316.12</v>
      </c>
      <c r="J24" s="100">
        <v>566.21</v>
      </c>
      <c r="K24" s="98">
        <v>168.1</v>
      </c>
      <c r="L24" s="98">
        <v>70.2</v>
      </c>
      <c r="M24" s="111">
        <v>175.89</v>
      </c>
    </row>
    <row r="25" spans="1:13">
      <c r="A25" s="55" t="s">
        <v>250</v>
      </c>
      <c r="B25" s="98">
        <v>6057.34</v>
      </c>
      <c r="C25" s="98">
        <v>158.43</v>
      </c>
      <c r="D25" s="98">
        <v>171.64</v>
      </c>
      <c r="E25" s="98">
        <v>252.11</v>
      </c>
      <c r="F25" s="98">
        <v>1937.49</v>
      </c>
      <c r="G25" s="99">
        <v>993.38</v>
      </c>
      <c r="H25" s="100">
        <v>105.21</v>
      </c>
      <c r="I25" s="111">
        <v>1296.78</v>
      </c>
      <c r="J25" s="100">
        <v>554.59</v>
      </c>
      <c r="K25" s="98">
        <v>214.13</v>
      </c>
      <c r="L25" s="98">
        <v>67.8</v>
      </c>
      <c r="M25" s="111">
        <v>187.8</v>
      </c>
    </row>
    <row r="26" spans="1:13">
      <c r="A26" s="55" t="s">
        <v>251</v>
      </c>
      <c r="B26" s="98">
        <v>6077.07</v>
      </c>
      <c r="C26" s="98">
        <v>218.65</v>
      </c>
      <c r="D26" s="98">
        <v>167.82</v>
      </c>
      <c r="E26" s="98">
        <v>334.72</v>
      </c>
      <c r="F26" s="98">
        <v>1805.2</v>
      </c>
      <c r="G26" s="99">
        <v>945.63</v>
      </c>
      <c r="H26" s="100">
        <v>163.92</v>
      </c>
      <c r="I26" s="111">
        <v>1242.27</v>
      </c>
      <c r="J26" s="100">
        <v>591.86</v>
      </c>
      <c r="K26" s="98">
        <v>195.75</v>
      </c>
      <c r="L26" s="98">
        <v>59.92</v>
      </c>
      <c r="M26" s="111">
        <v>157.74</v>
      </c>
    </row>
    <row r="27" spans="1:13">
      <c r="A27" s="55" t="s">
        <v>252</v>
      </c>
      <c r="B27" s="98">
        <v>5953.03</v>
      </c>
      <c r="C27" s="98">
        <v>150.11000000000001</v>
      </c>
      <c r="D27" s="98">
        <v>171.19</v>
      </c>
      <c r="E27" s="98">
        <v>298.02</v>
      </c>
      <c r="F27" s="98">
        <v>1796.73</v>
      </c>
      <c r="G27" s="99">
        <v>895.63</v>
      </c>
      <c r="H27" s="100">
        <v>338.98</v>
      </c>
      <c r="I27" s="111">
        <v>1286.02</v>
      </c>
      <c r="J27" s="100">
        <v>585.53</v>
      </c>
      <c r="K27" s="98">
        <v>152.57</v>
      </c>
      <c r="L27" s="98">
        <v>70.31</v>
      </c>
      <c r="M27" s="111">
        <v>164.88</v>
      </c>
    </row>
    <row r="28" spans="1:13">
      <c r="A28" s="55" t="s">
        <v>253</v>
      </c>
      <c r="B28" s="98">
        <v>6031.34</v>
      </c>
      <c r="C28" s="98">
        <v>196.58</v>
      </c>
      <c r="D28" s="98">
        <v>164.89</v>
      </c>
      <c r="E28" s="98">
        <v>232.17</v>
      </c>
      <c r="F28" s="98">
        <v>1766.17</v>
      </c>
      <c r="G28" s="99">
        <v>877.13</v>
      </c>
      <c r="H28" s="100">
        <v>282.25</v>
      </c>
      <c r="I28" s="111">
        <v>1346.56</v>
      </c>
      <c r="J28" s="100">
        <v>573.69000000000005</v>
      </c>
      <c r="K28" s="98">
        <v>209.62</v>
      </c>
      <c r="L28" s="98">
        <v>70.150000000000006</v>
      </c>
      <c r="M28" s="111">
        <v>191.14</v>
      </c>
    </row>
    <row r="29" spans="1:13">
      <c r="A29" s="55" t="s">
        <v>254</v>
      </c>
      <c r="B29" s="98">
        <v>6317.71</v>
      </c>
      <c r="C29" s="98">
        <v>219.32</v>
      </c>
      <c r="D29" s="98">
        <v>161.28</v>
      </c>
      <c r="E29" s="98">
        <v>192.98</v>
      </c>
      <c r="F29" s="98">
        <v>1900.86</v>
      </c>
      <c r="G29" s="99">
        <v>807.78</v>
      </c>
      <c r="H29" s="100">
        <v>363.12</v>
      </c>
      <c r="I29" s="111">
        <v>1397.59</v>
      </c>
      <c r="J29" s="100">
        <v>630.26</v>
      </c>
      <c r="K29" s="98">
        <v>199.8</v>
      </c>
      <c r="L29" s="98">
        <v>69.099999999999994</v>
      </c>
      <c r="M29" s="111">
        <v>185.24</v>
      </c>
    </row>
    <row r="30" spans="1:13">
      <c r="A30" s="55" t="s">
        <v>255</v>
      </c>
      <c r="B30" s="98">
        <v>6203.26</v>
      </c>
      <c r="C30" s="98">
        <v>247.28</v>
      </c>
      <c r="D30" s="98">
        <v>166.18</v>
      </c>
      <c r="E30" s="98">
        <v>189.11</v>
      </c>
      <c r="F30" s="98">
        <v>1874.35</v>
      </c>
      <c r="G30" s="99">
        <v>810.78</v>
      </c>
      <c r="H30" s="100">
        <v>447.5</v>
      </c>
      <c r="I30" s="111">
        <v>1308.6400000000001</v>
      </c>
      <c r="J30" s="100">
        <v>666.88</v>
      </c>
      <c r="K30" s="98">
        <v>206.46</v>
      </c>
      <c r="L30" s="98">
        <v>62.74</v>
      </c>
      <c r="M30" s="111">
        <v>141.82</v>
      </c>
    </row>
    <row r="31" spans="1:13">
      <c r="A31" s="55" t="s">
        <v>256</v>
      </c>
      <c r="B31" s="98">
        <v>5962.95</v>
      </c>
      <c r="C31" s="98">
        <v>213.46</v>
      </c>
      <c r="D31" s="98">
        <v>161.22</v>
      </c>
      <c r="E31" s="98">
        <v>225.24</v>
      </c>
      <c r="F31" s="98">
        <v>1721.64</v>
      </c>
      <c r="G31" s="99">
        <v>794.64</v>
      </c>
      <c r="H31" s="100">
        <v>406.21</v>
      </c>
      <c r="I31" s="111">
        <v>1187.29</v>
      </c>
      <c r="J31" s="100">
        <v>720.61</v>
      </c>
      <c r="K31" s="98">
        <v>211.12</v>
      </c>
      <c r="L31" s="98">
        <v>61.82</v>
      </c>
      <c r="M31" s="111">
        <v>132.49</v>
      </c>
    </row>
    <row r="32" spans="1:13">
      <c r="A32" s="55" t="s">
        <v>257</v>
      </c>
      <c r="B32" s="98">
        <v>5892.96</v>
      </c>
      <c r="C32" s="98">
        <v>185.9</v>
      </c>
      <c r="D32" s="98">
        <v>163.92</v>
      </c>
      <c r="E32" s="98">
        <v>231.67</v>
      </c>
      <c r="F32" s="98">
        <v>1654.65</v>
      </c>
      <c r="G32" s="99">
        <v>689.91</v>
      </c>
      <c r="H32" s="100">
        <v>364.05</v>
      </c>
      <c r="I32" s="111">
        <v>1263.28</v>
      </c>
      <c r="J32" s="100">
        <v>718.48</v>
      </c>
      <c r="K32" s="98">
        <v>191.39</v>
      </c>
      <c r="L32" s="98">
        <v>66.98</v>
      </c>
      <c r="M32" s="111">
        <v>172.08</v>
      </c>
    </row>
    <row r="33" spans="1:13">
      <c r="A33" s="55" t="s">
        <v>258</v>
      </c>
      <c r="B33" s="98">
        <v>6681.95</v>
      </c>
      <c r="C33" s="98">
        <v>191.14</v>
      </c>
      <c r="D33" s="98">
        <v>175.37</v>
      </c>
      <c r="E33" s="98">
        <v>201.34</v>
      </c>
      <c r="F33" s="98">
        <v>1934.96</v>
      </c>
      <c r="G33" s="99">
        <v>868.49</v>
      </c>
      <c r="H33" s="100">
        <v>424.94</v>
      </c>
      <c r="I33" s="111">
        <v>1491.21</v>
      </c>
      <c r="J33" s="100">
        <v>716.13</v>
      </c>
      <c r="K33" s="98">
        <v>181.39</v>
      </c>
      <c r="L33" s="98">
        <v>69.56</v>
      </c>
      <c r="M33" s="111">
        <v>221.58</v>
      </c>
    </row>
    <row r="34" spans="1:13">
      <c r="A34" s="55" t="s">
        <v>259</v>
      </c>
      <c r="B34" s="98">
        <v>5445.96</v>
      </c>
      <c r="C34" s="98">
        <v>167.92</v>
      </c>
      <c r="D34" s="98">
        <v>161.13999999999999</v>
      </c>
      <c r="E34" s="98">
        <v>201.42</v>
      </c>
      <c r="F34" s="98">
        <v>1630.16</v>
      </c>
      <c r="G34" s="99">
        <v>759.02</v>
      </c>
      <c r="H34" s="100">
        <v>368.9</v>
      </c>
      <c r="I34" s="111">
        <v>1158.8</v>
      </c>
      <c r="J34" s="100">
        <v>585.82000000000005</v>
      </c>
      <c r="K34" s="98">
        <v>161.01</v>
      </c>
      <c r="L34" s="98">
        <v>63.17</v>
      </c>
      <c r="M34" s="111">
        <v>138.54</v>
      </c>
    </row>
    <row r="35" spans="1:13">
      <c r="A35" s="55" t="s">
        <v>260</v>
      </c>
      <c r="B35" s="98">
        <v>5887.96</v>
      </c>
      <c r="C35" s="98">
        <v>206.11</v>
      </c>
      <c r="D35" s="98">
        <v>160.11000000000001</v>
      </c>
      <c r="E35" s="98">
        <v>134.72999999999999</v>
      </c>
      <c r="F35" s="98">
        <v>1818.71</v>
      </c>
      <c r="G35" s="99">
        <v>880.75</v>
      </c>
      <c r="H35" s="100">
        <v>237.65</v>
      </c>
      <c r="I35" s="111">
        <v>1328.24</v>
      </c>
      <c r="J35" s="100">
        <v>604.75</v>
      </c>
      <c r="K35" s="98">
        <v>175.51</v>
      </c>
      <c r="L35" s="98">
        <v>65.790000000000006</v>
      </c>
      <c r="M35" s="111">
        <v>177.46</v>
      </c>
    </row>
    <row r="36" spans="1:13">
      <c r="A36" s="55" t="s">
        <v>261</v>
      </c>
      <c r="B36" s="98">
        <v>5834.96</v>
      </c>
      <c r="C36" s="98">
        <v>157.93</v>
      </c>
      <c r="D36" s="98">
        <v>137.55000000000001</v>
      </c>
      <c r="E36" s="98">
        <v>154.11000000000001</v>
      </c>
      <c r="F36" s="98">
        <v>1747.61</v>
      </c>
      <c r="G36" s="99">
        <v>1021.66</v>
      </c>
      <c r="H36" s="100">
        <v>191.04</v>
      </c>
      <c r="I36" s="111">
        <v>1357.81</v>
      </c>
      <c r="J36" s="100">
        <v>580.04</v>
      </c>
      <c r="K36" s="98">
        <v>124.7</v>
      </c>
      <c r="L36" s="98">
        <v>70.150000000000006</v>
      </c>
      <c r="M36" s="111">
        <v>158.30000000000001</v>
      </c>
    </row>
    <row r="37" spans="1:13">
      <c r="A37" s="55" t="s">
        <v>262</v>
      </c>
      <c r="B37" s="98">
        <v>5696.96</v>
      </c>
      <c r="C37" s="98">
        <v>117.23</v>
      </c>
      <c r="D37" s="98">
        <v>158.63</v>
      </c>
      <c r="E37" s="98">
        <v>149.07</v>
      </c>
      <c r="F37" s="98">
        <v>1822.09</v>
      </c>
      <c r="G37" s="99">
        <v>988.92</v>
      </c>
      <c r="H37" s="100">
        <v>171.14</v>
      </c>
      <c r="I37" s="111">
        <v>1274.79</v>
      </c>
      <c r="J37" s="100">
        <v>555.9</v>
      </c>
      <c r="K37" s="98">
        <v>172.56</v>
      </c>
      <c r="L37" s="98">
        <v>71.2</v>
      </c>
      <c r="M37" s="111">
        <v>168.35</v>
      </c>
    </row>
    <row r="38" spans="1:13">
      <c r="A38" s="55" t="s">
        <v>263</v>
      </c>
      <c r="B38" s="98">
        <v>6157.95</v>
      </c>
      <c r="C38" s="98">
        <v>193.43</v>
      </c>
      <c r="D38" s="98">
        <v>155.09</v>
      </c>
      <c r="E38" s="98">
        <v>160.91999999999999</v>
      </c>
      <c r="F38" s="98">
        <v>1828.99</v>
      </c>
      <c r="G38" s="99">
        <v>1076.74</v>
      </c>
      <c r="H38" s="100">
        <v>222.34</v>
      </c>
      <c r="I38" s="111">
        <v>1321.56</v>
      </c>
      <c r="J38" s="100">
        <v>624.44000000000005</v>
      </c>
      <c r="K38" s="98">
        <v>174.2</v>
      </c>
      <c r="L38" s="98">
        <v>65.010000000000005</v>
      </c>
      <c r="M38" s="111">
        <v>163.86</v>
      </c>
    </row>
    <row r="39" spans="1:13">
      <c r="A39" s="55" t="s">
        <v>264</v>
      </c>
      <c r="B39" s="98">
        <v>6008.95</v>
      </c>
      <c r="C39" s="98">
        <v>164.04</v>
      </c>
      <c r="D39" s="98">
        <v>158.22</v>
      </c>
      <c r="E39" s="98">
        <v>179.89</v>
      </c>
      <c r="F39" s="98">
        <v>1707.55</v>
      </c>
      <c r="G39" s="99">
        <v>1061.83</v>
      </c>
      <c r="H39" s="100">
        <v>293.74</v>
      </c>
      <c r="I39" s="111">
        <v>1333.13</v>
      </c>
      <c r="J39" s="100">
        <v>636.12</v>
      </c>
      <c r="K39" s="98">
        <v>173.39</v>
      </c>
      <c r="L39" s="98">
        <v>70.31</v>
      </c>
      <c r="M39" s="111">
        <v>160.35</v>
      </c>
    </row>
    <row r="40" spans="1:13">
      <c r="A40" s="55" t="s">
        <v>265</v>
      </c>
      <c r="B40" s="98">
        <v>6317.95</v>
      </c>
      <c r="C40" s="98">
        <v>146.65</v>
      </c>
      <c r="D40" s="98">
        <v>152.38999999999999</v>
      </c>
      <c r="E40" s="98">
        <v>255.41</v>
      </c>
      <c r="F40" s="98">
        <v>1800.45</v>
      </c>
      <c r="G40" s="99">
        <v>992.39</v>
      </c>
      <c r="H40" s="100">
        <v>361.57</v>
      </c>
      <c r="I40" s="111">
        <v>1365.55</v>
      </c>
      <c r="J40" s="100">
        <v>692.85</v>
      </c>
      <c r="K40" s="98">
        <v>162.52000000000001</v>
      </c>
      <c r="L40" s="98">
        <v>71.37</v>
      </c>
      <c r="M40" s="111">
        <v>179.84</v>
      </c>
    </row>
    <row r="41" spans="1:13">
      <c r="A41" s="55" t="s">
        <v>266</v>
      </c>
      <c r="B41" s="98">
        <v>6370.95</v>
      </c>
      <c r="C41" s="98">
        <v>154.69</v>
      </c>
      <c r="D41" s="98">
        <v>149.06</v>
      </c>
      <c r="E41" s="98">
        <v>224.38</v>
      </c>
      <c r="F41" s="98">
        <v>1899.61</v>
      </c>
      <c r="G41" s="99">
        <v>868.8</v>
      </c>
      <c r="H41" s="100">
        <v>411.93</v>
      </c>
      <c r="I41" s="111">
        <v>1347.54</v>
      </c>
      <c r="J41" s="100">
        <v>648.74</v>
      </c>
      <c r="K41" s="98">
        <v>238.36</v>
      </c>
      <c r="L41" s="98">
        <v>65.81</v>
      </c>
      <c r="M41" s="111">
        <v>179.08</v>
      </c>
    </row>
    <row r="42" spans="1:13">
      <c r="A42" s="55" t="s">
        <v>267</v>
      </c>
      <c r="B42" s="98">
        <v>5684.96</v>
      </c>
      <c r="C42" s="98">
        <v>171.13</v>
      </c>
      <c r="D42" s="98">
        <v>153.58000000000001</v>
      </c>
      <c r="E42" s="98">
        <v>226.3</v>
      </c>
      <c r="F42" s="98">
        <v>1836.51</v>
      </c>
      <c r="G42" s="99">
        <v>802.95</v>
      </c>
      <c r="H42" s="100">
        <v>385.5</v>
      </c>
      <c r="I42" s="111">
        <v>1202.46</v>
      </c>
      <c r="J42" s="100">
        <v>491.65</v>
      </c>
      <c r="K42" s="98">
        <v>152.47999999999999</v>
      </c>
      <c r="L42" s="98">
        <v>59.99</v>
      </c>
      <c r="M42" s="111">
        <v>123.3</v>
      </c>
    </row>
    <row r="43" spans="1:13">
      <c r="A43" s="55" t="s">
        <v>268</v>
      </c>
      <c r="B43" s="98">
        <v>6128.54</v>
      </c>
      <c r="C43" s="98">
        <v>137.68</v>
      </c>
      <c r="D43" s="98">
        <v>177.52</v>
      </c>
      <c r="E43" s="98">
        <v>224.57</v>
      </c>
      <c r="F43" s="98">
        <v>1739.38</v>
      </c>
      <c r="G43" s="99">
        <v>839.27</v>
      </c>
      <c r="H43" s="100">
        <v>487.6</v>
      </c>
      <c r="I43" s="111">
        <v>1272.02</v>
      </c>
      <c r="J43" s="100">
        <v>625.25</v>
      </c>
      <c r="K43" s="98">
        <v>262.42</v>
      </c>
      <c r="L43" s="98">
        <v>66.989999999999995</v>
      </c>
      <c r="M43" s="111">
        <v>111.51</v>
      </c>
    </row>
    <row r="44" spans="1:13">
      <c r="A44" s="55" t="s">
        <v>269</v>
      </c>
      <c r="B44" s="98">
        <v>5495.01</v>
      </c>
      <c r="C44" s="98">
        <v>149.88999999999999</v>
      </c>
      <c r="D44" s="98">
        <v>180.49</v>
      </c>
      <c r="E44" s="98">
        <v>122.11</v>
      </c>
      <c r="F44" s="98">
        <v>1561.78</v>
      </c>
      <c r="G44" s="99">
        <v>827.76</v>
      </c>
      <c r="H44" s="100">
        <v>481.48</v>
      </c>
      <c r="I44" s="111">
        <v>1177.9100000000001</v>
      </c>
      <c r="J44" s="100">
        <v>556.63</v>
      </c>
      <c r="K44" s="98">
        <v>293.01</v>
      </c>
      <c r="L44" s="98">
        <v>79.61</v>
      </c>
      <c r="M44" s="111">
        <v>137.78</v>
      </c>
    </row>
    <row r="45" spans="1:13">
      <c r="A45" s="55" t="s">
        <v>270</v>
      </c>
      <c r="B45" s="98">
        <v>6601.15</v>
      </c>
      <c r="C45" s="98">
        <v>198.27</v>
      </c>
      <c r="D45" s="98">
        <v>193.09</v>
      </c>
      <c r="E45" s="98">
        <v>136.63</v>
      </c>
      <c r="F45" s="98">
        <v>1814.15</v>
      </c>
      <c r="G45" s="99">
        <v>1017.76</v>
      </c>
      <c r="H45" s="100">
        <v>538.6</v>
      </c>
      <c r="I45" s="111">
        <v>1435.37</v>
      </c>
      <c r="J45" s="100">
        <v>651.4</v>
      </c>
      <c r="K45" s="98">
        <v>259.89</v>
      </c>
      <c r="L45" s="98">
        <v>72.22</v>
      </c>
      <c r="M45" s="111">
        <v>194.89</v>
      </c>
    </row>
    <row r="46" spans="1:13">
      <c r="A46" s="55" t="s">
        <v>271</v>
      </c>
      <c r="B46" s="98">
        <v>5945.46</v>
      </c>
      <c r="C46" s="98">
        <v>246.49</v>
      </c>
      <c r="D46" s="98">
        <v>177.43</v>
      </c>
      <c r="E46" s="98">
        <v>177.89</v>
      </c>
      <c r="F46" s="98">
        <v>1739.21</v>
      </c>
      <c r="G46" s="99">
        <v>771.34</v>
      </c>
      <c r="H46" s="100">
        <v>322.33999999999997</v>
      </c>
      <c r="I46" s="111">
        <v>1291.72</v>
      </c>
      <c r="J46" s="100">
        <v>557.30999999999995</v>
      </c>
      <c r="K46" s="98">
        <v>235.33</v>
      </c>
      <c r="L46" s="98">
        <v>74.34</v>
      </c>
      <c r="M46" s="111">
        <v>138.6</v>
      </c>
    </row>
    <row r="47" spans="1:13">
      <c r="A47" s="55" t="s">
        <v>272</v>
      </c>
      <c r="B47" s="98">
        <v>6025.61</v>
      </c>
      <c r="C47" s="98">
        <v>194.04</v>
      </c>
      <c r="D47" s="98">
        <v>176.29</v>
      </c>
      <c r="E47" s="98">
        <v>120.92</v>
      </c>
      <c r="F47" s="98">
        <v>1823.21</v>
      </c>
      <c r="G47" s="99">
        <v>923.92</v>
      </c>
      <c r="H47" s="100">
        <v>257.06</v>
      </c>
      <c r="I47" s="111">
        <v>1322.72</v>
      </c>
      <c r="J47" s="100">
        <v>592.85</v>
      </c>
      <c r="K47" s="98">
        <v>267.70999999999998</v>
      </c>
      <c r="L47" s="98">
        <v>65.38</v>
      </c>
      <c r="M47" s="111">
        <v>166.24</v>
      </c>
    </row>
    <row r="48" spans="1:13">
      <c r="A48" s="55" t="s">
        <v>273</v>
      </c>
      <c r="B48" s="98">
        <v>5783.66</v>
      </c>
      <c r="C48" s="98">
        <v>197.18</v>
      </c>
      <c r="D48" s="98">
        <v>151.46</v>
      </c>
      <c r="E48" s="98">
        <v>89.97</v>
      </c>
      <c r="F48" s="98">
        <v>1792.45</v>
      </c>
      <c r="G48" s="99">
        <v>962.71</v>
      </c>
      <c r="H48" s="100">
        <v>214.22</v>
      </c>
      <c r="I48" s="111">
        <v>1314.75</v>
      </c>
      <c r="J48" s="100">
        <v>527.86</v>
      </c>
      <c r="K48" s="98">
        <v>161.47999999999999</v>
      </c>
      <c r="L48" s="98">
        <v>65.12</v>
      </c>
      <c r="M48" s="111">
        <v>188.38</v>
      </c>
    </row>
    <row r="49" spans="1:13">
      <c r="A49" s="55" t="s">
        <v>274</v>
      </c>
      <c r="B49" s="98">
        <v>5793.13</v>
      </c>
      <c r="C49" s="98">
        <v>193.25</v>
      </c>
      <c r="D49" s="98">
        <v>174.66</v>
      </c>
      <c r="E49" s="98">
        <v>162.77000000000001</v>
      </c>
      <c r="F49" s="98">
        <v>1663.69</v>
      </c>
      <c r="G49" s="99">
        <v>1088.8599999999999</v>
      </c>
      <c r="H49" s="100">
        <v>138.72999999999999</v>
      </c>
      <c r="I49" s="111">
        <v>1329.26</v>
      </c>
      <c r="J49" s="100">
        <v>510.85</v>
      </c>
      <c r="K49" s="98">
        <v>116.52</v>
      </c>
      <c r="L49" s="98">
        <v>74.849999999999994</v>
      </c>
      <c r="M49" s="111">
        <v>174.33</v>
      </c>
    </row>
    <row r="50" spans="1:13">
      <c r="A50" s="55" t="s">
        <v>275</v>
      </c>
      <c r="B50" s="98">
        <v>5825.16</v>
      </c>
      <c r="C50" s="98">
        <v>119.92</v>
      </c>
      <c r="D50" s="98">
        <v>170.77</v>
      </c>
      <c r="E50" s="98">
        <v>181.59</v>
      </c>
      <c r="F50" s="98">
        <v>1738.84</v>
      </c>
      <c r="G50" s="99">
        <v>979.96</v>
      </c>
      <c r="H50" s="100">
        <v>187.69</v>
      </c>
      <c r="I50" s="111">
        <v>1337.52</v>
      </c>
      <c r="J50" s="100">
        <v>554.4</v>
      </c>
      <c r="K50" s="98">
        <v>144.02000000000001</v>
      </c>
      <c r="L50" s="98">
        <v>63.34</v>
      </c>
      <c r="M50" s="111">
        <v>190.78</v>
      </c>
    </row>
    <row r="51" spans="1:13">
      <c r="A51" s="55" t="s">
        <v>276</v>
      </c>
      <c r="B51" s="98">
        <v>5959.42</v>
      </c>
      <c r="C51" s="98">
        <v>177.18</v>
      </c>
      <c r="D51" s="98">
        <v>174.21</v>
      </c>
      <c r="E51" s="98">
        <v>64</v>
      </c>
      <c r="F51" s="98">
        <v>1779.54</v>
      </c>
      <c r="G51" s="99">
        <v>969.55</v>
      </c>
      <c r="H51" s="100">
        <v>328.47</v>
      </c>
      <c r="I51" s="111">
        <v>1355.25</v>
      </c>
      <c r="J51" s="100">
        <v>602</v>
      </c>
      <c r="K51" s="98">
        <v>133.81</v>
      </c>
      <c r="L51" s="98">
        <v>63.59</v>
      </c>
      <c r="M51" s="111">
        <v>169.09</v>
      </c>
    </row>
    <row r="52" spans="1:13">
      <c r="A52" s="55" t="s">
        <v>277</v>
      </c>
      <c r="B52" s="98">
        <v>5877.69</v>
      </c>
      <c r="C52" s="98">
        <v>175.66</v>
      </c>
      <c r="D52" s="98">
        <v>167.8</v>
      </c>
      <c r="E52" s="98">
        <v>89.57</v>
      </c>
      <c r="F52" s="98">
        <v>1814.14</v>
      </c>
      <c r="G52" s="99">
        <v>748.75</v>
      </c>
      <c r="H52" s="100">
        <v>299.89999999999998</v>
      </c>
      <c r="I52" s="111">
        <v>1377.04</v>
      </c>
      <c r="J52" s="100">
        <v>585.74</v>
      </c>
      <c r="K52" s="98">
        <v>235.67</v>
      </c>
      <c r="L52" s="98">
        <v>71.569999999999993</v>
      </c>
      <c r="M52" s="111">
        <v>182.81</v>
      </c>
    </row>
    <row r="53" spans="1:13">
      <c r="A53" s="55" t="s">
        <v>278</v>
      </c>
      <c r="B53" s="98">
        <v>6066.42</v>
      </c>
      <c r="C53" s="98">
        <v>148.22</v>
      </c>
      <c r="D53" s="98">
        <v>164.12</v>
      </c>
      <c r="E53" s="98">
        <v>79.77</v>
      </c>
      <c r="F53" s="98">
        <v>1724.45</v>
      </c>
      <c r="G53" s="99">
        <v>767.08</v>
      </c>
      <c r="H53" s="100">
        <v>404.62</v>
      </c>
      <c r="I53" s="111">
        <v>1503.28</v>
      </c>
      <c r="J53" s="100">
        <v>612.16</v>
      </c>
      <c r="K53" s="98">
        <v>243.19</v>
      </c>
      <c r="L53" s="98">
        <v>73.38</v>
      </c>
      <c r="M53" s="111">
        <v>175.23</v>
      </c>
    </row>
    <row r="54" spans="1:13">
      <c r="A54" s="55" t="s">
        <v>279</v>
      </c>
      <c r="B54" s="98">
        <v>5853.09</v>
      </c>
      <c r="C54" s="98">
        <v>158.86000000000001</v>
      </c>
      <c r="D54" s="98">
        <v>169.11</v>
      </c>
      <c r="E54" s="98">
        <v>142.58000000000001</v>
      </c>
      <c r="F54" s="98">
        <v>1748.9</v>
      </c>
      <c r="G54" s="99">
        <v>717.14</v>
      </c>
      <c r="H54" s="100">
        <v>575.32000000000005</v>
      </c>
      <c r="I54" s="111">
        <v>1342.23</v>
      </c>
      <c r="J54" s="100">
        <v>582.25</v>
      </c>
      <c r="K54" s="98">
        <v>225.7</v>
      </c>
      <c r="L54" s="98">
        <v>75.489999999999995</v>
      </c>
      <c r="M54" s="111">
        <v>105.26</v>
      </c>
    </row>
    <row r="55" spans="1:13">
      <c r="A55" s="55" t="s">
        <v>280</v>
      </c>
      <c r="B55" s="98">
        <v>5946.5</v>
      </c>
      <c r="C55" s="98">
        <v>199.13</v>
      </c>
      <c r="D55" s="98">
        <v>186.43</v>
      </c>
      <c r="E55" s="98">
        <v>70.599999999999994</v>
      </c>
      <c r="F55" s="98">
        <v>1715.54</v>
      </c>
      <c r="G55" s="99">
        <v>836.69</v>
      </c>
      <c r="H55" s="100">
        <v>396.76</v>
      </c>
      <c r="I55" s="111">
        <v>1457.9</v>
      </c>
      <c r="J55" s="100">
        <v>472.84</v>
      </c>
      <c r="K55" s="98">
        <v>212.27</v>
      </c>
      <c r="L55" s="98">
        <v>64.08</v>
      </c>
      <c r="M55" s="111">
        <v>119.84</v>
      </c>
    </row>
    <row r="56" spans="1:13">
      <c r="A56" s="55" t="s">
        <v>281</v>
      </c>
      <c r="B56" s="98">
        <v>5672.15</v>
      </c>
      <c r="C56" s="98">
        <v>242.41</v>
      </c>
      <c r="D56" s="98">
        <v>189.54</v>
      </c>
      <c r="E56" s="98">
        <v>135.93</v>
      </c>
      <c r="F56" s="98">
        <v>1569.35</v>
      </c>
      <c r="G56" s="99">
        <v>693.03</v>
      </c>
      <c r="H56" s="100">
        <v>447.95</v>
      </c>
      <c r="I56" s="111">
        <v>1410.35</v>
      </c>
      <c r="J56" s="100">
        <v>547.07000000000005</v>
      </c>
      <c r="K56" s="98">
        <v>156.22999999999999</v>
      </c>
      <c r="L56" s="98">
        <v>65.61</v>
      </c>
      <c r="M56" s="111">
        <v>148.49</v>
      </c>
    </row>
    <row r="57" spans="1:13">
      <c r="A57" s="55" t="s">
        <v>282</v>
      </c>
      <c r="B57" s="98">
        <v>6397.05</v>
      </c>
      <c r="C57" s="98">
        <v>294.17</v>
      </c>
      <c r="D57" s="98">
        <v>202.78</v>
      </c>
      <c r="E57" s="98">
        <v>82.1</v>
      </c>
      <c r="F57" s="98">
        <v>1867.99</v>
      </c>
      <c r="G57" s="99">
        <v>863.52</v>
      </c>
      <c r="H57" s="100">
        <v>379.69</v>
      </c>
      <c r="I57" s="111">
        <v>1447.27</v>
      </c>
      <c r="J57" s="100">
        <v>555.67999999999995</v>
      </c>
      <c r="K57" s="98">
        <v>192.82</v>
      </c>
      <c r="L57" s="98">
        <v>64.650000000000006</v>
      </c>
      <c r="M57" s="111">
        <v>191.7</v>
      </c>
    </row>
    <row r="58" spans="1:13">
      <c r="A58" s="55" t="s">
        <v>283</v>
      </c>
      <c r="B58" s="98">
        <v>5359.92</v>
      </c>
      <c r="C58" s="98">
        <v>192.82</v>
      </c>
      <c r="D58" s="98">
        <v>186.33</v>
      </c>
      <c r="E58" s="98">
        <v>68.16</v>
      </c>
      <c r="F58" s="98">
        <v>1735.15</v>
      </c>
      <c r="G58" s="99">
        <v>764.98</v>
      </c>
      <c r="H58" s="100">
        <v>310.01</v>
      </c>
      <c r="I58" s="111">
        <v>1402.84</v>
      </c>
      <c r="J58" s="100">
        <v>465.59</v>
      </c>
      <c r="K58" s="98">
        <v>136.61000000000001</v>
      </c>
      <c r="L58" s="98">
        <v>63.64</v>
      </c>
      <c r="M58" s="111">
        <v>167.97</v>
      </c>
    </row>
    <row r="59" spans="1:13">
      <c r="A59" s="55" t="s">
        <v>284</v>
      </c>
      <c r="B59" s="98">
        <v>5844.97</v>
      </c>
      <c r="C59" s="98">
        <v>171.2</v>
      </c>
      <c r="D59" s="98">
        <v>185.14</v>
      </c>
      <c r="E59" s="98">
        <v>69.040000000000006</v>
      </c>
      <c r="F59" s="98">
        <v>1896.37</v>
      </c>
      <c r="G59" s="99">
        <v>879.27</v>
      </c>
      <c r="H59" s="100">
        <v>248.86</v>
      </c>
      <c r="I59" s="111">
        <v>1459.62</v>
      </c>
      <c r="J59" s="100">
        <v>567.97</v>
      </c>
      <c r="K59" s="98">
        <v>130.68</v>
      </c>
      <c r="L59" s="98">
        <v>64.430000000000007</v>
      </c>
      <c r="M59" s="111">
        <v>184.88</v>
      </c>
    </row>
    <row r="60" spans="1:13">
      <c r="A60" s="55" t="s">
        <v>285</v>
      </c>
      <c r="B60" s="98">
        <v>5316.88</v>
      </c>
      <c r="C60" s="98">
        <v>178.27</v>
      </c>
      <c r="D60" s="98">
        <v>159.06</v>
      </c>
      <c r="E60" s="98">
        <v>84.49</v>
      </c>
      <c r="F60" s="98">
        <v>1605.68</v>
      </c>
      <c r="G60" s="99">
        <v>906.56</v>
      </c>
      <c r="H60" s="100">
        <v>143.63</v>
      </c>
      <c r="I60" s="111">
        <v>1305.5899999999999</v>
      </c>
      <c r="J60" s="100">
        <v>556.02</v>
      </c>
      <c r="K60" s="98">
        <v>111.65</v>
      </c>
      <c r="L60" s="98">
        <v>51.73</v>
      </c>
      <c r="M60" s="111">
        <v>159.16999999999999</v>
      </c>
    </row>
    <row r="61" spans="1:13">
      <c r="A61" s="55" t="s">
        <v>286</v>
      </c>
      <c r="B61" s="98">
        <v>5077.6099999999997</v>
      </c>
      <c r="C61" s="98">
        <v>269.98</v>
      </c>
      <c r="D61" s="98">
        <v>183.42</v>
      </c>
      <c r="E61" s="98">
        <v>74.95</v>
      </c>
      <c r="F61" s="98">
        <v>1801.96</v>
      </c>
      <c r="G61" s="99">
        <v>1092.08</v>
      </c>
      <c r="H61" s="100">
        <v>169.23</v>
      </c>
      <c r="I61" s="111">
        <v>1453.15</v>
      </c>
      <c r="J61" s="100">
        <v>418.15</v>
      </c>
      <c r="K61" s="98">
        <v>108.92</v>
      </c>
      <c r="L61" s="98">
        <v>68.17</v>
      </c>
      <c r="M61" s="111">
        <v>194.79</v>
      </c>
    </row>
    <row r="62" spans="1:13">
      <c r="A62" s="55" t="s">
        <v>287</v>
      </c>
      <c r="B62" s="98">
        <v>6379.65</v>
      </c>
      <c r="C62" s="98">
        <v>225.87</v>
      </c>
      <c r="D62" s="98">
        <v>179.34</v>
      </c>
      <c r="E62" s="98">
        <v>198.6</v>
      </c>
      <c r="F62" s="98">
        <v>1717.66</v>
      </c>
      <c r="G62" s="99">
        <v>910.06</v>
      </c>
      <c r="H62" s="100">
        <v>187.71</v>
      </c>
      <c r="I62" s="111">
        <v>1360.91</v>
      </c>
      <c r="J62" s="100">
        <v>562.55999999999995</v>
      </c>
      <c r="K62" s="98">
        <v>111.37</v>
      </c>
      <c r="L62" s="98">
        <v>67.84</v>
      </c>
      <c r="M62" s="111">
        <v>191.74</v>
      </c>
    </row>
    <row r="63" spans="1:13">
      <c r="A63" s="55" t="s">
        <v>288</v>
      </c>
      <c r="B63" s="98">
        <v>6424.76</v>
      </c>
      <c r="C63" s="98">
        <v>178.95</v>
      </c>
      <c r="D63" s="98">
        <v>182.95</v>
      </c>
      <c r="E63" s="98">
        <v>186.4</v>
      </c>
      <c r="F63" s="98">
        <v>1711.15</v>
      </c>
      <c r="G63" s="99">
        <v>982.09</v>
      </c>
      <c r="H63" s="100">
        <v>243.17</v>
      </c>
      <c r="I63" s="111">
        <v>1426.78</v>
      </c>
      <c r="J63" s="100">
        <v>525.46</v>
      </c>
      <c r="K63" s="98">
        <v>105.46</v>
      </c>
      <c r="L63" s="98">
        <v>83.9</v>
      </c>
      <c r="M63" s="111">
        <v>187.3</v>
      </c>
    </row>
    <row r="64" spans="1:13">
      <c r="A64" s="55" t="s">
        <v>289</v>
      </c>
      <c r="B64" s="98">
        <v>6523.82</v>
      </c>
      <c r="C64" s="98">
        <v>201.22</v>
      </c>
      <c r="D64" s="98">
        <v>176.21</v>
      </c>
      <c r="E64" s="98">
        <v>170.87</v>
      </c>
      <c r="F64" s="98">
        <v>1741.7</v>
      </c>
      <c r="G64" s="99">
        <v>1009.59</v>
      </c>
      <c r="H64" s="100">
        <v>251.71</v>
      </c>
      <c r="I64" s="111">
        <v>1427.5</v>
      </c>
      <c r="J64" s="100">
        <v>468.44</v>
      </c>
      <c r="K64" s="98">
        <v>152.30000000000001</v>
      </c>
      <c r="L64" s="98">
        <v>87.32</v>
      </c>
      <c r="M64" s="111">
        <v>180.98</v>
      </c>
    </row>
    <row r="65" spans="1:13">
      <c r="A65" s="55" t="s">
        <v>290</v>
      </c>
      <c r="B65" s="98">
        <v>5423.58</v>
      </c>
      <c r="C65" s="98">
        <v>192.76</v>
      </c>
      <c r="D65" s="98">
        <v>172.36</v>
      </c>
      <c r="E65" s="98">
        <v>223.1</v>
      </c>
      <c r="F65" s="98">
        <v>1750.87</v>
      </c>
      <c r="G65" s="99">
        <v>778.9</v>
      </c>
      <c r="H65" s="100">
        <v>361.21</v>
      </c>
      <c r="I65" s="111">
        <v>1489.16</v>
      </c>
      <c r="J65" s="100">
        <v>438.98</v>
      </c>
      <c r="K65" s="98">
        <v>157.32</v>
      </c>
      <c r="L65" s="98">
        <v>70.209999999999994</v>
      </c>
      <c r="M65" s="111">
        <v>159.76</v>
      </c>
    </row>
    <row r="66" spans="1:13">
      <c r="A66" s="55" t="s">
        <v>291</v>
      </c>
      <c r="B66" s="98">
        <v>6189.73</v>
      </c>
      <c r="C66" s="98">
        <v>206.49</v>
      </c>
      <c r="D66" s="98">
        <v>177.59</v>
      </c>
      <c r="E66" s="98">
        <v>228.04</v>
      </c>
      <c r="F66" s="98">
        <v>1695</v>
      </c>
      <c r="G66" s="99">
        <v>802.14</v>
      </c>
      <c r="H66" s="100">
        <v>438</v>
      </c>
      <c r="I66" s="111">
        <v>1285.24</v>
      </c>
      <c r="J66" s="100">
        <v>520.05999999999995</v>
      </c>
      <c r="K66" s="98">
        <v>147.07</v>
      </c>
      <c r="L66" s="98">
        <v>77.25</v>
      </c>
      <c r="M66" s="111">
        <v>115.74</v>
      </c>
    </row>
    <row r="67" spans="1:13">
      <c r="A67" s="55" t="s">
        <v>292</v>
      </c>
      <c r="B67" s="98">
        <v>5943.13</v>
      </c>
      <c r="C67" s="98">
        <v>261.75</v>
      </c>
      <c r="D67" s="98">
        <v>180.68</v>
      </c>
      <c r="E67" s="98">
        <v>379.43</v>
      </c>
      <c r="F67" s="98">
        <v>1566.2</v>
      </c>
      <c r="G67" s="99">
        <v>873.23</v>
      </c>
      <c r="H67" s="100">
        <v>507.27</v>
      </c>
      <c r="I67" s="111">
        <v>1363.26</v>
      </c>
      <c r="J67" s="100">
        <v>408.45</v>
      </c>
      <c r="K67" s="98">
        <v>137.9</v>
      </c>
      <c r="L67" s="98">
        <v>71.989999999999995</v>
      </c>
      <c r="M67" s="111">
        <v>124.82</v>
      </c>
    </row>
    <row r="68" spans="1:13">
      <c r="A68" s="55" t="s">
        <v>293</v>
      </c>
      <c r="B68" s="98">
        <v>5965.82</v>
      </c>
      <c r="C68" s="98">
        <v>252.27</v>
      </c>
      <c r="D68" s="98">
        <v>183.7</v>
      </c>
      <c r="E68" s="98">
        <v>217.35</v>
      </c>
      <c r="F68" s="98">
        <v>1538.87</v>
      </c>
      <c r="G68" s="99">
        <v>772.33</v>
      </c>
      <c r="H68" s="100">
        <v>444.7</v>
      </c>
      <c r="I68" s="111">
        <v>1329.05</v>
      </c>
      <c r="J68" s="100">
        <v>670.27</v>
      </c>
      <c r="K68" s="98">
        <v>111.53</v>
      </c>
      <c r="L68" s="98">
        <v>67.819999999999993</v>
      </c>
      <c r="M68" s="111">
        <v>151.97999999999999</v>
      </c>
    </row>
    <row r="69" spans="1:13">
      <c r="A69" s="55" t="s">
        <v>294</v>
      </c>
      <c r="B69" s="98">
        <v>6360.55</v>
      </c>
      <c r="C69" s="98">
        <v>301.41000000000003</v>
      </c>
      <c r="D69" s="98">
        <v>196.53</v>
      </c>
      <c r="E69" s="98">
        <v>247.54</v>
      </c>
      <c r="F69" s="98">
        <v>1767.7</v>
      </c>
      <c r="G69" s="99">
        <v>805.74</v>
      </c>
      <c r="H69" s="100">
        <v>359.96</v>
      </c>
      <c r="I69" s="111">
        <v>1472.75</v>
      </c>
      <c r="J69" s="100">
        <v>537.80999999999995</v>
      </c>
      <c r="K69" s="98">
        <v>128.99</v>
      </c>
      <c r="L69" s="98">
        <v>80.73</v>
      </c>
      <c r="M69" s="111">
        <v>193.19</v>
      </c>
    </row>
    <row r="70" spans="1:13">
      <c r="A70" s="55" t="s">
        <v>295</v>
      </c>
      <c r="B70" s="98">
        <v>5482.69</v>
      </c>
      <c r="C70" s="98">
        <v>234.77</v>
      </c>
      <c r="D70" s="98">
        <v>180.59</v>
      </c>
      <c r="E70" s="98">
        <v>72.67</v>
      </c>
      <c r="F70" s="98">
        <v>1740.93</v>
      </c>
      <c r="G70" s="99">
        <v>851.23</v>
      </c>
      <c r="H70" s="100">
        <v>170.69</v>
      </c>
      <c r="I70" s="111">
        <v>1397.42</v>
      </c>
      <c r="J70" s="100">
        <v>426.02</v>
      </c>
      <c r="K70" s="98">
        <v>111.65</v>
      </c>
      <c r="L70" s="98">
        <v>63.1</v>
      </c>
      <c r="M70" s="111">
        <v>164.57</v>
      </c>
    </row>
    <row r="71" spans="1:13">
      <c r="A71" s="55" t="s">
        <v>296</v>
      </c>
      <c r="B71" s="98">
        <v>5704.06</v>
      </c>
      <c r="C71" s="98">
        <v>202.72</v>
      </c>
      <c r="D71" s="98">
        <v>179.43</v>
      </c>
      <c r="E71" s="98">
        <v>157.88</v>
      </c>
      <c r="F71" s="98">
        <v>1729.23</v>
      </c>
      <c r="G71" s="99">
        <v>890.47</v>
      </c>
      <c r="H71" s="100">
        <v>119.78</v>
      </c>
      <c r="I71" s="111">
        <v>1479.44</v>
      </c>
      <c r="J71" s="100">
        <v>496.87</v>
      </c>
      <c r="K71" s="98">
        <v>124.71</v>
      </c>
      <c r="L71" s="98">
        <v>75.09</v>
      </c>
      <c r="M71" s="111">
        <v>175.85</v>
      </c>
    </row>
    <row r="72" spans="1:13">
      <c r="A72" s="55" t="s">
        <v>297</v>
      </c>
      <c r="B72" s="98">
        <v>5664.31</v>
      </c>
      <c r="C72" s="98">
        <v>210.36</v>
      </c>
      <c r="D72" s="98">
        <v>154.15</v>
      </c>
      <c r="E72" s="98">
        <v>78.95</v>
      </c>
      <c r="F72" s="98">
        <v>1666.67</v>
      </c>
      <c r="G72" s="99">
        <v>911.11</v>
      </c>
      <c r="H72" s="100">
        <v>95.97</v>
      </c>
      <c r="I72" s="111">
        <v>1531.24</v>
      </c>
      <c r="J72" s="100">
        <v>543.34</v>
      </c>
      <c r="K72" s="98">
        <v>114.7</v>
      </c>
      <c r="L72" s="98">
        <v>73.36</v>
      </c>
      <c r="M72" s="111">
        <v>194.62</v>
      </c>
    </row>
    <row r="73" spans="1:13">
      <c r="A73" s="55" t="s">
        <v>298</v>
      </c>
      <c r="B73" s="98">
        <v>6234.66</v>
      </c>
      <c r="C73" s="98">
        <v>248.69</v>
      </c>
      <c r="D73" s="98">
        <v>177.77</v>
      </c>
      <c r="E73" s="98">
        <v>213.26</v>
      </c>
      <c r="F73" s="98">
        <v>1774.93</v>
      </c>
      <c r="G73" s="99">
        <v>984.18</v>
      </c>
      <c r="H73" s="100">
        <v>179.01</v>
      </c>
      <c r="I73" s="111">
        <v>1574.52</v>
      </c>
      <c r="J73" s="100">
        <v>514.69000000000005</v>
      </c>
      <c r="K73" s="98">
        <v>143.91</v>
      </c>
      <c r="L73" s="98">
        <v>69.069999999999993</v>
      </c>
      <c r="M73" s="111">
        <v>189.58</v>
      </c>
    </row>
    <row r="74" spans="1:13">
      <c r="A74" s="55" t="s">
        <v>299</v>
      </c>
      <c r="B74" s="98">
        <v>5903.48</v>
      </c>
      <c r="C74" s="98">
        <v>229.38</v>
      </c>
      <c r="D74" s="98">
        <v>173.81</v>
      </c>
      <c r="E74" s="98">
        <v>165.6</v>
      </c>
      <c r="F74" s="98">
        <v>1640.14</v>
      </c>
      <c r="G74" s="99">
        <v>1020.72</v>
      </c>
      <c r="H74" s="100">
        <v>155.58000000000001</v>
      </c>
      <c r="I74" s="111">
        <v>1421.36</v>
      </c>
      <c r="J74" s="100">
        <v>572.13</v>
      </c>
      <c r="K74" s="98">
        <v>126.36</v>
      </c>
      <c r="L74" s="98">
        <v>62.11</v>
      </c>
      <c r="M74" s="111">
        <v>170.22</v>
      </c>
    </row>
    <row r="75" spans="1:13">
      <c r="A75" s="55" t="s">
        <v>300</v>
      </c>
      <c r="B75" s="98">
        <v>6221.02</v>
      </c>
      <c r="C75" s="98">
        <v>246.94</v>
      </c>
      <c r="D75" s="98">
        <v>177.31</v>
      </c>
      <c r="E75" s="98">
        <v>180.47</v>
      </c>
      <c r="F75" s="98">
        <v>1716.23</v>
      </c>
      <c r="G75" s="99">
        <v>1019.47</v>
      </c>
      <c r="H75" s="100">
        <v>265.02</v>
      </c>
      <c r="I75" s="111">
        <v>1580.34</v>
      </c>
      <c r="J75" s="100">
        <v>500.22</v>
      </c>
      <c r="K75" s="98">
        <v>123.16</v>
      </c>
      <c r="L75" s="98">
        <v>77.44</v>
      </c>
      <c r="M75" s="111">
        <v>181.88</v>
      </c>
    </row>
    <row r="76" spans="1:13">
      <c r="A76" s="55" t="s">
        <v>301</v>
      </c>
      <c r="B76" s="98">
        <v>6018.55</v>
      </c>
      <c r="C76" s="98">
        <v>240.39</v>
      </c>
      <c r="D76" s="98">
        <v>170.78</v>
      </c>
      <c r="E76" s="98">
        <v>277.44</v>
      </c>
      <c r="F76" s="98">
        <v>1528.97</v>
      </c>
      <c r="G76" s="99">
        <v>956.49</v>
      </c>
      <c r="H76" s="100">
        <v>355.11</v>
      </c>
      <c r="I76" s="111">
        <v>1561.91</v>
      </c>
      <c r="J76" s="100">
        <v>532.53</v>
      </c>
      <c r="K76" s="98">
        <v>118.9</v>
      </c>
      <c r="L76" s="98">
        <v>89.38</v>
      </c>
      <c r="M76" s="111">
        <v>164.91</v>
      </c>
    </row>
    <row r="77" spans="1:13">
      <c r="A77" s="55" t="s">
        <v>302</v>
      </c>
      <c r="B77" s="98">
        <v>6097.24</v>
      </c>
      <c r="C77" s="98">
        <v>290.54000000000002</v>
      </c>
      <c r="D77" s="98">
        <v>167.04</v>
      </c>
      <c r="E77" s="98">
        <v>152.87</v>
      </c>
      <c r="F77" s="98">
        <v>1594.84</v>
      </c>
      <c r="G77" s="99">
        <v>807.98</v>
      </c>
      <c r="H77" s="100">
        <v>372.98</v>
      </c>
      <c r="I77" s="111">
        <v>1554.39</v>
      </c>
      <c r="J77" s="100">
        <v>575.99</v>
      </c>
      <c r="K77" s="98">
        <v>143.83000000000001</v>
      </c>
      <c r="L77" s="98">
        <v>68.03</v>
      </c>
      <c r="M77" s="111">
        <v>146.80000000000001</v>
      </c>
    </row>
    <row r="78" spans="1:13">
      <c r="A78" s="55" t="s">
        <v>303</v>
      </c>
      <c r="B78" s="98">
        <v>6102.85</v>
      </c>
      <c r="C78" s="98">
        <v>299.81</v>
      </c>
      <c r="D78" s="98">
        <v>172.11</v>
      </c>
      <c r="E78" s="98">
        <v>188.1</v>
      </c>
      <c r="F78" s="98">
        <v>1653.85</v>
      </c>
      <c r="G78" s="99">
        <v>871.28</v>
      </c>
      <c r="H78" s="100">
        <v>540.89</v>
      </c>
      <c r="I78" s="111">
        <v>1446.69</v>
      </c>
      <c r="J78" s="100">
        <v>547.83000000000004</v>
      </c>
      <c r="K78" s="98">
        <v>154.79</v>
      </c>
      <c r="L78" s="98">
        <v>69.66</v>
      </c>
      <c r="M78" s="111">
        <v>100.28</v>
      </c>
    </row>
    <row r="79" spans="1:13">
      <c r="A79" s="55" t="s">
        <v>304</v>
      </c>
      <c r="B79" s="98">
        <v>6214.12</v>
      </c>
      <c r="C79" s="98">
        <v>248.15</v>
      </c>
      <c r="D79" s="98">
        <v>166.67</v>
      </c>
      <c r="E79" s="98">
        <v>255.82</v>
      </c>
      <c r="F79" s="98">
        <v>1548.41</v>
      </c>
      <c r="G79" s="99">
        <v>961.11</v>
      </c>
      <c r="H79" s="100">
        <v>476.35</v>
      </c>
      <c r="I79" s="111">
        <v>1486.93</v>
      </c>
      <c r="J79" s="100">
        <v>543.76</v>
      </c>
      <c r="K79" s="98">
        <v>172.77</v>
      </c>
      <c r="L79" s="98">
        <v>59.09</v>
      </c>
      <c r="M79" s="111">
        <v>106.83</v>
      </c>
    </row>
    <row r="80" spans="1:13">
      <c r="A80" s="55" t="s">
        <v>305</v>
      </c>
      <c r="B80" s="98">
        <v>5790.71</v>
      </c>
      <c r="C80" s="98">
        <v>239.99</v>
      </c>
      <c r="D80" s="98">
        <v>169.45</v>
      </c>
      <c r="E80" s="98">
        <v>146.54</v>
      </c>
      <c r="F80" s="98">
        <v>1497.66</v>
      </c>
      <c r="G80" s="99">
        <v>843.67</v>
      </c>
      <c r="H80" s="100">
        <v>454.63</v>
      </c>
      <c r="I80" s="111">
        <v>1367.91</v>
      </c>
      <c r="J80" s="100">
        <v>500.24</v>
      </c>
      <c r="K80" s="98">
        <v>141.82</v>
      </c>
      <c r="L80" s="98">
        <v>82.1</v>
      </c>
      <c r="M80" s="111">
        <v>141.66999999999999</v>
      </c>
    </row>
    <row r="81" spans="1:13">
      <c r="A81" s="55" t="s">
        <v>306</v>
      </c>
      <c r="B81" s="98">
        <v>6464.03</v>
      </c>
      <c r="C81" s="98">
        <v>263.58999999999997</v>
      </c>
      <c r="D81" s="98">
        <v>181.28</v>
      </c>
      <c r="E81" s="98">
        <v>166.9</v>
      </c>
      <c r="F81" s="98">
        <v>1751.95</v>
      </c>
      <c r="G81" s="99">
        <v>845.22</v>
      </c>
      <c r="H81" s="100">
        <v>487.62</v>
      </c>
      <c r="I81" s="111">
        <v>1605.56</v>
      </c>
      <c r="J81" s="100">
        <v>587.14</v>
      </c>
      <c r="K81" s="98">
        <v>134.47</v>
      </c>
      <c r="L81" s="98">
        <v>93</v>
      </c>
      <c r="M81" s="111">
        <v>204.25</v>
      </c>
    </row>
    <row r="82" spans="1:13">
      <c r="A82" s="55" t="s">
        <v>307</v>
      </c>
      <c r="B82" s="98">
        <v>6122.75</v>
      </c>
      <c r="C82" s="98">
        <v>305.58999999999997</v>
      </c>
      <c r="D82" s="98">
        <v>183.77</v>
      </c>
      <c r="E82" s="98">
        <v>106.08</v>
      </c>
      <c r="F82" s="98">
        <v>1610.23</v>
      </c>
      <c r="G82" s="99">
        <v>883.67</v>
      </c>
      <c r="H82" s="100">
        <v>338.69</v>
      </c>
      <c r="I82" s="111">
        <v>1505.82</v>
      </c>
      <c r="J82" s="100">
        <v>460.15</v>
      </c>
      <c r="K82" s="98">
        <v>170.72</v>
      </c>
      <c r="L82" s="98">
        <v>84.26</v>
      </c>
      <c r="M82" s="111">
        <v>165.1</v>
      </c>
    </row>
    <row r="83" spans="1:13">
      <c r="A83" s="55" t="s">
        <v>308</v>
      </c>
      <c r="B83" s="98">
        <v>5977.55</v>
      </c>
      <c r="C83" s="98">
        <v>294.89</v>
      </c>
      <c r="D83" s="98">
        <v>182.59</v>
      </c>
      <c r="E83" s="98">
        <v>230.45</v>
      </c>
      <c r="F83" s="98">
        <v>1658.98</v>
      </c>
      <c r="G83" s="99">
        <v>990.24</v>
      </c>
      <c r="H83" s="100">
        <v>188.89</v>
      </c>
      <c r="I83" s="111">
        <v>1496.73</v>
      </c>
      <c r="J83" s="100">
        <v>457.38</v>
      </c>
      <c r="K83" s="98">
        <v>174.75</v>
      </c>
      <c r="L83" s="98">
        <v>84.75</v>
      </c>
      <c r="M83" s="111">
        <v>164.43</v>
      </c>
    </row>
    <row r="84" spans="1:13">
      <c r="A84" s="55" t="s">
        <v>309</v>
      </c>
      <c r="B84" s="98">
        <v>6126.2</v>
      </c>
      <c r="C84" s="98">
        <v>280.02999999999997</v>
      </c>
      <c r="D84" s="98">
        <v>156.87</v>
      </c>
      <c r="E84" s="98">
        <v>115.24</v>
      </c>
      <c r="F84" s="98">
        <v>1638.83</v>
      </c>
      <c r="G84" s="99">
        <v>999.22</v>
      </c>
      <c r="H84" s="100">
        <v>202.36</v>
      </c>
      <c r="I84" s="111">
        <v>1646.18</v>
      </c>
      <c r="J84" s="100">
        <v>503.05</v>
      </c>
      <c r="K84" s="98">
        <v>168.7</v>
      </c>
      <c r="L84" s="98">
        <v>100.38</v>
      </c>
      <c r="M84" s="111">
        <v>195.82</v>
      </c>
    </row>
    <row r="85" spans="1:13">
      <c r="A85" s="55" t="s">
        <v>310</v>
      </c>
      <c r="B85" s="98">
        <v>6402.66</v>
      </c>
      <c r="C85" s="98">
        <v>260.12</v>
      </c>
      <c r="D85" s="98">
        <v>154.69999999999999</v>
      </c>
      <c r="E85" s="98">
        <v>172.52</v>
      </c>
      <c r="F85" s="98">
        <v>1665.6</v>
      </c>
      <c r="G85" s="99">
        <v>1119.24</v>
      </c>
      <c r="H85" s="100">
        <v>191.87</v>
      </c>
      <c r="I85" s="111">
        <v>1607.79</v>
      </c>
      <c r="J85" s="100">
        <v>541.70000000000005</v>
      </c>
      <c r="K85" s="98">
        <v>224.18</v>
      </c>
      <c r="L85" s="98">
        <v>74.16</v>
      </c>
      <c r="M85" s="111">
        <v>186.29</v>
      </c>
    </row>
    <row r="86" spans="1:13">
      <c r="A86" s="55" t="s">
        <v>311</v>
      </c>
      <c r="B86" s="98">
        <v>6165.54</v>
      </c>
      <c r="C86" s="98">
        <v>229.07</v>
      </c>
      <c r="D86" s="98">
        <v>151.26</v>
      </c>
      <c r="E86" s="98">
        <v>133.96</v>
      </c>
      <c r="F86" s="98">
        <v>1690.18</v>
      </c>
      <c r="G86" s="99">
        <v>1139.94</v>
      </c>
      <c r="H86" s="100">
        <v>206.82</v>
      </c>
      <c r="I86" s="111">
        <v>1469.33</v>
      </c>
      <c r="J86" s="100">
        <v>495.05</v>
      </c>
      <c r="K86" s="98">
        <v>221.08</v>
      </c>
      <c r="L86" s="98">
        <v>81.48</v>
      </c>
      <c r="M86" s="111">
        <v>183.61</v>
      </c>
    </row>
    <row r="87" spans="1:13">
      <c r="A87" s="55" t="s">
        <v>312</v>
      </c>
      <c r="B87" s="98">
        <v>6077.12</v>
      </c>
      <c r="C87" s="98">
        <v>239.5</v>
      </c>
      <c r="D87" s="98">
        <v>154.30000000000001</v>
      </c>
      <c r="E87" s="98">
        <v>146</v>
      </c>
      <c r="F87" s="98">
        <v>1615.4</v>
      </c>
      <c r="G87" s="99">
        <v>1076.03</v>
      </c>
      <c r="H87" s="100">
        <v>254.68</v>
      </c>
      <c r="I87" s="111">
        <v>1515.91</v>
      </c>
      <c r="J87" s="100">
        <v>510.74</v>
      </c>
      <c r="K87" s="98">
        <v>171.24</v>
      </c>
      <c r="L87" s="98">
        <v>72.81</v>
      </c>
      <c r="M87" s="111">
        <v>180.46</v>
      </c>
    </row>
    <row r="88" spans="1:13">
      <c r="A88" s="55" t="s">
        <v>313</v>
      </c>
      <c r="B88" s="98">
        <v>6215.77</v>
      </c>
      <c r="C88" s="98">
        <v>257.87</v>
      </c>
      <c r="D88" s="98">
        <v>139.78</v>
      </c>
      <c r="E88" s="98">
        <v>249.14</v>
      </c>
      <c r="F88" s="98">
        <v>1591.58</v>
      </c>
      <c r="G88" s="99">
        <v>1084.23</v>
      </c>
      <c r="H88" s="100">
        <v>293.66000000000003</v>
      </c>
      <c r="I88" s="111">
        <v>1655.24</v>
      </c>
      <c r="J88" s="100">
        <v>489.82</v>
      </c>
      <c r="K88" s="98">
        <v>145.58000000000001</v>
      </c>
      <c r="L88" s="98">
        <v>69.31</v>
      </c>
      <c r="M88" s="111">
        <v>157.62</v>
      </c>
    </row>
    <row r="89" spans="1:13">
      <c r="A89" s="55" t="s">
        <v>314</v>
      </c>
      <c r="B89" s="98">
        <v>6114.06</v>
      </c>
      <c r="C89" s="98">
        <v>244.17</v>
      </c>
      <c r="D89" s="98">
        <v>136.72</v>
      </c>
      <c r="E89" s="98">
        <v>137.27000000000001</v>
      </c>
      <c r="F89" s="98">
        <v>1595.43</v>
      </c>
      <c r="G89" s="99">
        <v>955.97</v>
      </c>
      <c r="H89" s="100">
        <v>373.45</v>
      </c>
      <c r="I89" s="111">
        <v>1602.13</v>
      </c>
      <c r="J89" s="100">
        <v>474.1</v>
      </c>
      <c r="K89" s="98">
        <v>160.32</v>
      </c>
      <c r="L89" s="98">
        <v>59.04</v>
      </c>
      <c r="M89" s="111">
        <v>174.08</v>
      </c>
    </row>
    <row r="90" spans="1:13">
      <c r="A90" s="55" t="s">
        <v>315</v>
      </c>
      <c r="B90" s="98">
        <v>5971.07</v>
      </c>
      <c r="C90" s="98">
        <v>252.49</v>
      </c>
      <c r="D90" s="98">
        <v>140.87</v>
      </c>
      <c r="E90" s="98">
        <v>168.91</v>
      </c>
      <c r="F90" s="98">
        <v>1619.99</v>
      </c>
      <c r="G90" s="99">
        <v>738.38</v>
      </c>
      <c r="H90" s="100">
        <v>479.41</v>
      </c>
      <c r="I90" s="111">
        <v>1554.63</v>
      </c>
      <c r="J90" s="100">
        <v>460.04</v>
      </c>
      <c r="K90" s="98">
        <v>178.28</v>
      </c>
      <c r="L90" s="98">
        <v>54.05</v>
      </c>
      <c r="M90" s="111">
        <v>130.85</v>
      </c>
    </row>
    <row r="91" spans="1:13">
      <c r="A91" s="55" t="s">
        <v>316</v>
      </c>
      <c r="B91" s="98">
        <v>6130.57</v>
      </c>
      <c r="C91" s="98">
        <v>316</v>
      </c>
      <c r="D91" s="98">
        <v>176.35</v>
      </c>
      <c r="E91" s="98">
        <v>196.32</v>
      </c>
      <c r="F91" s="98">
        <v>1400.37</v>
      </c>
      <c r="G91" s="99">
        <v>1050.93</v>
      </c>
      <c r="H91" s="100">
        <v>400.04</v>
      </c>
      <c r="I91" s="111">
        <v>1425.91</v>
      </c>
      <c r="J91" s="100">
        <v>594.47</v>
      </c>
      <c r="K91" s="98">
        <v>145.53</v>
      </c>
      <c r="L91" s="98">
        <v>66.81</v>
      </c>
      <c r="M91" s="111">
        <v>112.3</v>
      </c>
    </row>
    <row r="92" spans="1:13">
      <c r="A92" s="55" t="s">
        <v>317</v>
      </c>
      <c r="B92" s="98">
        <v>6293.15</v>
      </c>
      <c r="C92" s="98">
        <v>294.82</v>
      </c>
      <c r="D92" s="98">
        <v>179.3</v>
      </c>
      <c r="E92" s="98">
        <v>112.46</v>
      </c>
      <c r="F92" s="98">
        <v>1644.67</v>
      </c>
      <c r="G92" s="99">
        <v>828.47</v>
      </c>
      <c r="H92" s="100">
        <v>449.06</v>
      </c>
      <c r="I92" s="111">
        <v>1698.82</v>
      </c>
      <c r="J92" s="100">
        <v>576.16999999999996</v>
      </c>
      <c r="K92" s="98">
        <v>183.7</v>
      </c>
      <c r="L92" s="98">
        <v>57.47</v>
      </c>
      <c r="M92" s="111">
        <v>142.99</v>
      </c>
    </row>
    <row r="93" spans="1:13">
      <c r="A93" s="55" t="s">
        <v>318</v>
      </c>
      <c r="B93" s="98">
        <v>6568.8</v>
      </c>
      <c r="C93" s="98">
        <v>326.72000000000003</v>
      </c>
      <c r="D93" s="98">
        <v>191.82</v>
      </c>
      <c r="E93" s="98">
        <v>128.08000000000001</v>
      </c>
      <c r="F93" s="98">
        <v>1616.48</v>
      </c>
      <c r="G93" s="99">
        <v>990.29</v>
      </c>
      <c r="H93" s="100">
        <v>437.68</v>
      </c>
      <c r="I93" s="111">
        <v>1545.41</v>
      </c>
      <c r="J93" s="100">
        <v>567.04999999999995</v>
      </c>
      <c r="K93" s="98">
        <v>327.19</v>
      </c>
      <c r="L93" s="98">
        <v>69.989999999999995</v>
      </c>
      <c r="M93" s="111">
        <v>172.54</v>
      </c>
    </row>
    <row r="94" spans="1:13">
      <c r="A94" s="55" t="s">
        <v>319</v>
      </c>
      <c r="B94" s="98">
        <v>6083.33</v>
      </c>
      <c r="C94" s="98">
        <v>232.19</v>
      </c>
      <c r="D94" s="98">
        <v>172.92</v>
      </c>
      <c r="E94" s="98">
        <v>100.37</v>
      </c>
      <c r="F94" s="98">
        <v>1636.07</v>
      </c>
      <c r="G94" s="99">
        <v>932</v>
      </c>
      <c r="H94" s="100">
        <v>329.71</v>
      </c>
      <c r="I94" s="111">
        <v>1613.57</v>
      </c>
      <c r="J94" s="100">
        <v>547.16</v>
      </c>
      <c r="K94" s="98">
        <v>198.08</v>
      </c>
      <c r="L94" s="98">
        <v>69.930000000000007</v>
      </c>
      <c r="M94" s="111">
        <v>155.83000000000001</v>
      </c>
    </row>
    <row r="95" spans="1:13">
      <c r="A95" s="55" t="s">
        <v>320</v>
      </c>
      <c r="B95" s="98">
        <v>6255.34</v>
      </c>
      <c r="C95" s="98">
        <v>268.92</v>
      </c>
      <c r="D95" s="98">
        <v>171.81</v>
      </c>
      <c r="E95" s="98">
        <v>218.05</v>
      </c>
      <c r="F95" s="98">
        <v>1596.71</v>
      </c>
      <c r="G95" s="99">
        <v>1005.51</v>
      </c>
      <c r="H95" s="100">
        <v>244.97</v>
      </c>
      <c r="I95" s="111">
        <v>1655.64</v>
      </c>
      <c r="J95" s="100">
        <v>548.92999999999995</v>
      </c>
      <c r="K95" s="98">
        <v>178.74</v>
      </c>
      <c r="L95" s="98">
        <v>60.03</v>
      </c>
      <c r="M95" s="111">
        <v>160.86000000000001</v>
      </c>
    </row>
    <row r="96" spans="1:13">
      <c r="A96" s="55" t="s">
        <v>321</v>
      </c>
      <c r="B96" s="98">
        <v>6015.63</v>
      </c>
      <c r="C96" s="98">
        <v>232.13</v>
      </c>
      <c r="D96" s="98">
        <v>147.61000000000001</v>
      </c>
      <c r="E96" s="98">
        <v>109.04</v>
      </c>
      <c r="F96" s="98">
        <v>1576.27</v>
      </c>
      <c r="G96" s="99">
        <v>1131.75</v>
      </c>
      <c r="H96" s="100">
        <v>187.16</v>
      </c>
      <c r="I96" s="111">
        <v>1603.75</v>
      </c>
      <c r="J96" s="100">
        <v>590.65</v>
      </c>
      <c r="K96" s="98">
        <v>52.56</v>
      </c>
      <c r="L96" s="98">
        <v>63.04</v>
      </c>
      <c r="M96" s="111">
        <v>176.83</v>
      </c>
    </row>
    <row r="97" spans="1:13">
      <c r="A97" s="55" t="s">
        <v>322</v>
      </c>
      <c r="B97" s="98">
        <v>6332.82</v>
      </c>
      <c r="C97" s="98">
        <v>218.02</v>
      </c>
      <c r="D97" s="98">
        <v>157.85</v>
      </c>
      <c r="E97" s="98">
        <v>225.94</v>
      </c>
      <c r="F97" s="98">
        <v>1664.97</v>
      </c>
      <c r="G97" s="99">
        <v>1200.4100000000001</v>
      </c>
      <c r="H97" s="100">
        <v>143.54</v>
      </c>
      <c r="I97" s="111">
        <v>1671.42</v>
      </c>
      <c r="J97" s="100">
        <v>597.44000000000005</v>
      </c>
      <c r="K97" s="98">
        <v>49.79</v>
      </c>
      <c r="L97" s="98">
        <v>61.99</v>
      </c>
      <c r="M97" s="111">
        <v>168.7</v>
      </c>
    </row>
    <row r="98" spans="1:13">
      <c r="A98" s="55" t="s">
        <v>323</v>
      </c>
      <c r="B98" s="98">
        <v>6450.7</v>
      </c>
      <c r="C98" s="98">
        <v>292.32</v>
      </c>
      <c r="D98" s="98">
        <v>154.33000000000001</v>
      </c>
      <c r="E98" s="98">
        <v>175.44</v>
      </c>
      <c r="F98" s="98">
        <v>1546.39</v>
      </c>
      <c r="G98" s="99">
        <v>1243.69</v>
      </c>
      <c r="H98" s="100">
        <v>206.09</v>
      </c>
      <c r="I98" s="111">
        <v>1612.46</v>
      </c>
      <c r="J98" s="100">
        <v>589.46</v>
      </c>
      <c r="K98" s="98">
        <v>250.36</v>
      </c>
      <c r="L98" s="98">
        <v>64.47</v>
      </c>
      <c r="M98" s="111">
        <v>182.63</v>
      </c>
    </row>
    <row r="99" spans="1:13">
      <c r="A99" s="55" t="s">
        <v>324</v>
      </c>
      <c r="B99" s="98">
        <v>6247.34</v>
      </c>
      <c r="C99" s="98">
        <v>267.81</v>
      </c>
      <c r="D99" s="98">
        <v>157.44</v>
      </c>
      <c r="E99" s="98">
        <v>191.2</v>
      </c>
      <c r="F99" s="98">
        <v>1535.18</v>
      </c>
      <c r="G99" s="99">
        <v>1135.51</v>
      </c>
      <c r="H99" s="100">
        <v>242.99</v>
      </c>
      <c r="I99" s="111">
        <v>1670.02</v>
      </c>
      <c r="J99" s="100">
        <v>550.98</v>
      </c>
      <c r="K99" s="98">
        <v>78.36</v>
      </c>
      <c r="L99" s="98">
        <v>69.540000000000006</v>
      </c>
      <c r="M99" s="111">
        <v>171.38</v>
      </c>
    </row>
    <row r="100" spans="1:13">
      <c r="A100" s="55" t="s">
        <v>325</v>
      </c>
      <c r="B100" s="98">
        <v>6332.61</v>
      </c>
      <c r="C100" s="98">
        <v>300.49</v>
      </c>
      <c r="D100" s="98">
        <v>171.23</v>
      </c>
      <c r="E100" s="98">
        <v>206.05</v>
      </c>
      <c r="F100" s="98">
        <v>1578.54</v>
      </c>
      <c r="G100" s="99">
        <v>1053.8399999999999</v>
      </c>
      <c r="H100" s="100">
        <v>252.67</v>
      </c>
      <c r="I100" s="111">
        <v>1745.46</v>
      </c>
      <c r="J100" s="100">
        <v>549.20000000000005</v>
      </c>
      <c r="K100" s="98">
        <v>80.62</v>
      </c>
      <c r="L100" s="98">
        <v>55.58</v>
      </c>
      <c r="M100" s="111">
        <v>162.38</v>
      </c>
    </row>
    <row r="101" spans="1:13">
      <c r="A101" s="55" t="s">
        <v>326</v>
      </c>
      <c r="B101" s="51">
        <v>5954.56</v>
      </c>
      <c r="C101" s="51">
        <v>308.69</v>
      </c>
      <c r="D101" s="51">
        <v>167.49</v>
      </c>
      <c r="E101" s="51">
        <v>113.53</v>
      </c>
      <c r="F101" s="51">
        <v>1534.25</v>
      </c>
      <c r="G101" s="112">
        <v>830.84</v>
      </c>
      <c r="H101" s="113">
        <v>470.55</v>
      </c>
      <c r="I101" s="51">
        <v>1476.41</v>
      </c>
      <c r="J101" s="113">
        <v>568.12</v>
      </c>
      <c r="K101" s="51">
        <v>138.99</v>
      </c>
      <c r="L101" s="51">
        <v>60.04</v>
      </c>
      <c r="M101" s="51">
        <v>170.79</v>
      </c>
    </row>
    <row r="102" spans="1:13">
      <c r="A102" s="55" t="s">
        <v>327</v>
      </c>
      <c r="B102" s="51">
        <v>6831.48</v>
      </c>
      <c r="C102" s="51">
        <v>256.43</v>
      </c>
      <c r="D102" s="51">
        <v>172.57</v>
      </c>
      <c r="E102" s="51">
        <v>139.69</v>
      </c>
      <c r="F102" s="51">
        <v>1522.25</v>
      </c>
      <c r="G102" s="112">
        <v>1094.05</v>
      </c>
      <c r="H102" s="113">
        <v>504.97</v>
      </c>
      <c r="I102" s="51">
        <v>1658.36</v>
      </c>
      <c r="J102" s="113">
        <v>572.12</v>
      </c>
      <c r="K102" s="51">
        <v>523</v>
      </c>
      <c r="L102" s="51">
        <v>51</v>
      </c>
      <c r="M102" s="51">
        <v>128.5</v>
      </c>
    </row>
    <row r="103" spans="1:13">
      <c r="A103" s="55" t="s">
        <v>328</v>
      </c>
      <c r="B103" s="51">
        <v>6062.93</v>
      </c>
      <c r="C103" s="51">
        <v>318.18</v>
      </c>
      <c r="D103" s="51">
        <v>179.57</v>
      </c>
      <c r="E103" s="51">
        <v>261.04000000000002</v>
      </c>
      <c r="F103" s="51">
        <v>1345.3</v>
      </c>
      <c r="G103" s="112">
        <v>836.52</v>
      </c>
      <c r="H103" s="113">
        <v>447.22</v>
      </c>
      <c r="I103" s="51">
        <v>1542.08</v>
      </c>
      <c r="J103" s="113">
        <v>583.83000000000004</v>
      </c>
      <c r="K103" s="51">
        <v>276.13</v>
      </c>
      <c r="L103" s="51">
        <v>72.91</v>
      </c>
      <c r="M103" s="51">
        <v>108.42</v>
      </c>
    </row>
    <row r="104" spans="1:13">
      <c r="A104" s="55" t="s">
        <v>329</v>
      </c>
      <c r="B104" s="51">
        <v>6157.66</v>
      </c>
      <c r="C104" s="51">
        <v>256.68</v>
      </c>
      <c r="D104" s="51">
        <v>164.7</v>
      </c>
      <c r="E104" s="51">
        <v>185.91</v>
      </c>
      <c r="F104" s="51">
        <v>1598.14</v>
      </c>
      <c r="G104" s="112">
        <v>782.58</v>
      </c>
      <c r="H104" s="113">
        <v>413.42</v>
      </c>
      <c r="I104" s="51">
        <v>1752.64</v>
      </c>
      <c r="J104" s="113">
        <v>502.8</v>
      </c>
      <c r="K104" s="51">
        <v>251.34</v>
      </c>
      <c r="L104" s="51">
        <v>57.13</v>
      </c>
      <c r="M104" s="51">
        <v>130.47999999999999</v>
      </c>
    </row>
    <row r="105" spans="1:13">
      <c r="A105" s="55" t="s">
        <v>330</v>
      </c>
      <c r="B105" s="51">
        <v>7019.4</v>
      </c>
      <c r="C105" s="51">
        <v>407.85</v>
      </c>
      <c r="D105" s="51">
        <v>179.42</v>
      </c>
      <c r="E105" s="51">
        <v>284.20999999999998</v>
      </c>
      <c r="F105" s="51">
        <v>1497.86</v>
      </c>
      <c r="G105" s="112">
        <v>1020.79</v>
      </c>
      <c r="H105" s="113">
        <v>534.16</v>
      </c>
      <c r="I105" s="51">
        <v>1594.16</v>
      </c>
      <c r="J105" s="113">
        <v>812.39</v>
      </c>
      <c r="K105" s="51">
        <v>292.64</v>
      </c>
      <c r="L105" s="51">
        <v>69.12</v>
      </c>
      <c r="M105" s="51">
        <v>178.2</v>
      </c>
    </row>
    <row r="106" spans="1:13">
      <c r="A106" s="55" t="s">
        <v>331</v>
      </c>
      <c r="B106" s="51">
        <v>5767.33</v>
      </c>
      <c r="C106" s="51">
        <v>248.96</v>
      </c>
      <c r="D106" s="51">
        <v>180.06</v>
      </c>
      <c r="E106" s="51">
        <v>109.63</v>
      </c>
      <c r="F106" s="51">
        <v>1576.7</v>
      </c>
      <c r="G106" s="112">
        <v>865.1</v>
      </c>
      <c r="H106" s="113">
        <v>343.98</v>
      </c>
      <c r="I106" s="51">
        <v>1701.35</v>
      </c>
      <c r="J106" s="113">
        <v>240.95</v>
      </c>
      <c r="K106" s="51">
        <v>173.89</v>
      </c>
      <c r="L106" s="51">
        <v>53.63</v>
      </c>
      <c r="M106" s="51">
        <v>134.55000000000001</v>
      </c>
    </row>
    <row r="107" spans="1:13">
      <c r="A107" s="55" t="s">
        <v>332</v>
      </c>
      <c r="B107" s="51">
        <v>6349.74</v>
      </c>
      <c r="C107" s="51">
        <v>331.4</v>
      </c>
      <c r="D107" s="51">
        <v>159.27000000000001</v>
      </c>
      <c r="E107" s="51">
        <v>274.16000000000003</v>
      </c>
      <c r="F107" s="51">
        <v>1482.17</v>
      </c>
      <c r="G107" s="112">
        <v>1122</v>
      </c>
      <c r="H107" s="113">
        <v>401.19</v>
      </c>
      <c r="I107" s="51">
        <v>1665.75</v>
      </c>
      <c r="J107" s="113">
        <v>449.67</v>
      </c>
      <c r="K107" s="51">
        <v>108.75</v>
      </c>
      <c r="L107" s="51">
        <v>53.77</v>
      </c>
      <c r="M107" s="51">
        <v>156.32</v>
      </c>
    </row>
    <row r="108" spans="1:13">
      <c r="A108" s="55" t="s">
        <v>333</v>
      </c>
      <c r="B108" s="51">
        <v>6470.5</v>
      </c>
      <c r="C108" s="51">
        <v>320.85000000000002</v>
      </c>
      <c r="D108" s="51">
        <v>138.13</v>
      </c>
      <c r="E108" s="51">
        <v>181.62</v>
      </c>
      <c r="F108" s="51">
        <v>1565.53</v>
      </c>
      <c r="G108" s="112">
        <v>1329</v>
      </c>
      <c r="H108" s="113">
        <v>147.21</v>
      </c>
      <c r="I108" s="51">
        <v>1697.69</v>
      </c>
      <c r="J108" s="113">
        <v>511.6</v>
      </c>
      <c r="K108" s="51">
        <v>183.16</v>
      </c>
      <c r="L108" s="51">
        <v>64.11</v>
      </c>
      <c r="M108" s="51">
        <v>163.66999999999999</v>
      </c>
    </row>
    <row r="109" spans="1:13">
      <c r="A109" s="55" t="s">
        <v>334</v>
      </c>
      <c r="B109" s="51">
        <v>6182.55</v>
      </c>
      <c r="C109" s="51">
        <v>301.33</v>
      </c>
      <c r="D109" s="51">
        <v>139.77000000000001</v>
      </c>
      <c r="E109" s="51">
        <v>129.02000000000001</v>
      </c>
      <c r="F109" s="51">
        <v>1577.82</v>
      </c>
      <c r="G109" s="112">
        <v>1129.46</v>
      </c>
      <c r="H109" s="113">
        <v>123.56</v>
      </c>
      <c r="I109" s="51">
        <v>1677.08</v>
      </c>
      <c r="J109" s="113">
        <v>598.23</v>
      </c>
      <c r="K109" s="51">
        <v>159.84</v>
      </c>
      <c r="L109" s="51">
        <v>63.69</v>
      </c>
      <c r="M109" s="51">
        <v>103.77</v>
      </c>
    </row>
    <row r="110" spans="1:13">
      <c r="A110" s="55" t="s">
        <v>335</v>
      </c>
      <c r="B110" s="51">
        <v>6156.67</v>
      </c>
      <c r="C110" s="51">
        <v>216.69</v>
      </c>
      <c r="D110" s="51">
        <v>135.44</v>
      </c>
      <c r="E110" s="51">
        <v>129.38</v>
      </c>
      <c r="F110" s="51">
        <v>1479.43</v>
      </c>
      <c r="G110" s="112">
        <v>1290.55</v>
      </c>
      <c r="H110" s="113">
        <v>215.39</v>
      </c>
      <c r="I110" s="51">
        <v>1691.92</v>
      </c>
      <c r="J110" s="113">
        <v>590.94000000000005</v>
      </c>
      <c r="K110" s="51">
        <v>107.9</v>
      </c>
      <c r="L110" s="51">
        <v>57.95</v>
      </c>
      <c r="M110" s="51">
        <v>137.72</v>
      </c>
    </row>
    <row r="111" spans="1:13">
      <c r="A111" s="55" t="s">
        <v>336</v>
      </c>
      <c r="B111" s="51">
        <v>6409.88</v>
      </c>
      <c r="C111" s="51">
        <v>206.15</v>
      </c>
      <c r="D111" s="51">
        <v>144.77000000000001</v>
      </c>
      <c r="E111" s="51">
        <v>160.56</v>
      </c>
      <c r="F111" s="51">
        <v>1541.93</v>
      </c>
      <c r="G111" s="112">
        <v>1175.2</v>
      </c>
      <c r="H111" s="113">
        <v>227.13</v>
      </c>
      <c r="I111" s="51">
        <v>1788.69</v>
      </c>
      <c r="J111" s="113">
        <v>633.73</v>
      </c>
      <c r="K111" s="51">
        <v>177.78</v>
      </c>
      <c r="L111" s="51">
        <v>49.88</v>
      </c>
      <c r="M111" s="51">
        <v>129.22999999999999</v>
      </c>
    </row>
    <row r="112" spans="1:13">
      <c r="A112" s="55" t="s">
        <v>337</v>
      </c>
      <c r="B112" s="51">
        <v>6332.75</v>
      </c>
      <c r="C112" s="51">
        <v>138.26</v>
      </c>
      <c r="D112" s="51">
        <v>172.85</v>
      </c>
      <c r="E112" s="51">
        <v>249.58</v>
      </c>
      <c r="F112" s="51">
        <v>1500.3</v>
      </c>
      <c r="G112" s="112">
        <v>1169.99</v>
      </c>
      <c r="H112" s="113">
        <v>339.72</v>
      </c>
      <c r="I112" s="51">
        <v>1801.31</v>
      </c>
      <c r="J112" s="113">
        <v>515.30999999999995</v>
      </c>
      <c r="K112" s="51">
        <v>137.21</v>
      </c>
      <c r="L112" s="51">
        <v>64.760000000000005</v>
      </c>
      <c r="M112" s="51">
        <v>135.56</v>
      </c>
    </row>
    <row r="113" spans="1:13">
      <c r="A113" s="55" t="s">
        <v>338</v>
      </c>
      <c r="B113" s="51">
        <v>5942.3</v>
      </c>
      <c r="C113" s="51">
        <v>248.3</v>
      </c>
      <c r="D113" s="51">
        <v>164.44</v>
      </c>
      <c r="E113" s="51">
        <v>141.91</v>
      </c>
      <c r="F113" s="51">
        <v>1468.89</v>
      </c>
      <c r="G113" s="112">
        <v>970.63</v>
      </c>
      <c r="H113" s="113">
        <v>401.67</v>
      </c>
      <c r="I113" s="51">
        <v>1521.02</v>
      </c>
      <c r="J113" s="113">
        <v>594.04</v>
      </c>
      <c r="K113" s="51">
        <v>135.91999999999999</v>
      </c>
      <c r="L113" s="51">
        <v>49.23</v>
      </c>
      <c r="M113" s="51">
        <v>123.89</v>
      </c>
    </row>
    <row r="114" spans="1:13">
      <c r="A114" s="55" t="s">
        <v>339</v>
      </c>
      <c r="B114" s="51">
        <v>6044.17</v>
      </c>
      <c r="C114" s="51">
        <v>132.21</v>
      </c>
      <c r="D114" s="51">
        <v>161.37</v>
      </c>
      <c r="E114" s="51">
        <v>171.36</v>
      </c>
      <c r="F114" s="51">
        <v>1457.1</v>
      </c>
      <c r="G114" s="112">
        <v>948.74</v>
      </c>
      <c r="H114" s="113">
        <v>421.77</v>
      </c>
      <c r="I114" s="51">
        <v>1727.21</v>
      </c>
      <c r="J114" s="113">
        <v>491.56</v>
      </c>
      <c r="K114" s="51">
        <v>246.28</v>
      </c>
      <c r="L114" s="51">
        <v>56.48</v>
      </c>
      <c r="M114" s="51">
        <v>108.01</v>
      </c>
    </row>
    <row r="115" spans="1:13">
      <c r="A115" s="55" t="s">
        <v>340</v>
      </c>
      <c r="B115" s="51">
        <v>5929.33</v>
      </c>
      <c r="C115" s="51">
        <v>330.33</v>
      </c>
      <c r="D115" s="51">
        <v>202.47</v>
      </c>
      <c r="E115" s="51">
        <v>166.15</v>
      </c>
      <c r="F115" s="51">
        <v>1342.23</v>
      </c>
      <c r="G115" s="112">
        <v>976.6</v>
      </c>
      <c r="H115" s="113">
        <v>442.58</v>
      </c>
      <c r="I115" s="51">
        <v>1605.74</v>
      </c>
      <c r="J115" s="113">
        <v>406.91</v>
      </c>
      <c r="K115" s="51">
        <v>246.59</v>
      </c>
      <c r="L115" s="51">
        <v>43.77</v>
      </c>
      <c r="M115" s="51">
        <v>74.209999999999994</v>
      </c>
    </row>
    <row r="116" spans="1:13">
      <c r="A116" s="55" t="s">
        <v>341</v>
      </c>
      <c r="B116" s="51">
        <v>6217.31</v>
      </c>
      <c r="C116" s="51">
        <v>240.28</v>
      </c>
      <c r="D116" s="51">
        <v>149.93</v>
      </c>
      <c r="E116" s="51">
        <v>164.55</v>
      </c>
      <c r="F116" s="51">
        <v>1557.7</v>
      </c>
      <c r="G116" s="112">
        <v>868.86</v>
      </c>
      <c r="H116" s="113">
        <v>425.66</v>
      </c>
      <c r="I116" s="51">
        <v>1792.44</v>
      </c>
      <c r="J116" s="113">
        <v>436.91</v>
      </c>
      <c r="K116" s="51">
        <v>310.54000000000002</v>
      </c>
      <c r="L116" s="51">
        <v>55.4</v>
      </c>
      <c r="M116" s="51">
        <v>116.65</v>
      </c>
    </row>
    <row r="117" spans="1:13">
      <c r="A117" s="55" t="s">
        <v>342</v>
      </c>
      <c r="B117" s="51">
        <v>6190.68</v>
      </c>
      <c r="C117" s="51">
        <v>318.37</v>
      </c>
      <c r="D117" s="51">
        <v>170.68</v>
      </c>
      <c r="E117" s="51">
        <v>181.25</v>
      </c>
      <c r="F117" s="51">
        <v>1498.84</v>
      </c>
      <c r="G117" s="112">
        <v>927.33</v>
      </c>
      <c r="H117" s="113">
        <v>359.6</v>
      </c>
      <c r="I117" s="51">
        <v>1741.09</v>
      </c>
      <c r="J117" s="113">
        <v>541.78</v>
      </c>
      <c r="K117" s="51">
        <v>114.05</v>
      </c>
      <c r="L117" s="51">
        <v>50.77</v>
      </c>
      <c r="M117" s="51">
        <v>137.24</v>
      </c>
    </row>
    <row r="118" spans="1:13">
      <c r="A118" s="55" t="s">
        <v>343</v>
      </c>
      <c r="B118" s="51">
        <v>6029.26</v>
      </c>
      <c r="C118" s="51">
        <v>171.57</v>
      </c>
      <c r="D118" s="51">
        <v>168.48</v>
      </c>
      <c r="E118" s="51">
        <v>92.21</v>
      </c>
      <c r="F118" s="51">
        <v>1508.62</v>
      </c>
      <c r="G118" s="112">
        <v>978.67</v>
      </c>
      <c r="H118" s="113">
        <v>252.62</v>
      </c>
      <c r="I118" s="51">
        <v>1766.57</v>
      </c>
      <c r="J118" s="113">
        <v>563.55999999999995</v>
      </c>
      <c r="K118" s="51">
        <v>237.29</v>
      </c>
      <c r="L118" s="51">
        <v>75.31</v>
      </c>
      <c r="M118" s="51">
        <v>116.04</v>
      </c>
    </row>
    <row r="119" spans="1:13">
      <c r="A119" s="55" t="s">
        <v>344</v>
      </c>
      <c r="B119" s="51">
        <v>5887.82</v>
      </c>
      <c r="C119" s="51">
        <v>202.26</v>
      </c>
      <c r="D119" s="51">
        <v>181.85</v>
      </c>
      <c r="E119" s="51">
        <v>63.89</v>
      </c>
      <c r="F119" s="51">
        <v>1459.64</v>
      </c>
      <c r="G119" s="112">
        <v>1105.82</v>
      </c>
      <c r="H119" s="113">
        <v>214.88</v>
      </c>
      <c r="I119" s="51">
        <v>1739.14</v>
      </c>
      <c r="J119" s="113">
        <v>485.51</v>
      </c>
      <c r="K119" s="51">
        <v>82.13</v>
      </c>
      <c r="L119" s="51">
        <v>111.48</v>
      </c>
      <c r="M119" s="51">
        <v>127.61</v>
      </c>
    </row>
    <row r="120" spans="1:13">
      <c r="A120" s="55" t="s">
        <v>345</v>
      </c>
      <c r="B120" s="51">
        <v>6073.2</v>
      </c>
      <c r="C120" s="51">
        <v>206.36</v>
      </c>
      <c r="D120" s="51">
        <v>145.71</v>
      </c>
      <c r="E120" s="51">
        <v>71.67</v>
      </c>
      <c r="F120" s="51">
        <v>1515.41</v>
      </c>
      <c r="G120" s="112">
        <v>1169.5</v>
      </c>
      <c r="H120" s="113">
        <v>205.72</v>
      </c>
      <c r="I120" s="51">
        <v>1763.6</v>
      </c>
      <c r="J120" s="113">
        <v>563.12</v>
      </c>
      <c r="K120" s="51">
        <v>186.19</v>
      </c>
      <c r="L120" s="51">
        <v>60.31</v>
      </c>
      <c r="M120" s="51">
        <v>142.37</v>
      </c>
    </row>
    <row r="121" spans="1:13">
      <c r="A121" s="55" t="s">
        <v>346</v>
      </c>
      <c r="B121" s="51">
        <v>6078.7</v>
      </c>
      <c r="C121" s="51">
        <v>245.37</v>
      </c>
      <c r="D121" s="51">
        <v>141.74</v>
      </c>
      <c r="E121" s="51">
        <v>112.75</v>
      </c>
      <c r="F121" s="51">
        <v>1500.03</v>
      </c>
      <c r="G121" s="112">
        <v>1206.28</v>
      </c>
      <c r="H121" s="113">
        <v>172.84</v>
      </c>
      <c r="I121" s="51">
        <v>1788.53</v>
      </c>
      <c r="J121" s="113">
        <v>516.77</v>
      </c>
      <c r="K121" s="51">
        <v>108.18</v>
      </c>
      <c r="L121" s="51">
        <v>57.24</v>
      </c>
      <c r="M121" s="51">
        <v>151.79</v>
      </c>
    </row>
    <row r="122" spans="1:13">
      <c r="A122" s="55" t="s">
        <v>347</v>
      </c>
      <c r="B122" s="51">
        <v>6348.79</v>
      </c>
      <c r="C122" s="51">
        <v>238.95</v>
      </c>
      <c r="D122" s="51">
        <v>112.36</v>
      </c>
      <c r="E122" s="51">
        <v>206.68</v>
      </c>
      <c r="F122" s="51">
        <v>1470.36</v>
      </c>
      <c r="G122" s="112">
        <v>1256.8499999999999</v>
      </c>
      <c r="H122" s="113">
        <v>178.58</v>
      </c>
      <c r="I122" s="51">
        <v>1868.02</v>
      </c>
      <c r="J122" s="113">
        <v>508.9</v>
      </c>
      <c r="K122" s="51">
        <v>204.57</v>
      </c>
      <c r="L122" s="51">
        <v>51.8</v>
      </c>
      <c r="M122" s="51">
        <v>154.41999999999999</v>
      </c>
    </row>
    <row r="123" spans="1:13">
      <c r="A123" s="55" t="s">
        <v>348</v>
      </c>
      <c r="B123" s="51">
        <v>5928.16</v>
      </c>
      <c r="C123" s="51">
        <v>192.33</v>
      </c>
      <c r="D123" s="51">
        <v>78.739999999999995</v>
      </c>
      <c r="E123" s="51">
        <v>153.06</v>
      </c>
      <c r="F123" s="51">
        <v>1474.63</v>
      </c>
      <c r="G123" s="112">
        <v>1059.01</v>
      </c>
      <c r="H123" s="113">
        <v>227.01</v>
      </c>
      <c r="I123" s="51">
        <v>1788.03</v>
      </c>
      <c r="J123" s="113">
        <v>561.27</v>
      </c>
      <c r="K123" s="51">
        <v>124.11</v>
      </c>
      <c r="L123" s="51">
        <v>52.16</v>
      </c>
      <c r="M123" s="51">
        <v>146.79</v>
      </c>
    </row>
    <row r="124" spans="1:13">
      <c r="A124" s="55" t="s">
        <v>349</v>
      </c>
      <c r="B124" s="51">
        <v>6252.81</v>
      </c>
      <c r="C124" s="51">
        <v>203.41</v>
      </c>
      <c r="D124" s="51">
        <v>149.82</v>
      </c>
      <c r="E124" s="51">
        <v>113.98</v>
      </c>
      <c r="F124" s="51">
        <v>1461.39</v>
      </c>
      <c r="G124" s="112">
        <v>1093.46</v>
      </c>
      <c r="H124" s="113">
        <v>375.15</v>
      </c>
      <c r="I124" s="51">
        <v>1831.08</v>
      </c>
      <c r="J124" s="113">
        <v>493.64</v>
      </c>
      <c r="K124" s="51">
        <v>170.34</v>
      </c>
      <c r="L124" s="51">
        <v>43.26</v>
      </c>
      <c r="M124" s="51">
        <v>200.23</v>
      </c>
    </row>
    <row r="125" spans="1:13">
      <c r="A125" s="55" t="s">
        <v>350</v>
      </c>
      <c r="B125" s="51">
        <v>5878.55</v>
      </c>
      <c r="C125" s="51">
        <v>248.43</v>
      </c>
      <c r="D125" s="51">
        <v>157.69999999999999</v>
      </c>
      <c r="E125" s="51">
        <v>202.47</v>
      </c>
      <c r="F125" s="51">
        <v>1411.94</v>
      </c>
      <c r="G125" s="112">
        <v>1006.11</v>
      </c>
      <c r="H125" s="113">
        <v>332.23</v>
      </c>
      <c r="I125" s="51">
        <v>1545.61</v>
      </c>
      <c r="J125" s="113">
        <v>538.42999999999995</v>
      </c>
      <c r="K125" s="51">
        <v>232.63</v>
      </c>
      <c r="L125" s="51">
        <v>38.21</v>
      </c>
      <c r="M125" s="51">
        <v>110.74</v>
      </c>
    </row>
    <row r="126" spans="1:13">
      <c r="A126" s="55" t="s">
        <v>351</v>
      </c>
      <c r="B126" s="51">
        <v>5933.4</v>
      </c>
      <c r="C126" s="51">
        <v>229.31</v>
      </c>
      <c r="D126" s="51">
        <v>155.33000000000001</v>
      </c>
      <c r="E126" s="51">
        <v>78.900000000000006</v>
      </c>
      <c r="F126" s="51">
        <v>1414.08</v>
      </c>
      <c r="G126" s="112">
        <v>925.9</v>
      </c>
      <c r="H126" s="113">
        <v>441.39</v>
      </c>
      <c r="I126" s="51">
        <v>1808.47</v>
      </c>
      <c r="J126" s="113">
        <v>499.77</v>
      </c>
      <c r="K126" s="51">
        <v>192.47</v>
      </c>
      <c r="L126" s="51">
        <v>32.5</v>
      </c>
      <c r="M126" s="51">
        <v>85.21</v>
      </c>
    </row>
    <row r="127" spans="1:13">
      <c r="A127" s="55" t="s">
        <v>352</v>
      </c>
      <c r="B127" s="51">
        <v>6114.98</v>
      </c>
      <c r="C127" s="51">
        <v>348.76</v>
      </c>
      <c r="D127" s="51">
        <v>159.26</v>
      </c>
      <c r="E127" s="51">
        <v>71</v>
      </c>
      <c r="F127" s="51">
        <v>1340.49</v>
      </c>
      <c r="G127" s="112">
        <v>1080.43</v>
      </c>
      <c r="H127" s="113">
        <v>402.23</v>
      </c>
      <c r="I127" s="51">
        <v>1779.73</v>
      </c>
      <c r="J127" s="113">
        <v>468.46</v>
      </c>
      <c r="K127" s="51">
        <v>152.32</v>
      </c>
      <c r="L127" s="51">
        <v>42.52</v>
      </c>
      <c r="M127" s="51">
        <v>95.06</v>
      </c>
    </row>
    <row r="128" spans="1:13">
      <c r="A128" s="55" t="s">
        <v>353</v>
      </c>
      <c r="B128" s="51">
        <v>5824.98</v>
      </c>
      <c r="C128" s="51">
        <v>316.29000000000002</v>
      </c>
      <c r="D128" s="51">
        <v>138.37</v>
      </c>
      <c r="E128" s="51">
        <v>67.89</v>
      </c>
      <c r="F128" s="51">
        <v>1449.88</v>
      </c>
      <c r="G128" s="112">
        <v>807.25</v>
      </c>
      <c r="H128" s="113">
        <v>387.31</v>
      </c>
      <c r="I128" s="51">
        <v>1783.27</v>
      </c>
      <c r="J128" s="113">
        <v>474.4</v>
      </c>
      <c r="K128" s="51">
        <v>129.34</v>
      </c>
      <c r="L128" s="51">
        <v>52.34</v>
      </c>
      <c r="M128" s="51">
        <v>137.43</v>
      </c>
    </row>
    <row r="129" spans="1:13">
      <c r="A129" s="55" t="s">
        <v>354</v>
      </c>
      <c r="B129" s="51">
        <v>6244.95</v>
      </c>
      <c r="C129" s="51">
        <v>347.55</v>
      </c>
      <c r="D129" s="51">
        <v>156.58000000000001</v>
      </c>
      <c r="E129" s="51">
        <v>97.25</v>
      </c>
      <c r="F129" s="51">
        <v>1387.34</v>
      </c>
      <c r="G129" s="112">
        <v>1049.72</v>
      </c>
      <c r="H129" s="113">
        <v>388.38</v>
      </c>
      <c r="I129" s="51">
        <v>1752.1</v>
      </c>
      <c r="J129" s="113">
        <v>557.71</v>
      </c>
      <c r="K129" s="51">
        <v>130.19</v>
      </c>
      <c r="L129" s="51">
        <v>45.52</v>
      </c>
      <c r="M129" s="51">
        <v>167.78</v>
      </c>
    </row>
    <row r="130" spans="1:13">
      <c r="A130" s="55" t="s">
        <v>355</v>
      </c>
      <c r="B130" s="51">
        <v>6055.61</v>
      </c>
      <c r="C130" s="51">
        <v>308.42</v>
      </c>
      <c r="D130" s="51">
        <v>146.06</v>
      </c>
      <c r="E130" s="51">
        <v>65.41</v>
      </c>
      <c r="F130" s="51">
        <v>1434.29</v>
      </c>
      <c r="G130" s="112">
        <v>1007.98</v>
      </c>
      <c r="H130" s="113">
        <v>368.43</v>
      </c>
      <c r="I130" s="51">
        <v>1778.14</v>
      </c>
      <c r="J130" s="113">
        <v>466.61</v>
      </c>
      <c r="K130" s="51">
        <v>156.55000000000001</v>
      </c>
      <c r="L130" s="51">
        <v>50.55</v>
      </c>
      <c r="M130" s="51">
        <v>162.93</v>
      </c>
    </row>
    <row r="131" spans="1:13">
      <c r="A131" s="55" t="s">
        <v>356</v>
      </c>
      <c r="B131" s="51">
        <v>5756.56</v>
      </c>
      <c r="C131" s="51">
        <v>255.18</v>
      </c>
      <c r="D131" s="51">
        <v>146.84</v>
      </c>
      <c r="E131" s="51">
        <v>44.25</v>
      </c>
      <c r="F131" s="51">
        <v>1366.5</v>
      </c>
      <c r="G131" s="112">
        <v>1025.69</v>
      </c>
      <c r="H131" s="113">
        <v>200.61</v>
      </c>
      <c r="I131" s="51">
        <v>1697.48</v>
      </c>
      <c r="J131" s="113">
        <v>445.51</v>
      </c>
      <c r="K131" s="51">
        <v>166.68</v>
      </c>
      <c r="L131" s="51">
        <v>54.17</v>
      </c>
      <c r="M131" s="51">
        <v>160.28</v>
      </c>
    </row>
    <row r="132" spans="1:13">
      <c r="A132" s="55" t="s">
        <v>357</v>
      </c>
      <c r="B132" s="51">
        <v>5775.68</v>
      </c>
      <c r="C132" s="51">
        <v>310.74</v>
      </c>
      <c r="D132" s="51">
        <v>152.85</v>
      </c>
      <c r="E132" s="51">
        <v>36.79</v>
      </c>
      <c r="F132" s="51">
        <v>1377.39</v>
      </c>
      <c r="G132" s="112">
        <v>1042.6199999999999</v>
      </c>
      <c r="H132" s="113">
        <v>178.2</v>
      </c>
      <c r="I132" s="51">
        <v>1674.08</v>
      </c>
      <c r="J132" s="113">
        <v>535.62</v>
      </c>
      <c r="K132" s="51">
        <v>128.06</v>
      </c>
      <c r="L132" s="51">
        <v>55.73</v>
      </c>
      <c r="M132" s="51">
        <v>161.47999999999999</v>
      </c>
    </row>
    <row r="133" spans="1:13">
      <c r="A133" s="55" t="s">
        <v>358</v>
      </c>
      <c r="B133" s="51">
        <v>5800.91</v>
      </c>
      <c r="C133" s="51">
        <v>294.26</v>
      </c>
      <c r="D133" s="51">
        <v>156.77000000000001</v>
      </c>
      <c r="E133" s="51">
        <v>46.94</v>
      </c>
      <c r="F133" s="51">
        <v>1367.19</v>
      </c>
      <c r="G133" s="112">
        <v>1238.8399999999999</v>
      </c>
      <c r="H133" s="113">
        <v>136.99</v>
      </c>
      <c r="I133" s="51">
        <v>1637.79</v>
      </c>
      <c r="J133" s="113">
        <v>428.49</v>
      </c>
      <c r="K133" s="51">
        <v>136.94</v>
      </c>
      <c r="L133" s="51">
        <v>47.43</v>
      </c>
      <c r="M133" s="51">
        <v>155.97999999999999</v>
      </c>
    </row>
    <row r="134" spans="1:13">
      <c r="A134" s="55" t="s">
        <v>359</v>
      </c>
      <c r="B134" s="51">
        <v>5504.75</v>
      </c>
      <c r="C134" s="51">
        <v>221.24</v>
      </c>
      <c r="D134" s="51">
        <v>72.459999999999994</v>
      </c>
      <c r="E134" s="51">
        <v>50.78</v>
      </c>
      <c r="F134" s="51">
        <v>1355.15</v>
      </c>
      <c r="G134" s="112">
        <v>1106.55</v>
      </c>
      <c r="H134" s="113">
        <v>130.16999999999999</v>
      </c>
      <c r="I134" s="51">
        <v>1722.67</v>
      </c>
      <c r="J134" s="113">
        <v>414.18</v>
      </c>
      <c r="K134" s="51">
        <v>106.42</v>
      </c>
      <c r="L134" s="51">
        <v>38.33</v>
      </c>
      <c r="M134" s="51">
        <v>158.72</v>
      </c>
    </row>
    <row r="135" spans="1:13">
      <c r="A135" s="55" t="s">
        <v>360</v>
      </c>
      <c r="B135" s="51">
        <v>5910.83</v>
      </c>
      <c r="C135" s="51">
        <v>247.86</v>
      </c>
      <c r="D135" s="51">
        <v>112.5</v>
      </c>
      <c r="E135" s="51">
        <v>40.71</v>
      </c>
      <c r="F135" s="51">
        <v>1429.27</v>
      </c>
      <c r="G135" s="112">
        <v>1050.3599999999999</v>
      </c>
      <c r="H135" s="113">
        <v>229.67</v>
      </c>
      <c r="I135" s="51">
        <v>1787.07</v>
      </c>
      <c r="J135" s="113">
        <v>491.13</v>
      </c>
      <c r="K135" s="51">
        <v>200.16</v>
      </c>
      <c r="L135" s="51">
        <v>36.93</v>
      </c>
      <c r="M135" s="51">
        <v>161.47999999999999</v>
      </c>
    </row>
    <row r="136" spans="1:13">
      <c r="A136" s="55" t="s">
        <v>361</v>
      </c>
      <c r="B136" s="51">
        <v>5958.23</v>
      </c>
      <c r="C136" s="51">
        <v>237.23</v>
      </c>
      <c r="D136" s="51">
        <v>147.26</v>
      </c>
      <c r="E136" s="51">
        <v>65.239999999999995</v>
      </c>
      <c r="F136" s="51">
        <v>1358.46</v>
      </c>
      <c r="G136" s="112">
        <v>1011.22</v>
      </c>
      <c r="H136" s="113">
        <v>359.41</v>
      </c>
      <c r="I136" s="51">
        <v>1714.46</v>
      </c>
      <c r="J136" s="113">
        <v>425.91</v>
      </c>
      <c r="K136" s="51">
        <v>186.1</v>
      </c>
      <c r="L136" s="51">
        <v>33.409999999999997</v>
      </c>
      <c r="M136" s="51">
        <v>165.24</v>
      </c>
    </row>
    <row r="137" spans="1:13">
      <c r="A137" s="55" t="s">
        <v>362</v>
      </c>
      <c r="B137" s="51">
        <v>5451.53</v>
      </c>
      <c r="C137" s="51">
        <v>213.01</v>
      </c>
      <c r="D137" s="51">
        <v>140.74</v>
      </c>
      <c r="E137" s="51">
        <v>48.94</v>
      </c>
      <c r="F137" s="51">
        <v>1352.8</v>
      </c>
      <c r="G137" s="112">
        <v>865.32</v>
      </c>
      <c r="H137" s="113">
        <v>402.2</v>
      </c>
      <c r="I137" s="51">
        <v>1493.86</v>
      </c>
      <c r="J137" s="113">
        <v>420.42</v>
      </c>
      <c r="K137" s="51">
        <v>220.29</v>
      </c>
      <c r="L137" s="51">
        <v>26.95</v>
      </c>
      <c r="M137" s="51">
        <v>147.22999999999999</v>
      </c>
    </row>
    <row r="138" spans="1:13">
      <c r="A138" s="55" t="s">
        <v>363</v>
      </c>
      <c r="B138" s="51">
        <v>5865.14</v>
      </c>
      <c r="C138" s="51">
        <v>219.28</v>
      </c>
      <c r="D138" s="51">
        <v>168.13</v>
      </c>
      <c r="E138" s="51">
        <v>106.24</v>
      </c>
      <c r="F138" s="51">
        <v>1322.81</v>
      </c>
      <c r="G138" s="112">
        <v>856.43</v>
      </c>
      <c r="H138" s="113">
        <v>497.8</v>
      </c>
      <c r="I138" s="51">
        <v>1680.14</v>
      </c>
      <c r="J138" s="113">
        <v>503.43</v>
      </c>
      <c r="K138" s="51">
        <v>231.74</v>
      </c>
      <c r="L138" s="51">
        <v>25.97</v>
      </c>
      <c r="M138" s="51">
        <v>67.239999999999995</v>
      </c>
    </row>
    <row r="139" spans="1:13">
      <c r="A139" s="55" t="s">
        <v>364</v>
      </c>
      <c r="B139" s="51">
        <v>5530.13</v>
      </c>
      <c r="C139" s="51">
        <v>257.27999999999997</v>
      </c>
      <c r="D139" s="51">
        <v>154.83000000000001</v>
      </c>
      <c r="E139" s="51">
        <v>95.11</v>
      </c>
      <c r="F139" s="51">
        <v>1177.22</v>
      </c>
      <c r="G139" s="112">
        <v>943.74</v>
      </c>
      <c r="H139" s="113">
        <v>477.12</v>
      </c>
      <c r="I139" s="51">
        <v>1508.42</v>
      </c>
      <c r="J139" s="113">
        <v>443.22</v>
      </c>
      <c r="K139" s="51">
        <v>205.82</v>
      </c>
      <c r="L139" s="51">
        <v>25.17</v>
      </c>
      <c r="M139" s="51">
        <v>92.87</v>
      </c>
    </row>
    <row r="140" spans="1:13">
      <c r="A140" s="55" t="s">
        <v>365</v>
      </c>
      <c r="B140" s="51">
        <v>5725.89</v>
      </c>
      <c r="C140" s="51">
        <v>251.14</v>
      </c>
      <c r="D140" s="51">
        <v>139.29</v>
      </c>
      <c r="E140" s="51">
        <v>88.75</v>
      </c>
      <c r="F140" s="51">
        <v>1388.27</v>
      </c>
      <c r="G140" s="112">
        <v>840.19</v>
      </c>
      <c r="H140" s="113">
        <v>441.58</v>
      </c>
      <c r="I140" s="51">
        <v>1692.08</v>
      </c>
      <c r="J140" s="113">
        <v>474.5</v>
      </c>
      <c r="K140" s="51">
        <v>143.72</v>
      </c>
      <c r="L140" s="51">
        <v>58.62</v>
      </c>
      <c r="M140" s="51">
        <v>95.73</v>
      </c>
    </row>
    <row r="141" spans="1:13">
      <c r="A141" s="55" t="s">
        <v>366</v>
      </c>
      <c r="B141" s="51">
        <v>5833.16</v>
      </c>
      <c r="C141" s="51">
        <v>272.04000000000002</v>
      </c>
      <c r="D141" s="51">
        <v>165.62</v>
      </c>
      <c r="E141" s="51">
        <v>90.51</v>
      </c>
      <c r="F141" s="51">
        <v>1369.54</v>
      </c>
      <c r="G141" s="112">
        <v>1017.13</v>
      </c>
      <c r="H141" s="113">
        <v>389.06</v>
      </c>
      <c r="I141" s="51">
        <v>1541.34</v>
      </c>
      <c r="J141" s="113">
        <v>462.68</v>
      </c>
      <c r="K141" s="51">
        <v>115.68</v>
      </c>
      <c r="L141" s="51">
        <v>50.24</v>
      </c>
      <c r="M141" s="51">
        <v>128.44999999999999</v>
      </c>
    </row>
    <row r="142" spans="1:13">
      <c r="A142" s="55" t="s">
        <v>367</v>
      </c>
      <c r="B142" s="51">
        <v>5796.7</v>
      </c>
      <c r="C142" s="51">
        <v>283.56</v>
      </c>
      <c r="D142" s="51">
        <v>134.24</v>
      </c>
      <c r="E142" s="51">
        <v>49.3</v>
      </c>
      <c r="F142" s="51">
        <v>1376.62</v>
      </c>
      <c r="G142" s="112">
        <v>1069.19</v>
      </c>
      <c r="H142" s="113">
        <v>274.13</v>
      </c>
      <c r="I142" s="51">
        <v>1803.91</v>
      </c>
      <c r="J142" s="113">
        <v>423.78</v>
      </c>
      <c r="K142" s="51">
        <v>100.35</v>
      </c>
      <c r="L142" s="51">
        <v>43.53</v>
      </c>
      <c r="M142" s="51">
        <v>135.84</v>
      </c>
    </row>
    <row r="143" spans="1:13">
      <c r="A143" s="55" t="s">
        <v>368</v>
      </c>
      <c r="B143" s="51">
        <v>5510.81</v>
      </c>
      <c r="C143" s="51">
        <v>306.92</v>
      </c>
      <c r="D143" s="51">
        <v>132.69999999999999</v>
      </c>
      <c r="E143" s="51">
        <v>64.84</v>
      </c>
      <c r="F143" s="51">
        <v>1343.95</v>
      </c>
      <c r="G143" s="112">
        <v>1008.11</v>
      </c>
      <c r="H143" s="113">
        <v>241.24</v>
      </c>
      <c r="I143" s="51">
        <v>1557.08</v>
      </c>
      <c r="J143" s="113">
        <v>403.77</v>
      </c>
      <c r="K143" s="51">
        <v>127.56</v>
      </c>
      <c r="L143" s="51">
        <v>38.5</v>
      </c>
      <c r="M143" s="51">
        <v>113.16</v>
      </c>
    </row>
    <row r="144" spans="1:13">
      <c r="A144" s="55" t="s">
        <v>369</v>
      </c>
      <c r="B144" s="51">
        <v>5421.69</v>
      </c>
      <c r="C144" s="51">
        <v>296.3</v>
      </c>
      <c r="D144" s="51">
        <v>139.63</v>
      </c>
      <c r="E144" s="51">
        <v>85.08</v>
      </c>
      <c r="F144" s="51">
        <v>1378.96</v>
      </c>
      <c r="G144" s="112">
        <v>857.99</v>
      </c>
      <c r="H144" s="113">
        <v>150.72</v>
      </c>
      <c r="I144" s="51">
        <v>1680.58</v>
      </c>
      <c r="J144" s="113">
        <v>404.54</v>
      </c>
      <c r="K144" s="51">
        <v>111.44</v>
      </c>
      <c r="L144" s="51">
        <v>43.26</v>
      </c>
      <c r="M144" s="51">
        <v>153.57</v>
      </c>
    </row>
    <row r="145" spans="1:13">
      <c r="A145" s="55" t="s">
        <v>370</v>
      </c>
      <c r="B145" s="51">
        <v>5582.48</v>
      </c>
      <c r="C145" s="51">
        <v>317.06</v>
      </c>
      <c r="D145" s="51">
        <v>132.02000000000001</v>
      </c>
      <c r="E145" s="51">
        <v>96.91</v>
      </c>
      <c r="F145" s="51">
        <v>1339.52</v>
      </c>
      <c r="G145" s="112">
        <v>1035.42</v>
      </c>
      <c r="H145" s="113">
        <v>132.46</v>
      </c>
      <c r="I145" s="51">
        <v>1669</v>
      </c>
      <c r="J145" s="113">
        <v>416.77</v>
      </c>
      <c r="K145" s="51">
        <v>102.39</v>
      </c>
      <c r="L145" s="51">
        <v>53.37</v>
      </c>
      <c r="M145" s="51">
        <v>120.93</v>
      </c>
    </row>
    <row r="146" spans="1:13">
      <c r="A146" s="55" t="s">
        <v>371</v>
      </c>
      <c r="B146" s="51">
        <v>5592.42</v>
      </c>
      <c r="C146" s="51">
        <v>279.87</v>
      </c>
      <c r="D146" s="51">
        <v>99.54</v>
      </c>
      <c r="E146" s="51">
        <v>57.69</v>
      </c>
      <c r="F146" s="51">
        <v>1303.43</v>
      </c>
      <c r="G146" s="112">
        <v>1076.1199999999999</v>
      </c>
      <c r="H146" s="113">
        <v>180.46</v>
      </c>
      <c r="I146" s="51">
        <v>1760.5</v>
      </c>
      <c r="J146" s="113">
        <v>403.9</v>
      </c>
      <c r="K146" s="51">
        <v>104.61</v>
      </c>
      <c r="L146" s="51">
        <v>46.57</v>
      </c>
      <c r="M146" s="51">
        <v>135.22</v>
      </c>
    </row>
    <row r="147" spans="1:13">
      <c r="A147" s="55" t="s">
        <v>372</v>
      </c>
      <c r="B147" s="51">
        <v>5676.74</v>
      </c>
      <c r="C147" s="51">
        <v>212.39</v>
      </c>
      <c r="D147" s="51">
        <v>104.45</v>
      </c>
      <c r="E147" s="51">
        <v>95.17</v>
      </c>
      <c r="F147" s="51">
        <v>1297.6400000000001</v>
      </c>
      <c r="G147" s="112">
        <v>1027.1400000000001</v>
      </c>
      <c r="H147" s="113">
        <v>274.24</v>
      </c>
      <c r="I147" s="51">
        <v>1779.46</v>
      </c>
      <c r="J147" s="113">
        <v>413.03</v>
      </c>
      <c r="K147" s="51">
        <v>112.81</v>
      </c>
      <c r="L147" s="51">
        <v>49.16</v>
      </c>
      <c r="M147" s="51">
        <v>115.5</v>
      </c>
    </row>
    <row r="148" spans="1:13">
      <c r="A148" s="55" t="s">
        <v>373</v>
      </c>
      <c r="B148" s="51">
        <v>5565.65</v>
      </c>
      <c r="C148" s="51">
        <v>275.95</v>
      </c>
      <c r="D148" s="51">
        <v>127.02</v>
      </c>
      <c r="E148" s="51">
        <v>78.81</v>
      </c>
      <c r="F148" s="51">
        <v>1313.58</v>
      </c>
      <c r="G148" s="112">
        <v>943.74</v>
      </c>
      <c r="H148" s="113">
        <v>322.16000000000003</v>
      </c>
      <c r="I148" s="51">
        <v>1629.81</v>
      </c>
      <c r="J148" s="113">
        <v>409.66</v>
      </c>
      <c r="K148" s="51">
        <v>131.1</v>
      </c>
      <c r="L148" s="51">
        <v>40.81</v>
      </c>
      <c r="M148" s="51">
        <v>111.22</v>
      </c>
    </row>
    <row r="149" spans="1:13">
      <c r="A149" s="55" t="s">
        <v>374</v>
      </c>
      <c r="B149" s="51">
        <v>5186.1499999999996</v>
      </c>
      <c r="C149" s="51">
        <v>231.6</v>
      </c>
      <c r="D149" s="51">
        <v>126.07</v>
      </c>
      <c r="E149" s="51">
        <v>75.58</v>
      </c>
      <c r="F149" s="51">
        <v>1119.5</v>
      </c>
      <c r="G149" s="112">
        <v>808</v>
      </c>
      <c r="H149" s="113">
        <v>318.62</v>
      </c>
      <c r="I149" s="51">
        <v>1744.11</v>
      </c>
      <c r="J149" s="113">
        <v>394.54</v>
      </c>
      <c r="K149" s="51">
        <v>137.13</v>
      </c>
      <c r="L149" s="51">
        <v>31.27</v>
      </c>
      <c r="M149" s="51">
        <v>105.66</v>
      </c>
    </row>
    <row r="150" spans="1:13">
      <c r="A150" s="55" t="s">
        <v>375</v>
      </c>
      <c r="B150" s="51">
        <v>5638.19</v>
      </c>
      <c r="C150" s="51">
        <v>244.57</v>
      </c>
      <c r="D150" s="51">
        <v>135.16</v>
      </c>
      <c r="E150" s="51">
        <v>109.85</v>
      </c>
      <c r="F150" s="51">
        <v>1204.4100000000001</v>
      </c>
      <c r="G150" s="112">
        <v>905.95</v>
      </c>
      <c r="H150" s="113">
        <v>530.37</v>
      </c>
      <c r="I150" s="51">
        <v>1745.77</v>
      </c>
      <c r="J150" s="113">
        <v>384.09</v>
      </c>
      <c r="K150" s="51">
        <v>123.38</v>
      </c>
      <c r="L150" s="51">
        <v>29.86</v>
      </c>
      <c r="M150" s="51">
        <v>73.28</v>
      </c>
    </row>
    <row r="151" spans="1:13">
      <c r="A151" s="55" t="s">
        <v>376</v>
      </c>
      <c r="B151" s="51">
        <v>5288.37</v>
      </c>
      <c r="C151" s="51">
        <v>228.19</v>
      </c>
      <c r="D151" s="51">
        <v>130.05000000000001</v>
      </c>
      <c r="E151" s="51">
        <v>92.9</v>
      </c>
      <c r="F151" s="51">
        <v>1112.1500000000001</v>
      </c>
      <c r="G151" s="112">
        <v>910.73</v>
      </c>
      <c r="H151" s="113">
        <v>501.96</v>
      </c>
      <c r="I151" s="51">
        <v>1476.06</v>
      </c>
      <c r="J151" s="113">
        <v>461.84</v>
      </c>
      <c r="K151" s="51">
        <v>144.46</v>
      </c>
      <c r="L151" s="51">
        <v>33.9</v>
      </c>
      <c r="M151" s="51">
        <v>57.12</v>
      </c>
    </row>
    <row r="152" spans="1:13">
      <c r="A152" s="55" t="s">
        <v>377</v>
      </c>
      <c r="B152" s="51">
        <v>5409.05</v>
      </c>
      <c r="C152" s="51">
        <v>192.13</v>
      </c>
      <c r="D152" s="51">
        <v>132.47999999999999</v>
      </c>
      <c r="E152" s="51">
        <v>100.19</v>
      </c>
      <c r="F152" s="51">
        <v>1196.5</v>
      </c>
      <c r="G152" s="112">
        <v>675.89</v>
      </c>
      <c r="H152" s="113">
        <v>548.53</v>
      </c>
      <c r="I152" s="51">
        <v>1717.05</v>
      </c>
      <c r="J152" s="113">
        <v>437.1</v>
      </c>
      <c r="K152" s="51">
        <v>109</v>
      </c>
      <c r="L152" s="51">
        <v>30.95</v>
      </c>
      <c r="M152" s="51">
        <v>102.54</v>
      </c>
    </row>
    <row r="153" spans="1:13">
      <c r="A153" s="55" t="s">
        <v>378</v>
      </c>
      <c r="B153" s="51">
        <v>5486.91</v>
      </c>
      <c r="C153" s="51">
        <v>262.06</v>
      </c>
      <c r="D153" s="51">
        <v>160.16999999999999</v>
      </c>
      <c r="E153" s="51">
        <v>85.96</v>
      </c>
      <c r="F153" s="51">
        <v>1137.98</v>
      </c>
      <c r="G153" s="112">
        <v>936.37</v>
      </c>
      <c r="H153" s="113">
        <v>375.97</v>
      </c>
      <c r="I153" s="51">
        <v>1666.11</v>
      </c>
      <c r="J153" s="113">
        <v>429.59</v>
      </c>
      <c r="K153" s="51">
        <v>115.88</v>
      </c>
      <c r="L153" s="51">
        <v>58.55</v>
      </c>
      <c r="M153" s="51">
        <v>168.15</v>
      </c>
    </row>
    <row r="154" spans="1:13">
      <c r="A154" s="55" t="s">
        <v>379</v>
      </c>
      <c r="B154" s="51">
        <v>5726.1</v>
      </c>
      <c r="C154" s="51">
        <v>322.10000000000002</v>
      </c>
      <c r="D154" s="51">
        <v>162.61000000000001</v>
      </c>
      <c r="E154" s="51">
        <v>86.84</v>
      </c>
      <c r="F154" s="51">
        <v>1302.8800000000001</v>
      </c>
      <c r="G154" s="112">
        <v>865.2</v>
      </c>
      <c r="H154" s="113">
        <v>270.06</v>
      </c>
      <c r="I154" s="51">
        <v>1840.68</v>
      </c>
      <c r="J154" s="113">
        <v>414.84</v>
      </c>
      <c r="K154" s="51">
        <v>101.61</v>
      </c>
      <c r="L154" s="51">
        <v>47.55</v>
      </c>
      <c r="M154" s="51">
        <v>123.02</v>
      </c>
    </row>
    <row r="155" spans="1:13">
      <c r="A155" s="55" t="s">
        <v>380</v>
      </c>
      <c r="B155" s="51">
        <v>5460.38</v>
      </c>
      <c r="C155" s="51">
        <v>305.61</v>
      </c>
      <c r="D155" s="51">
        <v>144.77000000000001</v>
      </c>
      <c r="E155" s="51">
        <v>116.62</v>
      </c>
      <c r="F155" s="51">
        <v>1255.02</v>
      </c>
      <c r="G155" s="112">
        <v>918.96</v>
      </c>
      <c r="H155" s="113">
        <v>218.72</v>
      </c>
      <c r="I155" s="51">
        <v>1650.03</v>
      </c>
      <c r="J155" s="113">
        <v>414.28</v>
      </c>
      <c r="K155" s="51">
        <v>113.65</v>
      </c>
      <c r="L155" s="51">
        <v>41.57</v>
      </c>
      <c r="M155" s="51">
        <v>115.83</v>
      </c>
    </row>
    <row r="156" spans="1:13">
      <c r="A156" s="55" t="s">
        <v>381</v>
      </c>
      <c r="B156" s="51">
        <v>5324.22</v>
      </c>
      <c r="C156" s="51">
        <v>259.89</v>
      </c>
      <c r="D156" s="51">
        <v>116.58</v>
      </c>
      <c r="E156" s="51">
        <v>62.42</v>
      </c>
      <c r="F156" s="51">
        <v>1243.98</v>
      </c>
      <c r="G156" s="112">
        <v>986.29</v>
      </c>
      <c r="H156" s="113">
        <v>132.43</v>
      </c>
      <c r="I156" s="51">
        <v>1707.08</v>
      </c>
      <c r="J156" s="113">
        <v>387.85</v>
      </c>
      <c r="K156" s="51">
        <v>118.01</v>
      </c>
      <c r="L156" s="51">
        <v>36.32</v>
      </c>
      <c r="M156" s="51">
        <v>146.49</v>
      </c>
    </row>
    <row r="157" spans="1:13">
      <c r="A157" s="55" t="s">
        <v>382</v>
      </c>
      <c r="B157" s="51">
        <v>5542.59</v>
      </c>
      <c r="C157" s="51">
        <v>232.41</v>
      </c>
      <c r="D157" s="51">
        <v>120.1</v>
      </c>
      <c r="E157" s="51">
        <v>68.95</v>
      </c>
      <c r="F157" s="51">
        <v>1227.06</v>
      </c>
      <c r="G157" s="112">
        <v>1134.98</v>
      </c>
      <c r="H157" s="113">
        <v>129.21</v>
      </c>
      <c r="I157" s="51">
        <v>1758.58</v>
      </c>
      <c r="J157" s="113">
        <v>402.1</v>
      </c>
      <c r="K157" s="51">
        <v>104.24</v>
      </c>
      <c r="L157" s="51">
        <v>68.14</v>
      </c>
      <c r="M157" s="51">
        <v>134.83000000000001</v>
      </c>
    </row>
    <row r="158" spans="1:13">
      <c r="A158" s="55" t="s">
        <v>383</v>
      </c>
      <c r="B158" s="51">
        <v>5616.38</v>
      </c>
      <c r="C158" s="51">
        <v>248.56</v>
      </c>
      <c r="D158" s="51">
        <v>112.75</v>
      </c>
      <c r="E158" s="51">
        <v>82.93</v>
      </c>
      <c r="F158" s="51">
        <v>1238.6300000000001</v>
      </c>
      <c r="G158" s="112">
        <v>1105.6400000000001</v>
      </c>
      <c r="H158" s="113">
        <v>195.32</v>
      </c>
      <c r="I158" s="51">
        <v>1775.49</v>
      </c>
      <c r="J158" s="113">
        <v>411.47</v>
      </c>
      <c r="K158" s="51">
        <v>92.18</v>
      </c>
      <c r="L158" s="51">
        <v>55.15</v>
      </c>
      <c r="M158" s="51">
        <v>159.37</v>
      </c>
    </row>
    <row r="159" spans="1:13">
      <c r="A159" s="55" t="s">
        <v>384</v>
      </c>
      <c r="B159" s="51">
        <v>5481.65</v>
      </c>
      <c r="C159" s="51">
        <v>215.99</v>
      </c>
      <c r="D159" s="51">
        <v>98.09</v>
      </c>
      <c r="E159" s="51">
        <v>137.41999999999999</v>
      </c>
      <c r="F159" s="51">
        <v>1241.4000000000001</v>
      </c>
      <c r="G159" s="112">
        <v>982.13</v>
      </c>
      <c r="H159" s="113">
        <v>239.5</v>
      </c>
      <c r="I159" s="51">
        <v>1771.25</v>
      </c>
      <c r="J159" s="113">
        <v>411.39</v>
      </c>
      <c r="K159" s="51">
        <v>108.95</v>
      </c>
      <c r="L159" s="51">
        <v>50.85</v>
      </c>
      <c r="M159" s="51">
        <v>70.989999999999995</v>
      </c>
    </row>
    <row r="160" spans="1:13">
      <c r="A160" s="55" t="s">
        <v>385</v>
      </c>
      <c r="B160" s="51">
        <v>5515.03</v>
      </c>
      <c r="C160" s="51">
        <v>251.63</v>
      </c>
      <c r="D160" s="51">
        <v>106.54</v>
      </c>
      <c r="E160" s="51">
        <v>60.03</v>
      </c>
      <c r="F160" s="51">
        <v>1240.24</v>
      </c>
      <c r="G160" s="112">
        <v>937.2</v>
      </c>
      <c r="H160" s="113">
        <v>279.83</v>
      </c>
      <c r="I160" s="51">
        <v>1808.89</v>
      </c>
      <c r="J160" s="113">
        <v>441.2</v>
      </c>
      <c r="K160" s="51">
        <v>118.74</v>
      </c>
      <c r="L160" s="51">
        <v>55.99</v>
      </c>
      <c r="M160" s="51">
        <v>122.81</v>
      </c>
    </row>
    <row r="161" spans="1:13">
      <c r="A161" s="55" t="s">
        <v>386</v>
      </c>
      <c r="B161" s="51">
        <v>5760.33</v>
      </c>
      <c r="C161" s="51">
        <v>246.89</v>
      </c>
      <c r="D161" s="51">
        <v>127.53</v>
      </c>
      <c r="E161" s="51">
        <v>76.150000000000006</v>
      </c>
      <c r="F161" s="51">
        <v>1254.7</v>
      </c>
      <c r="G161" s="112">
        <v>868.42</v>
      </c>
      <c r="H161" s="113">
        <v>396.35</v>
      </c>
      <c r="I161" s="51">
        <v>1818.03</v>
      </c>
      <c r="J161" s="113">
        <v>444.13</v>
      </c>
      <c r="K161" s="51">
        <v>113.61</v>
      </c>
      <c r="L161" s="51">
        <v>37.21</v>
      </c>
      <c r="M161" s="51">
        <v>122.43</v>
      </c>
    </row>
    <row r="162" spans="1:13">
      <c r="A162" s="55" t="s">
        <v>387</v>
      </c>
      <c r="B162" s="51">
        <v>5684</v>
      </c>
      <c r="C162" s="51">
        <v>266.05</v>
      </c>
      <c r="D162" s="51">
        <v>112.25</v>
      </c>
      <c r="E162" s="51">
        <v>66.290000000000006</v>
      </c>
      <c r="F162" s="51">
        <v>1150.99</v>
      </c>
      <c r="G162" s="112">
        <v>794.35</v>
      </c>
      <c r="H162" s="113">
        <v>724.25</v>
      </c>
      <c r="I162" s="51">
        <v>1751.13</v>
      </c>
      <c r="J162" s="113">
        <v>403.06</v>
      </c>
      <c r="K162" s="51">
        <v>130.62</v>
      </c>
      <c r="L162" s="51">
        <v>64.06</v>
      </c>
      <c r="M162" s="51">
        <v>46.45</v>
      </c>
    </row>
    <row r="163" spans="1:13">
      <c r="A163" s="55" t="s">
        <v>388</v>
      </c>
      <c r="B163" s="51">
        <v>5312.07</v>
      </c>
      <c r="C163" s="51">
        <v>288.32</v>
      </c>
      <c r="D163" s="51">
        <v>116.87</v>
      </c>
      <c r="E163" s="51">
        <v>105.97</v>
      </c>
      <c r="F163" s="51">
        <v>1136.3599999999999</v>
      </c>
      <c r="G163" s="112">
        <v>871.74</v>
      </c>
      <c r="H163" s="113">
        <v>467.15</v>
      </c>
      <c r="I163" s="51">
        <v>1602.55</v>
      </c>
      <c r="J163" s="113">
        <v>367.5</v>
      </c>
      <c r="K163" s="51">
        <v>95.2</v>
      </c>
      <c r="L163" s="51">
        <v>39.31</v>
      </c>
      <c r="M163" s="51">
        <v>95.45</v>
      </c>
    </row>
    <row r="164" spans="1:13">
      <c r="A164" s="55" t="s">
        <v>389</v>
      </c>
      <c r="B164" s="51">
        <v>5224.78</v>
      </c>
      <c r="C164" s="51">
        <v>240.59</v>
      </c>
      <c r="D164" s="51">
        <v>104.97</v>
      </c>
      <c r="E164" s="51">
        <v>83.94</v>
      </c>
      <c r="F164" s="51">
        <v>1132.21</v>
      </c>
      <c r="G164" s="112">
        <v>870.52</v>
      </c>
      <c r="H164" s="113">
        <v>353.91</v>
      </c>
      <c r="I164" s="51">
        <v>1738.51</v>
      </c>
      <c r="J164" s="113">
        <v>373.96</v>
      </c>
      <c r="K164" s="51">
        <v>67.89</v>
      </c>
      <c r="L164" s="51">
        <v>52.33</v>
      </c>
      <c r="M164" s="51">
        <v>128.41999999999999</v>
      </c>
    </row>
    <row r="165" spans="1:13">
      <c r="A165" s="55" t="s">
        <v>390</v>
      </c>
      <c r="B165" s="51">
        <v>5371.25</v>
      </c>
      <c r="C165" s="51">
        <v>250.4</v>
      </c>
      <c r="D165" s="51">
        <v>117.27</v>
      </c>
      <c r="E165" s="51">
        <v>97.27</v>
      </c>
      <c r="F165" s="51">
        <v>1094.82</v>
      </c>
      <c r="G165" s="112">
        <v>976.18</v>
      </c>
      <c r="H165" s="113">
        <v>337.23</v>
      </c>
      <c r="I165" s="51">
        <v>1657.59</v>
      </c>
      <c r="J165" s="113">
        <v>408.81</v>
      </c>
      <c r="K165" s="51">
        <v>84.15</v>
      </c>
      <c r="L165" s="51">
        <v>47.6</v>
      </c>
      <c r="M165" s="51">
        <v>176.78</v>
      </c>
    </row>
    <row r="166" spans="1:13">
      <c r="A166" s="55" t="s">
        <v>391</v>
      </c>
      <c r="B166" s="51">
        <v>5409.05</v>
      </c>
      <c r="C166" s="51">
        <v>328.4</v>
      </c>
      <c r="D166" s="51">
        <v>123.75</v>
      </c>
      <c r="E166" s="51">
        <v>95.38</v>
      </c>
      <c r="F166" s="51">
        <v>1228.5</v>
      </c>
      <c r="G166" s="112">
        <v>872.37</v>
      </c>
      <c r="H166" s="113">
        <v>176.47</v>
      </c>
      <c r="I166" s="51">
        <v>1847.91</v>
      </c>
      <c r="J166" s="113">
        <v>387.93</v>
      </c>
      <c r="K166" s="51">
        <v>67.069999999999993</v>
      </c>
      <c r="L166" s="51">
        <v>53.28</v>
      </c>
      <c r="M166" s="51">
        <v>123.47</v>
      </c>
    </row>
    <row r="167" spans="1:13">
      <c r="A167" s="55" t="s">
        <v>392</v>
      </c>
      <c r="B167" s="51">
        <v>5175.82</v>
      </c>
      <c r="C167" s="51">
        <v>258.36</v>
      </c>
      <c r="D167" s="51">
        <v>118.21</v>
      </c>
      <c r="E167" s="51">
        <v>87.9</v>
      </c>
      <c r="F167" s="51">
        <v>1168.53</v>
      </c>
      <c r="G167" s="112">
        <v>970.47</v>
      </c>
      <c r="H167" s="113">
        <v>160.85</v>
      </c>
      <c r="I167" s="51">
        <v>1635.08</v>
      </c>
      <c r="J167" s="113">
        <v>381.57</v>
      </c>
      <c r="K167" s="51">
        <v>78.290000000000006</v>
      </c>
      <c r="L167" s="51">
        <v>53.04</v>
      </c>
      <c r="M167" s="51">
        <v>145.85</v>
      </c>
    </row>
    <row r="168" spans="1:13">
      <c r="A168" s="55" t="s">
        <v>393</v>
      </c>
      <c r="B168" s="51">
        <v>5537.92</v>
      </c>
      <c r="C168" s="51">
        <v>285.68</v>
      </c>
      <c r="D168" s="51">
        <v>114.72</v>
      </c>
      <c r="E168" s="51">
        <v>104.92</v>
      </c>
      <c r="F168" s="51">
        <v>1174.18</v>
      </c>
      <c r="G168" s="112">
        <v>1111.22</v>
      </c>
      <c r="H168" s="113">
        <v>162.97</v>
      </c>
      <c r="I168" s="51">
        <v>1798.48</v>
      </c>
      <c r="J168" s="113">
        <v>414.75</v>
      </c>
      <c r="K168" s="51">
        <v>61.05</v>
      </c>
      <c r="L168" s="51">
        <v>60.98</v>
      </c>
      <c r="M168" s="51">
        <v>152.13</v>
      </c>
    </row>
    <row r="169" spans="1:13">
      <c r="A169" s="55" t="s">
        <v>394</v>
      </c>
      <c r="B169" s="51">
        <v>5274.76</v>
      </c>
      <c r="C169" s="51">
        <v>282.25</v>
      </c>
      <c r="D169" s="51">
        <v>111.21</v>
      </c>
      <c r="E169" s="51">
        <v>75.739999999999995</v>
      </c>
      <c r="F169" s="51">
        <v>1160.6199999999999</v>
      </c>
      <c r="G169" s="112">
        <v>966</v>
      </c>
      <c r="H169" s="113">
        <v>130.08000000000001</v>
      </c>
      <c r="I169" s="51">
        <v>1788.05</v>
      </c>
      <c r="J169" s="113">
        <v>373.84</v>
      </c>
      <c r="K169" s="51">
        <v>70.650000000000006</v>
      </c>
      <c r="L169" s="51">
        <v>36.79</v>
      </c>
      <c r="M169" s="51">
        <v>155.19999999999999</v>
      </c>
    </row>
    <row r="170" spans="1:13">
      <c r="A170" s="55" t="s">
        <v>395</v>
      </c>
      <c r="B170" s="51">
        <v>5170.28</v>
      </c>
      <c r="C170" s="51">
        <v>267.62</v>
      </c>
      <c r="D170" s="51">
        <v>100.92</v>
      </c>
      <c r="E170" s="51">
        <v>74.010000000000005</v>
      </c>
      <c r="F170" s="51">
        <v>1145.1199999999999</v>
      </c>
      <c r="G170" s="112">
        <v>996.19</v>
      </c>
      <c r="H170" s="113">
        <v>197.1</v>
      </c>
      <c r="I170" s="51">
        <v>1705.96</v>
      </c>
      <c r="J170" s="113">
        <v>384.21</v>
      </c>
      <c r="K170" s="51">
        <v>62.78</v>
      </c>
      <c r="L170" s="51">
        <v>25.36</v>
      </c>
      <c r="M170" s="51">
        <v>148.41999999999999</v>
      </c>
    </row>
    <row r="171" spans="1:13">
      <c r="A171" s="55" t="s">
        <v>396</v>
      </c>
      <c r="B171" s="51">
        <v>5536.82</v>
      </c>
      <c r="C171" s="51">
        <v>220.42</v>
      </c>
      <c r="D171" s="51">
        <v>102.4</v>
      </c>
      <c r="E171" s="51">
        <v>69.95</v>
      </c>
      <c r="F171" s="51">
        <v>1195.95</v>
      </c>
      <c r="G171" s="112">
        <v>1036.99</v>
      </c>
      <c r="H171" s="113">
        <v>314.39</v>
      </c>
      <c r="I171" s="51">
        <v>1785.81</v>
      </c>
      <c r="J171" s="113">
        <v>381.98</v>
      </c>
      <c r="K171" s="51">
        <v>137.93</v>
      </c>
      <c r="L171" s="51">
        <v>38.33</v>
      </c>
      <c r="M171" s="51">
        <v>146.03</v>
      </c>
    </row>
    <row r="172" spans="1:13">
      <c r="A172" s="55" t="s">
        <v>397</v>
      </c>
      <c r="B172" s="51">
        <v>5503.88</v>
      </c>
      <c r="C172" s="51">
        <v>241.53</v>
      </c>
      <c r="D172" s="51">
        <v>105.85</v>
      </c>
      <c r="E172" s="51">
        <v>70.12</v>
      </c>
      <c r="F172" s="51">
        <v>1166.98</v>
      </c>
      <c r="G172" s="112">
        <v>1092.45</v>
      </c>
      <c r="H172" s="113">
        <v>293.22000000000003</v>
      </c>
      <c r="I172" s="51">
        <v>1805.07</v>
      </c>
      <c r="J172" s="113">
        <v>409.54</v>
      </c>
      <c r="K172" s="51">
        <v>68.55</v>
      </c>
      <c r="L172" s="51">
        <v>31.45</v>
      </c>
      <c r="M172" s="51">
        <v>135.83000000000001</v>
      </c>
    </row>
    <row r="173" spans="1:13">
      <c r="A173" s="55" t="s">
        <v>398</v>
      </c>
      <c r="B173" s="51">
        <v>5546.9</v>
      </c>
      <c r="C173" s="51">
        <v>199.87</v>
      </c>
      <c r="D173" s="51">
        <v>85.73</v>
      </c>
      <c r="E173" s="51">
        <v>103.54</v>
      </c>
      <c r="F173" s="51">
        <v>1162.49</v>
      </c>
      <c r="G173" s="112">
        <v>993.41</v>
      </c>
      <c r="H173" s="113">
        <v>333.06</v>
      </c>
      <c r="I173" s="51">
        <v>1821.75</v>
      </c>
      <c r="J173" s="113">
        <v>435.66</v>
      </c>
      <c r="K173" s="51">
        <v>84.49</v>
      </c>
      <c r="L173" s="51">
        <v>28.66</v>
      </c>
      <c r="M173" s="51">
        <v>135.05000000000001</v>
      </c>
    </row>
    <row r="174" spans="1:13">
      <c r="A174" s="55" t="s">
        <v>399</v>
      </c>
      <c r="B174" s="51">
        <v>5179.6899999999996</v>
      </c>
      <c r="C174" s="51">
        <v>213.99</v>
      </c>
      <c r="D174" s="51">
        <v>90.41</v>
      </c>
      <c r="E174" s="51">
        <v>92.19</v>
      </c>
      <c r="F174" s="51">
        <v>1129.01</v>
      </c>
      <c r="G174" s="112">
        <v>816.27</v>
      </c>
      <c r="H174" s="113">
        <v>361.26</v>
      </c>
      <c r="I174" s="51">
        <v>1804.04</v>
      </c>
      <c r="J174" s="113">
        <v>400.88</v>
      </c>
      <c r="K174" s="51">
        <v>61.2</v>
      </c>
      <c r="L174" s="51">
        <v>24.14</v>
      </c>
      <c r="M174" s="51">
        <v>78.08</v>
      </c>
    </row>
    <row r="175" spans="1:13">
      <c r="A175" s="55" t="s">
        <v>400</v>
      </c>
      <c r="B175" s="51">
        <v>5016.8999999999996</v>
      </c>
      <c r="C175" s="51">
        <v>229.74</v>
      </c>
      <c r="D175" s="51">
        <v>123.26</v>
      </c>
      <c r="E175" s="51">
        <v>75.95</v>
      </c>
      <c r="F175" s="51">
        <v>1091.78</v>
      </c>
      <c r="G175" s="112">
        <v>882.06</v>
      </c>
      <c r="H175" s="113">
        <v>330.72</v>
      </c>
      <c r="I175" s="51">
        <v>1615.58</v>
      </c>
      <c r="J175" s="113">
        <v>418.02</v>
      </c>
      <c r="K175" s="51">
        <v>68.180000000000007</v>
      </c>
      <c r="L175" s="51">
        <v>32.19</v>
      </c>
      <c r="M175" s="51">
        <v>88.25</v>
      </c>
    </row>
    <row r="176" spans="1:13">
      <c r="A176" s="55" t="s">
        <v>401</v>
      </c>
      <c r="B176" s="51">
        <v>5192.84</v>
      </c>
      <c r="C176" s="51">
        <v>218.77</v>
      </c>
      <c r="D176" s="51">
        <v>111</v>
      </c>
      <c r="E176" s="51">
        <v>81.93</v>
      </c>
      <c r="F176" s="51">
        <v>1107.93</v>
      </c>
      <c r="G176" s="112">
        <v>808.65</v>
      </c>
      <c r="H176" s="113">
        <v>345.36</v>
      </c>
      <c r="I176" s="51">
        <v>1735.34</v>
      </c>
      <c r="J176" s="113">
        <v>427.89</v>
      </c>
      <c r="K176" s="51">
        <v>61.49</v>
      </c>
      <c r="L176" s="51">
        <v>40.68</v>
      </c>
      <c r="M176" s="51">
        <v>108.35</v>
      </c>
    </row>
    <row r="177" spans="1:13">
      <c r="A177" s="55" t="s">
        <v>402</v>
      </c>
      <c r="B177" s="51">
        <v>5523.11</v>
      </c>
      <c r="C177" s="51">
        <v>235.12</v>
      </c>
      <c r="D177" s="51">
        <v>113.99</v>
      </c>
      <c r="E177" s="51">
        <v>117.38</v>
      </c>
      <c r="F177" s="51">
        <v>1246.8499999999999</v>
      </c>
      <c r="G177" s="112">
        <v>869.47</v>
      </c>
      <c r="H177" s="113">
        <v>303.82</v>
      </c>
      <c r="I177" s="51">
        <v>1858.02</v>
      </c>
      <c r="J177" s="113">
        <v>398.75</v>
      </c>
      <c r="K177" s="51">
        <v>57.62</v>
      </c>
      <c r="L177" s="51">
        <v>44.93</v>
      </c>
      <c r="M177" s="51">
        <v>150.13999999999999</v>
      </c>
    </row>
    <row r="178" spans="1:13">
      <c r="A178" s="55" t="s">
        <v>403</v>
      </c>
      <c r="B178" s="51">
        <v>5009.7299999999996</v>
      </c>
      <c r="C178" s="51">
        <v>216.94</v>
      </c>
      <c r="D178" s="51">
        <v>106.68</v>
      </c>
      <c r="E178" s="51">
        <v>99.55</v>
      </c>
      <c r="F178" s="51">
        <v>978.55</v>
      </c>
      <c r="G178" s="112">
        <v>784.08</v>
      </c>
      <c r="H178" s="113">
        <v>262.3</v>
      </c>
      <c r="I178" s="51">
        <v>1698.1</v>
      </c>
      <c r="J178" s="113">
        <v>455.87</v>
      </c>
      <c r="K178" s="51">
        <v>50.12</v>
      </c>
      <c r="L178" s="51">
        <v>39.54</v>
      </c>
      <c r="M178" s="51">
        <v>102.16</v>
      </c>
    </row>
    <row r="179" spans="1:13">
      <c r="A179" s="55" t="s">
        <v>404</v>
      </c>
      <c r="B179" s="51">
        <v>5116.59</v>
      </c>
      <c r="C179" s="51">
        <v>259.22000000000003</v>
      </c>
      <c r="D179" s="51">
        <v>102.81</v>
      </c>
      <c r="E179" s="51">
        <v>56.12</v>
      </c>
      <c r="F179" s="51">
        <v>1096.18</v>
      </c>
      <c r="G179" s="112">
        <v>1044.33</v>
      </c>
      <c r="H179" s="113">
        <v>223.92</v>
      </c>
      <c r="I179" s="51">
        <v>1672.53</v>
      </c>
      <c r="J179" s="113">
        <v>360.75</v>
      </c>
      <c r="K179" s="51">
        <v>67.11</v>
      </c>
      <c r="L179" s="51">
        <v>35.99</v>
      </c>
      <c r="M179" s="51">
        <v>123.68</v>
      </c>
    </row>
    <row r="180" spans="1:13">
      <c r="A180" s="55" t="s">
        <v>405</v>
      </c>
      <c r="B180" s="51">
        <v>5255.56</v>
      </c>
      <c r="C180" s="51">
        <v>247.92</v>
      </c>
      <c r="D180" s="51">
        <v>86.46</v>
      </c>
      <c r="E180" s="51">
        <v>129.4</v>
      </c>
      <c r="F180" s="51">
        <v>1116.74</v>
      </c>
      <c r="G180" s="112">
        <v>937.91</v>
      </c>
      <c r="H180" s="113">
        <v>180.95</v>
      </c>
      <c r="I180" s="51">
        <v>1825.8</v>
      </c>
      <c r="J180" s="113">
        <v>427.85</v>
      </c>
      <c r="K180" s="51">
        <v>37.28</v>
      </c>
      <c r="L180" s="51">
        <v>34.119999999999997</v>
      </c>
      <c r="M180" s="51">
        <v>119.84</v>
      </c>
    </row>
    <row r="181" spans="1:13">
      <c r="A181" s="55" t="s">
        <v>406</v>
      </c>
      <c r="B181" s="51">
        <v>5151.1000000000004</v>
      </c>
      <c r="C181" s="51">
        <v>187.35</v>
      </c>
      <c r="D181" s="51">
        <v>99.16</v>
      </c>
      <c r="E181" s="51">
        <v>74.34</v>
      </c>
      <c r="F181" s="51">
        <v>1096.18</v>
      </c>
      <c r="G181" s="112">
        <v>1029.6300000000001</v>
      </c>
      <c r="H181" s="113">
        <v>156.46</v>
      </c>
      <c r="I181" s="51">
        <v>1787.27</v>
      </c>
      <c r="J181" s="113">
        <v>370.69</v>
      </c>
      <c r="K181" s="51">
        <v>104.47</v>
      </c>
      <c r="L181" s="51">
        <v>30.71</v>
      </c>
      <c r="M181" s="51">
        <v>127.25</v>
      </c>
    </row>
    <row r="182" spans="1:13">
      <c r="A182" s="55" t="s">
        <v>407</v>
      </c>
      <c r="B182" s="51">
        <v>5257.13</v>
      </c>
      <c r="C182" s="51">
        <v>199.2</v>
      </c>
      <c r="D182" s="51">
        <v>75.180000000000007</v>
      </c>
      <c r="E182" s="51">
        <v>75.989999999999995</v>
      </c>
      <c r="F182" s="51">
        <v>1101.32</v>
      </c>
      <c r="G182" s="112">
        <v>1019.11</v>
      </c>
      <c r="H182" s="113">
        <v>160.68</v>
      </c>
      <c r="I182" s="51">
        <v>1821.61</v>
      </c>
      <c r="J182" s="113">
        <v>479.26</v>
      </c>
      <c r="K182" s="51">
        <v>53.76</v>
      </c>
      <c r="L182" s="51">
        <v>32.880000000000003</v>
      </c>
      <c r="M182" s="51">
        <v>136.87</v>
      </c>
    </row>
    <row r="183" spans="1:13">
      <c r="A183" s="55" t="s">
        <v>408</v>
      </c>
      <c r="B183" s="51">
        <v>5289.94</v>
      </c>
      <c r="C183" s="51">
        <v>158.72</v>
      </c>
      <c r="D183" s="51">
        <v>35.76</v>
      </c>
      <c r="E183" s="51">
        <v>88.52</v>
      </c>
      <c r="F183" s="51">
        <v>1107.2</v>
      </c>
      <c r="G183" s="112">
        <v>1010.72</v>
      </c>
      <c r="H183" s="113">
        <v>253.28</v>
      </c>
      <c r="I183" s="51">
        <v>1838.36</v>
      </c>
      <c r="J183" s="113">
        <v>504.79</v>
      </c>
      <c r="K183" s="51">
        <v>18.739999999999998</v>
      </c>
      <c r="L183" s="51">
        <v>41.21</v>
      </c>
      <c r="M183" s="51">
        <v>115.93</v>
      </c>
    </row>
    <row r="184" spans="1:13">
      <c r="A184" s="55" t="s">
        <v>409</v>
      </c>
      <c r="B184" s="51">
        <v>5172.18</v>
      </c>
      <c r="C184" s="51">
        <v>131.19</v>
      </c>
      <c r="D184" s="51">
        <v>51.51</v>
      </c>
      <c r="E184" s="51">
        <v>56.02</v>
      </c>
      <c r="F184" s="51">
        <v>1082.23</v>
      </c>
      <c r="G184" s="112">
        <v>920.21</v>
      </c>
      <c r="H184" s="113">
        <v>341.94</v>
      </c>
      <c r="I184" s="51">
        <v>1813.23</v>
      </c>
      <c r="J184" s="113">
        <v>437.3</v>
      </c>
      <c r="K184" s="51">
        <v>61.33</v>
      </c>
      <c r="L184" s="51">
        <v>24.43</v>
      </c>
      <c r="M184" s="51">
        <v>118.83</v>
      </c>
    </row>
    <row r="185" spans="1:13">
      <c r="A185" s="55" t="s">
        <v>410</v>
      </c>
      <c r="B185" s="51">
        <v>5419.57</v>
      </c>
      <c r="C185" s="51">
        <v>169.18</v>
      </c>
      <c r="D185" s="51">
        <v>81.83</v>
      </c>
      <c r="E185" s="51">
        <v>82.27</v>
      </c>
      <c r="F185" s="51">
        <v>1110.8699999999999</v>
      </c>
      <c r="G185" s="112">
        <v>923.33</v>
      </c>
      <c r="H185" s="113">
        <v>353.02</v>
      </c>
      <c r="I185" s="51">
        <v>1919.6</v>
      </c>
      <c r="J185" s="113">
        <v>452.46</v>
      </c>
      <c r="K185" s="51">
        <v>65.75</v>
      </c>
      <c r="L185" s="51">
        <v>31.53</v>
      </c>
      <c r="M185" s="51">
        <v>103.99</v>
      </c>
    </row>
    <row r="186" spans="1:13">
      <c r="A186" s="55" t="s">
        <v>411</v>
      </c>
      <c r="B186" s="51">
        <v>5643.13</v>
      </c>
      <c r="C186" s="51">
        <v>239.14</v>
      </c>
      <c r="D186" s="51">
        <v>102.59</v>
      </c>
      <c r="E186" s="51">
        <v>156.47999999999999</v>
      </c>
      <c r="F186" s="51">
        <v>1094.71</v>
      </c>
      <c r="G186" s="112">
        <v>991.15</v>
      </c>
      <c r="H186" s="113">
        <v>416.15</v>
      </c>
      <c r="I186" s="51">
        <v>1952.26</v>
      </c>
      <c r="J186" s="113">
        <v>414.07</v>
      </c>
      <c r="K186" s="51">
        <v>60.23</v>
      </c>
      <c r="L186" s="51">
        <v>24.25</v>
      </c>
      <c r="M186" s="51">
        <v>59.23</v>
      </c>
    </row>
    <row r="187" spans="1:13">
      <c r="A187" s="55" t="s">
        <v>412</v>
      </c>
      <c r="B187" s="51">
        <v>4811.53</v>
      </c>
      <c r="C187" s="51">
        <v>182.3</v>
      </c>
      <c r="D187" s="51">
        <v>104.05</v>
      </c>
      <c r="E187" s="51">
        <v>135.93</v>
      </c>
      <c r="F187" s="51">
        <v>1024.8499999999999</v>
      </c>
      <c r="G187" s="112">
        <v>800.25</v>
      </c>
      <c r="H187" s="113">
        <v>405.36</v>
      </c>
      <c r="I187" s="51">
        <v>1575.73</v>
      </c>
      <c r="J187" s="113">
        <v>316.44</v>
      </c>
      <c r="K187" s="51">
        <v>56.03</v>
      </c>
      <c r="L187" s="51">
        <v>37.549999999999997</v>
      </c>
      <c r="M187" s="51">
        <v>78.349999999999994</v>
      </c>
    </row>
    <row r="188" spans="1:13">
      <c r="A188" s="55" t="s">
        <v>413</v>
      </c>
      <c r="B188" s="51">
        <v>5008.09</v>
      </c>
      <c r="C188" s="51">
        <v>183.12</v>
      </c>
      <c r="D188" s="51">
        <v>99.77</v>
      </c>
      <c r="E188" s="51">
        <v>70</v>
      </c>
      <c r="F188" s="51">
        <v>999.27</v>
      </c>
      <c r="G188" s="112">
        <v>702.4</v>
      </c>
      <c r="H188" s="113">
        <v>355.56</v>
      </c>
      <c r="I188" s="51">
        <v>1802.51</v>
      </c>
      <c r="J188" s="113">
        <v>451.37</v>
      </c>
      <c r="K188" s="51">
        <v>45.01</v>
      </c>
      <c r="L188" s="51">
        <v>37.619999999999997</v>
      </c>
      <c r="M188" s="51">
        <v>101.22</v>
      </c>
    </row>
    <row r="189" spans="1:13">
      <c r="A189" s="55" t="s">
        <v>414</v>
      </c>
      <c r="B189" s="51">
        <v>5036.82</v>
      </c>
      <c r="C189" s="51">
        <v>236.26</v>
      </c>
      <c r="D189" s="51">
        <v>116.52</v>
      </c>
      <c r="E189" s="51">
        <v>84</v>
      </c>
      <c r="F189" s="51">
        <v>959.06</v>
      </c>
      <c r="G189" s="112">
        <v>861.89</v>
      </c>
      <c r="H189" s="113">
        <v>414.02</v>
      </c>
      <c r="I189" s="51">
        <v>1725.55</v>
      </c>
      <c r="J189" s="113">
        <v>360.74</v>
      </c>
      <c r="K189" s="51">
        <v>42.47</v>
      </c>
      <c r="L189" s="51">
        <v>30.41</v>
      </c>
      <c r="M189" s="51">
        <v>107.83</v>
      </c>
    </row>
    <row r="190" spans="1:13">
      <c r="A190" s="55" t="s">
        <v>415</v>
      </c>
      <c r="B190" s="51">
        <v>5220.9799999999996</v>
      </c>
      <c r="C190" s="51">
        <v>184.8</v>
      </c>
      <c r="D190" s="51">
        <v>112.04</v>
      </c>
      <c r="E190" s="51">
        <v>102.89</v>
      </c>
      <c r="F190" s="51">
        <v>1056.29</v>
      </c>
      <c r="G190" s="112">
        <v>945.57</v>
      </c>
      <c r="H190" s="113">
        <v>273.64</v>
      </c>
      <c r="I190" s="51">
        <v>1858.6</v>
      </c>
      <c r="J190" s="113">
        <v>413.27</v>
      </c>
      <c r="K190" s="51">
        <v>42.65</v>
      </c>
      <c r="L190" s="51">
        <v>39.049999999999997</v>
      </c>
      <c r="M190" s="51">
        <v>120.67</v>
      </c>
    </row>
    <row r="191" spans="1:13">
      <c r="A191" s="55" t="s">
        <v>416</v>
      </c>
      <c r="B191" s="51">
        <v>5356.29</v>
      </c>
      <c r="C191" s="51">
        <v>251.58</v>
      </c>
      <c r="D191" s="51">
        <v>116.26</v>
      </c>
      <c r="E191" s="51">
        <v>73.64</v>
      </c>
      <c r="F191" s="51">
        <v>1092.1099999999999</v>
      </c>
      <c r="G191" s="112">
        <v>995.1</v>
      </c>
      <c r="H191" s="113">
        <v>275.69</v>
      </c>
      <c r="I191" s="51">
        <v>1844.35</v>
      </c>
      <c r="J191" s="113">
        <v>416.4</v>
      </c>
      <c r="K191" s="51">
        <v>38.5</v>
      </c>
      <c r="L191" s="51">
        <v>31.22</v>
      </c>
      <c r="M191" s="51">
        <v>119.4</v>
      </c>
    </row>
    <row r="192" spans="1:13">
      <c r="A192" s="55" t="s">
        <v>417</v>
      </c>
      <c r="B192" s="51">
        <v>5309.52</v>
      </c>
      <c r="C192" s="51">
        <v>311.05</v>
      </c>
      <c r="D192" s="51">
        <v>114.04</v>
      </c>
      <c r="E192" s="51">
        <v>66.27</v>
      </c>
      <c r="F192" s="51">
        <v>1119.8800000000001</v>
      </c>
      <c r="G192" s="112">
        <v>1009.08</v>
      </c>
      <c r="H192" s="113">
        <v>220.76</v>
      </c>
      <c r="I192" s="51">
        <v>1894.56</v>
      </c>
      <c r="J192" s="113">
        <v>258.97000000000003</v>
      </c>
      <c r="K192" s="51">
        <v>38.15</v>
      </c>
      <c r="L192" s="51">
        <v>48.92</v>
      </c>
      <c r="M192" s="51">
        <v>127.8</v>
      </c>
    </row>
    <row r="193" spans="1:13">
      <c r="A193" s="55" t="s">
        <v>418</v>
      </c>
      <c r="B193" s="51">
        <v>5124.5</v>
      </c>
      <c r="C193" s="51">
        <v>265.41000000000003</v>
      </c>
      <c r="D193" s="51">
        <v>116.64</v>
      </c>
      <c r="E193" s="51">
        <v>87.62</v>
      </c>
      <c r="F193" s="51">
        <v>1026.32</v>
      </c>
      <c r="G193" s="112">
        <v>1039.55</v>
      </c>
      <c r="H193" s="113">
        <v>127.93</v>
      </c>
      <c r="I193" s="51">
        <v>1794.14</v>
      </c>
      <c r="J193" s="113">
        <v>360.08</v>
      </c>
      <c r="K193" s="51">
        <v>36.82</v>
      </c>
      <c r="L193" s="51">
        <v>38</v>
      </c>
      <c r="M193" s="51">
        <v>135.55000000000001</v>
      </c>
    </row>
    <row r="194" spans="1:13">
      <c r="A194" s="55" t="s">
        <v>419</v>
      </c>
      <c r="B194" s="51">
        <v>5223.6400000000003</v>
      </c>
      <c r="C194" s="51">
        <v>155.56</v>
      </c>
      <c r="D194" s="51">
        <v>106.19</v>
      </c>
      <c r="E194" s="51">
        <v>91.09</v>
      </c>
      <c r="F194" s="51">
        <v>1102.3399999999999</v>
      </c>
      <c r="G194" s="112">
        <v>1003.15</v>
      </c>
      <c r="H194" s="113">
        <v>178.3</v>
      </c>
      <c r="I194" s="51">
        <v>1873.64</v>
      </c>
      <c r="J194" s="113">
        <v>387.61</v>
      </c>
      <c r="K194" s="51">
        <v>37.67</v>
      </c>
      <c r="L194" s="51">
        <v>30.6</v>
      </c>
      <c r="M194" s="51">
        <v>130.86000000000001</v>
      </c>
    </row>
    <row r="195" spans="1:13">
      <c r="A195" s="55" t="s">
        <v>420</v>
      </c>
      <c r="B195" s="51">
        <v>5360.54</v>
      </c>
      <c r="C195" s="51">
        <v>202.78</v>
      </c>
      <c r="D195" s="51">
        <v>88.4</v>
      </c>
      <c r="E195" s="51">
        <v>85.94</v>
      </c>
      <c r="F195" s="51">
        <v>1048.98</v>
      </c>
      <c r="G195" s="112">
        <v>1070.5999999999999</v>
      </c>
      <c r="H195" s="113">
        <v>269.45</v>
      </c>
      <c r="I195" s="51">
        <v>1850.21</v>
      </c>
      <c r="J195" s="113">
        <v>481.14</v>
      </c>
      <c r="K195" s="51">
        <v>41.56</v>
      </c>
      <c r="L195" s="51">
        <v>39.130000000000003</v>
      </c>
      <c r="M195" s="51">
        <v>122.49</v>
      </c>
    </row>
    <row r="196" spans="1:13">
      <c r="A196" s="55" t="s">
        <v>421</v>
      </c>
      <c r="B196" s="51">
        <v>5288.91</v>
      </c>
      <c r="C196" s="51">
        <v>148.25</v>
      </c>
      <c r="D196" s="51">
        <v>104.84</v>
      </c>
      <c r="E196" s="51">
        <v>70.569999999999993</v>
      </c>
      <c r="F196" s="51">
        <v>1039.47</v>
      </c>
      <c r="G196" s="112">
        <v>990</v>
      </c>
      <c r="H196" s="113">
        <v>278.14999999999998</v>
      </c>
      <c r="I196" s="51">
        <v>1819.25</v>
      </c>
      <c r="J196" s="113">
        <v>497.92</v>
      </c>
      <c r="K196" s="51">
        <v>32.06</v>
      </c>
      <c r="L196" s="51">
        <v>30.97</v>
      </c>
      <c r="M196" s="51">
        <v>125.1</v>
      </c>
    </row>
    <row r="197" spans="1:13">
      <c r="A197" s="55" t="s">
        <v>422</v>
      </c>
      <c r="B197" s="51">
        <v>5460.04</v>
      </c>
      <c r="C197" s="51">
        <v>249.77</v>
      </c>
      <c r="D197" s="51">
        <v>83.6</v>
      </c>
      <c r="E197" s="51">
        <v>62.99</v>
      </c>
      <c r="F197" s="51">
        <v>1061.4000000000001</v>
      </c>
      <c r="G197" s="112">
        <v>986.61</v>
      </c>
      <c r="H197" s="113">
        <v>346.75</v>
      </c>
      <c r="I197" s="51">
        <v>1976.57</v>
      </c>
      <c r="J197" s="113">
        <v>372.21</v>
      </c>
      <c r="K197" s="51">
        <v>33.950000000000003</v>
      </c>
      <c r="L197" s="51">
        <v>33.9</v>
      </c>
      <c r="M197" s="51">
        <v>110.96</v>
      </c>
    </row>
    <row r="198" spans="1:13">
      <c r="A198" s="55" t="s">
        <v>423</v>
      </c>
      <c r="B198" s="51">
        <v>5196.16</v>
      </c>
      <c r="C198" s="51">
        <v>240.39</v>
      </c>
      <c r="D198" s="51">
        <v>83.04</v>
      </c>
      <c r="E198" s="51">
        <v>81.150000000000006</v>
      </c>
      <c r="F198" s="51">
        <v>1043.8599999999999</v>
      </c>
      <c r="G198" s="112">
        <v>837.55</v>
      </c>
      <c r="H198" s="113">
        <v>361.88</v>
      </c>
      <c r="I198" s="51">
        <v>1910.46</v>
      </c>
      <c r="J198" s="113">
        <v>415.83</v>
      </c>
      <c r="K198" s="51">
        <v>34.4</v>
      </c>
      <c r="L198" s="51">
        <v>39.67</v>
      </c>
      <c r="M198" s="51">
        <v>78.16</v>
      </c>
    </row>
    <row r="199" spans="1:13">
      <c r="A199" s="55" t="s">
        <v>424</v>
      </c>
      <c r="B199" s="51">
        <v>4916.88</v>
      </c>
      <c r="C199" s="51">
        <v>219.26</v>
      </c>
      <c r="D199" s="51">
        <v>115.53</v>
      </c>
      <c r="E199" s="51">
        <v>84.15</v>
      </c>
      <c r="F199" s="51">
        <v>1031.43</v>
      </c>
      <c r="G199" s="112">
        <v>837.53</v>
      </c>
      <c r="H199" s="113">
        <v>357.29</v>
      </c>
      <c r="I199" s="51">
        <v>1635.91</v>
      </c>
      <c r="J199" s="113">
        <v>352.67</v>
      </c>
      <c r="K199" s="51">
        <v>41.06</v>
      </c>
      <c r="L199" s="51">
        <v>29.64</v>
      </c>
      <c r="M199" s="51">
        <v>75.08</v>
      </c>
    </row>
    <row r="200" spans="1:13">
      <c r="A200" s="55" t="s">
        <v>425</v>
      </c>
      <c r="B200" s="51">
        <v>5070.9399999999996</v>
      </c>
      <c r="C200" s="51">
        <v>212.99</v>
      </c>
      <c r="D200" s="51">
        <v>117.14</v>
      </c>
      <c r="E200" s="51">
        <v>62.73</v>
      </c>
      <c r="F200" s="51">
        <v>988.3</v>
      </c>
      <c r="G200" s="112">
        <v>824.04</v>
      </c>
      <c r="H200" s="113">
        <v>350.63</v>
      </c>
      <c r="I200" s="51">
        <v>1881.71</v>
      </c>
      <c r="J200" s="113">
        <v>395.71</v>
      </c>
      <c r="K200" s="51">
        <v>39.32</v>
      </c>
      <c r="L200" s="51">
        <v>32.119999999999997</v>
      </c>
      <c r="M200" s="51">
        <v>108.65</v>
      </c>
    </row>
    <row r="201" spans="1:13">
      <c r="A201" s="55" t="s">
        <v>426</v>
      </c>
      <c r="B201" s="51">
        <v>5119.37</v>
      </c>
      <c r="C201" s="51">
        <v>265.58</v>
      </c>
      <c r="D201" s="51">
        <v>117.46</v>
      </c>
      <c r="E201" s="51">
        <v>65.349999999999994</v>
      </c>
      <c r="F201" s="51">
        <v>953.95</v>
      </c>
      <c r="G201" s="112">
        <v>842.19</v>
      </c>
      <c r="H201" s="113">
        <v>353.1</v>
      </c>
      <c r="I201" s="51">
        <v>1822.99</v>
      </c>
      <c r="J201" s="113">
        <v>383.2</v>
      </c>
      <c r="K201" s="51">
        <v>38.79</v>
      </c>
      <c r="L201" s="51">
        <v>33.11</v>
      </c>
      <c r="M201" s="51">
        <v>128.54</v>
      </c>
    </row>
    <row r="202" spans="1:13">
      <c r="A202" s="55" t="s">
        <v>427</v>
      </c>
      <c r="B202" s="51">
        <v>5189.37</v>
      </c>
      <c r="C202" s="51">
        <v>239.34</v>
      </c>
      <c r="D202" s="51">
        <v>111.58</v>
      </c>
      <c r="E202" s="51">
        <v>72.48</v>
      </c>
      <c r="F202" s="51">
        <v>1041.67</v>
      </c>
      <c r="G202" s="112">
        <v>895.06</v>
      </c>
      <c r="H202" s="113">
        <v>208.32</v>
      </c>
      <c r="I202" s="51">
        <v>1919.46</v>
      </c>
      <c r="J202" s="113">
        <v>410.36</v>
      </c>
      <c r="K202" s="51">
        <v>34.08</v>
      </c>
      <c r="L202" s="51">
        <v>58.51</v>
      </c>
      <c r="M202" s="51">
        <v>116.13</v>
      </c>
    </row>
    <row r="203" spans="1:13">
      <c r="A203" s="55" t="s">
        <v>428</v>
      </c>
      <c r="B203" s="51">
        <v>5032.62</v>
      </c>
      <c r="C203" s="51">
        <v>241.22</v>
      </c>
      <c r="D203" s="51">
        <v>107.53</v>
      </c>
      <c r="E203" s="51">
        <v>56.58</v>
      </c>
      <c r="F203" s="51">
        <v>1048.25</v>
      </c>
      <c r="G203" s="112">
        <v>843.17</v>
      </c>
      <c r="H203" s="113">
        <v>192.88</v>
      </c>
      <c r="I203" s="51">
        <v>1828.86</v>
      </c>
      <c r="J203" s="113">
        <v>377.6</v>
      </c>
      <c r="K203" s="51">
        <v>50.05</v>
      </c>
      <c r="L203" s="51">
        <v>39.200000000000003</v>
      </c>
      <c r="M203" s="51">
        <v>112.16</v>
      </c>
    </row>
    <row r="204" spans="1:13">
      <c r="A204" s="55" t="s">
        <v>429</v>
      </c>
      <c r="B204" s="51">
        <v>5444.43</v>
      </c>
      <c r="C204" s="51">
        <v>204.71</v>
      </c>
      <c r="D204" s="51">
        <v>111.17</v>
      </c>
      <c r="E204" s="51">
        <v>79.91</v>
      </c>
      <c r="F204" s="51">
        <v>1073.0999999999999</v>
      </c>
      <c r="G204" s="112">
        <v>1045.3</v>
      </c>
      <c r="H204" s="113">
        <v>137.22999999999999</v>
      </c>
      <c r="I204" s="51">
        <v>1925.34</v>
      </c>
      <c r="J204" s="113">
        <v>406.88</v>
      </c>
      <c r="K204" s="51">
        <v>85.55</v>
      </c>
      <c r="L204" s="51">
        <v>51.03</v>
      </c>
      <c r="M204" s="51">
        <v>144.54</v>
      </c>
    </row>
    <row r="205" spans="1:13">
      <c r="A205" s="55" t="s">
        <v>430</v>
      </c>
      <c r="B205" s="51">
        <v>5158.28</v>
      </c>
      <c r="C205" s="51">
        <v>216.22</v>
      </c>
      <c r="D205" s="51">
        <v>120.18</v>
      </c>
      <c r="E205" s="51">
        <v>92.86</v>
      </c>
      <c r="F205" s="51">
        <v>997.08</v>
      </c>
      <c r="G205" s="112">
        <v>1009.02</v>
      </c>
      <c r="H205" s="113">
        <v>135.16</v>
      </c>
      <c r="I205" s="51">
        <v>1880.03</v>
      </c>
      <c r="J205" s="113">
        <v>411.49</v>
      </c>
      <c r="K205" s="51">
        <v>34.86</v>
      </c>
      <c r="L205" s="51">
        <v>35.590000000000003</v>
      </c>
      <c r="M205" s="51">
        <v>141.94999999999999</v>
      </c>
    </row>
    <row r="206" spans="1:13">
      <c r="A206" s="55" t="s">
        <v>431</v>
      </c>
      <c r="B206" s="51">
        <v>5517.93</v>
      </c>
      <c r="C206" s="51">
        <v>162.65</v>
      </c>
      <c r="D206" s="51">
        <v>84.53</v>
      </c>
      <c r="E206" s="51">
        <v>106.87</v>
      </c>
      <c r="F206" s="51">
        <v>1090.6400000000001</v>
      </c>
      <c r="G206" s="112">
        <v>1151.8699999999999</v>
      </c>
      <c r="H206" s="113">
        <v>180.43</v>
      </c>
      <c r="I206" s="51">
        <v>1963.09</v>
      </c>
      <c r="J206" s="113">
        <v>496.53</v>
      </c>
      <c r="K206" s="51">
        <v>42.89</v>
      </c>
      <c r="L206" s="51">
        <v>33.17</v>
      </c>
      <c r="M206" s="51">
        <v>128.85</v>
      </c>
    </row>
    <row r="207" spans="1:13">
      <c r="A207" s="55" t="s">
        <v>432</v>
      </c>
      <c r="B207" s="51">
        <v>5368.73</v>
      </c>
      <c r="C207" s="51">
        <v>206.22</v>
      </c>
      <c r="D207" s="51">
        <v>76.44</v>
      </c>
      <c r="E207" s="51">
        <v>110.75</v>
      </c>
      <c r="F207" s="51">
        <v>1015.35</v>
      </c>
      <c r="G207" s="112">
        <v>1119.4100000000001</v>
      </c>
      <c r="H207" s="113">
        <v>222.17</v>
      </c>
      <c r="I207" s="51">
        <v>1858.22</v>
      </c>
      <c r="J207" s="113">
        <v>438.49</v>
      </c>
      <c r="K207" s="51">
        <v>53.41</v>
      </c>
      <c r="L207" s="51">
        <v>35.36</v>
      </c>
      <c r="M207" s="51">
        <v>121.45</v>
      </c>
    </row>
    <row r="208" spans="1:13">
      <c r="A208" s="55" t="s">
        <v>433</v>
      </c>
      <c r="B208" s="51">
        <v>5429.6</v>
      </c>
      <c r="C208" s="51">
        <v>192.64</v>
      </c>
      <c r="D208" s="51">
        <v>91.98</v>
      </c>
      <c r="E208" s="51">
        <v>101.72</v>
      </c>
      <c r="F208" s="51">
        <v>1032.8900000000001</v>
      </c>
      <c r="G208" s="112">
        <v>976.49</v>
      </c>
      <c r="H208" s="113">
        <v>321.79000000000002</v>
      </c>
      <c r="I208" s="51">
        <v>1911.07</v>
      </c>
      <c r="J208" s="113">
        <v>429.29</v>
      </c>
      <c r="K208" s="51">
        <v>62.6</v>
      </c>
      <c r="L208" s="51">
        <v>36.86</v>
      </c>
      <c r="M208" s="51">
        <v>133.11000000000001</v>
      </c>
    </row>
    <row r="209" spans="1:13">
      <c r="A209" s="55" t="s">
        <v>434</v>
      </c>
      <c r="B209" s="51">
        <v>5187.3900000000003</v>
      </c>
      <c r="C209" s="51">
        <v>232.57</v>
      </c>
      <c r="D209" s="51">
        <v>112.32</v>
      </c>
      <c r="E209" s="51">
        <v>55.23</v>
      </c>
      <c r="F209" s="51">
        <v>1043.8599999999999</v>
      </c>
      <c r="G209" s="112">
        <v>747.24</v>
      </c>
      <c r="H209" s="113">
        <v>316.06</v>
      </c>
      <c r="I209" s="51">
        <v>2029.36</v>
      </c>
      <c r="J209" s="113">
        <v>395.52</v>
      </c>
      <c r="K209" s="51">
        <v>33.76</v>
      </c>
      <c r="L209" s="51">
        <v>29.5</v>
      </c>
      <c r="M209" s="51">
        <v>111.47</v>
      </c>
    </row>
    <row r="210" spans="1:13">
      <c r="A210" s="55" t="s">
        <v>435</v>
      </c>
      <c r="B210" s="51">
        <v>5416.95</v>
      </c>
      <c r="C210" s="51">
        <v>261.29000000000002</v>
      </c>
      <c r="D210" s="51">
        <v>126.99</v>
      </c>
      <c r="E210" s="51">
        <v>97.17</v>
      </c>
      <c r="F210" s="51">
        <v>1009.5</v>
      </c>
      <c r="G210" s="112">
        <v>928.56</v>
      </c>
      <c r="H210" s="113">
        <v>411.54</v>
      </c>
      <c r="I210" s="51">
        <v>2019.3</v>
      </c>
      <c r="J210" s="113">
        <v>338.79</v>
      </c>
      <c r="K210" s="51">
        <v>38.409999999999997</v>
      </c>
      <c r="L210" s="51">
        <v>21.83</v>
      </c>
      <c r="M210" s="51">
        <v>87.81</v>
      </c>
    </row>
    <row r="211" spans="1:13">
      <c r="A211" s="55" t="s">
        <v>436</v>
      </c>
      <c r="B211" s="51">
        <v>5157.78</v>
      </c>
      <c r="C211" s="51">
        <v>278.95999999999998</v>
      </c>
      <c r="D211" s="51">
        <v>128.82</v>
      </c>
      <c r="E211" s="51">
        <v>56.5</v>
      </c>
      <c r="F211" s="51">
        <v>969.78</v>
      </c>
      <c r="G211" s="112">
        <v>938.03</v>
      </c>
      <c r="H211" s="113">
        <v>424.33</v>
      </c>
      <c r="I211" s="51">
        <v>1711.2</v>
      </c>
      <c r="J211" s="113">
        <v>376.44</v>
      </c>
      <c r="K211" s="51">
        <v>46.04</v>
      </c>
      <c r="L211" s="51">
        <v>26.39</v>
      </c>
      <c r="M211" s="51">
        <v>76.180000000000007</v>
      </c>
    </row>
    <row r="212" spans="1:13">
      <c r="A212" s="55" t="s">
        <v>437</v>
      </c>
      <c r="B212" s="51">
        <v>5279.98</v>
      </c>
      <c r="C212" s="51">
        <v>280.67</v>
      </c>
      <c r="D212" s="51">
        <v>108.14</v>
      </c>
      <c r="E212" s="51">
        <v>70.86</v>
      </c>
      <c r="F212" s="51">
        <v>1018.05</v>
      </c>
      <c r="G212" s="112">
        <v>735.9</v>
      </c>
      <c r="H212" s="113">
        <v>395.94</v>
      </c>
      <c r="I212" s="51">
        <v>1992.07</v>
      </c>
      <c r="J212" s="113">
        <v>409.34</v>
      </c>
      <c r="K212" s="51">
        <v>41.23</v>
      </c>
      <c r="L212" s="51">
        <v>43.69</v>
      </c>
      <c r="M212" s="51">
        <v>106.16</v>
      </c>
    </row>
    <row r="213" spans="1:13">
      <c r="A213" s="55" t="s">
        <v>438</v>
      </c>
      <c r="B213" s="51">
        <v>5257.14</v>
      </c>
      <c r="C213" s="51">
        <v>266.25</v>
      </c>
      <c r="D213" s="51">
        <v>126.19</v>
      </c>
      <c r="E213" s="51">
        <v>87.64</v>
      </c>
      <c r="F213" s="51">
        <v>905.42</v>
      </c>
      <c r="G213" s="112">
        <v>862.09</v>
      </c>
      <c r="H213" s="113">
        <v>365.6</v>
      </c>
      <c r="I213" s="51">
        <v>1872.18</v>
      </c>
      <c r="J213" s="113">
        <v>419.02</v>
      </c>
      <c r="K213" s="51">
        <v>77.900000000000006</v>
      </c>
      <c r="L213" s="51">
        <v>35.53</v>
      </c>
      <c r="M213" s="51">
        <v>155.83000000000001</v>
      </c>
    </row>
    <row r="214" spans="1:13">
      <c r="A214" s="55" t="s">
        <v>439</v>
      </c>
      <c r="B214" s="51">
        <v>5342.42</v>
      </c>
      <c r="C214" s="51">
        <v>220.87</v>
      </c>
      <c r="D214" s="51">
        <v>123.93</v>
      </c>
      <c r="E214" s="51">
        <v>58.26</v>
      </c>
      <c r="F214" s="51">
        <v>1014.4</v>
      </c>
      <c r="G214" s="112">
        <v>943.77</v>
      </c>
      <c r="H214" s="113">
        <v>260.08</v>
      </c>
      <c r="I214" s="51">
        <v>1994.58</v>
      </c>
      <c r="J214" s="113">
        <v>439.6</v>
      </c>
      <c r="K214" s="51">
        <v>45.35</v>
      </c>
      <c r="L214" s="51">
        <v>36.6</v>
      </c>
      <c r="M214" s="51">
        <v>128.85</v>
      </c>
    </row>
    <row r="215" spans="1:13">
      <c r="A215" s="55" t="s">
        <v>440</v>
      </c>
      <c r="B215" s="51">
        <v>5267.11</v>
      </c>
      <c r="C215" s="51">
        <v>254.42</v>
      </c>
      <c r="D215" s="51">
        <v>122.14</v>
      </c>
      <c r="E215" s="51">
        <v>95.19</v>
      </c>
      <c r="F215" s="51">
        <v>1031.95</v>
      </c>
      <c r="G215" s="112">
        <v>977.71</v>
      </c>
      <c r="H215" s="113">
        <v>169.72</v>
      </c>
      <c r="I215" s="51">
        <v>1963.56</v>
      </c>
      <c r="J215" s="113">
        <v>413.22</v>
      </c>
      <c r="K215" s="51">
        <v>37.229999999999997</v>
      </c>
      <c r="L215" s="51">
        <v>26.79</v>
      </c>
      <c r="M215" s="51">
        <v>125.48</v>
      </c>
    </row>
    <row r="216" spans="1:13">
      <c r="A216" s="55" t="s">
        <v>441</v>
      </c>
      <c r="B216" s="51">
        <v>5315.48</v>
      </c>
      <c r="C216" s="51">
        <v>219.69</v>
      </c>
      <c r="D216" s="51">
        <v>125.73</v>
      </c>
      <c r="E216" s="51">
        <v>79.66</v>
      </c>
      <c r="F216" s="51">
        <v>1029.75</v>
      </c>
      <c r="G216" s="112">
        <v>945.97</v>
      </c>
      <c r="H216" s="113">
        <v>135.77000000000001</v>
      </c>
      <c r="I216" s="51">
        <v>2039.86</v>
      </c>
      <c r="J216" s="113">
        <v>439.61</v>
      </c>
      <c r="K216" s="51">
        <v>36.630000000000003</v>
      </c>
      <c r="L216" s="51">
        <v>39.57</v>
      </c>
      <c r="M216" s="51">
        <v>150.44999999999999</v>
      </c>
    </row>
    <row r="217" spans="1:13">
      <c r="A217" s="55" t="s">
        <v>442</v>
      </c>
      <c r="B217" s="51">
        <v>5451.22</v>
      </c>
      <c r="C217" s="51">
        <v>208.13</v>
      </c>
      <c r="D217" s="51">
        <v>119.29</v>
      </c>
      <c r="E217" s="51">
        <v>89.02</v>
      </c>
      <c r="F217" s="51">
        <v>1023.9</v>
      </c>
      <c r="G217" s="112">
        <v>1082.72</v>
      </c>
      <c r="H217" s="113">
        <v>151.06</v>
      </c>
      <c r="I217" s="51">
        <v>1998.78</v>
      </c>
      <c r="J217" s="113">
        <v>455.92</v>
      </c>
      <c r="K217" s="51">
        <v>36.39</v>
      </c>
      <c r="L217" s="51">
        <v>40.619999999999997</v>
      </c>
      <c r="M217" s="51">
        <v>152.80000000000001</v>
      </c>
    </row>
    <row r="218" spans="1:13">
      <c r="A218" s="55" t="s">
        <v>443</v>
      </c>
      <c r="B218" s="51">
        <v>5543.52</v>
      </c>
      <c r="C218" s="51">
        <v>235.44</v>
      </c>
      <c r="D218" s="51">
        <v>105.72</v>
      </c>
      <c r="E218" s="51">
        <v>82.3</v>
      </c>
      <c r="F218" s="51">
        <v>1029.02</v>
      </c>
      <c r="G218" s="112">
        <v>1099.3800000000001</v>
      </c>
      <c r="H218" s="113">
        <v>162.38</v>
      </c>
      <c r="I218" s="51">
        <v>2037.34</v>
      </c>
      <c r="J218" s="113">
        <v>494.95</v>
      </c>
      <c r="K218" s="51">
        <v>40.1</v>
      </c>
      <c r="L218" s="51">
        <v>32.99</v>
      </c>
      <c r="M218" s="51">
        <v>131.88</v>
      </c>
    </row>
    <row r="219" spans="1:13">
      <c r="A219" s="55" t="s">
        <v>444</v>
      </c>
      <c r="B219" s="51">
        <v>5496.56</v>
      </c>
      <c r="C219" s="51">
        <v>285.22000000000003</v>
      </c>
      <c r="D219" s="51">
        <v>84.65</v>
      </c>
      <c r="E219" s="51">
        <v>115.9</v>
      </c>
      <c r="F219" s="51">
        <v>1019.51</v>
      </c>
      <c r="G219" s="112">
        <v>1069.5899999999999</v>
      </c>
      <c r="H219" s="113">
        <v>190.22</v>
      </c>
      <c r="I219" s="51">
        <v>1940.09</v>
      </c>
      <c r="J219" s="113">
        <v>512.19000000000005</v>
      </c>
      <c r="K219" s="51">
        <v>38.83</v>
      </c>
      <c r="L219" s="51">
        <v>27.48</v>
      </c>
      <c r="M219" s="51">
        <v>130.85</v>
      </c>
    </row>
    <row r="220" spans="1:13">
      <c r="A220" s="55" t="s">
        <v>445</v>
      </c>
      <c r="B220" s="51">
        <v>5618.21</v>
      </c>
      <c r="C220" s="51">
        <v>326.01</v>
      </c>
      <c r="D220" s="51">
        <v>91.36</v>
      </c>
      <c r="E220" s="51">
        <v>133.05000000000001</v>
      </c>
      <c r="F220" s="51">
        <v>1018.05</v>
      </c>
      <c r="G220" s="112">
        <v>907.89</v>
      </c>
      <c r="H220" s="113">
        <v>277.08999999999997</v>
      </c>
      <c r="I220" s="51">
        <v>1988.71</v>
      </c>
      <c r="J220" s="113">
        <v>475.59</v>
      </c>
      <c r="K220" s="51">
        <v>44.75</v>
      </c>
      <c r="L220" s="51">
        <v>33</v>
      </c>
      <c r="M220" s="51">
        <v>125</v>
      </c>
    </row>
    <row r="221" spans="1:13">
      <c r="A221" s="55" t="s">
        <v>446</v>
      </c>
      <c r="B221" s="51">
        <v>5436.29</v>
      </c>
      <c r="C221" s="51">
        <v>238.52</v>
      </c>
      <c r="D221" s="51">
        <v>128.97</v>
      </c>
      <c r="E221" s="51">
        <v>169.29</v>
      </c>
      <c r="F221" s="51">
        <v>1003.43</v>
      </c>
      <c r="G221" s="112">
        <v>817.03</v>
      </c>
      <c r="H221" s="113">
        <v>292.93</v>
      </c>
      <c r="I221" s="51">
        <v>2098.5500000000002</v>
      </c>
      <c r="J221" s="113">
        <v>398.73</v>
      </c>
      <c r="K221" s="51">
        <v>39.840000000000003</v>
      </c>
      <c r="L221" s="51">
        <v>34.78</v>
      </c>
      <c r="M221" s="51">
        <v>107.3</v>
      </c>
    </row>
    <row r="222" spans="1:13">
      <c r="A222" s="55" t="s">
        <v>447</v>
      </c>
      <c r="B222" s="51">
        <v>5669.66</v>
      </c>
      <c r="C222" s="51">
        <v>295.56</v>
      </c>
      <c r="D222" s="51">
        <v>136.71</v>
      </c>
      <c r="E222" s="51">
        <v>157.02000000000001</v>
      </c>
      <c r="F222" s="51">
        <v>1018.78</v>
      </c>
      <c r="G222" s="112">
        <v>951.08</v>
      </c>
      <c r="H222" s="113">
        <v>363.39</v>
      </c>
      <c r="I222" s="51">
        <v>2018.9</v>
      </c>
      <c r="J222" s="113">
        <v>439.77</v>
      </c>
      <c r="K222" s="51">
        <v>49.36</v>
      </c>
      <c r="L222" s="51">
        <v>33.17</v>
      </c>
      <c r="M222" s="51">
        <v>73.5</v>
      </c>
    </row>
    <row r="223" spans="1:13">
      <c r="A223" s="55" t="s">
        <v>448</v>
      </c>
      <c r="B223" s="51">
        <v>5222.37</v>
      </c>
      <c r="C223" s="51">
        <v>305.5</v>
      </c>
      <c r="D223" s="51">
        <v>138.19</v>
      </c>
      <c r="E223" s="51">
        <v>148.41</v>
      </c>
      <c r="F223" s="51">
        <v>950.77</v>
      </c>
      <c r="G223" s="112">
        <v>854.26</v>
      </c>
      <c r="H223" s="113">
        <v>420.47</v>
      </c>
      <c r="I223" s="51">
        <v>1840.32</v>
      </c>
      <c r="J223" s="113">
        <v>341.83</v>
      </c>
      <c r="K223" s="51">
        <v>53.47</v>
      </c>
      <c r="L223" s="51">
        <v>34.99</v>
      </c>
      <c r="M223" s="51">
        <v>67.930000000000007</v>
      </c>
    </row>
    <row r="224" spans="1:13">
      <c r="A224" s="55" t="s">
        <v>449</v>
      </c>
      <c r="B224" s="51">
        <v>5357.49</v>
      </c>
      <c r="C224" s="51">
        <v>264.49</v>
      </c>
      <c r="D224" s="51">
        <v>154.86000000000001</v>
      </c>
      <c r="E224" s="51">
        <v>124.07</v>
      </c>
      <c r="F224" s="51">
        <v>961.01</v>
      </c>
      <c r="G224" s="112">
        <v>705.04</v>
      </c>
      <c r="H224" s="113">
        <v>426.04</v>
      </c>
      <c r="I224" s="51">
        <v>2033.99</v>
      </c>
      <c r="J224" s="113">
        <v>408.04</v>
      </c>
      <c r="K224" s="51">
        <v>46.89</v>
      </c>
      <c r="L224" s="51">
        <v>35.64</v>
      </c>
      <c r="M224" s="51">
        <v>95.73</v>
      </c>
    </row>
    <row r="225" spans="1:13">
      <c r="A225" s="55" t="s">
        <v>450</v>
      </c>
      <c r="B225" s="51">
        <v>5499.63</v>
      </c>
      <c r="C225" s="51">
        <v>264.39</v>
      </c>
      <c r="D225" s="51">
        <v>138.83000000000001</v>
      </c>
      <c r="E225" s="51">
        <v>83.7</v>
      </c>
      <c r="F225" s="51">
        <v>965.39</v>
      </c>
      <c r="G225" s="112">
        <v>866.91</v>
      </c>
      <c r="H225" s="113">
        <v>380.9</v>
      </c>
      <c r="I225" s="51">
        <v>2014.71</v>
      </c>
      <c r="J225" s="113">
        <v>430.76</v>
      </c>
      <c r="K225" s="51">
        <v>46.43</v>
      </c>
      <c r="L225" s="51">
        <v>25.99</v>
      </c>
      <c r="M225" s="51">
        <v>110.26</v>
      </c>
    </row>
    <row r="226" spans="1:13">
      <c r="A226" s="55" t="s">
        <v>451</v>
      </c>
      <c r="B226" s="51">
        <v>5485.79</v>
      </c>
      <c r="C226" s="51">
        <v>266.83999999999997</v>
      </c>
      <c r="D226" s="51">
        <v>134.88999999999999</v>
      </c>
      <c r="E226" s="51">
        <v>79.41</v>
      </c>
      <c r="F226" s="51">
        <v>988.8</v>
      </c>
      <c r="G226" s="112">
        <v>907.45</v>
      </c>
      <c r="H226" s="113">
        <v>280.83</v>
      </c>
      <c r="I226" s="51">
        <v>2091.84</v>
      </c>
      <c r="J226" s="113">
        <v>452.44</v>
      </c>
      <c r="K226" s="51">
        <v>55.22</v>
      </c>
      <c r="L226" s="51">
        <v>36.26</v>
      </c>
      <c r="M226" s="51">
        <v>117.19</v>
      </c>
    </row>
    <row r="227" spans="1:13">
      <c r="A227" s="55" t="s">
        <v>452</v>
      </c>
      <c r="B227" s="51">
        <v>5407.53</v>
      </c>
      <c r="C227" s="51">
        <v>225.58</v>
      </c>
      <c r="D227" s="51">
        <v>141.27000000000001</v>
      </c>
      <c r="E227" s="51">
        <v>132.71</v>
      </c>
      <c r="F227" s="51">
        <v>1026.0999999999999</v>
      </c>
      <c r="G227" s="112">
        <v>1005.77</v>
      </c>
      <c r="H227" s="113">
        <v>204.82</v>
      </c>
      <c r="I227" s="51">
        <v>1977.82</v>
      </c>
      <c r="J227" s="113">
        <v>428.92</v>
      </c>
      <c r="K227" s="51">
        <v>45.07</v>
      </c>
      <c r="L227" s="51">
        <v>31.72</v>
      </c>
      <c r="M227" s="51">
        <v>123.41</v>
      </c>
    </row>
    <row r="228" spans="1:13">
      <c r="A228" s="55" t="s">
        <v>453</v>
      </c>
      <c r="B228" s="51">
        <v>5615.97</v>
      </c>
      <c r="C228" s="51">
        <v>315.23</v>
      </c>
      <c r="D228" s="51">
        <v>124.37</v>
      </c>
      <c r="E228" s="51">
        <v>122.36</v>
      </c>
      <c r="F228" s="51">
        <v>1057.55</v>
      </c>
      <c r="G228" s="112">
        <v>994.78</v>
      </c>
      <c r="H228" s="113">
        <v>149.96</v>
      </c>
      <c r="I228" s="51">
        <v>2103.58</v>
      </c>
      <c r="J228" s="113">
        <v>448.56</v>
      </c>
      <c r="K228" s="51">
        <v>49.05</v>
      </c>
      <c r="L228" s="51">
        <v>30.17</v>
      </c>
      <c r="M228" s="51">
        <v>135.97</v>
      </c>
    </row>
    <row r="229" spans="1:13">
      <c r="A229" s="55" t="s">
        <v>454</v>
      </c>
      <c r="B229" s="51">
        <v>5552.71</v>
      </c>
      <c r="C229" s="51">
        <v>243.34</v>
      </c>
      <c r="D229" s="51">
        <v>145.41</v>
      </c>
      <c r="E229" s="51">
        <v>94.08</v>
      </c>
      <c r="F229" s="51">
        <v>990.99</v>
      </c>
      <c r="G229" s="112">
        <v>1107.0999999999999</v>
      </c>
      <c r="H229" s="113">
        <v>143.78</v>
      </c>
      <c r="I229" s="51">
        <v>2059.14</v>
      </c>
      <c r="J229" s="113">
        <v>430.49</v>
      </c>
      <c r="K229" s="51">
        <v>54.3</v>
      </c>
      <c r="L229" s="51">
        <v>44.72</v>
      </c>
      <c r="M229" s="51">
        <v>132.66999999999999</v>
      </c>
    </row>
    <row r="230" spans="1:13">
      <c r="A230" s="55" t="s">
        <v>455</v>
      </c>
      <c r="B230" s="51">
        <v>5575.47</v>
      </c>
      <c r="C230" s="51">
        <v>232.07</v>
      </c>
      <c r="D230" s="51">
        <v>124.29</v>
      </c>
      <c r="E230" s="51">
        <v>92.13</v>
      </c>
      <c r="F230" s="51">
        <v>1000.5</v>
      </c>
      <c r="G230" s="112">
        <v>1124.08</v>
      </c>
      <c r="H230" s="113">
        <v>184.22</v>
      </c>
      <c r="I230" s="51">
        <v>2064.17</v>
      </c>
      <c r="J230" s="113">
        <v>479.63</v>
      </c>
      <c r="K230" s="51">
        <v>43.2</v>
      </c>
      <c r="L230" s="51">
        <v>29.32</v>
      </c>
      <c r="M230" s="51">
        <v>133.59</v>
      </c>
    </row>
    <row r="231" spans="1:13">
      <c r="A231" s="55" t="s">
        <v>456</v>
      </c>
      <c r="B231" s="51">
        <v>5672.11</v>
      </c>
      <c r="C231" s="51">
        <v>291.52</v>
      </c>
      <c r="D231" s="51">
        <v>108.97</v>
      </c>
      <c r="E231" s="51">
        <v>92.68</v>
      </c>
      <c r="F231" s="51">
        <v>1022.44</v>
      </c>
      <c r="G231" s="112">
        <v>1081.53</v>
      </c>
      <c r="H231" s="113">
        <v>217.88</v>
      </c>
      <c r="I231" s="51">
        <v>2044.05</v>
      </c>
      <c r="J231" s="113">
        <v>513.75</v>
      </c>
      <c r="K231" s="51">
        <v>44.12</v>
      </c>
      <c r="L231" s="51">
        <v>38.43</v>
      </c>
      <c r="M231" s="51">
        <v>133.15</v>
      </c>
    </row>
    <row r="232" spans="1:13">
      <c r="A232" s="55" t="s">
        <v>457</v>
      </c>
      <c r="B232" s="51">
        <v>5692.38</v>
      </c>
      <c r="C232" s="51">
        <v>303.08999999999997</v>
      </c>
      <c r="D232" s="51">
        <v>141.51</v>
      </c>
      <c r="E232" s="51">
        <v>78.16</v>
      </c>
      <c r="F232" s="51">
        <v>990.26</v>
      </c>
      <c r="G232" s="112">
        <v>1006.4</v>
      </c>
      <c r="H232" s="113">
        <v>288.51</v>
      </c>
      <c r="I232" s="51">
        <v>2111.96</v>
      </c>
      <c r="J232" s="113">
        <v>495</v>
      </c>
      <c r="K232" s="51">
        <v>35.58</v>
      </c>
      <c r="L232" s="51">
        <v>38.99</v>
      </c>
      <c r="M232" s="51">
        <v>103.44</v>
      </c>
    </row>
    <row r="233" spans="1:13">
      <c r="A233" s="55" t="s">
        <v>458</v>
      </c>
      <c r="B233" s="51">
        <v>5480.63</v>
      </c>
      <c r="C233" s="51">
        <v>242.78</v>
      </c>
      <c r="D233" s="51">
        <v>145.30000000000001</v>
      </c>
      <c r="E233" s="51">
        <v>126.45</v>
      </c>
      <c r="F233" s="51">
        <v>997.57</v>
      </c>
      <c r="G233" s="112">
        <v>777.87</v>
      </c>
      <c r="H233" s="113">
        <v>355.26</v>
      </c>
      <c r="I233" s="51">
        <v>2153.88</v>
      </c>
      <c r="J233" s="113">
        <v>412.92</v>
      </c>
      <c r="K233" s="51">
        <v>32.65</v>
      </c>
      <c r="L233" s="51">
        <v>32.36</v>
      </c>
      <c r="M233" s="51">
        <v>98.89</v>
      </c>
    </row>
    <row r="234" spans="1:13">
      <c r="A234" s="55" t="s">
        <v>459</v>
      </c>
      <c r="B234" s="51">
        <v>5631.49</v>
      </c>
      <c r="C234" s="51">
        <v>238.92</v>
      </c>
      <c r="D234" s="51">
        <v>150.63</v>
      </c>
      <c r="E234" s="51">
        <v>120.36</v>
      </c>
      <c r="F234" s="51">
        <v>999.77</v>
      </c>
      <c r="G234" s="112">
        <v>908.23</v>
      </c>
      <c r="H234" s="113">
        <v>395.41</v>
      </c>
      <c r="I234" s="51">
        <v>2153.04</v>
      </c>
      <c r="J234" s="113">
        <v>422.43</v>
      </c>
      <c r="K234" s="51">
        <v>31.55</v>
      </c>
      <c r="L234" s="51">
        <v>28.96</v>
      </c>
      <c r="M234" s="51">
        <v>75.16</v>
      </c>
    </row>
    <row r="235" spans="1:13">
      <c r="A235" s="55" t="s">
        <v>460</v>
      </c>
      <c r="B235" s="51">
        <v>5305.46</v>
      </c>
      <c r="C235" s="51">
        <v>314.62</v>
      </c>
      <c r="D235" s="51">
        <v>146.22</v>
      </c>
      <c r="E235" s="51">
        <v>121.2</v>
      </c>
      <c r="F235" s="51">
        <v>942.72</v>
      </c>
      <c r="G235" s="112">
        <v>970.94</v>
      </c>
      <c r="H235" s="113">
        <v>449.49</v>
      </c>
      <c r="I235" s="51">
        <v>1756.47</v>
      </c>
      <c r="J235" s="113">
        <v>308.82</v>
      </c>
      <c r="K235" s="51">
        <v>54.92</v>
      </c>
      <c r="L235" s="51">
        <v>32.92</v>
      </c>
      <c r="M235" s="51">
        <v>87.78</v>
      </c>
    </row>
    <row r="236" spans="1:13">
      <c r="A236" s="55" t="s">
        <v>461</v>
      </c>
      <c r="B236" s="51">
        <v>5627.4</v>
      </c>
      <c r="C236" s="51">
        <v>220.84</v>
      </c>
      <c r="D236" s="51">
        <v>136.05000000000001</v>
      </c>
      <c r="E236" s="51">
        <v>114.83</v>
      </c>
      <c r="F236" s="51">
        <v>975.63</v>
      </c>
      <c r="G236" s="112">
        <v>852.44</v>
      </c>
      <c r="H236" s="113">
        <v>402.12</v>
      </c>
      <c r="I236" s="51">
        <v>2212.5700000000002</v>
      </c>
      <c r="J236" s="113">
        <v>458.75</v>
      </c>
      <c r="K236" s="51">
        <v>41.37</v>
      </c>
      <c r="L236" s="51">
        <v>35.29</v>
      </c>
      <c r="M236" s="51">
        <v>113.03</v>
      </c>
    </row>
    <row r="237" spans="1:13">
      <c r="A237" s="55" t="s">
        <v>462</v>
      </c>
      <c r="B237" s="51">
        <v>5500.95</v>
      </c>
      <c r="C237" s="51">
        <v>249.98</v>
      </c>
      <c r="D237" s="51">
        <v>158.93</v>
      </c>
      <c r="E237" s="51">
        <v>121.07</v>
      </c>
      <c r="F237" s="51">
        <v>896.65</v>
      </c>
      <c r="G237" s="112">
        <v>990.54</v>
      </c>
      <c r="H237" s="113">
        <v>333.62</v>
      </c>
      <c r="I237" s="51">
        <v>1934.22</v>
      </c>
      <c r="J237" s="113">
        <v>442.53</v>
      </c>
      <c r="K237" s="51">
        <v>48.14</v>
      </c>
      <c r="L237" s="51">
        <v>26.97</v>
      </c>
      <c r="M237" s="51">
        <v>155.31</v>
      </c>
    </row>
    <row r="238" spans="1:13">
      <c r="A238" s="55" t="s">
        <v>463</v>
      </c>
      <c r="B238" s="51">
        <v>5766.41</v>
      </c>
      <c r="C238" s="51">
        <v>269.92</v>
      </c>
      <c r="D238" s="51">
        <v>151.22</v>
      </c>
      <c r="E238" s="51">
        <v>108.48</v>
      </c>
      <c r="F238" s="51">
        <v>1010.74</v>
      </c>
      <c r="G238" s="112">
        <v>996.19</v>
      </c>
      <c r="H238" s="113">
        <v>244.94</v>
      </c>
      <c r="I238" s="51">
        <v>2195.8000000000002</v>
      </c>
      <c r="J238" s="113">
        <v>483.93</v>
      </c>
      <c r="K238" s="51">
        <v>65.37</v>
      </c>
      <c r="L238" s="51">
        <v>33.14</v>
      </c>
      <c r="M238" s="51">
        <v>121.37</v>
      </c>
    </row>
    <row r="239" spans="1:13">
      <c r="A239" s="55" t="s">
        <v>464</v>
      </c>
      <c r="B239" s="51">
        <v>5483.32</v>
      </c>
      <c r="C239" s="51">
        <v>204.09</v>
      </c>
      <c r="D239" s="51">
        <v>153.76</v>
      </c>
      <c r="E239" s="51">
        <v>106.02</v>
      </c>
      <c r="F239" s="51">
        <v>1049.96</v>
      </c>
      <c r="G239" s="112">
        <v>1071.04</v>
      </c>
      <c r="H239" s="113">
        <v>193.65</v>
      </c>
      <c r="I239" s="51">
        <v>1970.27</v>
      </c>
      <c r="J239" s="113">
        <v>427.99</v>
      </c>
      <c r="K239" s="51">
        <v>48.09</v>
      </c>
      <c r="L239" s="51">
        <v>37.22</v>
      </c>
      <c r="M239" s="51">
        <v>163.25</v>
      </c>
    </row>
    <row r="240" spans="1:13">
      <c r="A240" s="55" t="s">
        <v>465</v>
      </c>
      <c r="B240" s="51">
        <v>5573.78</v>
      </c>
      <c r="C240" s="51">
        <v>259.61</v>
      </c>
      <c r="D240" s="51">
        <v>130.62</v>
      </c>
      <c r="E240" s="51">
        <v>108.61</v>
      </c>
      <c r="F240" s="51">
        <v>1002.69</v>
      </c>
      <c r="G240" s="112">
        <v>1058.69</v>
      </c>
      <c r="H240" s="113">
        <v>158.28</v>
      </c>
      <c r="I240" s="51">
        <v>2113.64</v>
      </c>
      <c r="J240" s="113">
        <v>458.83</v>
      </c>
      <c r="K240" s="51">
        <v>30.37</v>
      </c>
      <c r="L240" s="51">
        <v>32.53</v>
      </c>
      <c r="M240" s="51">
        <v>164.73</v>
      </c>
    </row>
    <row r="241" spans="1:13">
      <c r="A241" s="55" t="s">
        <v>466</v>
      </c>
      <c r="B241" s="51">
        <v>5591.16</v>
      </c>
      <c r="C241" s="51">
        <v>232.37</v>
      </c>
      <c r="D241" s="51">
        <v>141.69999999999999</v>
      </c>
      <c r="E241" s="51">
        <v>86.16</v>
      </c>
      <c r="F241" s="51">
        <v>985.87</v>
      </c>
      <c r="G241" s="112">
        <v>1131.92</v>
      </c>
      <c r="H241" s="113">
        <v>139.66</v>
      </c>
      <c r="I241" s="51">
        <v>2103.58</v>
      </c>
      <c r="J241" s="113">
        <v>473.98</v>
      </c>
      <c r="K241" s="51">
        <v>44.57</v>
      </c>
      <c r="L241" s="51">
        <v>40.65</v>
      </c>
      <c r="M241" s="51">
        <v>144.52000000000001</v>
      </c>
    </row>
    <row r="242" spans="1:13">
      <c r="A242" s="55" t="s">
        <v>467</v>
      </c>
      <c r="B242" s="51">
        <v>5700.06</v>
      </c>
      <c r="C242" s="51">
        <v>320.52</v>
      </c>
      <c r="D242" s="51">
        <v>135.4</v>
      </c>
      <c r="E242" s="51">
        <v>121.6</v>
      </c>
      <c r="F242" s="51">
        <v>1010.01</v>
      </c>
      <c r="G242" s="112">
        <v>1164.0899999999999</v>
      </c>
      <c r="H242" s="113">
        <v>130.16999999999999</v>
      </c>
      <c r="I242" s="51">
        <v>2065.0100000000002</v>
      </c>
      <c r="J242" s="113">
        <v>460.37</v>
      </c>
      <c r="K242" s="51">
        <v>47.76</v>
      </c>
      <c r="L242" s="51">
        <v>34.64</v>
      </c>
      <c r="M242" s="51">
        <v>145.69</v>
      </c>
    </row>
    <row r="243" spans="1:13">
      <c r="A243" s="55" t="s">
        <v>468</v>
      </c>
      <c r="B243" s="51">
        <v>5727.87</v>
      </c>
      <c r="C243" s="51">
        <v>298.76</v>
      </c>
      <c r="D243" s="51">
        <v>113.93</v>
      </c>
      <c r="E243" s="51">
        <v>105.56</v>
      </c>
      <c r="F243" s="51">
        <v>976.36</v>
      </c>
      <c r="G243" s="112">
        <v>1106.24</v>
      </c>
      <c r="H243" s="113">
        <v>200.49</v>
      </c>
      <c r="I243" s="51">
        <v>2096.87</v>
      </c>
      <c r="J243" s="113">
        <v>496.24</v>
      </c>
      <c r="K243" s="51">
        <v>44.88</v>
      </c>
      <c r="L243" s="51">
        <v>36.020000000000003</v>
      </c>
      <c r="M243" s="51">
        <v>131.72</v>
      </c>
    </row>
    <row r="244" spans="1:13">
      <c r="A244" s="55" t="s">
        <v>469</v>
      </c>
      <c r="B244" s="51">
        <v>5605.3</v>
      </c>
      <c r="C244" s="51">
        <v>261.23</v>
      </c>
      <c r="D244" s="51">
        <v>139.19999999999999</v>
      </c>
      <c r="E244" s="51">
        <v>129.16999999999999</v>
      </c>
      <c r="F244" s="51">
        <v>953.69</v>
      </c>
      <c r="G244" s="112">
        <v>989.4</v>
      </c>
      <c r="H244" s="113">
        <v>264.63</v>
      </c>
      <c r="I244" s="51">
        <v>2081.7800000000002</v>
      </c>
      <c r="J244" s="113">
        <v>446.27</v>
      </c>
      <c r="K244" s="51">
        <v>46.03</v>
      </c>
      <c r="L244" s="51">
        <v>39.49</v>
      </c>
      <c r="M244" s="51">
        <v>168.79</v>
      </c>
    </row>
    <row r="245" spans="1:13">
      <c r="A245" s="55" t="s">
        <v>470</v>
      </c>
      <c r="B245" s="51">
        <v>5737.87</v>
      </c>
      <c r="C245" s="51">
        <v>238.94</v>
      </c>
      <c r="D245" s="51">
        <v>131.1</v>
      </c>
      <c r="E245" s="51">
        <v>120.19</v>
      </c>
      <c r="F245" s="51">
        <v>1011.47</v>
      </c>
      <c r="G245" s="112">
        <v>944.07</v>
      </c>
      <c r="H245" s="113">
        <v>353.34</v>
      </c>
      <c r="I245" s="51">
        <v>2183.23</v>
      </c>
      <c r="J245" s="113">
        <v>460.2</v>
      </c>
      <c r="K245" s="51">
        <v>45.61</v>
      </c>
      <c r="L245" s="51">
        <v>29.45</v>
      </c>
      <c r="M245" s="51">
        <v>141.47999999999999</v>
      </c>
    </row>
    <row r="246" spans="1:13">
      <c r="A246" s="55" t="s">
        <v>471</v>
      </c>
      <c r="B246" s="51">
        <v>5698.3</v>
      </c>
      <c r="C246" s="51">
        <v>260.76</v>
      </c>
      <c r="D246" s="51">
        <v>129.41</v>
      </c>
      <c r="E246" s="51">
        <v>105.18</v>
      </c>
      <c r="F246" s="51">
        <v>977.62</v>
      </c>
      <c r="G246" s="112">
        <v>910.31</v>
      </c>
      <c r="H246" s="113">
        <v>441.71</v>
      </c>
      <c r="I246" s="51">
        <v>2197.48</v>
      </c>
      <c r="J246" s="113">
        <v>436.69</v>
      </c>
      <c r="K246" s="51">
        <v>40.25</v>
      </c>
      <c r="L246" s="51">
        <v>35.53</v>
      </c>
      <c r="M246" s="51">
        <v>94.16</v>
      </c>
    </row>
    <row r="247" spans="1:13">
      <c r="A247" s="55" t="s">
        <v>472</v>
      </c>
      <c r="B247" s="51">
        <v>5274.38</v>
      </c>
      <c r="C247" s="51">
        <v>292.41000000000003</v>
      </c>
      <c r="D247" s="51">
        <v>137.36000000000001</v>
      </c>
      <c r="E247" s="51">
        <v>130</v>
      </c>
      <c r="F247" s="51">
        <v>922.24</v>
      </c>
      <c r="G247" s="112">
        <v>978.81</v>
      </c>
      <c r="H247" s="113">
        <v>370.06</v>
      </c>
      <c r="I247" s="51">
        <v>1851.21</v>
      </c>
      <c r="J247" s="113">
        <v>347.79</v>
      </c>
      <c r="K247" s="51">
        <v>44.72</v>
      </c>
      <c r="L247" s="51">
        <v>20.82</v>
      </c>
      <c r="M247" s="51">
        <v>87.78</v>
      </c>
    </row>
    <row r="248" spans="1:13">
      <c r="A248" s="55" t="s">
        <v>473</v>
      </c>
      <c r="B248" s="51">
        <v>5402.29</v>
      </c>
      <c r="C248" s="51">
        <v>240.63</v>
      </c>
      <c r="D248" s="51">
        <v>109.89</v>
      </c>
      <c r="E248" s="51">
        <v>83.04</v>
      </c>
      <c r="F248" s="51">
        <v>949.3</v>
      </c>
      <c r="G248" s="112">
        <v>830.82</v>
      </c>
      <c r="H248" s="113">
        <v>420.4</v>
      </c>
      <c r="I248" s="51">
        <v>2131.2399999999998</v>
      </c>
      <c r="J248" s="113">
        <v>391.39</v>
      </c>
      <c r="K248" s="51">
        <v>48.01</v>
      </c>
      <c r="L248" s="51">
        <v>35.69</v>
      </c>
      <c r="M248" s="51">
        <v>104.98</v>
      </c>
    </row>
    <row r="249" spans="1:13">
      <c r="A249" s="55" t="s">
        <v>474</v>
      </c>
      <c r="B249" s="51">
        <v>5345.26</v>
      </c>
      <c r="C249" s="51">
        <v>281.70999999999998</v>
      </c>
      <c r="D249" s="51">
        <v>127.39</v>
      </c>
      <c r="E249" s="51">
        <v>121.19</v>
      </c>
      <c r="F249" s="51">
        <v>827.17</v>
      </c>
      <c r="G249" s="112">
        <v>966.34</v>
      </c>
      <c r="H249" s="113">
        <v>467.79</v>
      </c>
      <c r="I249" s="51">
        <v>1847.86</v>
      </c>
      <c r="J249" s="113">
        <v>436.37</v>
      </c>
      <c r="K249" s="51">
        <v>35.270000000000003</v>
      </c>
      <c r="L249" s="51">
        <v>34.96</v>
      </c>
      <c r="M249" s="51">
        <v>120.99</v>
      </c>
    </row>
    <row r="250" spans="1:13">
      <c r="A250" s="55" t="s">
        <v>475</v>
      </c>
      <c r="B250" s="51">
        <v>5749.79</v>
      </c>
      <c r="C250" s="51">
        <v>304.13</v>
      </c>
      <c r="D250" s="51">
        <v>127.39</v>
      </c>
      <c r="E250" s="51">
        <v>73.510000000000005</v>
      </c>
      <c r="F250" s="51">
        <v>977.1</v>
      </c>
      <c r="G250" s="112">
        <v>1047.3699999999999</v>
      </c>
      <c r="H250" s="113">
        <v>296.47000000000003</v>
      </c>
      <c r="I250" s="51">
        <v>2189.9299999999998</v>
      </c>
      <c r="J250" s="113">
        <v>474.19</v>
      </c>
      <c r="K250" s="51">
        <v>39.28</v>
      </c>
      <c r="L250" s="51">
        <v>24.87</v>
      </c>
      <c r="M250" s="51">
        <v>130.22</v>
      </c>
    </row>
    <row r="251" spans="1:13">
      <c r="A251" s="55" t="s">
        <v>476</v>
      </c>
      <c r="B251" s="51">
        <v>5488.49</v>
      </c>
      <c r="C251" s="51">
        <v>262.22000000000003</v>
      </c>
      <c r="D251" s="51">
        <v>121.97</v>
      </c>
      <c r="E251" s="51">
        <v>112.03</v>
      </c>
      <c r="F251" s="51">
        <v>982.95</v>
      </c>
      <c r="G251" s="112">
        <v>1039.58</v>
      </c>
      <c r="H251" s="113">
        <v>196.26</v>
      </c>
      <c r="I251" s="51">
        <v>2006.32</v>
      </c>
      <c r="J251" s="113">
        <v>434.75</v>
      </c>
      <c r="K251" s="51">
        <v>31.66</v>
      </c>
      <c r="L251" s="51">
        <v>35.78</v>
      </c>
      <c r="M251" s="51">
        <v>148.54</v>
      </c>
    </row>
    <row r="252" spans="1:13">
      <c r="A252" s="55" t="s">
        <v>477</v>
      </c>
      <c r="B252" s="51">
        <v>5644.7</v>
      </c>
      <c r="C252" s="51">
        <v>281.01</v>
      </c>
      <c r="D252" s="51">
        <v>117.11</v>
      </c>
      <c r="E252" s="51">
        <v>71.510000000000005</v>
      </c>
      <c r="F252" s="51">
        <v>1050.23</v>
      </c>
      <c r="G252" s="112">
        <v>1064.0899999999999</v>
      </c>
      <c r="H252" s="113">
        <v>103.22</v>
      </c>
      <c r="I252" s="51">
        <v>2114.48</v>
      </c>
      <c r="J252" s="113">
        <v>513.5</v>
      </c>
      <c r="K252" s="51">
        <v>37.14</v>
      </c>
      <c r="L252" s="51">
        <v>39.479999999999997</v>
      </c>
      <c r="M252" s="51">
        <v>149.52000000000001</v>
      </c>
    </row>
    <row r="253" spans="1:13">
      <c r="A253" s="55" t="s">
        <v>478</v>
      </c>
      <c r="B253" s="51">
        <v>5513.72</v>
      </c>
      <c r="C253" s="51">
        <v>287.37</v>
      </c>
      <c r="D253" s="51">
        <v>126.61</v>
      </c>
      <c r="E253" s="51">
        <v>91.91</v>
      </c>
      <c r="F253" s="51">
        <v>968.32</v>
      </c>
      <c r="G253" s="112">
        <v>1179.6600000000001</v>
      </c>
      <c r="H253" s="113">
        <v>105.03</v>
      </c>
      <c r="I253" s="51">
        <v>2060.8200000000002</v>
      </c>
      <c r="J253" s="113">
        <v>425.87</v>
      </c>
      <c r="K253" s="51">
        <v>23.64</v>
      </c>
      <c r="L253" s="51">
        <v>34.409999999999997</v>
      </c>
      <c r="M253" s="51">
        <v>159.97</v>
      </c>
    </row>
    <row r="254" spans="1:13">
      <c r="A254" s="55" t="s">
        <v>479</v>
      </c>
      <c r="B254" s="51">
        <v>5692.71</v>
      </c>
      <c r="C254" s="51">
        <v>223.43</v>
      </c>
      <c r="D254" s="51">
        <v>107.8</v>
      </c>
      <c r="E254" s="51">
        <v>98.24</v>
      </c>
      <c r="F254" s="51">
        <v>971.98</v>
      </c>
      <c r="G254" s="112">
        <v>1149.44</v>
      </c>
      <c r="H254" s="113">
        <v>188.4</v>
      </c>
      <c r="I254" s="51">
        <v>2047.4</v>
      </c>
      <c r="J254" s="113">
        <v>559.94000000000005</v>
      </c>
      <c r="K254" s="51">
        <v>39.14</v>
      </c>
      <c r="L254" s="51">
        <v>26.89</v>
      </c>
      <c r="M254" s="51">
        <v>171.93</v>
      </c>
    </row>
    <row r="255" spans="1:13">
      <c r="A255" s="55" t="s">
        <v>480</v>
      </c>
      <c r="B255" s="51">
        <v>5656.47</v>
      </c>
      <c r="C255" s="51">
        <v>263.39</v>
      </c>
      <c r="D255" s="51">
        <v>93.94</v>
      </c>
      <c r="E255" s="51">
        <v>106.98</v>
      </c>
      <c r="F255" s="51">
        <v>996.84</v>
      </c>
      <c r="G255" s="112">
        <v>1172.6099999999999</v>
      </c>
      <c r="H255" s="113">
        <v>207.21</v>
      </c>
      <c r="I255" s="51">
        <v>2069.1999999999998</v>
      </c>
      <c r="J255" s="113">
        <v>473.19</v>
      </c>
      <c r="K255" s="51">
        <v>27.95</v>
      </c>
      <c r="L255" s="51">
        <v>30.26</v>
      </c>
      <c r="M255" s="51">
        <v>135.24</v>
      </c>
    </row>
    <row r="256" spans="1:13">
      <c r="A256" s="55" t="s">
        <v>481</v>
      </c>
      <c r="B256" s="51">
        <v>5363.84</v>
      </c>
      <c r="C256" s="51">
        <v>224.32</v>
      </c>
      <c r="D256" s="51">
        <v>121.99</v>
      </c>
      <c r="E256" s="51">
        <v>91.96</v>
      </c>
      <c r="F256" s="51">
        <v>914.93</v>
      </c>
      <c r="G256" s="112">
        <v>1027.3599999999999</v>
      </c>
      <c r="H256" s="113">
        <v>301.98</v>
      </c>
      <c r="I256" s="51">
        <v>1948.47</v>
      </c>
      <c r="J256" s="113">
        <v>437.83</v>
      </c>
      <c r="K256" s="51">
        <v>51.07</v>
      </c>
      <c r="L256" s="51">
        <v>35.020000000000003</v>
      </c>
      <c r="M256" s="51">
        <v>154.09</v>
      </c>
    </row>
    <row r="257" spans="1:13">
      <c r="A257" s="55" t="s">
        <v>482</v>
      </c>
      <c r="B257" s="51">
        <v>5634.65</v>
      </c>
      <c r="C257" s="51">
        <v>206.8</v>
      </c>
      <c r="D257" s="51">
        <v>129.55000000000001</v>
      </c>
      <c r="E257" s="51">
        <v>97.83</v>
      </c>
      <c r="F257" s="51">
        <v>1056.81</v>
      </c>
      <c r="G257" s="112">
        <v>862.99</v>
      </c>
      <c r="H257" s="113">
        <v>367.64</v>
      </c>
      <c r="I257" s="51">
        <v>2222.63</v>
      </c>
      <c r="J257" s="113">
        <v>452.7</v>
      </c>
      <c r="K257" s="51">
        <v>33.29</v>
      </c>
      <c r="L257" s="51">
        <v>27.69</v>
      </c>
      <c r="M257" s="51">
        <v>128.44999999999999</v>
      </c>
    </row>
    <row r="258" spans="1:13">
      <c r="A258" s="55" t="s">
        <v>483</v>
      </c>
      <c r="B258" s="51">
        <v>5627.96</v>
      </c>
      <c r="C258" s="51">
        <v>251.01</v>
      </c>
      <c r="D258" s="51">
        <v>124.9</v>
      </c>
      <c r="E258" s="51">
        <v>97.59</v>
      </c>
      <c r="F258" s="51">
        <v>966.13</v>
      </c>
      <c r="G258" s="112">
        <v>953.09</v>
      </c>
      <c r="H258" s="113">
        <v>410.68</v>
      </c>
      <c r="I258" s="51">
        <v>2137.11</v>
      </c>
      <c r="J258" s="113">
        <v>403.04</v>
      </c>
      <c r="K258" s="51">
        <v>39.32</v>
      </c>
      <c r="L258" s="51">
        <v>23.6</v>
      </c>
      <c r="M258" s="51">
        <v>109.75</v>
      </c>
    </row>
    <row r="259" spans="1:13">
      <c r="A259" s="55" t="s">
        <v>484</v>
      </c>
      <c r="B259" s="51">
        <v>5462</v>
      </c>
      <c r="C259" s="51">
        <v>252.94</v>
      </c>
      <c r="D259" s="51">
        <v>131.58000000000001</v>
      </c>
      <c r="E259" s="51">
        <v>112</v>
      </c>
      <c r="F259" s="51">
        <v>983.68</v>
      </c>
      <c r="G259" s="112">
        <v>963.12</v>
      </c>
      <c r="H259" s="113">
        <v>412.94</v>
      </c>
      <c r="I259" s="51">
        <v>1948.47</v>
      </c>
      <c r="J259" s="113">
        <v>366.58</v>
      </c>
      <c r="K259" s="51">
        <v>36.21</v>
      </c>
      <c r="L259" s="51">
        <v>33.340000000000003</v>
      </c>
      <c r="M259" s="51">
        <v>106.18</v>
      </c>
    </row>
    <row r="260" spans="1:13">
      <c r="A260" s="55" t="s">
        <v>485</v>
      </c>
      <c r="B260" s="51">
        <v>5220.3100000000004</v>
      </c>
      <c r="C260" s="51">
        <v>274.26</v>
      </c>
      <c r="D260" s="51">
        <v>92.57</v>
      </c>
      <c r="E260" s="51">
        <v>72.08</v>
      </c>
      <c r="F260" s="51">
        <v>941.26</v>
      </c>
      <c r="G260" s="112">
        <v>841.85</v>
      </c>
      <c r="H260" s="113">
        <v>360.91</v>
      </c>
      <c r="I260" s="51">
        <v>1951.82</v>
      </c>
      <c r="J260" s="113">
        <v>427.25</v>
      </c>
      <c r="K260" s="51">
        <v>22.64</v>
      </c>
      <c r="L260" s="51">
        <v>28.88</v>
      </c>
      <c r="M260" s="51">
        <v>124.33</v>
      </c>
    </row>
    <row r="261" spans="1:13">
      <c r="A261" s="55" t="s">
        <v>486</v>
      </c>
      <c r="B261" s="51">
        <v>5356.4</v>
      </c>
      <c r="C261" s="51">
        <v>286.58999999999997</v>
      </c>
      <c r="D261" s="51">
        <v>120.71</v>
      </c>
      <c r="E261" s="51">
        <v>114.74</v>
      </c>
      <c r="F261" s="51">
        <v>899.57</v>
      </c>
      <c r="G261" s="112">
        <v>1008.31</v>
      </c>
      <c r="H261" s="113">
        <v>340.43</v>
      </c>
      <c r="I261" s="51">
        <v>1870.5</v>
      </c>
      <c r="J261" s="113">
        <v>421.32</v>
      </c>
      <c r="K261" s="51">
        <v>25.71</v>
      </c>
      <c r="L261" s="51">
        <v>38.72</v>
      </c>
      <c r="M261" s="51">
        <v>168.64</v>
      </c>
    </row>
    <row r="262" spans="1:13">
      <c r="A262" s="55" t="s">
        <v>487</v>
      </c>
      <c r="B262" s="51">
        <v>5630.99</v>
      </c>
      <c r="C262" s="51">
        <v>252.61</v>
      </c>
      <c r="D262" s="51">
        <v>106.39</v>
      </c>
      <c r="E262" s="51">
        <v>119.72</v>
      </c>
      <c r="F262" s="51">
        <v>963.93</v>
      </c>
      <c r="G262" s="112">
        <v>1029.8800000000001</v>
      </c>
      <c r="H262" s="113">
        <v>281.81</v>
      </c>
      <c r="I262" s="51">
        <v>2113.64</v>
      </c>
      <c r="J262" s="113">
        <v>462.27</v>
      </c>
      <c r="K262" s="51">
        <v>42.1</v>
      </c>
      <c r="L262" s="51">
        <v>29.78</v>
      </c>
      <c r="M262" s="51">
        <v>160.72999999999999</v>
      </c>
    </row>
    <row r="263" spans="1:13">
      <c r="A263" s="55" t="s">
        <v>488</v>
      </c>
      <c r="B263" s="51">
        <v>5549.52</v>
      </c>
      <c r="C263" s="51">
        <v>330.95</v>
      </c>
      <c r="D263" s="51">
        <v>122.2</v>
      </c>
      <c r="E263" s="51">
        <v>138.36000000000001</v>
      </c>
      <c r="F263" s="51">
        <v>990.99</v>
      </c>
      <c r="G263" s="112">
        <v>1079.73</v>
      </c>
      <c r="H263" s="113">
        <v>212.3</v>
      </c>
      <c r="I263" s="51">
        <v>1932.54</v>
      </c>
      <c r="J263" s="113">
        <v>434.09</v>
      </c>
      <c r="K263" s="51">
        <v>23.86</v>
      </c>
      <c r="L263" s="51">
        <v>32.33</v>
      </c>
      <c r="M263" s="51">
        <v>140.38</v>
      </c>
    </row>
    <row r="264" spans="1:13">
      <c r="A264" s="55" t="s">
        <v>489</v>
      </c>
      <c r="B264" s="51">
        <v>5434.9</v>
      </c>
      <c r="C264" s="51">
        <v>258.52999999999997</v>
      </c>
      <c r="D264" s="51">
        <v>105.39</v>
      </c>
      <c r="E264" s="51">
        <v>81.77</v>
      </c>
      <c r="F264" s="51">
        <v>1026.0999999999999</v>
      </c>
      <c r="G264" s="112">
        <v>1124.21</v>
      </c>
      <c r="H264" s="113">
        <v>172.1</v>
      </c>
      <c r="I264" s="51">
        <v>2011.35</v>
      </c>
      <c r="J264" s="113">
        <v>421.15</v>
      </c>
      <c r="K264" s="51">
        <v>23.52</v>
      </c>
      <c r="L264" s="51">
        <v>32.33</v>
      </c>
      <c r="M264" s="51">
        <v>124.44</v>
      </c>
    </row>
    <row r="265" spans="1:13">
      <c r="A265" s="55" t="s">
        <v>490</v>
      </c>
      <c r="B265" s="51">
        <v>5436.77</v>
      </c>
      <c r="C265" s="51">
        <v>272.48</v>
      </c>
      <c r="D265" s="51">
        <v>119.55</v>
      </c>
      <c r="E265" s="51">
        <v>98.17</v>
      </c>
      <c r="F265" s="51">
        <v>955.89</v>
      </c>
      <c r="G265" s="112">
        <v>1205.49</v>
      </c>
      <c r="H265" s="113">
        <v>122.56</v>
      </c>
      <c r="I265" s="51">
        <v>1938.41</v>
      </c>
      <c r="J265" s="113">
        <v>455.07</v>
      </c>
      <c r="K265" s="51">
        <v>22.25</v>
      </c>
      <c r="L265" s="51">
        <v>27.86</v>
      </c>
      <c r="M265" s="51">
        <v>154.93</v>
      </c>
    </row>
    <row r="266" spans="1:13">
      <c r="A266" s="55" t="s">
        <v>491</v>
      </c>
      <c r="B266" s="51">
        <v>5290.03</v>
      </c>
      <c r="C266" s="51">
        <v>194.51</v>
      </c>
      <c r="D266" s="51">
        <v>63.48</v>
      </c>
      <c r="E266" s="51">
        <v>87.83</v>
      </c>
      <c r="F266" s="51">
        <v>1007.08</v>
      </c>
      <c r="G266" s="112">
        <v>983.29</v>
      </c>
      <c r="H266" s="113">
        <v>163.13999999999999</v>
      </c>
      <c r="I266" s="51">
        <v>2028.12</v>
      </c>
      <c r="J266" s="113">
        <v>485.68</v>
      </c>
      <c r="K266" s="51">
        <v>33.869999999999997</v>
      </c>
      <c r="L266" s="51">
        <v>25.89</v>
      </c>
      <c r="M266" s="51">
        <v>159.30000000000001</v>
      </c>
    </row>
    <row r="267" spans="1:13">
      <c r="A267" s="55" t="s">
        <v>492</v>
      </c>
      <c r="B267" s="51">
        <v>5446.51</v>
      </c>
      <c r="C267" s="51">
        <v>199.11</v>
      </c>
      <c r="D267" s="51">
        <v>31.06</v>
      </c>
      <c r="E267" s="51">
        <v>124.14</v>
      </c>
      <c r="F267" s="51">
        <v>992.45</v>
      </c>
      <c r="G267" s="112">
        <v>1158.32</v>
      </c>
      <c r="H267" s="113">
        <v>199.3</v>
      </c>
      <c r="I267" s="51">
        <v>1988.71</v>
      </c>
      <c r="J267" s="113">
        <v>459.22</v>
      </c>
      <c r="K267" s="51">
        <v>19.63</v>
      </c>
      <c r="L267" s="51">
        <v>29.52</v>
      </c>
      <c r="M267" s="51">
        <v>151.33000000000001</v>
      </c>
    </row>
    <row r="268" spans="1:13">
      <c r="A268" s="55" t="s">
        <v>493</v>
      </c>
      <c r="B268" s="51">
        <v>5380.19</v>
      </c>
      <c r="C268" s="51">
        <v>270.76</v>
      </c>
      <c r="D268" s="51">
        <v>25.72</v>
      </c>
      <c r="E268" s="51">
        <v>94.3</v>
      </c>
      <c r="F268" s="51">
        <v>974.9</v>
      </c>
      <c r="G268" s="112">
        <v>1049.23</v>
      </c>
      <c r="H268" s="113">
        <v>312.51</v>
      </c>
      <c r="I268" s="51">
        <v>1958.53</v>
      </c>
      <c r="J268" s="113">
        <v>452.28</v>
      </c>
      <c r="K268" s="51">
        <v>24.34</v>
      </c>
      <c r="L268" s="51">
        <v>30.18</v>
      </c>
      <c r="M268" s="51">
        <v>136.18</v>
      </c>
    </row>
    <row r="269" spans="1:13">
      <c r="A269" s="55" t="s">
        <v>494</v>
      </c>
      <c r="B269" s="51">
        <v>5435.12</v>
      </c>
      <c r="C269" s="51">
        <v>311.14999999999998</v>
      </c>
      <c r="D269" s="51">
        <v>39.69</v>
      </c>
      <c r="E269" s="51">
        <v>101.41</v>
      </c>
      <c r="F269" s="51">
        <v>997.57</v>
      </c>
      <c r="G269" s="112">
        <v>922.51</v>
      </c>
      <c r="H269" s="113">
        <v>360.59</v>
      </c>
      <c r="I269" s="51">
        <v>2033.99</v>
      </c>
      <c r="J269" s="113">
        <v>433.09</v>
      </c>
      <c r="K269" s="51">
        <v>32.44</v>
      </c>
      <c r="L269" s="51">
        <v>23.82</v>
      </c>
      <c r="M269" s="51">
        <v>133.16</v>
      </c>
    </row>
    <row r="270" spans="1:13">
      <c r="A270" s="55" t="s">
        <v>495</v>
      </c>
      <c r="B270" s="51">
        <v>5416.87</v>
      </c>
      <c r="C270" s="51">
        <v>320.22000000000003</v>
      </c>
      <c r="D270" s="51">
        <v>47.51</v>
      </c>
      <c r="E270" s="51">
        <v>68.900000000000006</v>
      </c>
      <c r="F270" s="51">
        <v>980</v>
      </c>
      <c r="G270" s="112">
        <v>942.69</v>
      </c>
      <c r="H270" s="113">
        <v>425.01</v>
      </c>
      <c r="I270" s="51">
        <v>2030</v>
      </c>
      <c r="J270" s="113">
        <v>400.12</v>
      </c>
      <c r="K270" s="51">
        <v>21.08</v>
      </c>
      <c r="L270" s="51">
        <v>25.52</v>
      </c>
      <c r="M270" s="51">
        <v>102.92</v>
      </c>
    </row>
    <row r="271" spans="1:13">
      <c r="A271" s="55" t="s">
        <v>496</v>
      </c>
      <c r="B271" s="51">
        <v>5150.42</v>
      </c>
      <c r="C271" s="51">
        <v>288.76</v>
      </c>
      <c r="D271" s="51">
        <v>92.92</v>
      </c>
      <c r="E271" s="51">
        <v>192.03</v>
      </c>
      <c r="F271" s="51">
        <v>939.13</v>
      </c>
      <c r="G271" s="112">
        <v>920.91</v>
      </c>
      <c r="H271" s="113">
        <v>399.73</v>
      </c>
      <c r="I271" s="51">
        <v>1793.8</v>
      </c>
      <c r="J271" s="113">
        <v>318.39999999999998</v>
      </c>
      <c r="K271" s="51">
        <v>20.58</v>
      </c>
      <c r="L271" s="51">
        <v>27.51</v>
      </c>
      <c r="M271" s="51">
        <v>98.05</v>
      </c>
    </row>
    <row r="272" spans="1:13">
      <c r="A272" s="55" t="s">
        <v>497</v>
      </c>
      <c r="B272" s="51">
        <v>5427.8</v>
      </c>
      <c r="C272" s="51">
        <v>266.58</v>
      </c>
      <c r="D272" s="51">
        <v>119.56</v>
      </c>
      <c r="E272" s="51">
        <v>166.06</v>
      </c>
      <c r="F272" s="51">
        <v>946.32</v>
      </c>
      <c r="G272" s="112">
        <v>947.43</v>
      </c>
      <c r="H272" s="113">
        <v>413.57</v>
      </c>
      <c r="I272" s="51">
        <v>1988.84</v>
      </c>
      <c r="J272" s="113">
        <v>367.3</v>
      </c>
      <c r="K272" s="51">
        <v>17.27</v>
      </c>
      <c r="L272" s="51">
        <v>22.56</v>
      </c>
      <c r="M272" s="51">
        <v>103.34</v>
      </c>
    </row>
    <row r="273" spans="1:13">
      <c r="A273" s="55" t="s">
        <v>498</v>
      </c>
      <c r="B273" s="51">
        <v>5030.6099999999997</v>
      </c>
      <c r="C273" s="51">
        <v>271.05</v>
      </c>
      <c r="D273" s="51">
        <v>98.83</v>
      </c>
      <c r="E273" s="51">
        <v>87.61</v>
      </c>
      <c r="F273" s="51">
        <v>941.05</v>
      </c>
      <c r="G273" s="112">
        <v>640.52</v>
      </c>
      <c r="H273" s="113">
        <v>506.57</v>
      </c>
      <c r="I273" s="51">
        <v>1872.22</v>
      </c>
      <c r="J273" s="113">
        <v>374.56</v>
      </c>
      <c r="K273" s="51">
        <v>18.37</v>
      </c>
      <c r="L273" s="51">
        <v>24.57</v>
      </c>
      <c r="M273" s="51">
        <v>134.83000000000001</v>
      </c>
    </row>
    <row r="274" spans="1:13">
      <c r="A274" s="55" t="s">
        <v>499</v>
      </c>
      <c r="B274" s="51">
        <v>3267.91</v>
      </c>
      <c r="C274" s="51">
        <v>212.39</v>
      </c>
      <c r="D274" s="51">
        <v>96.95</v>
      </c>
      <c r="E274" s="51">
        <v>85.6</v>
      </c>
      <c r="F274" s="51">
        <v>541.19000000000005</v>
      </c>
      <c r="G274" s="112">
        <v>127.53</v>
      </c>
      <c r="H274" s="113">
        <v>403.67</v>
      </c>
      <c r="I274" s="51">
        <v>1287.76</v>
      </c>
      <c r="J274" s="113">
        <v>332.37</v>
      </c>
      <c r="K274" s="51">
        <v>18.38</v>
      </c>
      <c r="L274" s="51">
        <v>20.85</v>
      </c>
      <c r="M274" s="51">
        <v>55.13</v>
      </c>
    </row>
    <row r="275" spans="1:13">
      <c r="A275" s="55" t="s">
        <v>500</v>
      </c>
      <c r="B275" s="51">
        <v>2728.28</v>
      </c>
      <c r="C275" s="51">
        <v>196.43</v>
      </c>
      <c r="D275" s="51">
        <v>86</v>
      </c>
      <c r="E275" s="51">
        <v>187.06</v>
      </c>
      <c r="F275" s="51">
        <v>304.14</v>
      </c>
      <c r="G275" s="112">
        <v>170.35</v>
      </c>
      <c r="H275" s="113">
        <v>333.66</v>
      </c>
      <c r="I275" s="51">
        <v>932.32</v>
      </c>
      <c r="J275" s="113">
        <v>322.98</v>
      </c>
      <c r="K275" s="51">
        <v>36.75</v>
      </c>
      <c r="L275" s="51">
        <v>15.92</v>
      </c>
      <c r="M275" s="51">
        <v>99.42</v>
      </c>
    </row>
    <row r="276" spans="1:13">
      <c r="A276" s="55" t="s">
        <v>501</v>
      </c>
      <c r="B276" s="51">
        <v>3249.8</v>
      </c>
      <c r="C276" s="51">
        <v>176.13</v>
      </c>
      <c r="D276" s="51">
        <v>94.09</v>
      </c>
      <c r="E276" s="51">
        <v>150.94</v>
      </c>
      <c r="F276" s="51">
        <v>639.76</v>
      </c>
      <c r="G276" s="112">
        <v>188.35</v>
      </c>
      <c r="H276" s="113">
        <v>129.80000000000001</v>
      </c>
      <c r="I276" s="51">
        <v>1331.89</v>
      </c>
      <c r="J276" s="113">
        <v>281.76</v>
      </c>
      <c r="K276" s="51">
        <v>19.29</v>
      </c>
      <c r="L276" s="51">
        <v>19.93</v>
      </c>
      <c r="M276" s="51">
        <v>164.19</v>
      </c>
    </row>
    <row r="277" spans="1:13">
      <c r="A277" s="55" t="s">
        <v>502</v>
      </c>
      <c r="B277" s="51">
        <v>3744.79</v>
      </c>
      <c r="C277" s="51">
        <v>212.62</v>
      </c>
      <c r="D277" s="51">
        <v>94.03</v>
      </c>
      <c r="E277" s="51">
        <v>137.41999999999999</v>
      </c>
      <c r="F277" s="51">
        <v>716.37</v>
      </c>
      <c r="G277" s="112">
        <v>294.89999999999998</v>
      </c>
      <c r="H277" s="113">
        <v>106.97</v>
      </c>
      <c r="I277" s="51">
        <v>1553.42</v>
      </c>
      <c r="J277" s="113">
        <v>383.98</v>
      </c>
      <c r="K277" s="51">
        <v>17.940000000000001</v>
      </c>
      <c r="L277" s="51">
        <v>25.91</v>
      </c>
      <c r="M277" s="51">
        <v>162.34</v>
      </c>
    </row>
    <row r="278" spans="1:13">
      <c r="A278" s="55" t="s">
        <v>503</v>
      </c>
      <c r="B278" s="51">
        <v>4158.21</v>
      </c>
      <c r="C278" s="51">
        <v>219.66</v>
      </c>
      <c r="D278" s="51">
        <v>62.58</v>
      </c>
      <c r="E278" s="51">
        <v>76.78</v>
      </c>
      <c r="F278" s="51">
        <v>858.66</v>
      </c>
      <c r="G278" s="112">
        <v>407.21</v>
      </c>
      <c r="H278" s="113">
        <v>64.849999999999994</v>
      </c>
      <c r="I278" s="51">
        <v>1779</v>
      </c>
      <c r="J278" s="113">
        <v>414.01</v>
      </c>
      <c r="K278" s="51">
        <v>23.15</v>
      </c>
      <c r="L278" s="51">
        <v>23.42</v>
      </c>
      <c r="M278" s="51">
        <v>164.34</v>
      </c>
    </row>
    <row r="279" spans="1:13">
      <c r="A279" s="55" t="s">
        <v>504</v>
      </c>
      <c r="B279" s="51">
        <v>4335.5</v>
      </c>
      <c r="C279" s="51">
        <v>207.82</v>
      </c>
      <c r="D279" s="51">
        <v>76.28</v>
      </c>
      <c r="E279" s="51">
        <v>138.27000000000001</v>
      </c>
      <c r="F279" s="51">
        <v>868.59</v>
      </c>
      <c r="G279" s="112">
        <v>395.09</v>
      </c>
      <c r="H279" s="113">
        <v>125.32</v>
      </c>
      <c r="I279" s="51">
        <v>1771.35</v>
      </c>
      <c r="J279" s="113">
        <v>456.09</v>
      </c>
      <c r="K279" s="51">
        <v>19.57</v>
      </c>
      <c r="L279" s="51">
        <v>29.29</v>
      </c>
      <c r="M279" s="51">
        <v>152.44</v>
      </c>
    </row>
    <row r="280" spans="1:13">
      <c r="A280" s="55" t="s">
        <v>505</v>
      </c>
      <c r="B280" s="51">
        <v>4411.1499999999996</v>
      </c>
      <c r="C280" s="51">
        <v>225.93</v>
      </c>
      <c r="D280" s="51">
        <v>106.89</v>
      </c>
      <c r="E280" s="51">
        <v>30.87</v>
      </c>
      <c r="F280" s="51">
        <v>896.9</v>
      </c>
      <c r="G280" s="112">
        <v>403.27</v>
      </c>
      <c r="H280" s="113">
        <v>271.14</v>
      </c>
      <c r="I280" s="51">
        <v>1798.02</v>
      </c>
      <c r="J280" s="113">
        <v>416.68</v>
      </c>
      <c r="K280" s="51">
        <v>25.57</v>
      </c>
      <c r="L280" s="51">
        <v>29.14</v>
      </c>
      <c r="M280" s="51">
        <v>163.47</v>
      </c>
    </row>
    <row r="281" spans="1:13">
      <c r="A281" s="55" t="s">
        <v>506</v>
      </c>
      <c r="B281" s="51">
        <v>4225.5200000000004</v>
      </c>
      <c r="C281" s="51">
        <v>222.53</v>
      </c>
      <c r="D281" s="51">
        <v>90.15</v>
      </c>
      <c r="E281" s="51">
        <v>32.22</v>
      </c>
      <c r="F281" s="51">
        <v>800.03</v>
      </c>
      <c r="G281" s="112">
        <v>299.27999999999997</v>
      </c>
      <c r="H281" s="113">
        <v>323.06</v>
      </c>
      <c r="I281" s="51">
        <v>1834.66</v>
      </c>
      <c r="J281" s="113">
        <v>371.74</v>
      </c>
      <c r="K281" s="51">
        <v>24.22</v>
      </c>
      <c r="L281" s="51">
        <v>26.14</v>
      </c>
      <c r="M281" s="51">
        <v>157.07</v>
      </c>
    </row>
    <row r="282" spans="1:13">
      <c r="A282" s="55" t="s">
        <v>507</v>
      </c>
      <c r="B282" s="51">
        <v>4060.6</v>
      </c>
      <c r="C282" s="51">
        <v>217.67</v>
      </c>
      <c r="D282" s="51">
        <v>96.43</v>
      </c>
      <c r="E282" s="51">
        <v>25.44</v>
      </c>
      <c r="F282" s="51">
        <v>692.34</v>
      </c>
      <c r="G282" s="112">
        <v>304.74</v>
      </c>
      <c r="H282" s="113">
        <v>429.65</v>
      </c>
      <c r="I282" s="51">
        <v>1750.23</v>
      </c>
      <c r="J282" s="113">
        <v>328.53</v>
      </c>
      <c r="K282" s="51">
        <v>20.13</v>
      </c>
      <c r="L282" s="51">
        <v>27.79</v>
      </c>
      <c r="M282" s="51">
        <v>116.27</v>
      </c>
    </row>
    <row r="283" spans="1:13">
      <c r="A283" s="55" t="s">
        <v>508</v>
      </c>
      <c r="B283" s="51">
        <v>3736.82</v>
      </c>
      <c r="C283" s="51">
        <v>238.42</v>
      </c>
      <c r="D283" s="51">
        <v>106.83</v>
      </c>
      <c r="E283" s="51">
        <v>11.77</v>
      </c>
      <c r="F283" s="51">
        <v>719.9</v>
      </c>
      <c r="G283" s="112">
        <v>254.14</v>
      </c>
      <c r="H283" s="113">
        <v>428.28</v>
      </c>
      <c r="I283" s="51">
        <v>1449.29</v>
      </c>
      <c r="J283" s="113">
        <v>338.64</v>
      </c>
      <c r="K283" s="51">
        <v>28.08</v>
      </c>
      <c r="L283" s="51">
        <v>20.079999999999998</v>
      </c>
      <c r="M283" s="51">
        <v>82.29</v>
      </c>
    </row>
    <row r="284" spans="1:13">
      <c r="A284" s="55" t="s">
        <v>509</v>
      </c>
      <c r="B284" s="51">
        <v>3663.6</v>
      </c>
      <c r="C284" s="51">
        <v>233.32</v>
      </c>
      <c r="D284" s="51">
        <v>97.33</v>
      </c>
      <c r="E284" s="51">
        <v>24.84</v>
      </c>
      <c r="F284" s="51">
        <v>524.6</v>
      </c>
      <c r="G284" s="112">
        <v>215.03</v>
      </c>
      <c r="H284" s="113">
        <v>436.34</v>
      </c>
      <c r="I284" s="51">
        <v>1531.81</v>
      </c>
      <c r="J284" s="113">
        <v>400.18</v>
      </c>
      <c r="K284" s="51">
        <v>22.1</v>
      </c>
      <c r="L284" s="51">
        <v>22.7</v>
      </c>
      <c r="M284" s="51">
        <v>112.71</v>
      </c>
    </row>
    <row r="285" spans="1:13">
      <c r="A285" s="55" t="s">
        <v>510</v>
      </c>
      <c r="B285" s="51">
        <v>3883.85</v>
      </c>
      <c r="C285" s="51">
        <v>264.24</v>
      </c>
      <c r="D285" s="51">
        <v>110.85</v>
      </c>
      <c r="E285" s="51">
        <v>27.36</v>
      </c>
      <c r="F285" s="51">
        <v>585.05999999999995</v>
      </c>
      <c r="G285" s="112">
        <v>259.24</v>
      </c>
      <c r="H285" s="113">
        <v>374.31</v>
      </c>
      <c r="I285" s="51">
        <v>1584.54</v>
      </c>
      <c r="J285" s="113">
        <v>407.68</v>
      </c>
      <c r="K285" s="51">
        <v>20.65</v>
      </c>
      <c r="L285" s="51">
        <v>29.12</v>
      </c>
      <c r="M285" s="51">
        <v>179.84</v>
      </c>
    </row>
    <row r="286" spans="1:13">
      <c r="A286" s="55" t="s">
        <v>511</v>
      </c>
      <c r="B286" s="51">
        <v>4150.29</v>
      </c>
      <c r="C286" s="51">
        <v>223.26</v>
      </c>
      <c r="D286" s="51">
        <v>49.34</v>
      </c>
      <c r="E286" s="51">
        <v>43.33</v>
      </c>
      <c r="F286" s="51">
        <v>777.34</v>
      </c>
      <c r="G286" s="112">
        <v>261.74</v>
      </c>
      <c r="H286" s="113">
        <v>329.07</v>
      </c>
      <c r="I286" s="51">
        <v>1749.74</v>
      </c>
      <c r="J286" s="113">
        <v>442.91</v>
      </c>
      <c r="K286" s="51">
        <v>19.329999999999998</v>
      </c>
      <c r="L286" s="51">
        <v>23.12</v>
      </c>
      <c r="M286" s="51">
        <v>189.27</v>
      </c>
    </row>
    <row r="287" spans="1:13">
      <c r="A287" s="55" t="s">
        <v>512</v>
      </c>
      <c r="B287" s="51">
        <v>4229.82</v>
      </c>
      <c r="C287" s="51">
        <v>193.44</v>
      </c>
      <c r="D287" s="51">
        <v>29.69</v>
      </c>
      <c r="E287" s="51">
        <v>20.079999999999998</v>
      </c>
      <c r="F287" s="51">
        <v>914.75</v>
      </c>
      <c r="G287" s="112">
        <v>273.14999999999998</v>
      </c>
      <c r="H287" s="113">
        <v>246.97</v>
      </c>
      <c r="I287" s="51">
        <v>1878.1</v>
      </c>
      <c r="J287" s="113">
        <v>418.55</v>
      </c>
      <c r="K287" s="51">
        <v>23.23</v>
      </c>
      <c r="L287" s="51">
        <v>27.18</v>
      </c>
      <c r="M287" s="51">
        <v>153.65</v>
      </c>
    </row>
    <row r="288" spans="1:13">
      <c r="A288" s="55" t="s">
        <v>531</v>
      </c>
      <c r="B288" s="51">
        <v>4335.95</v>
      </c>
      <c r="C288" s="51">
        <v>239.81</v>
      </c>
      <c r="D288" s="51">
        <v>27.54</v>
      </c>
      <c r="E288" s="51">
        <v>23.69</v>
      </c>
      <c r="F288" s="51">
        <v>959.78</v>
      </c>
      <c r="G288" s="112">
        <v>315.66000000000003</v>
      </c>
      <c r="H288" s="113">
        <v>155.97</v>
      </c>
      <c r="I288" s="51">
        <v>1928.41</v>
      </c>
      <c r="J288" s="113">
        <v>397.64</v>
      </c>
      <c r="K288" s="51">
        <v>16.18</v>
      </c>
      <c r="L288" s="51">
        <v>23.42</v>
      </c>
      <c r="M288" s="51">
        <v>188.99</v>
      </c>
    </row>
    <row r="289" spans="1:22">
      <c r="A289" s="55" t="s">
        <v>518</v>
      </c>
      <c r="B289" s="51">
        <v>4259.67</v>
      </c>
      <c r="C289" s="51">
        <v>227.16</v>
      </c>
      <c r="D289" s="51">
        <v>74.63</v>
      </c>
      <c r="E289" s="51">
        <v>4.4800000000000004</v>
      </c>
      <c r="F289" s="51">
        <v>941.29</v>
      </c>
      <c r="G289" s="112">
        <v>357.3</v>
      </c>
      <c r="H289" s="113">
        <v>115.93</v>
      </c>
      <c r="I289" s="51">
        <v>1866.99</v>
      </c>
      <c r="J289" s="113">
        <v>414.8</v>
      </c>
      <c r="K289" s="51">
        <v>14.87</v>
      </c>
      <c r="L289" s="51">
        <v>25.6</v>
      </c>
      <c r="M289" s="51">
        <v>161.6</v>
      </c>
    </row>
    <row r="290" spans="1:22">
      <c r="A290" s="55" t="s">
        <v>517</v>
      </c>
      <c r="B290" s="51">
        <v>4582.45</v>
      </c>
      <c r="C290" s="51">
        <v>227.33</v>
      </c>
      <c r="D290" s="51">
        <v>88.33</v>
      </c>
      <c r="E290" s="51">
        <v>2.14</v>
      </c>
      <c r="F290" s="51">
        <v>963.4</v>
      </c>
      <c r="G290" s="112">
        <v>475.56</v>
      </c>
      <c r="H290" s="113">
        <v>126.46</v>
      </c>
      <c r="I290" s="51">
        <v>1975.85</v>
      </c>
      <c r="J290" s="113">
        <v>435.58</v>
      </c>
      <c r="K290" s="51">
        <v>14.24</v>
      </c>
      <c r="L290" s="51">
        <v>23.94</v>
      </c>
      <c r="M290" s="51">
        <v>182.09</v>
      </c>
    </row>
    <row r="291" spans="1:22" ht="17.25" customHeight="1">
      <c r="A291" s="114" t="s">
        <v>550</v>
      </c>
      <c r="B291" s="51">
        <v>4604.7299999999996</v>
      </c>
      <c r="C291" s="51">
        <v>212.92</v>
      </c>
      <c r="D291" s="51">
        <v>91.39</v>
      </c>
      <c r="E291" s="51">
        <v>8.9600000000000009</v>
      </c>
      <c r="F291" s="51">
        <v>959.9</v>
      </c>
      <c r="G291" s="112">
        <v>487.64</v>
      </c>
      <c r="H291" s="113">
        <v>255.59</v>
      </c>
      <c r="I291" s="51">
        <v>1872.08</v>
      </c>
      <c r="J291" s="113">
        <v>437.8</v>
      </c>
      <c r="K291" s="51">
        <v>20.79</v>
      </c>
      <c r="L291" s="51">
        <v>21.5</v>
      </c>
      <c r="M291" s="51">
        <v>167.62</v>
      </c>
    </row>
    <row r="292" spans="1:22" ht="15.75" customHeight="1">
      <c r="A292" s="114" t="s">
        <v>551</v>
      </c>
      <c r="B292" s="51">
        <v>4734.57</v>
      </c>
      <c r="C292" s="51">
        <v>221.93</v>
      </c>
      <c r="D292" s="51">
        <v>78.099999999999994</v>
      </c>
      <c r="E292" s="51">
        <v>1.9</v>
      </c>
      <c r="F292" s="51">
        <v>941.44</v>
      </c>
      <c r="G292" s="112">
        <v>527.23</v>
      </c>
      <c r="H292" s="113">
        <v>300.38</v>
      </c>
      <c r="I292" s="51">
        <v>1956.57</v>
      </c>
      <c r="J292" s="113">
        <v>438.12</v>
      </c>
      <c r="K292" s="51">
        <v>23.04</v>
      </c>
      <c r="L292" s="51">
        <v>39.270000000000003</v>
      </c>
      <c r="M292" s="51">
        <v>157.12</v>
      </c>
    </row>
    <row r="293" spans="1:22">
      <c r="A293" s="114" t="s">
        <v>552</v>
      </c>
      <c r="B293" s="51">
        <v>4713.3</v>
      </c>
      <c r="C293" s="51">
        <v>267.74</v>
      </c>
      <c r="D293" s="51">
        <v>72.459999999999994</v>
      </c>
      <c r="E293" s="51">
        <v>2.82</v>
      </c>
      <c r="F293" s="51">
        <v>924.92</v>
      </c>
      <c r="G293" s="112">
        <v>530.52</v>
      </c>
      <c r="H293" s="113">
        <v>307.08999999999997</v>
      </c>
      <c r="I293" s="51">
        <v>1946.17</v>
      </c>
      <c r="J293" s="113">
        <v>399.3</v>
      </c>
      <c r="K293" s="51">
        <v>23.7</v>
      </c>
      <c r="L293" s="51">
        <v>20.22</v>
      </c>
      <c r="M293" s="51">
        <v>166.05</v>
      </c>
    </row>
    <row r="294" spans="1:22">
      <c r="A294" s="114" t="s">
        <v>556</v>
      </c>
      <c r="B294" s="51">
        <v>4975.97</v>
      </c>
      <c r="C294" s="51">
        <v>260.57</v>
      </c>
      <c r="D294" s="51">
        <v>76.150000000000006</v>
      </c>
      <c r="E294" s="51">
        <v>5.7</v>
      </c>
      <c r="F294" s="51">
        <v>947</v>
      </c>
      <c r="G294" s="112">
        <v>715.73</v>
      </c>
      <c r="H294" s="113">
        <v>409.3</v>
      </c>
      <c r="I294" s="51">
        <v>1987.65</v>
      </c>
      <c r="J294" s="113">
        <v>353.63</v>
      </c>
      <c r="K294" s="51">
        <v>18.22</v>
      </c>
      <c r="L294" s="51">
        <v>24.23</v>
      </c>
      <c r="M294" s="51">
        <v>110.54</v>
      </c>
    </row>
    <row r="295" spans="1:22">
      <c r="A295" s="114" t="s">
        <v>569</v>
      </c>
      <c r="B295" s="51">
        <v>4159.24</v>
      </c>
      <c r="C295" s="51">
        <v>272.87</v>
      </c>
      <c r="D295" s="51">
        <v>54.11</v>
      </c>
      <c r="E295" s="51">
        <v>0.14000000000000001</v>
      </c>
      <c r="F295" s="51">
        <v>843.81</v>
      </c>
      <c r="G295" s="112">
        <v>502.2</v>
      </c>
      <c r="H295" s="113">
        <v>361.8</v>
      </c>
      <c r="I295" s="51">
        <v>1591.75</v>
      </c>
      <c r="J295" s="113">
        <v>338.28</v>
      </c>
      <c r="K295" s="51">
        <v>30.93</v>
      </c>
      <c r="L295" s="51">
        <v>19.079999999999998</v>
      </c>
      <c r="M295" s="51">
        <v>97.64</v>
      </c>
    </row>
    <row r="296" spans="1:22">
      <c r="A296" s="114" t="s">
        <v>570</v>
      </c>
      <c r="B296" s="51">
        <v>4532.03</v>
      </c>
      <c r="C296" s="51">
        <v>263.32</v>
      </c>
      <c r="D296" s="51">
        <v>47.58</v>
      </c>
      <c r="E296" s="51">
        <v>4.1100000000000003</v>
      </c>
      <c r="F296" s="51">
        <v>867.86</v>
      </c>
      <c r="G296" s="112">
        <v>505.96</v>
      </c>
      <c r="H296" s="113">
        <v>376.94</v>
      </c>
      <c r="I296" s="51">
        <v>1862.54</v>
      </c>
      <c r="J296" s="113">
        <v>405.31</v>
      </c>
      <c r="K296" s="51">
        <v>14.55</v>
      </c>
      <c r="L296" s="51">
        <v>20.57</v>
      </c>
      <c r="M296" s="51">
        <v>111</v>
      </c>
    </row>
    <row r="297" spans="1:22">
      <c r="A297" s="114" t="s">
        <v>572</v>
      </c>
      <c r="B297" s="51">
        <v>4719.78</v>
      </c>
      <c r="C297" s="51">
        <v>281.19</v>
      </c>
      <c r="D297" s="51">
        <v>61.09</v>
      </c>
      <c r="E297" s="51">
        <v>2.5499999999999998</v>
      </c>
      <c r="F297" s="51">
        <v>857.74</v>
      </c>
      <c r="G297" s="112">
        <v>635.87</v>
      </c>
      <c r="H297" s="113">
        <v>367.13</v>
      </c>
      <c r="I297" s="51">
        <v>1809.09</v>
      </c>
      <c r="J297" s="113">
        <v>421.01</v>
      </c>
      <c r="K297" s="51">
        <v>29.46</v>
      </c>
      <c r="L297" s="51">
        <v>27.62</v>
      </c>
      <c r="M297" s="51">
        <v>168.07</v>
      </c>
    </row>
    <row r="298" spans="1:22">
      <c r="A298" s="114" t="s">
        <v>573</v>
      </c>
      <c r="B298" s="51">
        <v>4873.46</v>
      </c>
      <c r="C298" s="51">
        <v>286.25</v>
      </c>
      <c r="D298" s="51">
        <v>48.94</v>
      </c>
      <c r="E298" s="51">
        <v>11.03</v>
      </c>
      <c r="F298" s="51">
        <v>866.95</v>
      </c>
      <c r="G298" s="112">
        <v>834.27</v>
      </c>
      <c r="H298" s="113">
        <v>218.23</v>
      </c>
      <c r="I298" s="51">
        <v>1988.53</v>
      </c>
      <c r="J298" s="113">
        <v>389.79</v>
      </c>
      <c r="K298" s="51">
        <v>21.58</v>
      </c>
      <c r="L298" s="51">
        <v>35.450000000000003</v>
      </c>
      <c r="M298" s="51">
        <v>121.01</v>
      </c>
    </row>
    <row r="299" spans="1:22">
      <c r="A299" s="114" t="s">
        <v>576</v>
      </c>
      <c r="B299" s="51">
        <v>4924.04</v>
      </c>
      <c r="C299" s="51">
        <v>270.44</v>
      </c>
      <c r="D299" s="51">
        <v>46.81</v>
      </c>
      <c r="E299" s="51">
        <v>1.65</v>
      </c>
      <c r="F299" s="51">
        <v>974.74</v>
      </c>
      <c r="G299" s="112">
        <v>907.73</v>
      </c>
      <c r="H299" s="113">
        <v>193.88</v>
      </c>
      <c r="I299" s="51">
        <v>1914.38</v>
      </c>
      <c r="J299" s="113">
        <v>348.84</v>
      </c>
      <c r="K299" s="51">
        <v>24.29</v>
      </c>
      <c r="L299" s="51">
        <v>25.87</v>
      </c>
      <c r="M299" s="51">
        <v>162.30000000000001</v>
      </c>
    </row>
    <row r="300" spans="1:22">
      <c r="A300" s="114" t="s">
        <v>583</v>
      </c>
      <c r="B300" s="51">
        <v>4837.2700000000004</v>
      </c>
      <c r="C300" s="51">
        <v>246.23</v>
      </c>
      <c r="D300" s="51">
        <v>60.85</v>
      </c>
      <c r="E300" s="51">
        <v>6.17</v>
      </c>
      <c r="F300" s="51">
        <v>973.01</v>
      </c>
      <c r="G300" s="112">
        <v>872.53</v>
      </c>
      <c r="H300" s="113">
        <v>163.74</v>
      </c>
      <c r="I300" s="51">
        <v>1920.73</v>
      </c>
      <c r="J300" s="113">
        <v>370.32</v>
      </c>
      <c r="K300" s="51">
        <v>20.46</v>
      </c>
      <c r="L300" s="51">
        <v>29.61</v>
      </c>
      <c r="M300" s="51">
        <v>129.72</v>
      </c>
    </row>
    <row r="301" spans="1:22">
      <c r="A301" s="114" t="s">
        <v>588</v>
      </c>
      <c r="B301" s="51">
        <v>4916.92</v>
      </c>
      <c r="C301" s="51">
        <v>223.24</v>
      </c>
      <c r="D301" s="51">
        <v>64.72</v>
      </c>
      <c r="E301" s="51">
        <v>1.72</v>
      </c>
      <c r="F301" s="51">
        <v>955.2</v>
      </c>
      <c r="G301" s="112">
        <v>964.14</v>
      </c>
      <c r="H301" s="113">
        <v>152.4</v>
      </c>
      <c r="I301" s="51">
        <v>1937.23</v>
      </c>
      <c r="J301" s="113">
        <v>374.71</v>
      </c>
      <c r="K301" s="51">
        <v>17.41</v>
      </c>
      <c r="L301" s="51">
        <v>22.05</v>
      </c>
      <c r="M301" s="51">
        <v>132.65</v>
      </c>
      <c r="O301" s="115"/>
      <c r="P301" s="116"/>
      <c r="Q301" s="116"/>
      <c r="R301" s="115"/>
      <c r="S301" s="116"/>
      <c r="T301" s="116"/>
      <c r="U301" s="116"/>
      <c r="V301" s="116"/>
    </row>
    <row r="302" spans="1:22">
      <c r="A302" s="114" t="s">
        <v>589</v>
      </c>
      <c r="B302" s="51">
        <v>5155.53</v>
      </c>
      <c r="C302" s="51">
        <v>230.98</v>
      </c>
      <c r="D302" s="51">
        <v>57.79</v>
      </c>
      <c r="E302" s="51">
        <v>2.19</v>
      </c>
      <c r="F302" s="51">
        <v>970.87</v>
      </c>
      <c r="G302" s="112">
        <v>957.3</v>
      </c>
      <c r="H302" s="113">
        <v>204.41</v>
      </c>
      <c r="I302" s="51">
        <v>2020.93</v>
      </c>
      <c r="J302" s="113">
        <v>400.11</v>
      </c>
      <c r="K302" s="51">
        <v>18.73</v>
      </c>
      <c r="L302" s="51">
        <v>28.76</v>
      </c>
      <c r="M302" s="51">
        <v>148.86000000000001</v>
      </c>
    </row>
    <row r="303" spans="1:22">
      <c r="B303" s="116"/>
      <c r="C303" s="65"/>
      <c r="D303" s="65"/>
      <c r="E303" s="65"/>
      <c r="F303" s="65"/>
      <c r="G303" s="65"/>
      <c r="H303" s="65"/>
      <c r="I303" s="65"/>
      <c r="J303" s="65"/>
      <c r="K303" s="65"/>
      <c r="L303" s="65"/>
      <c r="M303" s="65"/>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3"/>
  <cols>
    <col min="2" max="2" width="32.36328125" bestFit="1" customWidth="1"/>
    <col min="16" max="16" width="13.26953125" customWidth="1"/>
    <col min="17" max="17" width="28.54296875" customWidth="1"/>
    <col min="18" max="18" width="15.26953125" bestFit="1" customWidth="1"/>
    <col min="19" max="19" width="15.26953125" customWidth="1"/>
    <col min="20" max="20" width="12.26953125" customWidth="1"/>
    <col min="21" max="21" width="15.26953125" bestFit="1" customWidth="1"/>
    <col min="22" max="22" width="15" bestFit="1" customWidth="1"/>
    <col min="23" max="24" width="14.26953125" bestFit="1" customWidth="1"/>
    <col min="25" max="25" width="13.26953125" customWidth="1"/>
    <col min="26" max="26" width="12.26953125" customWidth="1"/>
    <col min="27" max="27" width="13.26953125" customWidth="1"/>
    <col min="28" max="30" width="12.26953125" customWidth="1"/>
    <col min="31" max="31" width="11.26953125" customWidth="1"/>
    <col min="32" max="32" width="10.26953125" bestFit="1" customWidth="1"/>
  </cols>
  <sheetData>
    <row r="4" spans="2:30" ht="13.5" thickBot="1"/>
    <row r="5" spans="2:30">
      <c r="O5" s="7" t="s">
        <v>9</v>
      </c>
      <c r="P5" s="8">
        <v>2022</v>
      </c>
      <c r="R5" t="s">
        <v>50</v>
      </c>
    </row>
    <row r="6" spans="2:30" ht="13.5" thickBot="1">
      <c r="O6" s="9" t="s">
        <v>17</v>
      </c>
      <c r="P6" s="10">
        <v>8</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17" t="s">
        <v>0</v>
      </c>
      <c r="I18" s="117"/>
      <c r="J18" s="16"/>
      <c r="K18" s="1"/>
      <c r="L18" s="1"/>
    </row>
    <row r="19" spans="1:32">
      <c r="C19" s="1"/>
      <c r="D19" s="2" t="s">
        <v>2</v>
      </c>
      <c r="E19" s="2"/>
      <c r="F19" s="1"/>
      <c r="G19" s="2"/>
      <c r="H19" s="2" t="s">
        <v>3</v>
      </c>
      <c r="I19" s="16"/>
      <c r="J19" s="117" t="s">
        <v>69</v>
      </c>
      <c r="K19" s="118"/>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287</v>
      </c>
      <c r="Q20" s="6" t="str">
        <f t="shared" ref="Q20:AF35" si="2">$R$16&amp;Q$19&amp;$P20</f>
        <v>Month!A287</v>
      </c>
      <c r="R20" s="6" t="str">
        <f t="shared" si="2"/>
        <v>Month!B287</v>
      </c>
      <c r="S20" s="6" t="str">
        <f t="shared" si="2"/>
        <v>Month!C287</v>
      </c>
      <c r="T20" s="6" t="str">
        <f t="shared" si="2"/>
        <v>Month!D287</v>
      </c>
      <c r="U20" s="6" t="str">
        <f t="shared" si="2"/>
        <v>Month!E287</v>
      </c>
      <c r="V20" s="6" t="str">
        <f t="shared" si="2"/>
        <v>Month!F287</v>
      </c>
      <c r="W20" s="6" t="str">
        <f t="shared" si="2"/>
        <v>Month!G287</v>
      </c>
      <c r="X20" s="6" t="str">
        <f t="shared" si="2"/>
        <v>Month!H287</v>
      </c>
      <c r="Y20" s="6" t="str">
        <f t="shared" si="2"/>
        <v>Month!I287</v>
      </c>
      <c r="Z20" s="6" t="str">
        <f t="shared" si="2"/>
        <v>Month!J287</v>
      </c>
      <c r="AA20" s="6" t="str">
        <f t="shared" si="2"/>
        <v>Month!K287</v>
      </c>
      <c r="AB20" s="6" t="str">
        <f t="shared" si="2"/>
        <v>Month!L287</v>
      </c>
      <c r="AC20" s="6" t="str">
        <f t="shared" si="2"/>
        <v>Month!M287</v>
      </c>
      <c r="AD20" s="6" t="str">
        <f t="shared" si="2"/>
        <v>Month!N287</v>
      </c>
      <c r="AE20" s="6" t="str">
        <f t="shared" si="2"/>
        <v>Month!O287</v>
      </c>
      <c r="AF20" s="6" t="str">
        <f t="shared" si="2"/>
        <v>Month!P287</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288</v>
      </c>
      <c r="Q21" s="6" t="str">
        <f t="shared" si="2"/>
        <v>Month!A288</v>
      </c>
      <c r="R21" s="6" t="str">
        <f t="shared" si="2"/>
        <v>Month!B288</v>
      </c>
      <c r="S21" s="6" t="str">
        <f t="shared" si="2"/>
        <v>Month!C288</v>
      </c>
      <c r="T21" s="6" t="str">
        <f t="shared" si="2"/>
        <v>Month!D288</v>
      </c>
      <c r="U21" s="6" t="str">
        <f t="shared" si="2"/>
        <v>Month!E288</v>
      </c>
      <c r="V21" s="6" t="str">
        <f t="shared" si="2"/>
        <v>Month!F288</v>
      </c>
      <c r="W21" s="6" t="str">
        <f t="shared" si="2"/>
        <v>Month!G288</v>
      </c>
      <c r="X21" s="6" t="str">
        <f t="shared" si="2"/>
        <v>Month!H288</v>
      </c>
      <c r="Y21" s="6" t="str">
        <f t="shared" si="2"/>
        <v>Month!I288</v>
      </c>
      <c r="Z21" s="6" t="str">
        <f t="shared" si="2"/>
        <v>Month!J288</v>
      </c>
      <c r="AA21" s="6" t="str">
        <f t="shared" si="2"/>
        <v>Month!K288</v>
      </c>
      <c r="AB21" s="6" t="str">
        <f t="shared" si="2"/>
        <v>Month!L288</v>
      </c>
      <c r="AC21" s="6" t="str">
        <f t="shared" si="2"/>
        <v>Month!M288</v>
      </c>
      <c r="AD21" s="6" t="str">
        <f t="shared" si="2"/>
        <v>Month!N288</v>
      </c>
      <c r="AE21" s="6" t="str">
        <f t="shared" si="2"/>
        <v>Month!O288</v>
      </c>
      <c r="AF21" s="6" t="str">
        <f t="shared" si="2"/>
        <v>Month!P288</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289</v>
      </c>
      <c r="Q22" s="6" t="str">
        <f t="shared" si="2"/>
        <v>Month!A289</v>
      </c>
      <c r="R22" s="6" t="str">
        <f t="shared" si="2"/>
        <v>Month!B289</v>
      </c>
      <c r="S22" s="6" t="str">
        <f t="shared" si="2"/>
        <v>Month!C289</v>
      </c>
      <c r="T22" s="6" t="str">
        <f>$R$16&amp;T$19&amp;$P22</f>
        <v>Month!D289</v>
      </c>
      <c r="U22" s="6" t="str">
        <f t="shared" si="2"/>
        <v>Month!E289</v>
      </c>
      <c r="V22" s="6" t="str">
        <f t="shared" si="2"/>
        <v>Month!F289</v>
      </c>
      <c r="W22" s="6" t="str">
        <f t="shared" si="2"/>
        <v>Month!G289</v>
      </c>
      <c r="X22" s="6" t="str">
        <f t="shared" si="2"/>
        <v>Month!H289</v>
      </c>
      <c r="Y22" s="6" t="str">
        <f t="shared" si="2"/>
        <v>Month!I289</v>
      </c>
      <c r="Z22" s="6" t="str">
        <f t="shared" si="2"/>
        <v>Month!J289</v>
      </c>
      <c r="AA22" s="6" t="str">
        <f t="shared" si="2"/>
        <v>Month!K289</v>
      </c>
      <c r="AB22" s="6" t="str">
        <f t="shared" si="2"/>
        <v>Month!L289</v>
      </c>
      <c r="AC22" s="6" t="str">
        <f t="shared" si="2"/>
        <v>Month!M289</v>
      </c>
      <c r="AD22" s="6" t="str">
        <f t="shared" si="2"/>
        <v>Month!N289</v>
      </c>
      <c r="AE22" s="6" t="str">
        <f t="shared" si="2"/>
        <v>Month!O289</v>
      </c>
      <c r="AF22" s="6" t="str">
        <f t="shared" si="2"/>
        <v>Month!P289</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290</v>
      </c>
      <c r="Q23" s="6" t="str">
        <f t="shared" si="2"/>
        <v>Month!A290</v>
      </c>
      <c r="R23" s="6" t="str">
        <f t="shared" si="2"/>
        <v>Month!B290</v>
      </c>
      <c r="S23" s="6" t="str">
        <f t="shared" si="2"/>
        <v>Month!C290</v>
      </c>
      <c r="T23" s="6" t="str">
        <f t="shared" si="2"/>
        <v>Month!D290</v>
      </c>
      <c r="U23" s="6" t="str">
        <f t="shared" si="2"/>
        <v>Month!E290</v>
      </c>
      <c r="V23" s="6" t="str">
        <f t="shared" si="2"/>
        <v>Month!F290</v>
      </c>
      <c r="W23" s="6" t="str">
        <f t="shared" si="2"/>
        <v>Month!G290</v>
      </c>
      <c r="X23" s="6" t="str">
        <f t="shared" si="2"/>
        <v>Month!H290</v>
      </c>
      <c r="Y23" s="6" t="str">
        <f t="shared" si="2"/>
        <v>Month!I290</v>
      </c>
      <c r="Z23" s="6" t="str">
        <f t="shared" si="2"/>
        <v>Month!J290</v>
      </c>
      <c r="AA23" s="6" t="str">
        <f t="shared" si="2"/>
        <v>Month!K290</v>
      </c>
      <c r="AB23" s="6" t="str">
        <f t="shared" si="2"/>
        <v>Month!L290</v>
      </c>
      <c r="AC23" s="6" t="str">
        <f t="shared" si="2"/>
        <v>Month!M290</v>
      </c>
      <c r="AD23" s="6" t="str">
        <f t="shared" si="2"/>
        <v>Month!N290</v>
      </c>
      <c r="AE23" s="6" t="str">
        <f t="shared" si="2"/>
        <v>Month!O290</v>
      </c>
      <c r="AF23" s="6" t="str">
        <f t="shared" si="2"/>
        <v>Month!P290</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291</v>
      </c>
      <c r="Q24" s="6" t="str">
        <f t="shared" si="2"/>
        <v>Month!A291</v>
      </c>
      <c r="R24" s="6" t="str">
        <f t="shared" si="2"/>
        <v>Month!B291</v>
      </c>
      <c r="S24" s="6" t="str">
        <f t="shared" si="2"/>
        <v>Month!C291</v>
      </c>
      <c r="T24" s="6" t="str">
        <f t="shared" si="2"/>
        <v>Month!D291</v>
      </c>
      <c r="U24" s="6" t="str">
        <f t="shared" si="2"/>
        <v>Month!E291</v>
      </c>
      <c r="V24" s="6" t="str">
        <f t="shared" si="2"/>
        <v>Month!F291</v>
      </c>
      <c r="W24" s="6" t="str">
        <f t="shared" si="2"/>
        <v>Month!G291</v>
      </c>
      <c r="X24" s="6" t="str">
        <f t="shared" si="2"/>
        <v>Month!H291</v>
      </c>
      <c r="Y24" s="6" t="str">
        <f t="shared" si="2"/>
        <v>Month!I291</v>
      </c>
      <c r="Z24" s="6" t="str">
        <f t="shared" si="2"/>
        <v>Month!J291</v>
      </c>
      <c r="AA24" s="6" t="str">
        <f t="shared" si="2"/>
        <v>Month!K291</v>
      </c>
      <c r="AB24" s="6" t="str">
        <f t="shared" si="2"/>
        <v>Month!L291</v>
      </c>
      <c r="AC24" s="6" t="str">
        <f t="shared" si="2"/>
        <v>Month!M291</v>
      </c>
      <c r="AD24" s="6" t="str">
        <f t="shared" si="2"/>
        <v>Month!N291</v>
      </c>
      <c r="AE24" s="6" t="str">
        <f t="shared" si="2"/>
        <v>Month!O291</v>
      </c>
      <c r="AF24" s="6" t="str">
        <f t="shared" si="2"/>
        <v>Month!P291</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292</v>
      </c>
      <c r="Q25" s="6" t="str">
        <f t="shared" si="2"/>
        <v>Month!A292</v>
      </c>
      <c r="R25" s="6" t="str">
        <f t="shared" si="2"/>
        <v>Month!B292</v>
      </c>
      <c r="S25" s="6" t="str">
        <f t="shared" si="2"/>
        <v>Month!C292</v>
      </c>
      <c r="T25" s="6" t="str">
        <f t="shared" si="2"/>
        <v>Month!D292</v>
      </c>
      <c r="U25" s="6" t="str">
        <f t="shared" si="2"/>
        <v>Month!E292</v>
      </c>
      <c r="V25" s="6" t="str">
        <f t="shared" si="2"/>
        <v>Month!F292</v>
      </c>
      <c r="W25" s="6" t="str">
        <f t="shared" si="2"/>
        <v>Month!G292</v>
      </c>
      <c r="X25" s="6" t="str">
        <f t="shared" si="2"/>
        <v>Month!H292</v>
      </c>
      <c r="Y25" s="6" t="str">
        <f t="shared" si="2"/>
        <v>Month!I292</v>
      </c>
      <c r="Z25" s="6" t="str">
        <f t="shared" si="2"/>
        <v>Month!J292</v>
      </c>
      <c r="AA25" s="6" t="str">
        <f t="shared" si="2"/>
        <v>Month!K292</v>
      </c>
      <c r="AB25" s="6" t="str">
        <f t="shared" si="2"/>
        <v>Month!L292</v>
      </c>
      <c r="AC25" s="6" t="str">
        <f t="shared" si="2"/>
        <v>Month!M292</v>
      </c>
      <c r="AD25" s="6" t="str">
        <f t="shared" si="2"/>
        <v>Month!N292</v>
      </c>
      <c r="AE25" s="6" t="str">
        <f t="shared" si="2"/>
        <v>Month!O292</v>
      </c>
      <c r="AF25" s="6" t="str">
        <f t="shared" si="2"/>
        <v>Month!P292</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293</v>
      </c>
      <c r="Q26" s="6" t="str">
        <f t="shared" si="2"/>
        <v>Month!A293</v>
      </c>
      <c r="R26" s="6" t="str">
        <f t="shared" si="2"/>
        <v>Month!B293</v>
      </c>
      <c r="S26" s="6" t="str">
        <f t="shared" si="2"/>
        <v>Month!C293</v>
      </c>
      <c r="T26" s="6" t="str">
        <f t="shared" si="2"/>
        <v>Month!D293</v>
      </c>
      <c r="U26" s="6" t="str">
        <f t="shared" si="2"/>
        <v>Month!E293</v>
      </c>
      <c r="V26" s="6" t="str">
        <f t="shared" si="2"/>
        <v>Month!F293</v>
      </c>
      <c r="W26" s="6" t="str">
        <f t="shared" si="2"/>
        <v>Month!G293</v>
      </c>
      <c r="X26" s="6" t="str">
        <f t="shared" si="2"/>
        <v>Month!H293</v>
      </c>
      <c r="Y26" s="6" t="str">
        <f t="shared" si="2"/>
        <v>Month!I293</v>
      </c>
      <c r="Z26" s="6" t="str">
        <f t="shared" si="2"/>
        <v>Month!J293</v>
      </c>
      <c r="AA26" s="6" t="str">
        <f t="shared" si="2"/>
        <v>Month!K293</v>
      </c>
      <c r="AB26" s="6" t="str">
        <f t="shared" si="2"/>
        <v>Month!L293</v>
      </c>
      <c r="AC26" s="6" t="str">
        <f t="shared" si="2"/>
        <v>Month!M293</v>
      </c>
      <c r="AD26" s="6" t="str">
        <f t="shared" si="2"/>
        <v>Month!N293</v>
      </c>
      <c r="AE26" s="6" t="str">
        <f t="shared" si="2"/>
        <v>Month!O293</v>
      </c>
      <c r="AF26" s="6" t="str">
        <f t="shared" si="2"/>
        <v>Month!P293</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294</v>
      </c>
      <c r="Q27" s="6" t="str">
        <f t="shared" si="2"/>
        <v>Month!A294</v>
      </c>
      <c r="R27" s="6" t="str">
        <f t="shared" si="2"/>
        <v>Month!B294</v>
      </c>
      <c r="S27" s="6" t="str">
        <f t="shared" si="2"/>
        <v>Month!C294</v>
      </c>
      <c r="T27" s="6" t="str">
        <f t="shared" si="2"/>
        <v>Month!D294</v>
      </c>
      <c r="U27" s="6" t="str">
        <f t="shared" si="2"/>
        <v>Month!E294</v>
      </c>
      <c r="V27" s="6" t="str">
        <f t="shared" si="2"/>
        <v>Month!F294</v>
      </c>
      <c r="W27" s="6" t="str">
        <f t="shared" si="2"/>
        <v>Month!G294</v>
      </c>
      <c r="X27" s="6" t="str">
        <f t="shared" si="2"/>
        <v>Month!H294</v>
      </c>
      <c r="Y27" s="6" t="str">
        <f t="shared" si="2"/>
        <v>Month!I294</v>
      </c>
      <c r="Z27" s="6" t="str">
        <f t="shared" si="2"/>
        <v>Month!J294</v>
      </c>
      <c r="AA27" s="6" t="str">
        <f t="shared" si="2"/>
        <v>Month!K294</v>
      </c>
      <c r="AB27" s="6" t="str">
        <f t="shared" si="2"/>
        <v>Month!L294</v>
      </c>
      <c r="AC27" s="6" t="str">
        <f t="shared" si="2"/>
        <v>Month!M294</v>
      </c>
      <c r="AD27" s="6" t="str">
        <f t="shared" si="2"/>
        <v>Month!N294</v>
      </c>
      <c r="AE27" s="6" t="str">
        <f t="shared" si="2"/>
        <v>Month!O294</v>
      </c>
      <c r="AF27" s="6" t="str">
        <f t="shared" si="2"/>
        <v>Month!P294</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295</v>
      </c>
      <c r="Q28" s="6" t="str">
        <f t="shared" si="2"/>
        <v>Month!A295</v>
      </c>
      <c r="R28" s="6" t="str">
        <f t="shared" si="2"/>
        <v>Month!B295</v>
      </c>
      <c r="S28" s="6" t="str">
        <f t="shared" si="2"/>
        <v>Month!C295</v>
      </c>
      <c r="T28" s="6" t="str">
        <f t="shared" si="2"/>
        <v>Month!D295</v>
      </c>
      <c r="U28" s="6" t="str">
        <f t="shared" si="2"/>
        <v>Month!E295</v>
      </c>
      <c r="V28" s="6" t="str">
        <f t="shared" si="2"/>
        <v>Month!F295</v>
      </c>
      <c r="W28" s="6" t="str">
        <f t="shared" si="2"/>
        <v>Month!G295</v>
      </c>
      <c r="X28" s="6" t="str">
        <f t="shared" si="2"/>
        <v>Month!H295</v>
      </c>
      <c r="Y28" s="6" t="str">
        <f t="shared" si="2"/>
        <v>Month!I295</v>
      </c>
      <c r="Z28" s="6" t="str">
        <f t="shared" si="2"/>
        <v>Month!J295</v>
      </c>
      <c r="AA28" s="6" t="str">
        <f t="shared" si="2"/>
        <v>Month!K295</v>
      </c>
      <c r="AB28" s="6" t="str">
        <f t="shared" si="2"/>
        <v>Month!L295</v>
      </c>
      <c r="AC28" s="6" t="str">
        <f t="shared" si="2"/>
        <v>Month!M295</v>
      </c>
      <c r="AD28" s="6" t="str">
        <f t="shared" si="2"/>
        <v>Month!N295</v>
      </c>
      <c r="AE28" s="6" t="str">
        <f t="shared" si="2"/>
        <v>Month!O295</v>
      </c>
      <c r="AF28" s="6" t="str">
        <f t="shared" si="2"/>
        <v>Month!P295</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296</v>
      </c>
      <c r="Q29" s="6" t="str">
        <f t="shared" si="2"/>
        <v>Month!A296</v>
      </c>
      <c r="R29" s="6" t="str">
        <f t="shared" si="2"/>
        <v>Month!B296</v>
      </c>
      <c r="S29" s="6" t="str">
        <f t="shared" si="2"/>
        <v>Month!C296</v>
      </c>
      <c r="T29" s="6" t="str">
        <f t="shared" si="2"/>
        <v>Month!D296</v>
      </c>
      <c r="U29" s="6" t="str">
        <f t="shared" si="2"/>
        <v>Month!E296</v>
      </c>
      <c r="V29" s="6" t="str">
        <f t="shared" si="2"/>
        <v>Month!F296</v>
      </c>
      <c r="W29" s="6" t="str">
        <f t="shared" si="2"/>
        <v>Month!G296</v>
      </c>
      <c r="X29" s="6" t="str">
        <f t="shared" si="2"/>
        <v>Month!H296</v>
      </c>
      <c r="Y29" s="6" t="str">
        <f t="shared" si="2"/>
        <v>Month!I296</v>
      </c>
      <c r="Z29" s="6" t="str">
        <f t="shared" si="2"/>
        <v>Month!J296</v>
      </c>
      <c r="AA29" s="6" t="str">
        <f t="shared" si="2"/>
        <v>Month!K296</v>
      </c>
      <c r="AB29" s="6" t="str">
        <f t="shared" si="2"/>
        <v>Month!L296</v>
      </c>
      <c r="AC29" s="6" t="str">
        <f t="shared" si="2"/>
        <v>Month!M296</v>
      </c>
      <c r="AD29" s="6" t="str">
        <f t="shared" si="2"/>
        <v>Month!N296</v>
      </c>
      <c r="AE29" s="6" t="str">
        <f t="shared" si="2"/>
        <v>Month!O296</v>
      </c>
      <c r="AF29" s="6" t="str">
        <f t="shared" si="2"/>
        <v>Month!P296</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297</v>
      </c>
      <c r="Q30" s="6" t="str">
        <f t="shared" si="2"/>
        <v>Month!A297</v>
      </c>
      <c r="R30" s="6" t="str">
        <f t="shared" si="2"/>
        <v>Month!B297</v>
      </c>
      <c r="S30" s="6" t="str">
        <f t="shared" si="2"/>
        <v>Month!C297</v>
      </c>
      <c r="T30" s="6" t="str">
        <f t="shared" si="2"/>
        <v>Month!D297</v>
      </c>
      <c r="U30" s="6" t="str">
        <f t="shared" si="2"/>
        <v>Month!E297</v>
      </c>
      <c r="V30" s="6" t="str">
        <f t="shared" si="2"/>
        <v>Month!F297</v>
      </c>
      <c r="W30" s="6" t="str">
        <f t="shared" si="2"/>
        <v>Month!G297</v>
      </c>
      <c r="X30" s="6" t="str">
        <f t="shared" si="2"/>
        <v>Month!H297</v>
      </c>
      <c r="Y30" s="6" t="str">
        <f t="shared" si="2"/>
        <v>Month!I297</v>
      </c>
      <c r="Z30" s="6" t="str">
        <f t="shared" si="2"/>
        <v>Month!J297</v>
      </c>
      <c r="AA30" s="6" t="str">
        <f t="shared" si="2"/>
        <v>Month!K297</v>
      </c>
      <c r="AB30" s="6" t="str">
        <f t="shared" si="2"/>
        <v>Month!L297</v>
      </c>
      <c r="AC30" s="6" t="str">
        <f t="shared" si="2"/>
        <v>Month!M297</v>
      </c>
      <c r="AD30" s="6" t="str">
        <f t="shared" si="2"/>
        <v>Month!N297</v>
      </c>
      <c r="AE30" s="6" t="str">
        <f t="shared" si="2"/>
        <v>Month!O297</v>
      </c>
      <c r="AF30" s="6" t="str">
        <f t="shared" si="2"/>
        <v>Month!P297</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298</v>
      </c>
      <c r="Q31" s="6" t="str">
        <f t="shared" si="2"/>
        <v>Month!A298</v>
      </c>
      <c r="R31" s="6" t="str">
        <f t="shared" si="2"/>
        <v>Month!B298</v>
      </c>
      <c r="S31" s="6" t="str">
        <f t="shared" si="2"/>
        <v>Month!C298</v>
      </c>
      <c r="T31" s="6" t="str">
        <f t="shared" si="2"/>
        <v>Month!D298</v>
      </c>
      <c r="U31" s="6" t="str">
        <f t="shared" si="2"/>
        <v>Month!E298</v>
      </c>
      <c r="V31" s="6" t="str">
        <f t="shared" si="2"/>
        <v>Month!F298</v>
      </c>
      <c r="W31" s="6" t="str">
        <f t="shared" si="2"/>
        <v>Month!G298</v>
      </c>
      <c r="X31" s="6" t="str">
        <f t="shared" si="2"/>
        <v>Month!H298</v>
      </c>
      <c r="Y31" s="6" t="str">
        <f t="shared" si="2"/>
        <v>Month!I298</v>
      </c>
      <c r="Z31" s="6" t="str">
        <f t="shared" si="2"/>
        <v>Month!J298</v>
      </c>
      <c r="AA31" s="6" t="str">
        <f t="shared" si="2"/>
        <v>Month!K298</v>
      </c>
      <c r="AB31" s="6" t="str">
        <f t="shared" si="2"/>
        <v>Month!L298</v>
      </c>
      <c r="AC31" s="6" t="str">
        <f t="shared" si="2"/>
        <v>Month!M298</v>
      </c>
      <c r="AD31" s="6" t="str">
        <f t="shared" si="2"/>
        <v>Month!N298</v>
      </c>
      <c r="AE31" s="6" t="str">
        <f t="shared" si="2"/>
        <v>Month!O298</v>
      </c>
      <c r="AF31" s="6" t="str">
        <f t="shared" si="2"/>
        <v>Month!P298</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299</v>
      </c>
      <c r="Q32" s="6" t="str">
        <f t="shared" si="2"/>
        <v>Month!A299</v>
      </c>
      <c r="R32" s="6" t="str">
        <f t="shared" si="2"/>
        <v>Month!B299</v>
      </c>
      <c r="S32" s="6" t="str">
        <f t="shared" si="2"/>
        <v>Month!C299</v>
      </c>
      <c r="T32" s="6" t="str">
        <f t="shared" si="2"/>
        <v>Month!D299</v>
      </c>
      <c r="U32" s="6" t="str">
        <f t="shared" si="2"/>
        <v>Month!E299</v>
      </c>
      <c r="V32" s="6" t="str">
        <f t="shared" si="2"/>
        <v>Month!F299</v>
      </c>
      <c r="W32" s="6" t="str">
        <f t="shared" si="2"/>
        <v>Month!G299</v>
      </c>
      <c r="X32" s="6" t="str">
        <f t="shared" si="2"/>
        <v>Month!H299</v>
      </c>
      <c r="Y32" s="6" t="str">
        <f t="shared" si="2"/>
        <v>Month!I299</v>
      </c>
      <c r="Z32" s="6" t="str">
        <f t="shared" si="2"/>
        <v>Month!J299</v>
      </c>
      <c r="AA32" s="6" t="str">
        <f t="shared" si="2"/>
        <v>Month!K299</v>
      </c>
      <c r="AB32" s="6" t="str">
        <f t="shared" si="2"/>
        <v>Month!L299</v>
      </c>
      <c r="AC32" s="6" t="str">
        <f t="shared" si="2"/>
        <v>Month!M299</v>
      </c>
      <c r="AD32" s="6" t="str">
        <f t="shared" si="2"/>
        <v>Month!N299</v>
      </c>
      <c r="AE32" s="6" t="str">
        <f t="shared" si="2"/>
        <v>Month!O299</v>
      </c>
      <c r="AF32" s="6" t="str">
        <f t="shared" si="2"/>
        <v>Month!P299</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300</v>
      </c>
      <c r="Q33" s="6" t="str">
        <f t="shared" si="2"/>
        <v>Month!A300</v>
      </c>
      <c r="R33" s="6" t="str">
        <f t="shared" si="2"/>
        <v>Month!B300</v>
      </c>
      <c r="S33" s="6" t="str">
        <f t="shared" si="2"/>
        <v>Month!C300</v>
      </c>
      <c r="T33" s="6" t="str">
        <f t="shared" si="2"/>
        <v>Month!D300</v>
      </c>
      <c r="U33" s="6" t="str">
        <f t="shared" si="2"/>
        <v>Month!E300</v>
      </c>
      <c r="V33" s="6" t="str">
        <f t="shared" si="2"/>
        <v>Month!F300</v>
      </c>
      <c r="W33" s="6" t="str">
        <f t="shared" si="2"/>
        <v>Month!G300</v>
      </c>
      <c r="X33" s="6" t="str">
        <f t="shared" si="2"/>
        <v>Month!H300</v>
      </c>
      <c r="Y33" s="6" t="str">
        <f t="shared" si="2"/>
        <v>Month!I300</v>
      </c>
      <c r="Z33" s="6" t="str">
        <f t="shared" si="2"/>
        <v>Month!J300</v>
      </c>
      <c r="AA33" s="6" t="str">
        <f t="shared" si="2"/>
        <v>Month!K300</v>
      </c>
      <c r="AB33" s="6" t="str">
        <f t="shared" si="2"/>
        <v>Month!L300</v>
      </c>
      <c r="AC33" s="6" t="str">
        <f t="shared" si="2"/>
        <v>Month!M300</v>
      </c>
      <c r="AD33" s="6" t="str">
        <f t="shared" si="2"/>
        <v>Month!N300</v>
      </c>
      <c r="AE33" s="6" t="str">
        <f t="shared" si="2"/>
        <v>Month!O300</v>
      </c>
      <c r="AF33" s="6" t="str">
        <f t="shared" si="2"/>
        <v>Month!P300</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301</v>
      </c>
      <c r="Q34" s="6" t="str">
        <f t="shared" si="2"/>
        <v>Month!A301</v>
      </c>
      <c r="R34" s="6" t="str">
        <f t="shared" si="2"/>
        <v>Month!B301</v>
      </c>
      <c r="S34" s="6" t="str">
        <f t="shared" si="2"/>
        <v>Month!C301</v>
      </c>
      <c r="T34" s="6" t="str">
        <f t="shared" si="2"/>
        <v>Month!D301</v>
      </c>
      <c r="U34" s="6" t="str">
        <f t="shared" si="2"/>
        <v>Month!E301</v>
      </c>
      <c r="V34" s="6" t="str">
        <f t="shared" si="2"/>
        <v>Month!F301</v>
      </c>
      <c r="W34" s="6" t="str">
        <f t="shared" si="2"/>
        <v>Month!G301</v>
      </c>
      <c r="X34" s="6" t="str">
        <f t="shared" si="2"/>
        <v>Month!H301</v>
      </c>
      <c r="Y34" s="6" t="str">
        <f t="shared" si="2"/>
        <v>Month!I301</v>
      </c>
      <c r="Z34" s="6" t="str">
        <f t="shared" si="2"/>
        <v>Month!J301</v>
      </c>
      <c r="AA34" s="6" t="str">
        <f t="shared" si="2"/>
        <v>Month!K301</v>
      </c>
      <c r="AB34" s="6" t="str">
        <f t="shared" si="2"/>
        <v>Month!L301</v>
      </c>
      <c r="AC34" s="6" t="str">
        <f t="shared" si="2"/>
        <v>Month!M301</v>
      </c>
      <c r="AD34" s="6" t="str">
        <f t="shared" si="2"/>
        <v>Month!N301</v>
      </c>
      <c r="AE34" s="6" t="str">
        <f t="shared" si="2"/>
        <v>Month!O301</v>
      </c>
      <c r="AF34" s="6" t="str">
        <f t="shared" si="2"/>
        <v>Month!P301</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302</v>
      </c>
      <c r="Q35" s="6" t="str">
        <f t="shared" si="2"/>
        <v>Month!A302</v>
      </c>
      <c r="R35" s="6" t="str">
        <f t="shared" si="2"/>
        <v>Month!B302</v>
      </c>
      <c r="S35" s="6" t="str">
        <f t="shared" si="2"/>
        <v>Month!C302</v>
      </c>
      <c r="T35" s="6" t="str">
        <f t="shared" si="2"/>
        <v>Month!D302</v>
      </c>
      <c r="U35" s="6" t="str">
        <f t="shared" si="2"/>
        <v>Month!E302</v>
      </c>
      <c r="V35" s="6" t="str">
        <f t="shared" si="2"/>
        <v>Month!F302</v>
      </c>
      <c r="W35" s="6" t="str">
        <f t="shared" si="2"/>
        <v>Month!G302</v>
      </c>
      <c r="X35" s="6" t="str">
        <f t="shared" si="2"/>
        <v>Month!H302</v>
      </c>
      <c r="Y35" s="6" t="str">
        <f t="shared" si="2"/>
        <v>Month!I302</v>
      </c>
      <c r="Z35" s="6" t="str">
        <f t="shared" si="2"/>
        <v>Month!J302</v>
      </c>
      <c r="AA35" s="6" t="str">
        <f t="shared" si="2"/>
        <v>Month!K302</v>
      </c>
      <c r="AB35" s="6" t="str">
        <f t="shared" si="2"/>
        <v>Month!L302</v>
      </c>
      <c r="AC35" s="6" t="str">
        <f t="shared" si="2"/>
        <v>Month!M302</v>
      </c>
      <c r="AD35" s="6" t="str">
        <f t="shared" si="2"/>
        <v>Month!N302</v>
      </c>
      <c r="AE35" s="6" t="str">
        <f t="shared" si="2"/>
        <v>Month!O302</v>
      </c>
      <c r="AF35" s="6" t="str">
        <f t="shared" ref="Q35:AF36" si="4">$R$16&amp;AF$19&amp;$P35</f>
        <v>Month!P302</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303</v>
      </c>
      <c r="Q36" s="6" t="str">
        <f t="shared" si="4"/>
        <v>Month!A303</v>
      </c>
      <c r="R36" s="6" t="str">
        <f t="shared" si="4"/>
        <v>Month!B303</v>
      </c>
      <c r="S36" s="6" t="str">
        <f t="shared" si="4"/>
        <v>Month!C303</v>
      </c>
      <c r="T36" s="6" t="str">
        <f>$R$16&amp;T$19&amp;$P36</f>
        <v>Month!D303</v>
      </c>
      <c r="U36" s="6" t="str">
        <f t="shared" si="4"/>
        <v>Month!E303</v>
      </c>
      <c r="V36" s="6" t="str">
        <f t="shared" si="4"/>
        <v>Month!F303</v>
      </c>
      <c r="W36" s="6" t="str">
        <f t="shared" si="4"/>
        <v>Month!G303</v>
      </c>
      <c r="X36" s="6" t="str">
        <f t="shared" si="4"/>
        <v>Month!H303</v>
      </c>
      <c r="Y36" s="6" t="str">
        <f t="shared" si="4"/>
        <v>Month!I303</v>
      </c>
      <c r="Z36" s="6" t="str">
        <f t="shared" si="4"/>
        <v>Month!J303</v>
      </c>
      <c r="AA36" s="6" t="str">
        <f t="shared" si="4"/>
        <v>Month!K303</v>
      </c>
      <c r="AB36" s="6" t="str">
        <f t="shared" si="4"/>
        <v>Month!L303</v>
      </c>
      <c r="AC36" s="6" t="str">
        <f t="shared" si="4"/>
        <v>Month!M303</v>
      </c>
      <c r="AD36" s="6" t="str">
        <f t="shared" si="4"/>
        <v>Month!N303</v>
      </c>
      <c r="AE36" s="6" t="str">
        <f t="shared" si="4"/>
        <v>Month!O303</v>
      </c>
      <c r="AF36" s="6" t="str">
        <f t="shared" si="4"/>
        <v>Month!P303</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516</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530</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305</v>
      </c>
      <c r="Q40" s="6" t="str">
        <f>$R$38&amp;Q$39&amp;$P40</f>
        <v>calculation_hide!b305</v>
      </c>
      <c r="R40" s="6" t="str">
        <f>$R$38&amp;R$39&amp;$P40</f>
        <v>calculation_hide!c305</v>
      </c>
      <c r="S40" s="6" t="str">
        <f>$R$38&amp;S$39&amp;$P40</f>
        <v>calculation_hide!d305</v>
      </c>
      <c r="T40" s="6" t="str">
        <f t="shared" ref="S40:AC41" si="5">$R$38&amp;T$39&amp;$P40</f>
        <v>calculation_hide!e305</v>
      </c>
      <c r="U40" s="6" t="str">
        <f t="shared" si="5"/>
        <v>calculation_hide!f305</v>
      </c>
      <c r="V40" s="6" t="str">
        <f t="shared" si="5"/>
        <v>calculation_hide!g305</v>
      </c>
      <c r="W40" s="6" t="str">
        <f t="shared" si="5"/>
        <v>calculation_hide!h305</v>
      </c>
      <c r="X40" s="6" t="str">
        <f t="shared" si="5"/>
        <v>calculation_hide!I305</v>
      </c>
      <c r="Y40" s="6" t="str">
        <f t="shared" si="5"/>
        <v>calculation_hide!j305</v>
      </c>
      <c r="Z40" s="6" t="str">
        <f t="shared" si="5"/>
        <v>calculation_hide!k305</v>
      </c>
      <c r="AA40" s="6" t="str">
        <f t="shared" si="5"/>
        <v>calculation_hide!l305</v>
      </c>
      <c r="AB40" s="6" t="str">
        <f t="shared" si="5"/>
        <v>calculation_hide!m305</v>
      </c>
      <c r="AC40" s="6" t="str">
        <f t="shared" si="5"/>
        <v>calculation_hide!n305</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317</v>
      </c>
      <c r="Q41" s="6" t="str">
        <f>$R$38&amp;Q$39&amp;$P41</f>
        <v>calculation_hide!b317</v>
      </c>
      <c r="R41" s="6" t="str">
        <f>$R$38&amp;R$39&amp;$P41</f>
        <v>calculation_hide!c317</v>
      </c>
      <c r="S41" s="6" t="str">
        <f t="shared" si="5"/>
        <v>calculation_hide!d317</v>
      </c>
      <c r="T41" s="6" t="str">
        <f t="shared" si="5"/>
        <v>calculation_hide!e317</v>
      </c>
      <c r="U41" s="6" t="str">
        <f t="shared" si="5"/>
        <v>calculation_hide!f317</v>
      </c>
      <c r="V41" s="6" t="str">
        <f t="shared" si="5"/>
        <v>calculation_hide!g317</v>
      </c>
      <c r="W41" s="6" t="str">
        <f t="shared" si="5"/>
        <v>calculation_hide!h317</v>
      </c>
      <c r="X41" s="6" t="str">
        <f t="shared" si="5"/>
        <v>calculation_hide!I317</v>
      </c>
      <c r="Y41" s="6" t="str">
        <f t="shared" si="5"/>
        <v>calculation_hide!j317</v>
      </c>
      <c r="Z41" s="6" t="str">
        <f t="shared" si="5"/>
        <v>calculation_hide!k317</v>
      </c>
      <c r="AA41" s="6" t="str">
        <f t="shared" si="5"/>
        <v>calculation_hide!l317</v>
      </c>
      <c r="AB41" s="6" t="str">
        <f t="shared" si="5"/>
        <v>calculation_hide!m317</v>
      </c>
      <c r="AC41" s="6" t="str">
        <f t="shared" si="5"/>
        <v>calculation_hide!n317</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5462</v>
      </c>
      <c r="D274" s="11">
        <f>Month!C259</f>
        <v>252.94</v>
      </c>
      <c r="E274" s="11">
        <f>Month!D259</f>
        <v>131.58000000000001</v>
      </c>
      <c r="F274" s="11">
        <f>Month!E259</f>
        <v>112</v>
      </c>
      <c r="G274" s="11">
        <f>Month!F259</f>
        <v>983.68</v>
      </c>
      <c r="H274" s="11">
        <f>Month!G259</f>
        <v>963.12</v>
      </c>
      <c r="I274" s="11">
        <f>Month!H259</f>
        <v>412.94</v>
      </c>
      <c r="J274" s="11">
        <f>Month!I259</f>
        <v>1948.47</v>
      </c>
      <c r="K274" s="11">
        <f>Month!J259</f>
        <v>366.58</v>
      </c>
      <c r="L274" s="11">
        <f>Month!K259</f>
        <v>36.21</v>
      </c>
      <c r="M274" s="11">
        <f>Month!L259</f>
        <v>33.340000000000003</v>
      </c>
      <c r="N274" s="11">
        <f>Month!M259</f>
        <v>106.18</v>
      </c>
    </row>
    <row r="275" spans="1:14">
      <c r="A275">
        <f>A274</f>
        <v>2019</v>
      </c>
      <c r="B275" s="19" t="s">
        <v>38</v>
      </c>
      <c r="C275" s="11">
        <f>C274+Month!B260</f>
        <v>10682.310000000001</v>
      </c>
      <c r="D275" s="11">
        <f>D274+Month!C260</f>
        <v>527.20000000000005</v>
      </c>
      <c r="E275" s="11">
        <f>E274+Month!D260</f>
        <v>224.15</v>
      </c>
      <c r="F275" s="11">
        <f>F274+Month!E260</f>
        <v>184.07999999999998</v>
      </c>
      <c r="G275" s="11">
        <f>G274+Month!F260</f>
        <v>1924.94</v>
      </c>
      <c r="H275" s="11">
        <f>H274+Month!G260</f>
        <v>1804.97</v>
      </c>
      <c r="I275" s="11">
        <f>I274+Month!H260</f>
        <v>773.85</v>
      </c>
      <c r="J275" s="11">
        <f>J274+Month!I260</f>
        <v>3900.29</v>
      </c>
      <c r="K275" s="11">
        <f>K274+Month!J260</f>
        <v>793.82999999999993</v>
      </c>
      <c r="L275" s="11">
        <f>L274+Month!K260</f>
        <v>58.85</v>
      </c>
      <c r="M275" s="11">
        <f>M274+Month!L260</f>
        <v>62.22</v>
      </c>
      <c r="N275" s="11">
        <f>N274+Month!M260</f>
        <v>230.51</v>
      </c>
    </row>
    <row r="276" spans="1:14">
      <c r="A276">
        <f t="shared" ref="A276:A285" si="8">A275</f>
        <v>2019</v>
      </c>
      <c r="B276" s="19" t="s">
        <v>39</v>
      </c>
      <c r="C276" s="11">
        <f>C275+Month!B261</f>
        <v>16038.710000000001</v>
      </c>
      <c r="D276" s="11">
        <f>D275+Month!C261</f>
        <v>813.79</v>
      </c>
      <c r="E276" s="11">
        <f>E275+Month!D261</f>
        <v>344.86</v>
      </c>
      <c r="F276" s="11">
        <f>F275+Month!E261</f>
        <v>298.82</v>
      </c>
      <c r="G276" s="11">
        <f>G275+Month!F261</f>
        <v>2824.51</v>
      </c>
      <c r="H276" s="11">
        <f>H275+Month!G261</f>
        <v>2813.2799999999997</v>
      </c>
      <c r="I276" s="11">
        <f>I275+Month!H261</f>
        <v>1114.28</v>
      </c>
      <c r="J276" s="11">
        <f>J275+Month!I261</f>
        <v>5770.79</v>
      </c>
      <c r="K276" s="11">
        <f>K275+Month!J261</f>
        <v>1215.1499999999999</v>
      </c>
      <c r="L276" s="11">
        <f>L275+Month!K261</f>
        <v>84.56</v>
      </c>
      <c r="M276" s="11">
        <f>M275+Month!L261</f>
        <v>100.94</v>
      </c>
      <c r="N276" s="11">
        <f>N275+Month!M261</f>
        <v>399.15</v>
      </c>
    </row>
    <row r="277" spans="1:14">
      <c r="A277">
        <f t="shared" si="8"/>
        <v>2019</v>
      </c>
      <c r="B277" s="19" t="s">
        <v>40</v>
      </c>
      <c r="C277" s="11">
        <f>C276+Month!B262</f>
        <v>21669.7</v>
      </c>
      <c r="D277" s="11">
        <f>D276+Month!C262</f>
        <v>1066.4000000000001</v>
      </c>
      <c r="E277" s="11">
        <f>E276+Month!D262</f>
        <v>451.25</v>
      </c>
      <c r="F277" s="11">
        <f>F276+Month!E262</f>
        <v>418.53999999999996</v>
      </c>
      <c r="G277" s="11">
        <f>G276+Month!F262</f>
        <v>3788.44</v>
      </c>
      <c r="H277" s="11">
        <f>H276+Month!G262</f>
        <v>3843.16</v>
      </c>
      <c r="I277" s="11">
        <f>I276+Month!H262</f>
        <v>1396.09</v>
      </c>
      <c r="J277" s="11">
        <f>J276+Month!I262</f>
        <v>7884.43</v>
      </c>
      <c r="K277" s="11">
        <f>K276+Month!J262</f>
        <v>1677.4199999999998</v>
      </c>
      <c r="L277" s="11">
        <f>L276+Month!K262</f>
        <v>126.66</v>
      </c>
      <c r="M277" s="11">
        <f>M276+Month!L262</f>
        <v>130.72</v>
      </c>
      <c r="N277" s="11">
        <f>N276+Month!M262</f>
        <v>559.88</v>
      </c>
    </row>
    <row r="278" spans="1:14">
      <c r="A278">
        <f t="shared" si="8"/>
        <v>2019</v>
      </c>
      <c r="B278" s="19" t="s">
        <v>36</v>
      </c>
      <c r="C278" s="11">
        <f>C277+Month!B263</f>
        <v>27219.22</v>
      </c>
      <c r="D278" s="11">
        <f>D277+Month!C263</f>
        <v>1397.3500000000001</v>
      </c>
      <c r="E278" s="11">
        <f>E277+Month!D263</f>
        <v>573.45000000000005</v>
      </c>
      <c r="F278" s="11">
        <f>F277+Month!E263</f>
        <v>556.9</v>
      </c>
      <c r="G278" s="11">
        <f>G277+Month!F263</f>
        <v>4779.43</v>
      </c>
      <c r="H278" s="11">
        <f>H277+Month!G263</f>
        <v>4922.8899999999994</v>
      </c>
      <c r="I278" s="11">
        <f>I277+Month!H263</f>
        <v>1608.3899999999999</v>
      </c>
      <c r="J278" s="11">
        <f>J277+Month!I263</f>
        <v>9816.9700000000012</v>
      </c>
      <c r="K278" s="11">
        <f>K277+Month!J263</f>
        <v>2111.5099999999998</v>
      </c>
      <c r="L278" s="11">
        <f>L277+Month!K263</f>
        <v>150.51999999999998</v>
      </c>
      <c r="M278" s="11">
        <f>M277+Month!L263</f>
        <v>163.05000000000001</v>
      </c>
      <c r="N278" s="11">
        <f>N277+Month!M263</f>
        <v>700.26</v>
      </c>
    </row>
    <row r="279" spans="1:14">
      <c r="A279">
        <f t="shared" si="8"/>
        <v>2019</v>
      </c>
      <c r="B279" s="19" t="s">
        <v>41</v>
      </c>
      <c r="C279" s="11">
        <f>C278+Month!B264</f>
        <v>32654.120000000003</v>
      </c>
      <c r="D279" s="11">
        <f>D278+Month!C264</f>
        <v>1655.88</v>
      </c>
      <c r="E279" s="11">
        <f>E278+Month!D264</f>
        <v>678.84</v>
      </c>
      <c r="F279" s="11">
        <f>F278+Month!E264</f>
        <v>638.66999999999996</v>
      </c>
      <c r="G279" s="11">
        <f>G278+Month!F264</f>
        <v>5805.5300000000007</v>
      </c>
      <c r="H279" s="11">
        <f>H278+Month!G264</f>
        <v>6047.0999999999995</v>
      </c>
      <c r="I279" s="11">
        <f>I278+Month!H264</f>
        <v>1780.4899999999998</v>
      </c>
      <c r="J279" s="11">
        <f>J278+Month!I264</f>
        <v>11828.320000000002</v>
      </c>
      <c r="K279" s="11">
        <f>K278+Month!J264</f>
        <v>2532.66</v>
      </c>
      <c r="L279" s="11">
        <f>L278+Month!K264</f>
        <v>174.04</v>
      </c>
      <c r="M279" s="11">
        <f>M278+Month!L264</f>
        <v>195.38</v>
      </c>
      <c r="N279" s="11">
        <f>N278+Month!M264</f>
        <v>824.7</v>
      </c>
    </row>
    <row r="280" spans="1:14">
      <c r="A280">
        <f t="shared" si="8"/>
        <v>2019</v>
      </c>
      <c r="B280" s="19" t="s">
        <v>42</v>
      </c>
      <c r="C280" s="11">
        <f>C279+Month!B265</f>
        <v>38090.89</v>
      </c>
      <c r="D280" s="11">
        <f>D279+Month!C265</f>
        <v>1928.3600000000001</v>
      </c>
      <c r="E280" s="11">
        <f>E279+Month!D265</f>
        <v>798.39</v>
      </c>
      <c r="F280" s="11">
        <f>F279+Month!E265</f>
        <v>736.83999999999992</v>
      </c>
      <c r="G280" s="11">
        <f>G279+Month!F265</f>
        <v>6761.420000000001</v>
      </c>
      <c r="H280" s="11">
        <f>H279+Month!G265</f>
        <v>7252.5899999999992</v>
      </c>
      <c r="I280" s="11">
        <f>I279+Month!H265</f>
        <v>1903.0499999999997</v>
      </c>
      <c r="J280" s="11">
        <f>J279+Month!I265</f>
        <v>13766.730000000001</v>
      </c>
      <c r="K280" s="11">
        <f>K279+Month!J265</f>
        <v>2987.73</v>
      </c>
      <c r="L280" s="11">
        <f>L279+Month!K265</f>
        <v>196.29</v>
      </c>
      <c r="M280" s="11">
        <f>M279+Month!L265</f>
        <v>223.24</v>
      </c>
      <c r="N280" s="11">
        <f>N279+Month!M265</f>
        <v>979.63000000000011</v>
      </c>
    </row>
    <row r="281" spans="1:14">
      <c r="A281">
        <f t="shared" si="8"/>
        <v>2019</v>
      </c>
      <c r="B281" s="19" t="s">
        <v>43</v>
      </c>
      <c r="C281" s="11">
        <f>C280+Month!B266</f>
        <v>43380.92</v>
      </c>
      <c r="D281" s="11">
        <f>D280+Month!C266</f>
        <v>2122.87</v>
      </c>
      <c r="E281" s="11">
        <f>E280+Month!D266</f>
        <v>861.87</v>
      </c>
      <c r="F281" s="11">
        <f>F280+Month!E266</f>
        <v>824.67</v>
      </c>
      <c r="G281" s="11">
        <f>G280+Month!F266</f>
        <v>7768.5000000000009</v>
      </c>
      <c r="H281" s="11">
        <f>H280+Month!G266</f>
        <v>8235.8799999999992</v>
      </c>
      <c r="I281" s="11">
        <f>I280+Month!H266</f>
        <v>2066.1899999999996</v>
      </c>
      <c r="J281" s="11">
        <f>J280+Month!I266</f>
        <v>15794.850000000002</v>
      </c>
      <c r="K281" s="11">
        <f>K280+Month!J266</f>
        <v>3473.41</v>
      </c>
      <c r="L281" s="11">
        <f>L280+Month!K266</f>
        <v>230.16</v>
      </c>
      <c r="M281" s="11">
        <f>M280+Month!L266</f>
        <v>249.13</v>
      </c>
      <c r="N281" s="11">
        <f>N280+Month!M266</f>
        <v>1138.93</v>
      </c>
    </row>
    <row r="282" spans="1:14">
      <c r="A282">
        <f t="shared" si="8"/>
        <v>2019</v>
      </c>
      <c r="B282" s="19" t="s">
        <v>44</v>
      </c>
      <c r="C282" s="11">
        <f>C281+Month!B267</f>
        <v>48827.43</v>
      </c>
      <c r="D282" s="11">
        <f>D281+Month!C267</f>
        <v>2321.98</v>
      </c>
      <c r="E282" s="11">
        <f>E281+Month!D267</f>
        <v>892.93</v>
      </c>
      <c r="F282" s="11">
        <f>F281+Month!E267</f>
        <v>948.81</v>
      </c>
      <c r="G282" s="11">
        <f>G281+Month!F267</f>
        <v>8760.9500000000007</v>
      </c>
      <c r="H282" s="11">
        <f>H281+Month!G267</f>
        <v>9394.1999999999989</v>
      </c>
      <c r="I282" s="11">
        <f>I281+Month!H267</f>
        <v>2265.4899999999998</v>
      </c>
      <c r="J282" s="11">
        <f>J281+Month!I267</f>
        <v>17783.560000000001</v>
      </c>
      <c r="K282" s="11">
        <f>K281+Month!J267</f>
        <v>3932.63</v>
      </c>
      <c r="L282" s="11">
        <f>L281+Month!K267</f>
        <v>249.79</v>
      </c>
      <c r="M282" s="11">
        <f>M281+Month!L267</f>
        <v>278.64999999999998</v>
      </c>
      <c r="N282" s="11">
        <f>N281+Month!M267</f>
        <v>1290.26</v>
      </c>
    </row>
    <row r="283" spans="1:14">
      <c r="A283">
        <f t="shared" si="8"/>
        <v>2019</v>
      </c>
      <c r="B283" s="19" t="s">
        <v>45</v>
      </c>
      <c r="C283" s="11">
        <f>C282+Month!B268</f>
        <v>54207.62</v>
      </c>
      <c r="D283" s="11">
        <f>D282+Month!C268</f>
        <v>2592.7399999999998</v>
      </c>
      <c r="E283" s="11">
        <f>E282+Month!D268</f>
        <v>918.65</v>
      </c>
      <c r="F283" s="11">
        <f>F282+Month!E268</f>
        <v>1043.1099999999999</v>
      </c>
      <c r="G283" s="11">
        <f>G282+Month!F268</f>
        <v>9735.85</v>
      </c>
      <c r="H283" s="11">
        <f>H282+Month!G268</f>
        <v>10443.429999999998</v>
      </c>
      <c r="I283" s="11">
        <f>I282+Month!H268</f>
        <v>2578</v>
      </c>
      <c r="J283" s="11">
        <f>J282+Month!I268</f>
        <v>19742.09</v>
      </c>
      <c r="K283" s="11">
        <f>K282+Month!J268</f>
        <v>4384.91</v>
      </c>
      <c r="L283" s="11">
        <f>L282+Month!K268</f>
        <v>274.13</v>
      </c>
      <c r="M283" s="11">
        <f>M282+Month!L268</f>
        <v>308.83</v>
      </c>
      <c r="N283" s="11">
        <f>N282+Month!M268</f>
        <v>1426.44</v>
      </c>
    </row>
    <row r="284" spans="1:14">
      <c r="A284">
        <f t="shared" si="8"/>
        <v>2019</v>
      </c>
      <c r="B284" s="19" t="s">
        <v>46</v>
      </c>
      <c r="C284" s="11">
        <f>C283+Month!B269</f>
        <v>59642.740000000005</v>
      </c>
      <c r="D284" s="11">
        <f>D283+Month!C269</f>
        <v>2903.89</v>
      </c>
      <c r="E284" s="11">
        <f>E283+Month!D269</f>
        <v>958.33999999999992</v>
      </c>
      <c r="F284" s="11">
        <f>F283+Month!E269</f>
        <v>1144.52</v>
      </c>
      <c r="G284" s="11">
        <f>G283+Month!F269</f>
        <v>10733.42</v>
      </c>
      <c r="H284" s="11">
        <f>H283+Month!G269</f>
        <v>11365.939999999999</v>
      </c>
      <c r="I284" s="11">
        <f>I283+Month!H269</f>
        <v>2938.59</v>
      </c>
      <c r="J284" s="11">
        <f>J283+Month!I269</f>
        <v>21776.080000000002</v>
      </c>
      <c r="K284" s="11">
        <f>K283+Month!J269</f>
        <v>4818</v>
      </c>
      <c r="L284" s="11">
        <f>L283+Month!K269</f>
        <v>306.57</v>
      </c>
      <c r="M284" s="11">
        <f>M283+Month!L269</f>
        <v>332.65</v>
      </c>
      <c r="N284" s="11">
        <f>N283+Month!M269</f>
        <v>1559.6000000000001</v>
      </c>
    </row>
    <row r="285" spans="1:14">
      <c r="A285">
        <f t="shared" si="8"/>
        <v>2019</v>
      </c>
      <c r="B285" s="19" t="s">
        <v>47</v>
      </c>
      <c r="C285" s="11">
        <f>C284+Month!B270</f>
        <v>65059.610000000008</v>
      </c>
      <c r="D285" s="11">
        <f>D284+Month!C270</f>
        <v>3224.1099999999997</v>
      </c>
      <c r="E285" s="11">
        <f>E284+Month!D270</f>
        <v>1005.8499999999999</v>
      </c>
      <c r="F285" s="11">
        <f>F284+Month!E270</f>
        <v>1213.42</v>
      </c>
      <c r="G285" s="11">
        <f>G284+Month!F270</f>
        <v>11713.42</v>
      </c>
      <c r="H285" s="11">
        <f>H284+Month!G270</f>
        <v>12308.63</v>
      </c>
      <c r="I285" s="11">
        <f>I284+Month!H270</f>
        <v>3363.6000000000004</v>
      </c>
      <c r="J285" s="11">
        <f>J284+Month!I270</f>
        <v>23806.080000000002</v>
      </c>
      <c r="K285" s="11">
        <f>K284+Month!J270</f>
        <v>5218.12</v>
      </c>
      <c r="L285" s="11">
        <f>L284+Month!K270</f>
        <v>327.64999999999998</v>
      </c>
      <c r="M285" s="11">
        <f>M284+Month!L270</f>
        <v>358.16999999999996</v>
      </c>
      <c r="N285" s="11">
        <f>N284+Month!M270</f>
        <v>1662.5200000000002</v>
      </c>
    </row>
    <row r="286" spans="1:14">
      <c r="A286">
        <v>2020</v>
      </c>
      <c r="B286" s="62" t="s">
        <v>496</v>
      </c>
      <c r="C286" s="11">
        <f>Month!B271</f>
        <v>5150.42</v>
      </c>
      <c r="D286" s="11">
        <f>Month!C271</f>
        <v>288.76</v>
      </c>
      <c r="E286" s="11">
        <f>Month!D271</f>
        <v>92.92</v>
      </c>
      <c r="F286" s="11">
        <f>Month!E271</f>
        <v>192.03</v>
      </c>
      <c r="G286" s="11">
        <f>Month!F271</f>
        <v>939.13</v>
      </c>
      <c r="H286" s="11">
        <f>Month!G271</f>
        <v>920.91</v>
      </c>
      <c r="I286" s="11">
        <f>Month!H271</f>
        <v>399.73</v>
      </c>
      <c r="J286" s="11">
        <f>Month!I271</f>
        <v>1793.8</v>
      </c>
      <c r="K286" s="11">
        <f>Month!J271</f>
        <v>318.39999999999998</v>
      </c>
      <c r="L286" s="11">
        <f>Month!K271</f>
        <v>20.58</v>
      </c>
      <c r="M286" s="11">
        <f>Month!L271</f>
        <v>27.51</v>
      </c>
      <c r="N286" s="11">
        <f>Month!M271</f>
        <v>98.05</v>
      </c>
    </row>
    <row r="287" spans="1:14">
      <c r="A287">
        <f>A286</f>
        <v>2020</v>
      </c>
      <c r="B287" s="63" t="s">
        <v>519</v>
      </c>
      <c r="C287" s="11">
        <f>C286+Month!B272</f>
        <v>10578.220000000001</v>
      </c>
      <c r="D287" s="11">
        <f>D286+Month!C272</f>
        <v>555.33999999999992</v>
      </c>
      <c r="E287" s="11">
        <f>E286+Month!D272</f>
        <v>212.48000000000002</v>
      </c>
      <c r="F287" s="11">
        <f>F286+Month!E272</f>
        <v>358.09000000000003</v>
      </c>
      <c r="G287" s="11">
        <f>G286+Month!F272</f>
        <v>1885.45</v>
      </c>
      <c r="H287" s="11">
        <f>H286+Month!G272</f>
        <v>1868.34</v>
      </c>
      <c r="I287" s="11">
        <f>I286+Month!H272</f>
        <v>813.3</v>
      </c>
      <c r="J287" s="11">
        <f>J286+Month!I272</f>
        <v>3782.64</v>
      </c>
      <c r="K287" s="11">
        <f>K286+Month!J272</f>
        <v>685.7</v>
      </c>
      <c r="L287" s="11">
        <f>L286+Month!K272</f>
        <v>37.849999999999994</v>
      </c>
      <c r="M287" s="11">
        <f>M286+Month!L272</f>
        <v>50.07</v>
      </c>
      <c r="N287" s="11">
        <f>N286+Month!M272</f>
        <v>201.39</v>
      </c>
    </row>
    <row r="288" spans="1:14">
      <c r="A288">
        <f t="shared" ref="A288:A297" si="9">A287</f>
        <v>2020</v>
      </c>
      <c r="B288" s="63" t="s">
        <v>520</v>
      </c>
      <c r="C288" s="11">
        <f>C287+Month!B273</f>
        <v>15608.830000000002</v>
      </c>
      <c r="D288" s="11">
        <f>D287+Month!C273</f>
        <v>826.38999999999987</v>
      </c>
      <c r="E288" s="11">
        <f>E287+Month!D273</f>
        <v>311.31</v>
      </c>
      <c r="F288" s="11">
        <f>F287+Month!E273</f>
        <v>445.70000000000005</v>
      </c>
      <c r="G288" s="11">
        <f>G287+Month!F273</f>
        <v>2826.5</v>
      </c>
      <c r="H288" s="11">
        <f>H287+Month!G273</f>
        <v>2508.8599999999997</v>
      </c>
      <c r="I288" s="11">
        <f>I287+Month!H273</f>
        <v>1319.87</v>
      </c>
      <c r="J288" s="11">
        <f>J287+Month!I273</f>
        <v>5654.86</v>
      </c>
      <c r="K288" s="11">
        <f>K287+Month!J273</f>
        <v>1060.26</v>
      </c>
      <c r="L288" s="11">
        <f>L287+Month!K273</f>
        <v>56.22</v>
      </c>
      <c r="M288" s="11">
        <f>M287+Month!L273</f>
        <v>74.64</v>
      </c>
      <c r="N288" s="11">
        <f>N287+Month!M273</f>
        <v>336.22</v>
      </c>
    </row>
    <row r="289" spans="1:14">
      <c r="A289">
        <f t="shared" si="9"/>
        <v>2020</v>
      </c>
      <c r="B289" s="63" t="s">
        <v>521</v>
      </c>
      <c r="C289" s="11">
        <f>C288+Month!B274</f>
        <v>18876.740000000002</v>
      </c>
      <c r="D289" s="11">
        <f>D288+Month!C274</f>
        <v>1038.7799999999997</v>
      </c>
      <c r="E289" s="11">
        <f>E288+Month!D274</f>
        <v>408.26</v>
      </c>
      <c r="F289" s="11">
        <f>F288+Month!E274</f>
        <v>531.30000000000007</v>
      </c>
      <c r="G289" s="11">
        <f>G288+Month!F274</f>
        <v>3367.69</v>
      </c>
      <c r="H289" s="11">
        <f>H288+Month!G274</f>
        <v>2636.39</v>
      </c>
      <c r="I289" s="11">
        <f>I288+Month!H274</f>
        <v>1723.54</v>
      </c>
      <c r="J289" s="11">
        <f>J288+Month!I274</f>
        <v>6942.62</v>
      </c>
      <c r="K289" s="11">
        <f>K288+Month!J274</f>
        <v>1392.63</v>
      </c>
      <c r="L289" s="11">
        <f>L288+Month!K274</f>
        <v>74.599999999999994</v>
      </c>
      <c r="M289" s="11">
        <f>M288+Month!L274</f>
        <v>95.490000000000009</v>
      </c>
      <c r="N289" s="11">
        <f>N288+Month!M274</f>
        <v>391.35</v>
      </c>
    </row>
    <row r="290" spans="1:14">
      <c r="A290">
        <f t="shared" si="9"/>
        <v>2020</v>
      </c>
      <c r="B290" s="63" t="s">
        <v>522</v>
      </c>
      <c r="C290" s="11">
        <f>C289+Month!B275</f>
        <v>21605.02</v>
      </c>
      <c r="D290" s="11">
        <f>D289+Month!C275</f>
        <v>1235.2099999999998</v>
      </c>
      <c r="E290" s="11">
        <f>E289+Month!D275</f>
        <v>494.26</v>
      </c>
      <c r="F290" s="11">
        <f>F289+Month!E275</f>
        <v>718.36000000000013</v>
      </c>
      <c r="G290" s="11">
        <f>G289+Month!F275</f>
        <v>3671.83</v>
      </c>
      <c r="H290" s="11">
        <f>H289+Month!G275</f>
        <v>2806.74</v>
      </c>
      <c r="I290" s="11">
        <f>I289+Month!H275</f>
        <v>2057.1999999999998</v>
      </c>
      <c r="J290" s="11">
        <f>J289+Month!I275</f>
        <v>7874.94</v>
      </c>
      <c r="K290" s="11">
        <f>K289+Month!J275</f>
        <v>1715.6100000000001</v>
      </c>
      <c r="L290" s="11">
        <f>L289+Month!K275</f>
        <v>111.35</v>
      </c>
      <c r="M290" s="11">
        <f>M289+Month!L275</f>
        <v>111.41000000000001</v>
      </c>
      <c r="N290" s="11">
        <f>N289+Month!M275</f>
        <v>490.77000000000004</v>
      </c>
    </row>
    <row r="291" spans="1:14">
      <c r="A291">
        <f t="shared" si="9"/>
        <v>2020</v>
      </c>
      <c r="B291" s="63" t="s">
        <v>523</v>
      </c>
      <c r="C291" s="11">
        <f>C290+Month!B276</f>
        <v>24854.82</v>
      </c>
      <c r="D291" s="11">
        <f>D290+Month!C276</f>
        <v>1411.3399999999997</v>
      </c>
      <c r="E291" s="11">
        <f>E290+Month!D276</f>
        <v>588.35</v>
      </c>
      <c r="F291" s="11">
        <f>F290+Month!E276</f>
        <v>869.30000000000018</v>
      </c>
      <c r="G291" s="11">
        <f>G290+Month!F276</f>
        <v>4311.59</v>
      </c>
      <c r="H291" s="11">
        <f>H290+Month!G276</f>
        <v>2995.0899999999997</v>
      </c>
      <c r="I291" s="11">
        <f>I290+Month!H276</f>
        <v>2187</v>
      </c>
      <c r="J291" s="11">
        <f>J290+Month!I276</f>
        <v>9206.83</v>
      </c>
      <c r="K291" s="11">
        <f>K290+Month!J276</f>
        <v>1997.3700000000001</v>
      </c>
      <c r="L291" s="11">
        <f>L290+Month!K276</f>
        <v>130.63999999999999</v>
      </c>
      <c r="M291" s="11">
        <f>M290+Month!L276</f>
        <v>131.34</v>
      </c>
      <c r="N291" s="11">
        <f>N290+Month!M276</f>
        <v>654.96</v>
      </c>
    </row>
    <row r="292" spans="1:14">
      <c r="A292">
        <f t="shared" si="9"/>
        <v>2020</v>
      </c>
      <c r="B292" s="63" t="s">
        <v>524</v>
      </c>
      <c r="C292" s="11">
        <f>C291+Month!B277</f>
        <v>28599.61</v>
      </c>
      <c r="D292" s="11">
        <f>D291+Month!C277</f>
        <v>1623.9599999999996</v>
      </c>
      <c r="E292" s="11">
        <f>E291+Month!D277</f>
        <v>682.38</v>
      </c>
      <c r="F292" s="11">
        <f>F291+Month!E277</f>
        <v>1006.7200000000001</v>
      </c>
      <c r="G292" s="11">
        <f>G291+Month!F277</f>
        <v>5027.96</v>
      </c>
      <c r="H292" s="11">
        <f>H291+Month!G277</f>
        <v>3289.99</v>
      </c>
      <c r="I292" s="11">
        <f>I291+Month!H277</f>
        <v>2293.9699999999998</v>
      </c>
      <c r="J292" s="11">
        <f>J291+Month!I277</f>
        <v>10760.25</v>
      </c>
      <c r="K292" s="11">
        <f>K291+Month!J277</f>
        <v>2381.3500000000004</v>
      </c>
      <c r="L292" s="11">
        <f>L291+Month!K277</f>
        <v>148.57999999999998</v>
      </c>
      <c r="M292" s="11">
        <f>M291+Month!L277</f>
        <v>157.25</v>
      </c>
      <c r="N292" s="11">
        <f>N291+Month!M277</f>
        <v>817.30000000000007</v>
      </c>
    </row>
    <row r="293" spans="1:14">
      <c r="A293">
        <f t="shared" si="9"/>
        <v>2020</v>
      </c>
      <c r="B293" s="63" t="s">
        <v>525</v>
      </c>
      <c r="C293" s="11">
        <f>C292+Month!B278</f>
        <v>32757.82</v>
      </c>
      <c r="D293" s="11">
        <f>D292+Month!C278</f>
        <v>1843.6199999999997</v>
      </c>
      <c r="E293" s="11">
        <f>E292+Month!D278</f>
        <v>744.96</v>
      </c>
      <c r="F293" s="11">
        <f>F292+Month!E278</f>
        <v>1083.5000000000002</v>
      </c>
      <c r="G293" s="11">
        <f>G292+Month!F278</f>
        <v>5886.62</v>
      </c>
      <c r="H293" s="11">
        <f>H292+Month!G278</f>
        <v>3697.2</v>
      </c>
      <c r="I293" s="11">
        <f>I292+Month!H278</f>
        <v>2358.8199999999997</v>
      </c>
      <c r="J293" s="11">
        <f>J292+Month!I278</f>
        <v>12539.25</v>
      </c>
      <c r="K293" s="11">
        <f>K292+Month!J278</f>
        <v>2795.3600000000006</v>
      </c>
      <c r="L293" s="11">
        <f>L292+Month!K278</f>
        <v>171.73</v>
      </c>
      <c r="M293" s="11">
        <f>M292+Month!L278</f>
        <v>180.67000000000002</v>
      </c>
      <c r="N293" s="11">
        <f>N292+Month!M278</f>
        <v>981.6400000000001</v>
      </c>
    </row>
    <row r="294" spans="1:14">
      <c r="A294">
        <f t="shared" si="9"/>
        <v>2020</v>
      </c>
      <c r="B294" s="63" t="s">
        <v>526</v>
      </c>
      <c r="C294" s="11">
        <f>C293+Month!B279</f>
        <v>37093.32</v>
      </c>
      <c r="D294" s="11">
        <f>D293+Month!C279</f>
        <v>2051.4399999999996</v>
      </c>
      <c r="E294" s="11">
        <f>E293+Month!D279</f>
        <v>821.24</v>
      </c>
      <c r="F294" s="11">
        <f>F293+Month!E279</f>
        <v>1221.7700000000002</v>
      </c>
      <c r="G294" s="11">
        <f>G293+Month!F279</f>
        <v>6755.21</v>
      </c>
      <c r="H294" s="11">
        <f>H293+Month!G279</f>
        <v>4092.29</v>
      </c>
      <c r="I294" s="11">
        <f>I293+Month!H279</f>
        <v>2484.14</v>
      </c>
      <c r="J294" s="11">
        <f>J293+Month!I279</f>
        <v>14310.6</v>
      </c>
      <c r="K294" s="11">
        <f>K293+Month!J279</f>
        <v>3251.4500000000007</v>
      </c>
      <c r="L294" s="11">
        <f>L293+Month!K279</f>
        <v>191.29999999999998</v>
      </c>
      <c r="M294" s="11">
        <f>M293+Month!L279</f>
        <v>209.96</v>
      </c>
      <c r="N294" s="11">
        <f>N293+Month!M279</f>
        <v>1134.0800000000002</v>
      </c>
    </row>
    <row r="295" spans="1:14">
      <c r="A295">
        <f t="shared" si="9"/>
        <v>2020</v>
      </c>
      <c r="B295" s="63" t="s">
        <v>527</v>
      </c>
      <c r="C295" s="11">
        <f>C294+Month!B280</f>
        <v>41504.47</v>
      </c>
      <c r="D295" s="11">
        <f>D294+Month!C280</f>
        <v>2277.3699999999994</v>
      </c>
      <c r="E295" s="11">
        <f>E294+Month!D280</f>
        <v>928.13</v>
      </c>
      <c r="F295" s="11">
        <f>F294+Month!E280</f>
        <v>1252.6400000000001</v>
      </c>
      <c r="G295" s="11">
        <f>G294+Month!F280</f>
        <v>7652.11</v>
      </c>
      <c r="H295" s="11">
        <f>H294+Month!G280</f>
        <v>4495.5599999999995</v>
      </c>
      <c r="I295" s="11">
        <f>I294+Month!H280</f>
        <v>2755.2799999999997</v>
      </c>
      <c r="J295" s="11">
        <f>J294+Month!I280</f>
        <v>16108.62</v>
      </c>
      <c r="K295" s="11">
        <f>K294+Month!J280</f>
        <v>3668.1300000000006</v>
      </c>
      <c r="L295" s="11">
        <f>L294+Month!K280</f>
        <v>216.86999999999998</v>
      </c>
      <c r="M295" s="11">
        <f>M294+Month!L280</f>
        <v>239.10000000000002</v>
      </c>
      <c r="N295" s="11">
        <f>N294+Month!M280</f>
        <v>1297.5500000000002</v>
      </c>
    </row>
    <row r="296" spans="1:14">
      <c r="A296">
        <f t="shared" si="9"/>
        <v>2020</v>
      </c>
      <c r="B296" s="63" t="s">
        <v>528</v>
      </c>
      <c r="C296" s="11">
        <f>C295+Month!B281</f>
        <v>45729.990000000005</v>
      </c>
      <c r="D296" s="11">
        <f>D295+Month!C281</f>
        <v>2499.8999999999996</v>
      </c>
      <c r="E296" s="11">
        <f>E295+Month!D281</f>
        <v>1018.28</v>
      </c>
      <c r="F296" s="11">
        <f>F295+Month!E281</f>
        <v>1284.8600000000001</v>
      </c>
      <c r="G296" s="11">
        <f>G295+Month!F281</f>
        <v>8452.14</v>
      </c>
      <c r="H296" s="11">
        <f>H295+Month!G281</f>
        <v>4794.8399999999992</v>
      </c>
      <c r="I296" s="11">
        <f>I295+Month!H281</f>
        <v>3078.3399999999997</v>
      </c>
      <c r="J296" s="11">
        <f>J295+Month!I281</f>
        <v>17943.280000000002</v>
      </c>
      <c r="K296" s="11">
        <f>K295+Month!J281</f>
        <v>4039.8700000000008</v>
      </c>
      <c r="L296" s="11">
        <f>L295+Month!K281</f>
        <v>241.08999999999997</v>
      </c>
      <c r="M296" s="11">
        <f>M295+Month!L281</f>
        <v>265.24</v>
      </c>
      <c r="N296" s="11">
        <f>N295+Month!M281</f>
        <v>1454.6200000000001</v>
      </c>
    </row>
    <row r="297" spans="1:14">
      <c r="A297">
        <f t="shared" si="9"/>
        <v>2020</v>
      </c>
      <c r="B297" s="63" t="s">
        <v>529</v>
      </c>
      <c r="C297" s="11">
        <f>C296+Month!B282</f>
        <v>49790.590000000004</v>
      </c>
      <c r="D297" s="11">
        <f>D296+Month!C282</f>
        <v>2717.5699999999997</v>
      </c>
      <c r="E297" s="11">
        <f>E296+Month!D282</f>
        <v>1114.71</v>
      </c>
      <c r="F297" s="11">
        <f>F296+Month!E282</f>
        <v>1310.3000000000002</v>
      </c>
      <c r="G297" s="11">
        <f>G296+Month!F282</f>
        <v>9144.48</v>
      </c>
      <c r="H297" s="11">
        <f>H296+Month!G282</f>
        <v>5099.579999999999</v>
      </c>
      <c r="I297" s="11">
        <f>I296+Month!H282</f>
        <v>3507.99</v>
      </c>
      <c r="J297" s="11">
        <f>J296+Month!I282</f>
        <v>19693.510000000002</v>
      </c>
      <c r="K297" s="11">
        <f>K296+Month!J282</f>
        <v>4368.4000000000005</v>
      </c>
      <c r="L297" s="11">
        <f>L296+Month!K282</f>
        <v>261.21999999999997</v>
      </c>
      <c r="M297" s="11">
        <f>M296+Month!L282</f>
        <v>293.03000000000003</v>
      </c>
      <c r="N297" s="11">
        <f>N296+Month!M282</f>
        <v>1570.89</v>
      </c>
    </row>
    <row r="298" spans="1:14">
      <c r="A298">
        <v>2021</v>
      </c>
      <c r="B298" s="62" t="s">
        <v>508</v>
      </c>
      <c r="C298" s="11">
        <f>Month!B283</f>
        <v>3736.82</v>
      </c>
      <c r="D298" s="11">
        <f>Month!C283</f>
        <v>238.42</v>
      </c>
      <c r="E298" s="11">
        <f>Month!D283</f>
        <v>106.83</v>
      </c>
      <c r="F298" s="11">
        <f>Month!E283</f>
        <v>11.77</v>
      </c>
      <c r="G298" s="11">
        <f>Month!F283</f>
        <v>719.9</v>
      </c>
      <c r="H298" s="11">
        <f>Month!G283</f>
        <v>254.14</v>
      </c>
      <c r="I298" s="11">
        <f>Month!H283</f>
        <v>428.28</v>
      </c>
      <c r="J298" s="11">
        <f>Month!I283</f>
        <v>1449.29</v>
      </c>
      <c r="K298" s="11">
        <f>Month!J283</f>
        <v>338.64</v>
      </c>
      <c r="L298" s="11">
        <f>Month!K283</f>
        <v>28.08</v>
      </c>
      <c r="M298" s="11">
        <f>Month!L283</f>
        <v>20.079999999999998</v>
      </c>
      <c r="N298" s="11">
        <f>Month!M283</f>
        <v>82.29</v>
      </c>
    </row>
    <row r="299" spans="1:14">
      <c r="A299">
        <f>A298</f>
        <v>2021</v>
      </c>
      <c r="B299" s="63" t="s">
        <v>558</v>
      </c>
      <c r="C299" s="11">
        <f>C298+Month!B284</f>
        <v>7400.42</v>
      </c>
      <c r="D299" s="11">
        <f>D298+Month!C284</f>
        <v>471.74</v>
      </c>
      <c r="E299" s="11">
        <f>E298+Month!D284</f>
        <v>204.16</v>
      </c>
      <c r="F299" s="11">
        <f>F298+Month!E284</f>
        <v>36.61</v>
      </c>
      <c r="G299" s="11">
        <f>G298+Month!F284</f>
        <v>1244.5</v>
      </c>
      <c r="H299" s="11">
        <f>H298+Month!G284</f>
        <v>469.16999999999996</v>
      </c>
      <c r="I299" s="11">
        <f>I298+Month!H284</f>
        <v>864.61999999999989</v>
      </c>
      <c r="J299" s="11">
        <f>J298+Month!I284</f>
        <v>2981.1</v>
      </c>
      <c r="K299" s="11">
        <f>K298+Month!J284</f>
        <v>738.81999999999994</v>
      </c>
      <c r="L299" s="11">
        <f>L298+Month!K284</f>
        <v>50.18</v>
      </c>
      <c r="M299" s="11">
        <f>M298+Month!L284</f>
        <v>42.78</v>
      </c>
      <c r="N299" s="11">
        <f>N298+Month!M284</f>
        <v>195</v>
      </c>
    </row>
    <row r="300" spans="1:14">
      <c r="A300">
        <f t="shared" ref="A300:A309" si="10">A299</f>
        <v>2021</v>
      </c>
      <c r="B300" s="63" t="s">
        <v>559</v>
      </c>
      <c r="C300" s="11">
        <f>C299+Month!B285</f>
        <v>11284.27</v>
      </c>
      <c r="D300" s="11">
        <f>D299+Month!C285</f>
        <v>735.98</v>
      </c>
      <c r="E300" s="11">
        <f>E299+Month!D285</f>
        <v>315.01</v>
      </c>
      <c r="F300" s="11">
        <f>F299+Month!E285</f>
        <v>63.97</v>
      </c>
      <c r="G300" s="11">
        <f>G299+Month!F285</f>
        <v>1829.56</v>
      </c>
      <c r="H300" s="11">
        <f>H299+Month!G285</f>
        <v>728.41</v>
      </c>
      <c r="I300" s="11">
        <f>I299+Month!H285</f>
        <v>1238.9299999999998</v>
      </c>
      <c r="J300" s="11">
        <f>J299+Month!I285</f>
        <v>4565.6399999999994</v>
      </c>
      <c r="K300" s="11">
        <f>K299+Month!J285</f>
        <v>1146.5</v>
      </c>
      <c r="L300" s="11">
        <f>L299+Month!K285</f>
        <v>70.83</v>
      </c>
      <c r="M300" s="11">
        <f>M299+Month!L285</f>
        <v>71.900000000000006</v>
      </c>
      <c r="N300" s="11">
        <f>N299+Month!M285</f>
        <v>374.84000000000003</v>
      </c>
    </row>
    <row r="301" spans="1:14">
      <c r="A301">
        <f t="shared" si="10"/>
        <v>2021</v>
      </c>
      <c r="B301" s="63" t="s">
        <v>560</v>
      </c>
      <c r="C301" s="11">
        <f>C300+Month!B286</f>
        <v>15434.560000000001</v>
      </c>
      <c r="D301" s="11">
        <f>D300+Month!C286</f>
        <v>959.24</v>
      </c>
      <c r="E301" s="11">
        <f>E300+Month!D286</f>
        <v>364.35</v>
      </c>
      <c r="F301" s="11">
        <f>F300+Month!E286</f>
        <v>107.3</v>
      </c>
      <c r="G301" s="11">
        <f>G300+Month!F286</f>
        <v>2606.9</v>
      </c>
      <c r="H301" s="11">
        <f>H300+Month!G286</f>
        <v>990.15</v>
      </c>
      <c r="I301" s="11">
        <f>I300+Month!H286</f>
        <v>1567.9999999999998</v>
      </c>
      <c r="J301" s="11">
        <f>J300+Month!I286</f>
        <v>6315.3799999999992</v>
      </c>
      <c r="K301" s="11">
        <f>K300+Month!J286</f>
        <v>1589.41</v>
      </c>
      <c r="L301" s="11">
        <f>L300+Month!K286</f>
        <v>90.16</v>
      </c>
      <c r="M301" s="11">
        <f>M300+Month!L286</f>
        <v>95.02000000000001</v>
      </c>
      <c r="N301" s="11">
        <f>N300+Month!M286</f>
        <v>564.11</v>
      </c>
    </row>
    <row r="302" spans="1:14">
      <c r="A302">
        <f t="shared" si="10"/>
        <v>2021</v>
      </c>
      <c r="B302" s="63" t="s">
        <v>561</v>
      </c>
      <c r="C302" s="11">
        <f>C301+Month!B287</f>
        <v>19664.38</v>
      </c>
      <c r="D302" s="11">
        <f>D301+Month!C287</f>
        <v>1152.68</v>
      </c>
      <c r="E302" s="11">
        <f>E301+Month!D287</f>
        <v>394.04</v>
      </c>
      <c r="F302" s="11">
        <f>F301+Month!E287</f>
        <v>127.38</v>
      </c>
      <c r="G302" s="11">
        <f>G301+Month!F287</f>
        <v>3521.65</v>
      </c>
      <c r="H302" s="11">
        <f>H301+Month!G287</f>
        <v>1263.3</v>
      </c>
      <c r="I302" s="11">
        <f>I301+Month!H287</f>
        <v>1814.9699999999998</v>
      </c>
      <c r="J302" s="11">
        <f>J301+Month!I287</f>
        <v>8193.48</v>
      </c>
      <c r="K302" s="11">
        <f>K301+Month!J287</f>
        <v>2007.96</v>
      </c>
      <c r="L302" s="11">
        <f>L301+Month!K287</f>
        <v>113.39</v>
      </c>
      <c r="M302" s="11">
        <f>M301+Month!L287</f>
        <v>122.20000000000002</v>
      </c>
      <c r="N302" s="11">
        <f>N301+Month!M287</f>
        <v>717.76</v>
      </c>
    </row>
    <row r="303" spans="1:14">
      <c r="A303">
        <f t="shared" si="10"/>
        <v>2021</v>
      </c>
      <c r="B303" s="63" t="s">
        <v>562</v>
      </c>
      <c r="C303" s="11">
        <f>C302+Month!B288</f>
        <v>24000.33</v>
      </c>
      <c r="D303" s="11">
        <f>D302+Month!C288</f>
        <v>1392.49</v>
      </c>
      <c r="E303" s="11">
        <f>E302+Month!D288</f>
        <v>421.58000000000004</v>
      </c>
      <c r="F303" s="11">
        <f>F302+Month!E288</f>
        <v>151.07</v>
      </c>
      <c r="G303" s="11">
        <f>G302+Month!F288</f>
        <v>4481.43</v>
      </c>
      <c r="H303" s="11">
        <f>H302+Month!G288</f>
        <v>1578.96</v>
      </c>
      <c r="I303" s="11">
        <f>I302+Month!H288</f>
        <v>1970.9399999999998</v>
      </c>
      <c r="J303" s="11">
        <f>J302+Month!I288</f>
        <v>10121.89</v>
      </c>
      <c r="K303" s="11">
        <f>K302+Month!J288</f>
        <v>2405.6</v>
      </c>
      <c r="L303" s="11">
        <f>L302+Month!K288</f>
        <v>129.57</v>
      </c>
      <c r="M303" s="11">
        <f>M302+Month!L288</f>
        <v>145.62</v>
      </c>
      <c r="N303" s="11">
        <f>N302+Month!M288</f>
        <v>906.75</v>
      </c>
    </row>
    <row r="304" spans="1:14">
      <c r="A304">
        <f t="shared" si="10"/>
        <v>2021</v>
      </c>
      <c r="B304" s="63" t="s">
        <v>563</v>
      </c>
      <c r="C304" s="11">
        <f>C303+Month!B289</f>
        <v>28260</v>
      </c>
      <c r="D304" s="11">
        <f>D303+Month!C289</f>
        <v>1619.65</v>
      </c>
      <c r="E304" s="11">
        <f>E303+Month!D289</f>
        <v>496.21000000000004</v>
      </c>
      <c r="F304" s="11">
        <f>F303+Month!E289</f>
        <v>155.54999999999998</v>
      </c>
      <c r="G304" s="11">
        <f>G303+Month!F289</f>
        <v>5422.72</v>
      </c>
      <c r="H304" s="11">
        <f>H303+Month!G289</f>
        <v>1936.26</v>
      </c>
      <c r="I304" s="11">
        <f>I303+Month!H289</f>
        <v>2086.87</v>
      </c>
      <c r="J304" s="11">
        <f>J303+Month!I289</f>
        <v>11988.88</v>
      </c>
      <c r="K304" s="11">
        <f>K303+Month!J289</f>
        <v>2820.4</v>
      </c>
      <c r="L304" s="11">
        <f>L303+Month!K289</f>
        <v>144.44</v>
      </c>
      <c r="M304" s="11">
        <f>M303+Month!L289</f>
        <v>171.22</v>
      </c>
      <c r="N304" s="11">
        <f>N303+Month!M289</f>
        <v>1068.3499999999999</v>
      </c>
    </row>
    <row r="305" spans="1:14">
      <c r="A305">
        <f t="shared" si="10"/>
        <v>2021</v>
      </c>
      <c r="B305" s="63" t="s">
        <v>564</v>
      </c>
      <c r="C305" s="11">
        <f>C304+Month!B290</f>
        <v>32842.449999999997</v>
      </c>
      <c r="D305" s="11">
        <f>D304+Month!C290</f>
        <v>1846.98</v>
      </c>
      <c r="E305" s="11">
        <f>E304+Month!D290</f>
        <v>584.54000000000008</v>
      </c>
      <c r="F305" s="11">
        <f>F304+Month!E290</f>
        <v>157.68999999999997</v>
      </c>
      <c r="G305" s="11">
        <f>G304+Month!F290</f>
        <v>6386.12</v>
      </c>
      <c r="H305" s="11">
        <f>H304+Month!G290</f>
        <v>2411.8200000000002</v>
      </c>
      <c r="I305" s="11">
        <f>I304+Month!H290</f>
        <v>2213.33</v>
      </c>
      <c r="J305" s="11">
        <f>J304+Month!I290</f>
        <v>13964.73</v>
      </c>
      <c r="K305" s="11">
        <f>K304+Month!J290</f>
        <v>3255.98</v>
      </c>
      <c r="L305" s="11">
        <f>L304+Month!K290</f>
        <v>158.68</v>
      </c>
      <c r="M305" s="11">
        <f>M304+Month!L290</f>
        <v>195.16</v>
      </c>
      <c r="N305" s="11">
        <f>N304+Month!M290</f>
        <v>1250.4399999999998</v>
      </c>
    </row>
    <row r="306" spans="1:14">
      <c r="A306">
        <f t="shared" si="10"/>
        <v>2021</v>
      </c>
      <c r="B306" s="63" t="s">
        <v>565</v>
      </c>
      <c r="C306" s="11">
        <f>C305+Month!B291</f>
        <v>37447.179999999993</v>
      </c>
      <c r="D306" s="11">
        <f>D305+Month!C291</f>
        <v>2059.9</v>
      </c>
      <c r="E306" s="11">
        <f>E305+Month!D291</f>
        <v>675.93000000000006</v>
      </c>
      <c r="F306" s="11">
        <f>F305+Month!E291</f>
        <v>166.64999999999998</v>
      </c>
      <c r="G306" s="11">
        <f>G305+Month!F291</f>
        <v>7346.0199999999995</v>
      </c>
      <c r="H306" s="11">
        <f>H305+Month!G291</f>
        <v>2899.46</v>
      </c>
      <c r="I306" s="11">
        <f>I305+Month!H291</f>
        <v>2468.92</v>
      </c>
      <c r="J306" s="11">
        <f>J305+Month!I291</f>
        <v>15836.81</v>
      </c>
      <c r="K306" s="11">
        <f>K305+Month!J291</f>
        <v>3693.78</v>
      </c>
      <c r="L306" s="11">
        <f>L305+Month!K291</f>
        <v>179.47</v>
      </c>
      <c r="M306" s="11">
        <f>M305+Month!L291</f>
        <v>216.66</v>
      </c>
      <c r="N306" s="11">
        <f>N305+Month!M291</f>
        <v>1418.06</v>
      </c>
    </row>
    <row r="307" spans="1:14">
      <c r="A307">
        <f t="shared" si="10"/>
        <v>2021</v>
      </c>
      <c r="B307" s="63" t="s">
        <v>566</v>
      </c>
      <c r="C307" s="11">
        <f>C306+Month!B292</f>
        <v>42181.749999999993</v>
      </c>
      <c r="D307" s="11">
        <f>D306+Month!C292</f>
        <v>2281.83</v>
      </c>
      <c r="E307" s="11">
        <f>E306+Month!D292</f>
        <v>754.03000000000009</v>
      </c>
      <c r="F307" s="11">
        <f>F306+Month!E292</f>
        <v>168.54999999999998</v>
      </c>
      <c r="G307" s="11">
        <f>G306+Month!F292</f>
        <v>8287.4599999999991</v>
      </c>
      <c r="H307" s="11">
        <f>H306+Month!G292</f>
        <v>3426.69</v>
      </c>
      <c r="I307" s="11">
        <f>I306+Month!H292</f>
        <v>2769.3</v>
      </c>
      <c r="J307" s="11">
        <f>J306+Month!I292</f>
        <v>17793.38</v>
      </c>
      <c r="K307" s="11">
        <f>K306+Month!J292</f>
        <v>4131.9000000000005</v>
      </c>
      <c r="L307" s="11">
        <f>L306+Month!K292</f>
        <v>202.51</v>
      </c>
      <c r="M307" s="11">
        <f>M306+Month!L292</f>
        <v>255.93</v>
      </c>
      <c r="N307" s="11">
        <f>N306+Month!M292</f>
        <v>1575.1799999999998</v>
      </c>
    </row>
    <row r="308" spans="1:14">
      <c r="A308">
        <f t="shared" si="10"/>
        <v>2021</v>
      </c>
      <c r="B308" s="63" t="s">
        <v>567</v>
      </c>
      <c r="C308" s="11">
        <f>C307+Month!B293</f>
        <v>46895.049999999996</v>
      </c>
      <c r="D308" s="11">
        <f>D307+Month!C293</f>
        <v>2549.5699999999997</v>
      </c>
      <c r="E308" s="11">
        <f>E307+Month!D293</f>
        <v>826.49000000000012</v>
      </c>
      <c r="F308" s="11">
        <f>F307+Month!E293</f>
        <v>171.36999999999998</v>
      </c>
      <c r="G308" s="11">
        <f>G307+Month!F293</f>
        <v>9212.3799999999992</v>
      </c>
      <c r="H308" s="11">
        <f>H307+Month!G293</f>
        <v>3957.21</v>
      </c>
      <c r="I308" s="11">
        <f>I307+Month!H293</f>
        <v>3076.3900000000003</v>
      </c>
      <c r="J308" s="11">
        <f>J307+Month!I293</f>
        <v>19739.550000000003</v>
      </c>
      <c r="K308" s="11">
        <f>K307+Month!J293</f>
        <v>4531.2000000000007</v>
      </c>
      <c r="L308" s="11">
        <f>L307+Month!K293</f>
        <v>226.20999999999998</v>
      </c>
      <c r="M308" s="11">
        <f>M307+Month!L293</f>
        <v>276.14999999999998</v>
      </c>
      <c r="N308" s="11">
        <f>N307+Month!M293</f>
        <v>1741.2299999999998</v>
      </c>
    </row>
    <row r="309" spans="1:14">
      <c r="A309">
        <f t="shared" si="10"/>
        <v>2021</v>
      </c>
      <c r="B309" s="63" t="s">
        <v>568</v>
      </c>
      <c r="C309" s="11">
        <f>C308+Month!B294</f>
        <v>51871.02</v>
      </c>
      <c r="D309" s="11">
        <f>D308+Month!C294</f>
        <v>2810.14</v>
      </c>
      <c r="E309" s="11">
        <f>E308+Month!D294</f>
        <v>902.6400000000001</v>
      </c>
      <c r="F309" s="11">
        <f>F308+Month!E294</f>
        <v>177.06999999999996</v>
      </c>
      <c r="G309" s="11">
        <f>G308+Month!F294</f>
        <v>10159.379999999999</v>
      </c>
      <c r="H309" s="11">
        <f>H308+Month!G294</f>
        <v>4672.9400000000005</v>
      </c>
      <c r="I309" s="11">
        <f>I308+Month!H294</f>
        <v>3485.6900000000005</v>
      </c>
      <c r="J309" s="11">
        <f>J308+Month!I294</f>
        <v>21727.200000000004</v>
      </c>
      <c r="K309" s="11">
        <f>K308+Month!J294</f>
        <v>4884.8300000000008</v>
      </c>
      <c r="L309" s="11">
        <f>L308+Month!K294</f>
        <v>244.42999999999998</v>
      </c>
      <c r="M309" s="11">
        <f>M308+Month!L294</f>
        <v>300.38</v>
      </c>
      <c r="N309" s="11">
        <f>N308+Month!M294</f>
        <v>1851.7699999999998</v>
      </c>
    </row>
    <row r="310" spans="1:14">
      <c r="A310">
        <v>2022</v>
      </c>
      <c r="B310" s="63" t="s">
        <v>532</v>
      </c>
      <c r="C310" s="11">
        <f>Month!B295</f>
        <v>4159.24</v>
      </c>
      <c r="D310" s="11">
        <f>Month!C295</f>
        <v>272.87</v>
      </c>
      <c r="E310" s="11">
        <f>Month!D295</f>
        <v>54.11</v>
      </c>
      <c r="F310" s="11">
        <f>Month!E295</f>
        <v>0.14000000000000001</v>
      </c>
      <c r="G310" s="11">
        <f>Month!F295</f>
        <v>843.81</v>
      </c>
      <c r="H310" s="11">
        <f>Month!G295</f>
        <v>502.2</v>
      </c>
      <c r="I310" s="11">
        <f>Month!H295</f>
        <v>361.8</v>
      </c>
      <c r="J310" s="11">
        <f>Month!I295</f>
        <v>1591.75</v>
      </c>
      <c r="K310" s="11">
        <f>Month!J295</f>
        <v>338.28</v>
      </c>
      <c r="L310" s="11">
        <f>Month!K295</f>
        <v>30.93</v>
      </c>
      <c r="M310" s="11">
        <f>Month!L295</f>
        <v>19.079999999999998</v>
      </c>
      <c r="N310" s="11">
        <f>Month!M295</f>
        <v>97.64</v>
      </c>
    </row>
    <row r="311" spans="1:14">
      <c r="A311">
        <f>A310</f>
        <v>2022</v>
      </c>
      <c r="B311" s="63" t="s">
        <v>533</v>
      </c>
      <c r="C311" s="11">
        <f>C310+Month!B296</f>
        <v>8691.27</v>
      </c>
      <c r="D311" s="11">
        <f>D310+Month!C296</f>
        <v>536.19000000000005</v>
      </c>
      <c r="E311" s="11">
        <f>E310+Month!D296</f>
        <v>101.69</v>
      </c>
      <c r="F311" s="11">
        <f>F310+Month!E296</f>
        <v>4.25</v>
      </c>
      <c r="G311" s="11">
        <f>G310+Month!F296</f>
        <v>1711.67</v>
      </c>
      <c r="H311" s="11">
        <f>H310+Month!G296</f>
        <v>1008.16</v>
      </c>
      <c r="I311" s="11">
        <f>I310+Month!H296</f>
        <v>738.74</v>
      </c>
      <c r="J311" s="11">
        <f>J310+Month!I296</f>
        <v>3454.29</v>
      </c>
      <c r="K311" s="11">
        <f>K310+Month!J296</f>
        <v>743.58999999999992</v>
      </c>
      <c r="L311" s="11">
        <f>L310+Month!K296</f>
        <v>45.480000000000004</v>
      </c>
      <c r="M311" s="11">
        <f>M310+Month!L296</f>
        <v>39.65</v>
      </c>
      <c r="N311" s="11">
        <f>N310+Month!M296</f>
        <v>208.64</v>
      </c>
    </row>
    <row r="312" spans="1:14">
      <c r="A312">
        <f t="shared" ref="A312:A321" si="11">A311</f>
        <v>2022</v>
      </c>
      <c r="B312" s="63" t="s">
        <v>534</v>
      </c>
      <c r="C312" s="11">
        <f>C311+Month!B297</f>
        <v>13411.05</v>
      </c>
      <c r="D312" s="11">
        <f>D311+Month!C297</f>
        <v>817.38000000000011</v>
      </c>
      <c r="E312" s="11">
        <f>E311+Month!D297</f>
        <v>162.78</v>
      </c>
      <c r="F312" s="11">
        <f>F311+Month!E297</f>
        <v>6.8</v>
      </c>
      <c r="G312" s="11">
        <f>G311+Month!F297</f>
        <v>2569.41</v>
      </c>
      <c r="H312" s="11">
        <f>H311+Month!G297</f>
        <v>1644.03</v>
      </c>
      <c r="I312" s="11">
        <f>I311+Month!H297</f>
        <v>1105.8699999999999</v>
      </c>
      <c r="J312" s="11">
        <f>J311+Month!I297</f>
        <v>5263.38</v>
      </c>
      <c r="K312" s="11">
        <f>K311+Month!J297</f>
        <v>1164.5999999999999</v>
      </c>
      <c r="L312" s="11">
        <f>L311+Month!K297</f>
        <v>74.94</v>
      </c>
      <c r="M312" s="11">
        <f>M311+Month!L297</f>
        <v>67.27</v>
      </c>
      <c r="N312" s="11">
        <f>N311+Month!M297</f>
        <v>376.71</v>
      </c>
    </row>
    <row r="313" spans="1:14">
      <c r="A313">
        <f t="shared" si="11"/>
        <v>2022</v>
      </c>
      <c r="B313" s="63" t="s">
        <v>535</v>
      </c>
      <c r="C313" s="11">
        <f>C312+Month!B298</f>
        <v>18284.509999999998</v>
      </c>
      <c r="D313" s="11">
        <f>D312+Month!C298</f>
        <v>1103.6300000000001</v>
      </c>
      <c r="E313" s="11">
        <f>E312+Month!D298</f>
        <v>211.72</v>
      </c>
      <c r="F313" s="11">
        <f>F312+Month!E298</f>
        <v>17.829999999999998</v>
      </c>
      <c r="G313" s="11">
        <f>G312+Month!F298</f>
        <v>3436.3599999999997</v>
      </c>
      <c r="H313" s="11">
        <f>H312+Month!G298</f>
        <v>2478.3000000000002</v>
      </c>
      <c r="I313" s="11">
        <f>I312+Month!H298</f>
        <v>1324.1</v>
      </c>
      <c r="J313" s="11">
        <f>J312+Month!I298</f>
        <v>7251.91</v>
      </c>
      <c r="K313" s="11">
        <f>K312+Month!J298</f>
        <v>1554.3899999999999</v>
      </c>
      <c r="L313" s="11">
        <f>L312+Month!K298</f>
        <v>96.52</v>
      </c>
      <c r="M313" s="11">
        <f>M312+Month!L298</f>
        <v>102.72</v>
      </c>
      <c r="N313" s="11">
        <f>N312+Month!M298</f>
        <v>497.71999999999997</v>
      </c>
    </row>
    <row r="314" spans="1:14">
      <c r="A314">
        <f t="shared" si="11"/>
        <v>2022</v>
      </c>
      <c r="B314" s="63" t="s">
        <v>536</v>
      </c>
      <c r="C314" s="11">
        <f>C313+Month!B299</f>
        <v>23208.55</v>
      </c>
      <c r="D314" s="11">
        <f>D313+Month!C299</f>
        <v>1374.0700000000002</v>
      </c>
      <c r="E314" s="11">
        <f>E313+Month!D299</f>
        <v>258.52999999999997</v>
      </c>
      <c r="F314" s="11">
        <f>F313+Month!E299</f>
        <v>19.479999999999997</v>
      </c>
      <c r="G314" s="11">
        <f>G313+Month!F299</f>
        <v>4411.0999999999995</v>
      </c>
      <c r="H314" s="11">
        <f>H313+Month!G299</f>
        <v>3386.03</v>
      </c>
      <c r="I314" s="11">
        <f>I313+Month!H299</f>
        <v>1517.98</v>
      </c>
      <c r="J314" s="11">
        <f>J313+Month!I299</f>
        <v>9166.2900000000009</v>
      </c>
      <c r="K314" s="11">
        <f>K313+Month!J299</f>
        <v>1903.2299999999998</v>
      </c>
      <c r="L314" s="11">
        <f>L313+Month!K299</f>
        <v>120.81</v>
      </c>
      <c r="M314" s="11">
        <f>M313+Month!L299</f>
        <v>128.59</v>
      </c>
      <c r="N314" s="11">
        <f>N313+Month!M299</f>
        <v>660.02</v>
      </c>
    </row>
    <row r="315" spans="1:14">
      <c r="A315">
        <f t="shared" si="11"/>
        <v>2022</v>
      </c>
      <c r="B315" s="63" t="s">
        <v>537</v>
      </c>
      <c r="C315" s="11">
        <f>C314+Month!B300</f>
        <v>28045.82</v>
      </c>
      <c r="D315" s="11">
        <f>D314+Month!C300</f>
        <v>1620.3000000000002</v>
      </c>
      <c r="E315" s="11">
        <f>E314+Month!D300</f>
        <v>319.38</v>
      </c>
      <c r="F315" s="11">
        <f>F314+Month!E300</f>
        <v>25.65</v>
      </c>
      <c r="G315" s="11">
        <f>G314+Month!F300</f>
        <v>5384.11</v>
      </c>
      <c r="H315" s="11">
        <f>H314+Month!G300</f>
        <v>4258.5600000000004</v>
      </c>
      <c r="I315" s="11">
        <f>I314+Month!H300</f>
        <v>1681.72</v>
      </c>
      <c r="J315" s="11">
        <f>J314+Month!I300</f>
        <v>11087.02</v>
      </c>
      <c r="K315" s="11">
        <f>K314+Month!J300</f>
        <v>2273.5499999999997</v>
      </c>
      <c r="L315" s="11">
        <f>L314+Month!K300</f>
        <v>141.27000000000001</v>
      </c>
      <c r="M315" s="11">
        <f>M314+Month!L300</f>
        <v>158.19999999999999</v>
      </c>
      <c r="N315" s="11">
        <f>N314+Month!M300</f>
        <v>789.74</v>
      </c>
    </row>
    <row r="316" spans="1:14">
      <c r="A316">
        <f t="shared" si="11"/>
        <v>2022</v>
      </c>
      <c r="B316" s="63" t="s">
        <v>538</v>
      </c>
      <c r="C316" s="11">
        <f>C315+Month!B301</f>
        <v>32962.74</v>
      </c>
      <c r="D316" s="11">
        <f>D315+Month!C301</f>
        <v>1843.5400000000002</v>
      </c>
      <c r="E316" s="11">
        <f>E315+Month!D301</f>
        <v>384.1</v>
      </c>
      <c r="F316" s="11">
        <f>F315+Month!E301</f>
        <v>27.369999999999997</v>
      </c>
      <c r="G316" s="11">
        <f>G315+Month!F301</f>
        <v>6339.3099999999995</v>
      </c>
      <c r="H316" s="11">
        <f>H315+Month!G301</f>
        <v>5222.7000000000007</v>
      </c>
      <c r="I316" s="11">
        <f>I315+Month!H301</f>
        <v>1834.1200000000001</v>
      </c>
      <c r="J316" s="11">
        <f>J315+Month!I301</f>
        <v>13024.25</v>
      </c>
      <c r="K316" s="11">
        <f>K315+Month!J301</f>
        <v>2648.2599999999998</v>
      </c>
      <c r="L316" s="11">
        <f>L315+Month!K301</f>
        <v>158.68</v>
      </c>
      <c r="M316" s="11">
        <f>M315+Month!L301</f>
        <v>180.25</v>
      </c>
      <c r="N316" s="11">
        <f>N315+Month!M301</f>
        <v>922.39</v>
      </c>
    </row>
    <row r="317" spans="1:14">
      <c r="A317">
        <f t="shared" si="11"/>
        <v>2022</v>
      </c>
      <c r="B317" s="63" t="s">
        <v>539</v>
      </c>
      <c r="C317" s="11">
        <f>C316+Month!B302</f>
        <v>38118.269999999997</v>
      </c>
      <c r="D317" s="11">
        <f>D316+Month!C302</f>
        <v>2074.52</v>
      </c>
      <c r="E317" s="11">
        <f>E316+Month!D302</f>
        <v>441.89000000000004</v>
      </c>
      <c r="F317" s="11">
        <f>F316+Month!E302</f>
        <v>29.56</v>
      </c>
      <c r="G317" s="11">
        <f>G316+Month!F302</f>
        <v>7310.1799999999994</v>
      </c>
      <c r="H317" s="11">
        <f>H316+Month!G302</f>
        <v>6180.0000000000009</v>
      </c>
      <c r="I317" s="11">
        <f>I316+Month!H302</f>
        <v>2038.5300000000002</v>
      </c>
      <c r="J317" s="11">
        <f>J316+Month!I302</f>
        <v>15045.18</v>
      </c>
      <c r="K317" s="11">
        <f>K316+Month!J302</f>
        <v>3048.37</v>
      </c>
      <c r="L317" s="11">
        <f>L316+Month!K302</f>
        <v>177.41</v>
      </c>
      <c r="M317" s="11">
        <f>M316+Month!L302</f>
        <v>209.01</v>
      </c>
      <c r="N317" s="11">
        <f>N316+Month!M302</f>
        <v>1071.25</v>
      </c>
    </row>
    <row r="318" spans="1:14">
      <c r="A318">
        <f t="shared" si="11"/>
        <v>2022</v>
      </c>
      <c r="B318" s="63" t="s">
        <v>540</v>
      </c>
      <c r="C318" s="11"/>
      <c r="D318" s="11"/>
      <c r="E318" s="11"/>
      <c r="F318" s="11"/>
      <c r="G318" s="11"/>
      <c r="H318" s="11"/>
      <c r="I318" s="11"/>
      <c r="J318" s="11"/>
      <c r="K318" s="11"/>
      <c r="L318" s="11"/>
      <c r="M318" s="11"/>
      <c r="N318" s="11"/>
    </row>
    <row r="319" spans="1:14">
      <c r="A319">
        <f t="shared" si="11"/>
        <v>2022</v>
      </c>
      <c r="B319" s="63" t="s">
        <v>541</v>
      </c>
      <c r="C319" s="11"/>
      <c r="D319" s="11"/>
      <c r="E319" s="11"/>
      <c r="F319" s="11"/>
      <c r="G319" s="11"/>
      <c r="H319" s="11"/>
      <c r="I319" s="11"/>
      <c r="J319" s="11"/>
      <c r="K319" s="11"/>
      <c r="L319" s="11"/>
      <c r="M319" s="11"/>
      <c r="N319" s="11"/>
    </row>
    <row r="320" spans="1:14">
      <c r="A320">
        <f t="shared" si="11"/>
        <v>2022</v>
      </c>
      <c r="B320" s="63" t="s">
        <v>542</v>
      </c>
      <c r="C320" s="11"/>
      <c r="D320" s="11"/>
      <c r="E320" s="11"/>
      <c r="F320" s="11"/>
      <c r="G320" s="11"/>
      <c r="H320" s="11"/>
      <c r="I320" s="11"/>
      <c r="J320" s="11"/>
      <c r="K320" s="11"/>
      <c r="L320" s="11"/>
      <c r="M320" s="11"/>
      <c r="N320" s="11"/>
    </row>
    <row r="321" spans="1:14">
      <c r="A321">
        <f t="shared" si="11"/>
        <v>2022</v>
      </c>
      <c r="B321" s="63" t="s">
        <v>543</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2022-10-26T09:06:17Z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