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Other\"/>
    </mc:Choice>
  </mc:AlternateContent>
  <xr:revisionPtr revIDLastSave="0" documentId="8_{BD8355C9-E100-4007-96CF-FD7BE0370879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able U2" sheetId="1" r:id="rId1"/>
    <sheet name="Table 1.04" sheetId="2" r:id="rId2"/>
    <sheet name="Sheet3" sheetId="3" r:id="rId3"/>
  </sheets>
  <definedNames>
    <definedName name="_xlnm.Print_Area" localSheetId="1">'Table 1.04'!$A$1:$I$257</definedName>
    <definedName name="_xlnm.Print_Area" localSheetId="0">'Table U2'!$A$1:$I$162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3" l="1"/>
  <c r="O15" i="3" s="1"/>
  <c r="O16" i="3" s="1"/>
  <c r="O17" i="3" s="1"/>
  <c r="O13" i="3"/>
  <c r="O12" i="3"/>
  <c r="O11" i="3"/>
  <c r="O10" i="3"/>
  <c r="O9" i="3"/>
  <c r="O8" i="3"/>
  <c r="O7" i="3"/>
  <c r="O6" i="3"/>
  <c r="N14" i="3"/>
  <c r="N15" i="3" s="1"/>
  <c r="N16" i="3" s="1"/>
  <c r="N17" i="3" s="1"/>
  <c r="N13" i="3"/>
  <c r="N12" i="3"/>
  <c r="N11" i="3"/>
  <c r="N10" i="3"/>
  <c r="N9" i="3"/>
  <c r="N8" i="3"/>
  <c r="N7" i="3"/>
  <c r="N6" i="3"/>
  <c r="M14" i="3"/>
  <c r="M15" i="3" s="1"/>
  <c r="M16" i="3" s="1"/>
  <c r="M17" i="3" s="1"/>
  <c r="M13" i="3"/>
  <c r="M12" i="3"/>
  <c r="M11" i="3"/>
  <c r="M10" i="3"/>
  <c r="M9" i="3"/>
  <c r="M8" i="3"/>
  <c r="M7" i="3"/>
  <c r="M6" i="3"/>
  <c r="L12" i="3"/>
  <c r="L13" i="3" s="1"/>
  <c r="L14" i="3" s="1"/>
  <c r="L15" i="3" s="1"/>
  <c r="L16" i="3" s="1"/>
  <c r="L17" i="3" s="1"/>
  <c r="L11" i="3"/>
  <c r="L10" i="3"/>
  <c r="L9" i="3"/>
  <c r="L8" i="3"/>
  <c r="L7" i="3"/>
  <c r="L6" i="3"/>
  <c r="G12" i="3"/>
  <c r="G11" i="3"/>
  <c r="G10" i="3"/>
  <c r="G9" i="3"/>
  <c r="G8" i="3"/>
  <c r="G7" i="3"/>
  <c r="G6" i="3"/>
  <c r="I14" i="3"/>
  <c r="I15" i="3" s="1"/>
  <c r="I13" i="3"/>
  <c r="K13" i="3" s="1"/>
  <c r="I12" i="3"/>
  <c r="I11" i="3"/>
  <c r="K11" i="3" s="1"/>
  <c r="I10" i="3"/>
  <c r="I9" i="3"/>
  <c r="I8" i="3"/>
  <c r="I7" i="3"/>
  <c r="K7" i="3" s="1"/>
  <c r="I6" i="3"/>
  <c r="K6" i="3" s="1"/>
  <c r="K5" i="3"/>
  <c r="K8" i="3"/>
  <c r="K9" i="3"/>
  <c r="K10" i="3"/>
  <c r="K1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H14" i="3"/>
  <c r="H15" i="3" s="1"/>
  <c r="H16" i="3" s="1"/>
  <c r="H17" i="3" s="1"/>
  <c r="H13" i="3"/>
  <c r="H12" i="3"/>
  <c r="H11" i="3"/>
  <c r="H10" i="3"/>
  <c r="H9" i="3"/>
  <c r="H8" i="3"/>
  <c r="H7" i="3"/>
  <c r="H6" i="3"/>
  <c r="G13" i="3"/>
  <c r="G14" i="3" s="1"/>
  <c r="G15" i="3" s="1"/>
  <c r="G16" i="3" s="1"/>
  <c r="G17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E7" i="3"/>
  <c r="E8" i="3"/>
  <c r="E9" i="3"/>
  <c r="E10" i="3"/>
  <c r="E11" i="3"/>
  <c r="E12" i="3"/>
  <c r="E13" i="3"/>
  <c r="E14" i="3"/>
  <c r="E15" i="3"/>
  <c r="E16" i="3"/>
  <c r="E17" i="3"/>
  <c r="E6" i="3"/>
  <c r="D14" i="3"/>
  <c r="D15" i="3" s="1"/>
  <c r="D16" i="3" s="1"/>
  <c r="D17" i="3" s="1"/>
  <c r="D13" i="3"/>
  <c r="D12" i="3"/>
  <c r="D11" i="3"/>
  <c r="D10" i="3"/>
  <c r="D9" i="3"/>
  <c r="D7" i="3"/>
  <c r="D8" i="3"/>
  <c r="D6" i="3"/>
  <c r="B14" i="3"/>
  <c r="B15" i="3" s="1"/>
  <c r="B16" i="3" s="1"/>
  <c r="B17" i="3" s="1"/>
  <c r="B13" i="3"/>
  <c r="B12" i="3"/>
  <c r="B11" i="3"/>
  <c r="B10" i="3"/>
  <c r="B9" i="3"/>
  <c r="B8" i="3"/>
  <c r="B7" i="3"/>
  <c r="B6" i="3"/>
  <c r="I16" i="3" l="1"/>
  <c r="K15" i="3"/>
  <c r="K1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K158" i="2"/>
  <c r="I17" i="3" l="1"/>
  <c r="K17" i="3" s="1"/>
  <c r="K16" i="3"/>
  <c r="O5" i="3"/>
  <c r="N5" i="3"/>
  <c r="M5" i="3"/>
  <c r="L5" i="3"/>
  <c r="I5" i="3"/>
  <c r="H5" i="3"/>
  <c r="G5" i="3"/>
  <c r="B5" i="3"/>
  <c r="C5" i="3" s="1"/>
  <c r="O4" i="3"/>
  <c r="N4" i="3"/>
  <c r="N4" i="1"/>
  <c r="M4" i="3"/>
  <c r="L4" i="3"/>
  <c r="I4" i="3"/>
  <c r="K4" i="3" s="1"/>
  <c r="H4" i="3"/>
  <c r="J4" i="3" s="1"/>
  <c r="G4" i="3"/>
  <c r="D4" i="3"/>
  <c r="F4" i="3" s="1"/>
  <c r="B4" i="3"/>
  <c r="C4" i="3" s="1"/>
  <c r="E4" i="3"/>
  <c r="J391" i="2"/>
  <c r="J384" i="2"/>
  <c r="J383" i="2"/>
  <c r="K381" i="2"/>
  <c r="K380" i="2"/>
  <c r="K379" i="2"/>
  <c r="L378" i="2"/>
  <c r="L377" i="2"/>
  <c r="M377" i="2" s="1"/>
  <c r="J372" i="2"/>
  <c r="K371" i="2"/>
  <c r="K370" i="2"/>
  <c r="K369" i="2"/>
  <c r="J365" i="2"/>
  <c r="K364" i="2"/>
  <c r="K363" i="2"/>
  <c r="K362" i="2"/>
  <c r="J340" i="2"/>
  <c r="J333" i="2"/>
  <c r="J332" i="2"/>
  <c r="K330" i="2"/>
  <c r="K329" i="2"/>
  <c r="K328" i="2"/>
  <c r="L327" i="2"/>
  <c r="M327" i="2"/>
  <c r="L326" i="2"/>
  <c r="M326" i="2" s="1"/>
  <c r="J321" i="2"/>
  <c r="K320" i="2"/>
  <c r="K319" i="2"/>
  <c r="K318" i="2"/>
  <c r="J314" i="2"/>
  <c r="K313" i="2"/>
  <c r="K312" i="2"/>
  <c r="K311" i="2"/>
  <c r="J289" i="2"/>
  <c r="J282" i="2"/>
  <c r="J281" i="2"/>
  <c r="K279" i="2"/>
  <c r="K278" i="2"/>
  <c r="K277" i="2"/>
  <c r="L276" i="2"/>
  <c r="L275" i="2"/>
  <c r="M275" i="2" s="1"/>
  <c r="J270" i="2"/>
  <c r="K269" i="2"/>
  <c r="K268" i="2"/>
  <c r="K267" i="2"/>
  <c r="J263" i="2"/>
  <c r="K262" i="2"/>
  <c r="K261" i="2"/>
  <c r="K260" i="2"/>
  <c r="J238" i="2"/>
  <c r="J231" i="2"/>
  <c r="J230" i="2"/>
  <c r="K228" i="2"/>
  <c r="K227" i="2"/>
  <c r="K226" i="2"/>
  <c r="L225" i="2"/>
  <c r="L224" i="2"/>
  <c r="M224" i="2" s="1"/>
  <c r="J219" i="2"/>
  <c r="K230" i="2"/>
  <c r="K218" i="2"/>
  <c r="K217" i="2"/>
  <c r="K216" i="2"/>
  <c r="J212" i="2"/>
  <c r="K211" i="2"/>
  <c r="K210" i="2"/>
  <c r="K209" i="2"/>
  <c r="J187" i="2"/>
  <c r="J180" i="2"/>
  <c r="J179" i="2"/>
  <c r="K177" i="2"/>
  <c r="K176" i="2"/>
  <c r="K175" i="2"/>
  <c r="L174" i="2"/>
  <c r="M174" i="2" s="1"/>
  <c r="L173" i="2"/>
  <c r="J168" i="2"/>
  <c r="K167" i="2"/>
  <c r="K166" i="2"/>
  <c r="K165" i="2"/>
  <c r="J161" i="2"/>
  <c r="K160" i="2"/>
  <c r="K159" i="2"/>
  <c r="J136" i="2"/>
  <c r="J129" i="2"/>
  <c r="J128" i="2"/>
  <c r="K126" i="2"/>
  <c r="K125" i="2"/>
  <c r="K124" i="2"/>
  <c r="L123" i="2"/>
  <c r="M123" i="2" s="1"/>
  <c r="L122" i="2"/>
  <c r="J117" i="2"/>
  <c r="K116" i="2"/>
  <c r="K115" i="2"/>
  <c r="K114" i="2"/>
  <c r="J110" i="2"/>
  <c r="K109" i="2"/>
  <c r="K108" i="2"/>
  <c r="K107" i="2"/>
  <c r="J85" i="2"/>
  <c r="J78" i="2"/>
  <c r="J77" i="2"/>
  <c r="K75" i="2"/>
  <c r="K74" i="2"/>
  <c r="K73" i="2"/>
  <c r="L72" i="2"/>
  <c r="M72" i="2" s="1"/>
  <c r="L71" i="2"/>
  <c r="M71" i="2" s="1"/>
  <c r="J66" i="2"/>
  <c r="K65" i="2"/>
  <c r="K64" i="2"/>
  <c r="K63" i="2"/>
  <c r="J59" i="2"/>
  <c r="K58" i="2"/>
  <c r="K57" i="2"/>
  <c r="K56" i="2"/>
  <c r="J34" i="2"/>
  <c r="J27" i="2"/>
  <c r="J26" i="2"/>
  <c r="K24" i="2"/>
  <c r="K23" i="2"/>
  <c r="K22" i="2"/>
  <c r="L21" i="2"/>
  <c r="L20" i="2"/>
  <c r="J15" i="2"/>
  <c r="K14" i="2"/>
  <c r="K13" i="2"/>
  <c r="K12" i="2"/>
  <c r="J8" i="2"/>
  <c r="K7" i="2"/>
  <c r="K6" i="2"/>
  <c r="K5" i="2"/>
  <c r="E5" i="3" l="1"/>
  <c r="M378" i="2"/>
  <c r="M276" i="2"/>
  <c r="M173" i="2"/>
  <c r="M21" i="2"/>
  <c r="M225" i="2"/>
  <c r="M122" i="2"/>
  <c r="M20" i="2"/>
</calcChain>
</file>

<file path=xl/sharedStrings.xml><?xml version="1.0" encoding="utf-8"?>
<sst xmlns="http://schemas.openxmlformats.org/spreadsheetml/2006/main" count="613" uniqueCount="61">
  <si>
    <t>Table U2</t>
  </si>
  <si>
    <t>All sectors; detailed consumption by fuel and end use by fuel 2016 to 2018</t>
  </si>
  <si>
    <t>Return to Title page</t>
  </si>
  <si>
    <t>Thousand tonnes of oil equivalent (ktoe)</t>
  </si>
  <si>
    <t>Sector</t>
  </si>
  <si>
    <t>End use</t>
  </si>
  <si>
    <t>Gas</t>
  </si>
  <si>
    <t>Oil</t>
  </si>
  <si>
    <t>Solid fuel</t>
  </si>
  <si>
    <t>Electricity</t>
  </si>
  <si>
    <t>Heat sold</t>
  </si>
  <si>
    <t>Bioenergy &amp; Waste</t>
  </si>
  <si>
    <t>Total</t>
  </si>
  <si>
    <t>Domestic</t>
  </si>
  <si>
    <t>Space heating</t>
  </si>
  <si>
    <t>Water heating</t>
  </si>
  <si>
    <t>Cooking/catering</t>
  </si>
  <si>
    <t>Heat total</t>
  </si>
  <si>
    <t>Lighting and appliances</t>
  </si>
  <si>
    <t>Overall total</t>
  </si>
  <si>
    <t>Services (excl agriculture)</t>
  </si>
  <si>
    <t>Computing</t>
  </si>
  <si>
    <t>Cooling and ventilation</t>
  </si>
  <si>
    <t>Lighting</t>
  </si>
  <si>
    <t>Other</t>
  </si>
  <si>
    <t>Industry</t>
  </si>
  <si>
    <t>High temperature process</t>
  </si>
  <si>
    <t>Low temperature process</t>
  </si>
  <si>
    <t>Drying/separation</t>
  </si>
  <si>
    <t>Unkown (heat)</t>
  </si>
  <si>
    <t>Motors</t>
  </si>
  <si>
    <t>Compressed air</t>
  </si>
  <si>
    <t>Refrigeration</t>
  </si>
  <si>
    <t>Transport</t>
  </si>
  <si>
    <t>Non-heat purposes</t>
  </si>
  <si>
    <t>Process use</t>
  </si>
  <si>
    <t>Non-heat total</t>
  </si>
  <si>
    <t>Overall total excluding transport</t>
  </si>
  <si>
    <t>Table 1.04: Overall energy consumption for heat and other end uses by fuel 2010 to 2017</t>
  </si>
  <si>
    <r>
      <t>Heat sold</t>
    </r>
    <r>
      <rPr>
        <vertAlign val="superscript"/>
        <sz val="10"/>
        <color indexed="8"/>
        <rFont val="Arial"/>
        <family val="2"/>
      </rPr>
      <t>1</t>
    </r>
  </si>
  <si>
    <r>
      <t>Bioenergy &amp; Waste</t>
    </r>
    <r>
      <rPr>
        <vertAlign val="superscript"/>
        <sz val="10"/>
        <color indexed="8"/>
        <rFont val="Arial"/>
        <family val="2"/>
      </rPr>
      <t>1</t>
    </r>
  </si>
  <si>
    <r>
      <t>Service</t>
    </r>
    <r>
      <rPr>
        <vertAlign val="superscript"/>
        <sz val="10"/>
        <color indexed="8"/>
        <rFont val="Arial"/>
        <family val="2"/>
      </rPr>
      <t>2</t>
    </r>
  </si>
  <si>
    <t>Services</t>
  </si>
  <si>
    <t>Industrial</t>
  </si>
  <si>
    <r>
      <t>Industry</t>
    </r>
    <r>
      <rPr>
        <vertAlign val="superscript"/>
        <sz val="10"/>
        <color indexed="8"/>
        <rFont val="Arial"/>
        <family val="2"/>
      </rPr>
      <t>3</t>
    </r>
  </si>
  <si>
    <t>1. Heat Sold and Bioenergy and Waste are now included in this table.  Assumptions have been made that, in the domestic and industry sectors, all uses</t>
  </si>
  <si>
    <t xml:space="preserve">    of these two sources is for space heating.</t>
  </si>
  <si>
    <t>2. Service sector excludes agriculture (total consumption in 2016 was 1,237 ktoe); there is no breakdown of end use for the agriculture sector.</t>
  </si>
  <si>
    <t>3. The industrial total excludes the construction sector and fossil fuels where the final consuming sector is</t>
  </si>
  <si>
    <t xml:space="preserve">    unclassified. There is no breakdown of end use for these construction or unclassified sectors.</t>
  </si>
  <si>
    <t>Source</t>
  </si>
  <si>
    <t>BEIS - secondary analysis of data from the Digest of UK Energy Statistics, Office of National Statistics (Purchases</t>
  </si>
  <si>
    <t>Inquiry) and the Building Research Establishment.</t>
  </si>
  <si>
    <t>Coal</t>
  </si>
  <si>
    <t>Manufactured fuels</t>
  </si>
  <si>
    <t>Petroleum products</t>
  </si>
  <si>
    <t>Bioenergy &amp; wastes</t>
  </si>
  <si>
    <t>Industrial &amp; Commercial</t>
  </si>
  <si>
    <t>Public Sector</t>
  </si>
  <si>
    <t>Agriculture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</si>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</sst>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#,##0_ ;\-#,##0\ 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theme="3" tint="0.39997558519241921"/>
      <name val="Arial"/>
      <family val="2"/>
    </font>
    <font>
      <vertAlign val="superscript"/>
      <sz val="10"/>
      <color indexed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3" applyFont="1"/>
    <xf numFmtId="0" fontId="4" fillId="2" borderId="0" xfId="3" applyFont="1" applyFill="1"/>
    <xf numFmtId="3" fontId="5" fillId="2" borderId="0" xfId="3" applyNumberFormat="1" applyFont="1" applyFill="1"/>
    <xf numFmtId="0" fontId="5" fillId="2" borderId="0" xfId="3" applyFont="1" applyFill="1"/>
    <xf numFmtId="0" fontId="6" fillId="2" borderId="0" xfId="3" applyFont="1" applyFill="1"/>
    <xf numFmtId="0" fontId="8" fillId="2" borderId="1" xfId="4" applyFont="1" applyFill="1" applyBorder="1" applyAlignment="1" applyProtection="1"/>
    <xf numFmtId="3" fontId="9" fillId="2" borderId="0" xfId="1" applyNumberFormat="1" applyFont="1" applyFill="1"/>
    <xf numFmtId="3" fontId="4" fillId="2" borderId="0" xfId="1" applyNumberFormat="1" applyFont="1" applyFill="1"/>
    <xf numFmtId="3" fontId="10" fillId="2" borderId="0" xfId="1" applyNumberFormat="1" applyFont="1" applyFill="1" applyAlignment="1">
      <alignment horizontal="right"/>
    </xf>
    <xf numFmtId="0" fontId="4" fillId="2" borderId="2" xfId="3" applyFont="1" applyFill="1" applyBorder="1"/>
    <xf numFmtId="3" fontId="4" fillId="2" borderId="2" xfId="1" applyNumberFormat="1" applyFont="1" applyFill="1" applyBorder="1"/>
    <xf numFmtId="3" fontId="4" fillId="2" borderId="2" xfId="1" applyNumberFormat="1" applyFont="1" applyFill="1" applyBorder="1" applyAlignment="1">
      <alignment horizontal="right"/>
    </xf>
    <xf numFmtId="3" fontId="4" fillId="2" borderId="0" xfId="1" applyNumberFormat="1" applyFont="1" applyFill="1" applyAlignment="1">
      <alignment horizontal="right"/>
    </xf>
    <xf numFmtId="3" fontId="4" fillId="2" borderId="3" xfId="1" applyNumberFormat="1" applyFont="1" applyFill="1" applyBorder="1"/>
    <xf numFmtId="41" fontId="2" fillId="2" borderId="0" xfId="3" applyNumberFormat="1" applyFont="1" applyFill="1"/>
    <xf numFmtId="1" fontId="4" fillId="2" borderId="0" xfId="3" applyNumberFormat="1" applyFont="1" applyFill="1"/>
    <xf numFmtId="1" fontId="4" fillId="2" borderId="0" xfId="1" applyNumberFormat="1" applyFont="1" applyFill="1" applyAlignment="1">
      <alignment horizontal="left"/>
    </xf>
    <xf numFmtId="3" fontId="4" fillId="2" borderId="7" xfId="1" applyNumberFormat="1" applyFont="1" applyFill="1" applyBorder="1"/>
    <xf numFmtId="41" fontId="2" fillId="2" borderId="7" xfId="1" applyNumberFormat="1" applyFill="1" applyBorder="1"/>
    <xf numFmtId="1" fontId="4" fillId="2" borderId="7" xfId="1" applyNumberFormat="1" applyFont="1" applyFill="1" applyBorder="1" applyAlignment="1">
      <alignment horizontal="left"/>
    </xf>
    <xf numFmtId="41" fontId="2" fillId="2" borderId="7" xfId="3" applyNumberFormat="1" applyFont="1" applyFill="1" applyBorder="1"/>
    <xf numFmtId="1" fontId="4" fillId="2" borderId="8" xfId="1" applyNumberFormat="1" applyFont="1" applyFill="1" applyBorder="1" applyAlignment="1">
      <alignment horizontal="left"/>
    </xf>
    <xf numFmtId="41" fontId="2" fillId="2" borderId="8" xfId="3" applyNumberFormat="1" applyFont="1" applyFill="1" applyBorder="1" applyAlignment="1">
      <alignment horizontal="right"/>
    </xf>
    <xf numFmtId="41" fontId="2" fillId="2" borderId="8" xfId="3" applyNumberFormat="1" applyFont="1" applyFill="1" applyBorder="1"/>
    <xf numFmtId="1" fontId="4" fillId="2" borderId="9" xfId="1" applyNumberFormat="1" applyFont="1" applyFill="1" applyBorder="1" applyAlignment="1">
      <alignment horizontal="left"/>
    </xf>
    <xf numFmtId="41" fontId="2" fillId="2" borderId="9" xfId="3" applyNumberFormat="1" applyFont="1" applyFill="1" applyBorder="1"/>
    <xf numFmtId="3" fontId="4" fillId="2" borderId="0" xfId="1" applyNumberFormat="1" applyFont="1" applyFill="1" applyAlignment="1">
      <alignment horizontal="left"/>
    </xf>
    <xf numFmtId="41" fontId="2" fillId="2" borderId="0" xfId="1" applyNumberFormat="1" applyFill="1"/>
    <xf numFmtId="41" fontId="2" fillId="0" borderId="0" xfId="1" applyNumberFormat="1"/>
    <xf numFmtId="3" fontId="4" fillId="2" borderId="10" xfId="1" applyNumberFormat="1" applyFont="1" applyFill="1" applyBorder="1"/>
    <xf numFmtId="41" fontId="2" fillId="2" borderId="10" xfId="1" applyNumberFormat="1" applyFill="1" applyBorder="1" applyAlignment="1">
      <alignment horizontal="right"/>
    </xf>
    <xf numFmtId="41" fontId="2" fillId="2" borderId="10" xfId="1" applyNumberFormat="1" applyFill="1" applyBorder="1"/>
    <xf numFmtId="164" fontId="2" fillId="2" borderId="10" xfId="1" applyNumberFormat="1" applyFill="1" applyBorder="1"/>
    <xf numFmtId="1" fontId="4" fillId="2" borderId="1" xfId="1" applyNumberFormat="1" applyFont="1" applyFill="1" applyBorder="1" applyAlignment="1">
      <alignment horizontal="left"/>
    </xf>
    <xf numFmtId="1" fontId="4" fillId="2" borderId="10" xfId="1" applyNumberFormat="1" applyFont="1" applyFill="1" applyBorder="1" applyAlignment="1">
      <alignment horizontal="left"/>
    </xf>
    <xf numFmtId="41" fontId="2" fillId="2" borderId="10" xfId="3" applyNumberFormat="1" applyFont="1" applyFill="1" applyBorder="1"/>
    <xf numFmtId="1" fontId="4" fillId="2" borderId="11" xfId="1" applyNumberFormat="1" applyFont="1" applyFill="1" applyBorder="1" applyAlignment="1">
      <alignment horizontal="left"/>
    </xf>
    <xf numFmtId="41" fontId="2" fillId="2" borderId="11" xfId="3" applyNumberFormat="1" applyFont="1" applyFill="1" applyBorder="1"/>
    <xf numFmtId="41" fontId="4" fillId="2" borderId="0" xfId="1" applyNumberFormat="1" applyFont="1" applyFill="1"/>
    <xf numFmtId="43" fontId="5" fillId="2" borderId="0" xfId="3" applyNumberFormat="1" applyFont="1" applyFill="1"/>
    <xf numFmtId="0" fontId="6" fillId="2" borderId="0" xfId="5" applyFont="1" applyFill="1"/>
    <xf numFmtId="0" fontId="4" fillId="2" borderId="0" xfId="5" applyFont="1" applyFill="1"/>
    <xf numFmtId="3" fontId="5" fillId="2" borderId="0" xfId="5" applyNumberFormat="1" applyFont="1" applyFill="1" applyBorder="1"/>
    <xf numFmtId="0" fontId="5" fillId="2" borderId="0" xfId="5" applyFont="1" applyFill="1" applyBorder="1"/>
    <xf numFmtId="0" fontId="5" fillId="2" borderId="0" xfId="5" applyFont="1" applyFill="1"/>
    <xf numFmtId="3" fontId="9" fillId="2" borderId="0" xfId="6" applyNumberFormat="1" applyFont="1" applyFill="1" applyBorder="1"/>
    <xf numFmtId="3" fontId="4" fillId="2" borderId="0" xfId="6" applyNumberFormat="1" applyFont="1" applyFill="1" applyBorder="1"/>
    <xf numFmtId="3" fontId="4" fillId="2" borderId="0" xfId="6" applyNumberFormat="1" applyFont="1" applyFill="1" applyBorder="1" applyAlignment="1">
      <alignment horizontal="right"/>
    </xf>
    <xf numFmtId="0" fontId="4" fillId="2" borderId="2" xfId="5" applyFont="1" applyFill="1" applyBorder="1"/>
    <xf numFmtId="3" fontId="4" fillId="2" borderId="2" xfId="6" applyNumberFormat="1" applyFont="1" applyFill="1" applyBorder="1"/>
    <xf numFmtId="3" fontId="4" fillId="2" borderId="2" xfId="6" applyNumberFormat="1" applyFont="1" applyFill="1" applyBorder="1" applyAlignment="1">
      <alignment horizontal="right"/>
    </xf>
    <xf numFmtId="3" fontId="4" fillId="2" borderId="3" xfId="6" applyNumberFormat="1" applyFont="1" applyFill="1" applyBorder="1"/>
    <xf numFmtId="41" fontId="2" fillId="2" borderId="0" xfId="5" applyNumberFormat="1" applyFont="1" applyFill="1"/>
    <xf numFmtId="165" fontId="4" fillId="2" borderId="0" xfId="2" applyNumberFormat="1" applyFont="1" applyFill="1" applyBorder="1" applyAlignment="1">
      <alignment horizontal="right"/>
    </xf>
    <xf numFmtId="9" fontId="5" fillId="2" borderId="0" xfId="2" applyFont="1" applyFill="1" applyBorder="1"/>
    <xf numFmtId="1" fontId="4" fillId="2" borderId="0" xfId="5" applyNumberFormat="1" applyFont="1" applyFill="1"/>
    <xf numFmtId="1" fontId="4" fillId="2" borderId="0" xfId="6" applyNumberFormat="1" applyFont="1" applyFill="1" applyAlignment="1">
      <alignment horizontal="left"/>
    </xf>
    <xf numFmtId="9" fontId="5" fillId="2" borderId="0" xfId="2" applyNumberFormat="1" applyFont="1" applyFill="1" applyBorder="1"/>
    <xf numFmtId="3" fontId="4" fillId="2" borderId="7" xfId="6" applyNumberFormat="1" applyFont="1" applyFill="1" applyBorder="1"/>
    <xf numFmtId="41" fontId="2" fillId="2" borderId="7" xfId="6" applyNumberFormat="1" applyFont="1" applyFill="1" applyBorder="1"/>
    <xf numFmtId="165" fontId="5" fillId="2" borderId="0" xfId="2" applyNumberFormat="1" applyFont="1" applyFill="1" applyBorder="1"/>
    <xf numFmtId="1" fontId="4" fillId="2" borderId="7" xfId="6" applyNumberFormat="1" applyFont="1" applyFill="1" applyBorder="1" applyAlignment="1">
      <alignment horizontal="left"/>
    </xf>
    <xf numFmtId="41" fontId="2" fillId="2" borderId="7" xfId="5" applyNumberFormat="1" applyFont="1" applyFill="1" applyBorder="1"/>
    <xf numFmtId="1" fontId="4" fillId="2" borderId="0" xfId="6" applyNumberFormat="1" applyFont="1" applyFill="1" applyBorder="1" applyAlignment="1">
      <alignment horizontal="left"/>
    </xf>
    <xf numFmtId="41" fontId="2" fillId="2" borderId="0" xfId="5" applyNumberFormat="1" applyFont="1" applyFill="1" applyBorder="1"/>
    <xf numFmtId="1" fontId="4" fillId="2" borderId="8" xfId="6" applyNumberFormat="1" applyFont="1" applyFill="1" applyBorder="1" applyAlignment="1">
      <alignment horizontal="left"/>
    </xf>
    <xf numFmtId="41" fontId="2" fillId="2" borderId="8" xfId="5" applyNumberFormat="1" applyFont="1" applyFill="1" applyBorder="1" applyAlignment="1">
      <alignment horizontal="right"/>
    </xf>
    <xf numFmtId="41" fontId="2" fillId="2" borderId="8" xfId="5" applyNumberFormat="1" applyFont="1" applyFill="1" applyBorder="1"/>
    <xf numFmtId="1" fontId="4" fillId="2" borderId="0" xfId="5" applyNumberFormat="1" applyFont="1" applyFill="1" applyBorder="1"/>
    <xf numFmtId="41" fontId="5" fillId="2" borderId="0" xfId="5" applyNumberFormat="1" applyFont="1" applyFill="1" applyBorder="1"/>
    <xf numFmtId="1" fontId="4" fillId="2" borderId="9" xfId="6" applyNumberFormat="1" applyFont="1" applyFill="1" applyBorder="1" applyAlignment="1">
      <alignment horizontal="left"/>
    </xf>
    <xf numFmtId="41" fontId="2" fillId="2" borderId="9" xfId="5" applyNumberFormat="1" applyFont="1" applyFill="1" applyBorder="1"/>
    <xf numFmtId="3" fontId="4" fillId="2" borderId="0" xfId="6" applyNumberFormat="1" applyFont="1" applyFill="1" applyBorder="1" applyAlignment="1">
      <alignment horizontal="left"/>
    </xf>
    <xf numFmtId="41" fontId="2" fillId="2" borderId="0" xfId="6" applyNumberFormat="1" applyFont="1" applyFill="1" applyBorder="1"/>
    <xf numFmtId="41" fontId="2" fillId="0" borderId="0" xfId="6" applyNumberFormat="1" applyFont="1" applyFill="1" applyBorder="1"/>
    <xf numFmtId="3" fontId="4" fillId="2" borderId="0" xfId="6" applyNumberFormat="1" applyFont="1" applyFill="1" applyAlignment="1">
      <alignment horizontal="left"/>
    </xf>
    <xf numFmtId="41" fontId="2" fillId="2" borderId="0" xfId="6" applyNumberFormat="1" applyFont="1" applyFill="1"/>
    <xf numFmtId="165" fontId="5" fillId="2" borderId="0" xfId="2" applyNumberFormat="1" applyFont="1" applyFill="1" applyBorder="1" applyAlignment="1">
      <alignment horizontal="right"/>
    </xf>
    <xf numFmtId="3" fontId="4" fillId="2" borderId="10" xfId="6" applyNumberFormat="1" applyFont="1" applyFill="1" applyBorder="1"/>
    <xf numFmtId="41" fontId="2" fillId="2" borderId="10" xfId="6" applyNumberFormat="1" applyFont="1" applyFill="1" applyBorder="1" applyAlignment="1">
      <alignment horizontal="right"/>
    </xf>
    <xf numFmtId="41" fontId="2" fillId="2" borderId="10" xfId="6" applyNumberFormat="1" applyFont="1" applyFill="1" applyBorder="1"/>
    <xf numFmtId="164" fontId="2" fillId="2" borderId="10" xfId="6" applyNumberFormat="1" applyFont="1" applyFill="1" applyBorder="1"/>
    <xf numFmtId="1" fontId="4" fillId="2" borderId="1" xfId="6" applyNumberFormat="1" applyFont="1" applyFill="1" applyBorder="1" applyAlignment="1">
      <alignment horizontal="left"/>
    </xf>
    <xf numFmtId="1" fontId="4" fillId="2" borderId="10" xfId="6" applyNumberFormat="1" applyFont="1" applyFill="1" applyBorder="1" applyAlignment="1">
      <alignment horizontal="left"/>
    </xf>
    <xf numFmtId="41" fontId="2" fillId="2" borderId="10" xfId="5" applyNumberFormat="1" applyFont="1" applyFill="1" applyBorder="1"/>
    <xf numFmtId="1" fontId="4" fillId="2" borderId="11" xfId="6" applyNumberFormat="1" applyFont="1" applyFill="1" applyBorder="1" applyAlignment="1">
      <alignment horizontal="left"/>
    </xf>
    <xf numFmtId="41" fontId="2" fillId="2" borderId="11" xfId="5" applyNumberFormat="1" applyFont="1" applyFill="1" applyBorder="1"/>
    <xf numFmtId="3" fontId="5" fillId="2" borderId="0" xfId="5" applyNumberFormat="1" applyFont="1" applyFill="1"/>
    <xf numFmtId="41" fontId="4" fillId="2" borderId="0" xfId="6" applyNumberFormat="1" applyFont="1" applyFill="1" applyBorder="1"/>
    <xf numFmtId="0" fontId="4" fillId="2" borderId="0" xfId="5" applyFont="1" applyFill="1" applyBorder="1"/>
    <xf numFmtId="1" fontId="10" fillId="2" borderId="0" xfId="6" applyNumberFormat="1" applyFont="1" applyFill="1" applyBorder="1" applyAlignment="1">
      <alignment horizontal="left" vertical="center"/>
    </xf>
    <xf numFmtId="41" fontId="0" fillId="2" borderId="0" xfId="6" applyNumberFormat="1" applyFont="1" applyFill="1"/>
    <xf numFmtId="41" fontId="2" fillId="2" borderId="0" xfId="6" applyNumberFormat="1" applyFont="1" applyFill="1" applyAlignment="1">
      <alignment horizontal="right"/>
    </xf>
    <xf numFmtId="41" fontId="2" fillId="2" borderId="7" xfId="6" applyNumberFormat="1" applyFont="1" applyFill="1" applyBorder="1" applyAlignment="1">
      <alignment horizontal="right"/>
    </xf>
    <xf numFmtId="41" fontId="2" fillId="2" borderId="0" xfId="6" applyNumberFormat="1" applyFont="1" applyFill="1" applyBorder="1" applyAlignment="1">
      <alignment horizontal="right"/>
    </xf>
    <xf numFmtId="3" fontId="4" fillId="2" borderId="0" xfId="5" applyNumberFormat="1" applyFont="1" applyFill="1" applyBorder="1"/>
    <xf numFmtId="41" fontId="2" fillId="2" borderId="10" xfId="5" applyNumberFormat="1" applyFont="1" applyFill="1" applyBorder="1" applyAlignment="1">
      <alignment horizontal="right"/>
    </xf>
    <xf numFmtId="1" fontId="13" fillId="2" borderId="0" xfId="3" applyNumberFormat="1" applyFont="1" applyFill="1" applyBorder="1"/>
    <xf numFmtId="0" fontId="13" fillId="2" borderId="0" xfId="5" applyFont="1" applyFill="1"/>
    <xf numFmtId="3" fontId="13" fillId="2" borderId="0" xfId="5" applyNumberFormat="1" applyFont="1" applyFill="1"/>
    <xf numFmtId="0" fontId="13" fillId="2" borderId="0" xfId="3" applyFont="1" applyFill="1"/>
    <xf numFmtId="1" fontId="14" fillId="2" borderId="0" xfId="3" applyNumberFormat="1" applyFont="1" applyFill="1" applyBorder="1"/>
    <xf numFmtId="0" fontId="15" fillId="2" borderId="0" xfId="3" applyFont="1" applyFill="1"/>
    <xf numFmtId="0" fontId="1" fillId="0" borderId="0" xfId="7"/>
    <xf numFmtId="0" fontId="1" fillId="0" borderId="0" xfId="7" applyAlignment="1">
      <alignment wrapText="1"/>
    </xf>
    <xf numFmtId="165" fontId="0" fillId="0" borderId="0" xfId="8" applyNumberFormat="1" applyFont="1"/>
    <xf numFmtId="0" fontId="0" fillId="0" borderId="0" xfId="7" applyFont="1" applyAlignment="1">
      <alignment wrapText="1"/>
    </xf>
    <xf numFmtId="0" fontId="1" fillId="3" borderId="0" xfId="7" applyFill="1"/>
    <xf numFmtId="165" fontId="1" fillId="3" borderId="0" xfId="2" applyNumberFormat="1" applyFont="1" applyFill="1" applyAlignment="1">
      <alignment wrapText="1"/>
    </xf>
    <xf numFmtId="165" fontId="0" fillId="3" borderId="0" xfId="8" applyNumberFormat="1" applyFont="1" applyFill="1"/>
    <xf numFmtId="1" fontId="11" fillId="2" borderId="4" xfId="1" applyNumberFormat="1" applyFont="1" applyFill="1" applyBorder="1" applyAlignment="1">
      <alignment horizontal="center"/>
    </xf>
    <xf numFmtId="1" fontId="11" fillId="0" borderId="5" xfId="3" applyNumberFormat="1" applyFont="1" applyBorder="1" applyAlignment="1">
      <alignment horizontal="center"/>
    </xf>
    <xf numFmtId="1" fontId="11" fillId="0" borderId="6" xfId="3" applyNumberFormat="1" applyFont="1" applyBorder="1" applyAlignment="1">
      <alignment horizontal="center"/>
    </xf>
    <xf numFmtId="1" fontId="11" fillId="2" borderId="4" xfId="6" applyNumberFormat="1" applyFont="1" applyFill="1" applyBorder="1" applyAlignment="1">
      <alignment horizontal="center"/>
    </xf>
    <xf numFmtId="1" fontId="11" fillId="0" borderId="5" xfId="5" applyNumberFormat="1" applyFont="1" applyBorder="1" applyAlignment="1">
      <alignment horizontal="center"/>
    </xf>
    <xf numFmtId="1" fontId="11" fillId="0" borderId="6" xfId="5" applyNumberFormat="1" applyFont="1" applyBorder="1" applyAlignment="1">
      <alignment horizontal="center"/>
    </xf>
  </cellXfs>
  <cellStyles count="9">
    <cellStyle name="Comma" xfId="1" builtinId="3"/>
    <cellStyle name="Comma 2" xfId="6" xr:uid="{00000000-0005-0000-0000-000001000000}"/>
    <cellStyle name="Hyperlink" xfId="4" builtinId="8"/>
    <cellStyle name="Normal" xfId="0" builtinId="0"/>
    <cellStyle name="Normal 11" xfId="3" xr:uid="{00000000-0005-0000-0000-000004000000}"/>
    <cellStyle name="Normal 149" xfId="7" xr:uid="{00000000-0005-0000-0000-000005000000}"/>
    <cellStyle name="Normal 2" xfId="5" xr:uid="{00000000-0005-0000-0000-000006000000}"/>
    <cellStyle name="Percent" xfId="2" builtinId="5"/>
    <cellStyle name="Percent 2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N163"/>
  <sheetViews>
    <sheetView zoomScale="70" zoomScaleNormal="70" zoomScaleSheetLayoutView="100" workbookViewId="0">
      <pane xSplit="2" ySplit="5" topLeftCell="C90" activePane="bottomRight" state="frozen"/>
      <selection activeCell="AN42" sqref="AN42"/>
      <selection pane="topRight" activeCell="AN42" sqref="AN42"/>
      <selection pane="bottomLeft" activeCell="AN42" sqref="AN42"/>
      <selection pane="bottomRight" activeCell="A110" sqref="A110:XFD110"/>
    </sheetView>
  </sheetViews>
  <sheetFormatPr defaultColWidth="9.1796875" defaultRowHeight="12.5" x14ac:dyDescent="0.25"/>
  <cols>
    <col min="1" max="1" width="22.81640625" style="4" customWidth="1"/>
    <col min="2" max="2" width="28.81640625" style="4" customWidth="1"/>
    <col min="3" max="3" width="13" style="4" customWidth="1"/>
    <col min="4" max="4" width="10.26953125" style="4" bestFit="1" customWidth="1"/>
    <col min="5" max="5" width="13" style="4" customWidth="1"/>
    <col min="6" max="7" width="12.1796875" style="4" customWidth="1"/>
    <col min="8" max="8" width="21" style="4" customWidth="1"/>
    <col min="9" max="9" width="11.1796875" style="4" customWidth="1"/>
    <col min="10" max="10" width="9.1796875" style="3"/>
    <col min="11" max="11" width="9.1796875" style="4" customWidth="1"/>
    <col min="12" max="16384" width="9.1796875" style="4"/>
  </cols>
  <sheetData>
    <row r="1" spans="1:14" ht="18.7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8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4" ht="18.75" customHeight="1" x14ac:dyDescent="0.35">
      <c r="A3" s="5"/>
      <c r="B3" s="2"/>
      <c r="C3" s="2"/>
      <c r="D3" s="2"/>
      <c r="E3" s="2"/>
      <c r="F3" s="2"/>
      <c r="G3" s="2"/>
      <c r="H3" s="2"/>
      <c r="I3" s="2"/>
    </row>
    <row r="4" spans="1:14" ht="13.5" thickBot="1" x14ac:dyDescent="0.35">
      <c r="A4" s="6" t="s">
        <v>2</v>
      </c>
      <c r="B4" s="7"/>
      <c r="C4" s="8"/>
      <c r="D4" s="8"/>
      <c r="E4" s="8"/>
      <c r="F4" s="8"/>
      <c r="G4" s="8"/>
      <c r="H4" s="8"/>
      <c r="I4" s="9" t="s">
        <v>3</v>
      </c>
      <c r="N4" s="4" t="str">
        <f>('Table U2'!C5)</f>
        <v>Gas</v>
      </c>
    </row>
    <row r="5" spans="1:14" ht="15" customHeight="1" thickTop="1" thickBot="1" x14ac:dyDescent="0.3">
      <c r="A5" s="10" t="s">
        <v>4</v>
      </c>
      <c r="B5" s="11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K5" s="13"/>
    </row>
    <row r="6" spans="1:14" ht="15" customHeight="1" thickBot="1" x14ac:dyDescent="0.35">
      <c r="A6" s="2"/>
      <c r="B6" s="14"/>
      <c r="C6" s="111">
        <v>2018</v>
      </c>
      <c r="D6" s="112"/>
      <c r="E6" s="112"/>
      <c r="F6" s="112"/>
      <c r="G6" s="112"/>
      <c r="H6" s="112"/>
      <c r="I6" s="113"/>
      <c r="K6" s="13"/>
    </row>
    <row r="7" spans="1:14" ht="15" customHeight="1" x14ac:dyDescent="0.25">
      <c r="A7" s="2" t="s">
        <v>13</v>
      </c>
      <c r="B7" s="2" t="s">
        <v>14</v>
      </c>
      <c r="C7" s="15">
        <v>20569.582457572895</v>
      </c>
      <c r="D7" s="15">
        <v>2004.8066721536482</v>
      </c>
      <c r="E7" s="15">
        <v>504.29950861790707</v>
      </c>
      <c r="F7" s="15">
        <v>1564.2690813705422</v>
      </c>
      <c r="G7" s="15">
        <v>260.44203527052508</v>
      </c>
      <c r="H7" s="15">
        <v>2240.1046235439767</v>
      </c>
      <c r="I7" s="15">
        <v>27143.504378529491</v>
      </c>
      <c r="K7" s="13"/>
    </row>
    <row r="8" spans="1:14" ht="15" customHeight="1" x14ac:dyDescent="0.25">
      <c r="A8" s="16"/>
      <c r="B8" s="17" t="s">
        <v>15</v>
      </c>
      <c r="C8" s="15">
        <v>6014.2806509722495</v>
      </c>
      <c r="D8" s="15">
        <v>472.36098641052888</v>
      </c>
      <c r="E8" s="15">
        <v>21.071316958356164</v>
      </c>
      <c r="F8" s="15">
        <v>403.83031043883199</v>
      </c>
      <c r="G8" s="15"/>
      <c r="H8" s="15">
        <v>128.42839541360067</v>
      </c>
      <c r="I8" s="15">
        <v>7039.9716601935679</v>
      </c>
      <c r="K8" s="13"/>
    </row>
    <row r="9" spans="1:14" ht="15" customHeight="1" x14ac:dyDescent="0.25">
      <c r="A9" s="16"/>
      <c r="B9" s="17" t="s">
        <v>16</v>
      </c>
      <c r="C9" s="15">
        <v>617.16256112961537</v>
      </c>
      <c r="D9" s="15">
        <v>0</v>
      </c>
      <c r="E9" s="15">
        <v>0</v>
      </c>
      <c r="F9" s="15">
        <v>490.7636296922193</v>
      </c>
      <c r="G9" s="15"/>
      <c r="H9" s="15">
        <v>0</v>
      </c>
      <c r="I9" s="15">
        <v>1107.9261908218346</v>
      </c>
      <c r="K9" s="13"/>
    </row>
    <row r="10" spans="1:14" ht="15" customHeight="1" x14ac:dyDescent="0.25">
      <c r="A10" s="16"/>
      <c r="B10" s="18" t="s">
        <v>17</v>
      </c>
      <c r="C10" s="19">
        <v>27201.02566967476</v>
      </c>
      <c r="D10" s="19">
        <v>2477.1676585641771</v>
      </c>
      <c r="E10" s="19">
        <v>525.3708255762632</v>
      </c>
      <c r="F10" s="19">
        <v>2458.8630215015933</v>
      </c>
      <c r="G10" s="19">
        <v>260.44203527052508</v>
      </c>
      <c r="H10" s="19">
        <v>2368.5330189575775</v>
      </c>
      <c r="I10" s="19">
        <v>35291.402229544896</v>
      </c>
      <c r="K10" s="13"/>
    </row>
    <row r="11" spans="1:14" ht="15" customHeight="1" x14ac:dyDescent="0.25">
      <c r="A11" s="16"/>
      <c r="B11" s="17" t="s">
        <v>18</v>
      </c>
      <c r="C11" s="15">
        <v>0</v>
      </c>
      <c r="D11" s="15">
        <v>0</v>
      </c>
      <c r="E11" s="15">
        <v>0</v>
      </c>
      <c r="F11" s="15">
        <v>6575.0618942145757</v>
      </c>
      <c r="G11" s="15">
        <v>0</v>
      </c>
      <c r="H11" s="15">
        <v>0</v>
      </c>
      <c r="I11" s="15">
        <v>6575.0618942145757</v>
      </c>
      <c r="K11" s="13"/>
    </row>
    <row r="12" spans="1:14" ht="15" customHeight="1" x14ac:dyDescent="0.25">
      <c r="A12" s="16"/>
      <c r="B12" s="17" t="s">
        <v>19</v>
      </c>
      <c r="C12" s="15">
        <v>27201.02566967476</v>
      </c>
      <c r="D12" s="15">
        <v>2477.1676585641771</v>
      </c>
      <c r="E12" s="15">
        <v>525.3708255762632</v>
      </c>
      <c r="F12" s="15">
        <v>9033.9249157161685</v>
      </c>
      <c r="G12" s="15">
        <v>260.44203527052508</v>
      </c>
      <c r="H12" s="15">
        <v>2368.5330189575775</v>
      </c>
      <c r="I12" s="15">
        <v>41866.46412375947</v>
      </c>
      <c r="K12" s="13"/>
    </row>
    <row r="13" spans="1:14" ht="15" customHeight="1" x14ac:dyDescent="0.25">
      <c r="A13" s="16"/>
      <c r="B13" s="20"/>
      <c r="C13" s="21"/>
      <c r="D13" s="21"/>
      <c r="E13" s="21"/>
      <c r="F13" s="21"/>
      <c r="G13" s="21"/>
      <c r="H13" s="21"/>
      <c r="I13" s="21"/>
      <c r="K13" s="13"/>
    </row>
    <row r="14" spans="1:14" ht="15" customHeight="1" x14ac:dyDescent="0.25">
      <c r="A14" s="16" t="s">
        <v>20</v>
      </c>
      <c r="B14" s="17" t="s">
        <v>14</v>
      </c>
      <c r="C14" s="15">
        <v>6044.3723973623692</v>
      </c>
      <c r="D14" s="15">
        <v>1598.4612985354374</v>
      </c>
      <c r="E14" s="15">
        <v>0</v>
      </c>
      <c r="F14" s="15">
        <v>763.47806837838584</v>
      </c>
      <c r="G14" s="15">
        <v>267.26877239263371</v>
      </c>
      <c r="H14" s="15">
        <v>857.22604836781943</v>
      </c>
      <c r="I14" s="15">
        <v>9530.8065850366474</v>
      </c>
      <c r="K14" s="13"/>
    </row>
    <row r="15" spans="1:14" ht="15" customHeight="1" x14ac:dyDescent="0.25">
      <c r="A15" s="16"/>
      <c r="B15" s="17" t="s">
        <v>15</v>
      </c>
      <c r="C15" s="15">
        <v>802.28036649170519</v>
      </c>
      <c r="D15" s="15">
        <v>256.45972071697963</v>
      </c>
      <c r="E15" s="15">
        <v>0</v>
      </c>
      <c r="F15" s="15">
        <v>162.02586395470115</v>
      </c>
      <c r="G15" s="15">
        <v>17.660004171546273</v>
      </c>
      <c r="H15" s="15">
        <v>110.99437354091648</v>
      </c>
      <c r="I15" s="15">
        <v>1349.4203288758488</v>
      </c>
      <c r="K15" s="13"/>
    </row>
    <row r="16" spans="1:14" ht="15" customHeight="1" x14ac:dyDescent="0.25">
      <c r="A16" s="16"/>
      <c r="B16" s="17" t="s">
        <v>16</v>
      </c>
      <c r="C16" s="15">
        <v>586.74358345205417</v>
      </c>
      <c r="D16" s="15">
        <v>800.61761409480323</v>
      </c>
      <c r="E16" s="15">
        <v>0</v>
      </c>
      <c r="F16" s="15">
        <v>761.06696652864696</v>
      </c>
      <c r="G16" s="15">
        <v>0.39169961064548392</v>
      </c>
      <c r="H16" s="15">
        <v>0</v>
      </c>
      <c r="I16" s="15">
        <v>2148.8198636861498</v>
      </c>
      <c r="K16" s="13"/>
    </row>
    <row r="17" spans="1:11" ht="15" customHeight="1" x14ac:dyDescent="0.25">
      <c r="A17" s="16"/>
      <c r="B17" s="18" t="s">
        <v>17</v>
      </c>
      <c r="C17" s="19">
        <v>7433.3963473061285</v>
      </c>
      <c r="D17" s="19">
        <v>2655.5386333472202</v>
      </c>
      <c r="E17" s="19">
        <v>0</v>
      </c>
      <c r="F17" s="19">
        <v>1686.5708988617339</v>
      </c>
      <c r="G17" s="19">
        <v>285.3204761748255</v>
      </c>
      <c r="H17" s="19">
        <v>968.22042190873594</v>
      </c>
      <c r="I17" s="19">
        <v>13029.046777598644</v>
      </c>
      <c r="K17" s="13"/>
    </row>
    <row r="18" spans="1:11" ht="15" customHeight="1" x14ac:dyDescent="0.25">
      <c r="A18" s="16"/>
      <c r="B18" s="17" t="s">
        <v>21</v>
      </c>
      <c r="C18" s="15">
        <v>0</v>
      </c>
      <c r="D18" s="15">
        <v>0</v>
      </c>
      <c r="E18" s="15">
        <v>0</v>
      </c>
      <c r="F18" s="15">
        <v>825.06300045863441</v>
      </c>
      <c r="G18" s="15">
        <v>0</v>
      </c>
      <c r="H18" s="15">
        <v>0</v>
      </c>
      <c r="I18" s="15">
        <v>825.06300045863441</v>
      </c>
      <c r="K18" s="13"/>
    </row>
    <row r="19" spans="1:11" ht="15" customHeight="1" x14ac:dyDescent="0.25">
      <c r="A19" s="16"/>
      <c r="B19" s="17" t="s">
        <v>22</v>
      </c>
      <c r="C19" s="15">
        <v>2.5180974075091322</v>
      </c>
      <c r="D19" s="15">
        <v>42.831756122335712</v>
      </c>
      <c r="E19" s="15">
        <v>0</v>
      </c>
      <c r="F19" s="15">
        <v>1063.6496969099535</v>
      </c>
      <c r="G19" s="15">
        <v>5.1948608978213649E-2</v>
      </c>
      <c r="H19" s="15">
        <v>0</v>
      </c>
      <c r="I19" s="15">
        <v>1109.0514990487766</v>
      </c>
      <c r="K19" s="13"/>
    </row>
    <row r="20" spans="1:11" ht="15" customHeight="1" x14ac:dyDescent="0.25">
      <c r="A20" s="16"/>
      <c r="B20" s="17" t="s">
        <v>23</v>
      </c>
      <c r="C20" s="15">
        <v>0</v>
      </c>
      <c r="D20" s="15">
        <v>0</v>
      </c>
      <c r="E20" s="15">
        <v>0</v>
      </c>
      <c r="F20" s="15">
        <v>1811.7342009429069</v>
      </c>
      <c r="G20" s="15">
        <v>0</v>
      </c>
      <c r="H20" s="15">
        <v>0</v>
      </c>
      <c r="I20" s="15">
        <v>1811.7342009429069</v>
      </c>
      <c r="K20" s="13"/>
    </row>
    <row r="21" spans="1:11" ht="15" customHeight="1" x14ac:dyDescent="0.25">
      <c r="A21" s="16"/>
      <c r="B21" s="22" t="s">
        <v>24</v>
      </c>
      <c r="C21" s="23">
        <v>613.85214356664721</v>
      </c>
      <c r="D21" s="23">
        <v>62.256319584291063</v>
      </c>
      <c r="E21" s="23">
        <v>0</v>
      </c>
      <c r="F21" s="23">
        <v>2545.6375078064161</v>
      </c>
      <c r="G21" s="23">
        <v>40.460367117520867</v>
      </c>
      <c r="H21" s="23">
        <v>184.82544153251462</v>
      </c>
      <c r="I21" s="24">
        <v>3447.03177960739</v>
      </c>
      <c r="K21" s="13"/>
    </row>
    <row r="22" spans="1:11" ht="15" customHeight="1" x14ac:dyDescent="0.25">
      <c r="A22" s="16"/>
      <c r="B22" s="17" t="s">
        <v>19</v>
      </c>
      <c r="C22" s="15">
        <v>8049.7665882802849</v>
      </c>
      <c r="D22" s="15">
        <v>2760.6267090538468</v>
      </c>
      <c r="E22" s="15">
        <v>0</v>
      </c>
      <c r="F22" s="15">
        <v>7932.6553049796439</v>
      </c>
      <c r="G22" s="15">
        <v>325.83279190132458</v>
      </c>
      <c r="H22" s="15">
        <v>1153.0458634412505</v>
      </c>
      <c r="I22" s="15">
        <v>20221.927257656353</v>
      </c>
      <c r="K22" s="13"/>
    </row>
    <row r="23" spans="1:11" ht="15" customHeight="1" x14ac:dyDescent="0.25">
      <c r="A23" s="17"/>
      <c r="B23" s="25"/>
      <c r="C23" s="26"/>
      <c r="D23" s="26"/>
      <c r="E23" s="26"/>
      <c r="F23" s="26"/>
      <c r="G23" s="26"/>
      <c r="H23" s="26"/>
      <c r="I23" s="26"/>
      <c r="K23" s="13"/>
    </row>
    <row r="24" spans="1:11" ht="15" customHeight="1" x14ac:dyDescent="0.25">
      <c r="A24" s="17" t="s">
        <v>25</v>
      </c>
      <c r="B24" s="17" t="s">
        <v>14</v>
      </c>
      <c r="C24" s="15">
        <v>1015.8505703165828</v>
      </c>
      <c r="D24" s="15">
        <v>112.75540651183994</v>
      </c>
      <c r="E24" s="15">
        <v>115.26571618159615</v>
      </c>
      <c r="F24" s="15">
        <v>628.33512653902085</v>
      </c>
      <c r="G24" s="15">
        <v>0</v>
      </c>
      <c r="H24" s="15">
        <v>0</v>
      </c>
      <c r="I24" s="15">
        <v>1872.2068195490397</v>
      </c>
      <c r="K24" s="13"/>
    </row>
    <row r="25" spans="1:11" ht="15" customHeight="1" x14ac:dyDescent="0.25">
      <c r="A25" s="2"/>
      <c r="B25" s="27" t="s">
        <v>26</v>
      </c>
      <c r="C25" s="28">
        <v>1900.5019231580361</v>
      </c>
      <c r="D25" s="28">
        <v>179.36164392923169</v>
      </c>
      <c r="E25" s="28">
        <v>593.62183842667048</v>
      </c>
      <c r="F25" s="28">
        <v>803.41902872662718</v>
      </c>
      <c r="G25" s="28">
        <v>0</v>
      </c>
      <c r="H25" s="28">
        <v>0</v>
      </c>
      <c r="I25" s="29">
        <v>3476.904434240565</v>
      </c>
      <c r="K25" s="13"/>
    </row>
    <row r="26" spans="1:11" ht="15" customHeight="1" x14ac:dyDescent="0.25">
      <c r="A26" s="2"/>
      <c r="B26" s="27" t="s">
        <v>27</v>
      </c>
      <c r="C26" s="28">
        <v>3646.1640258333355</v>
      </c>
      <c r="D26" s="28">
        <v>253.40292379614263</v>
      </c>
      <c r="E26" s="28">
        <v>298.18208996001579</v>
      </c>
      <c r="F26" s="28">
        <v>1407.9888193327827</v>
      </c>
      <c r="G26" s="28">
        <v>0</v>
      </c>
      <c r="H26" s="28">
        <v>0</v>
      </c>
      <c r="I26" s="29">
        <v>5605.7378589222762</v>
      </c>
      <c r="K26" s="13"/>
    </row>
    <row r="27" spans="1:11" ht="15" customHeight="1" x14ac:dyDescent="0.25">
      <c r="A27" s="2"/>
      <c r="B27" s="27" t="s">
        <v>28</v>
      </c>
      <c r="C27" s="28">
        <v>1071.7790402714504</v>
      </c>
      <c r="D27" s="28">
        <v>79.78653752371811</v>
      </c>
      <c r="E27" s="28">
        <v>144.33397591477993</v>
      </c>
      <c r="F27" s="28">
        <v>510.27673159606758</v>
      </c>
      <c r="G27" s="28">
        <v>0</v>
      </c>
      <c r="H27" s="28">
        <v>0</v>
      </c>
      <c r="I27" s="28">
        <v>1806.1762853060161</v>
      </c>
      <c r="K27" s="13"/>
    </row>
    <row r="28" spans="1:11" ht="15" customHeight="1" x14ac:dyDescent="0.25">
      <c r="A28" s="2"/>
      <c r="B28" s="27" t="s">
        <v>29</v>
      </c>
      <c r="C28" s="28">
        <v>0</v>
      </c>
      <c r="D28" s="28">
        <v>0</v>
      </c>
      <c r="E28" s="28">
        <v>0</v>
      </c>
      <c r="F28" s="28">
        <v>0</v>
      </c>
      <c r="G28" s="28">
        <v>677.22281317632405</v>
      </c>
      <c r="H28" s="28">
        <v>1451.9420819045956</v>
      </c>
      <c r="I28" s="28">
        <v>2129.1648950809195</v>
      </c>
      <c r="K28" s="13"/>
    </row>
    <row r="29" spans="1:11" ht="15" customHeight="1" x14ac:dyDescent="0.25">
      <c r="A29" s="2"/>
      <c r="B29" s="18" t="s">
        <v>17</v>
      </c>
      <c r="C29" s="19">
        <v>7634.2955595794047</v>
      </c>
      <c r="D29" s="19">
        <v>625.30651176093238</v>
      </c>
      <c r="E29" s="19">
        <v>1151.4036204830625</v>
      </c>
      <c r="F29" s="19">
        <v>3350.0197061944987</v>
      </c>
      <c r="G29" s="19">
        <v>677.22281317632405</v>
      </c>
      <c r="H29" s="19">
        <v>1451.9420819045956</v>
      </c>
      <c r="I29" s="19">
        <v>14890.190293098818</v>
      </c>
      <c r="K29" s="13"/>
    </row>
    <row r="30" spans="1:11" ht="15" customHeight="1" x14ac:dyDescent="0.25">
      <c r="A30" s="2"/>
      <c r="B30" s="27" t="s">
        <v>30</v>
      </c>
      <c r="C30" s="28">
        <v>0</v>
      </c>
      <c r="D30" s="28">
        <v>0</v>
      </c>
      <c r="E30" s="28">
        <v>0</v>
      </c>
      <c r="F30" s="28">
        <v>2691.9961501206581</v>
      </c>
      <c r="G30" s="28">
        <v>0</v>
      </c>
      <c r="H30" s="28">
        <v>0</v>
      </c>
      <c r="I30" s="28">
        <v>2691.9961501206581</v>
      </c>
      <c r="K30" s="13"/>
    </row>
    <row r="31" spans="1:11" ht="15" customHeight="1" x14ac:dyDescent="0.25">
      <c r="A31" s="2"/>
      <c r="B31" s="27" t="s">
        <v>31</v>
      </c>
      <c r="C31" s="28">
        <v>0</v>
      </c>
      <c r="D31" s="28">
        <v>0</v>
      </c>
      <c r="E31" s="28">
        <v>0</v>
      </c>
      <c r="F31" s="28">
        <v>759.94873490036798</v>
      </c>
      <c r="G31" s="28">
        <v>0</v>
      </c>
      <c r="H31" s="28">
        <v>0</v>
      </c>
      <c r="I31" s="28">
        <v>759.94873490036798</v>
      </c>
      <c r="K31" s="13"/>
    </row>
    <row r="32" spans="1:11" ht="15" customHeight="1" x14ac:dyDescent="0.25">
      <c r="A32" s="2"/>
      <c r="B32" s="27" t="s">
        <v>23</v>
      </c>
      <c r="C32" s="28">
        <v>0</v>
      </c>
      <c r="D32" s="28">
        <v>0</v>
      </c>
      <c r="E32" s="28">
        <v>0</v>
      </c>
      <c r="F32" s="28">
        <v>231.56513456795562</v>
      </c>
      <c r="G32" s="28">
        <v>0</v>
      </c>
      <c r="H32" s="28">
        <v>0</v>
      </c>
      <c r="I32" s="28">
        <v>231.56513456795562</v>
      </c>
      <c r="K32" s="13"/>
    </row>
    <row r="33" spans="1:11" ht="15" customHeight="1" x14ac:dyDescent="0.25">
      <c r="A33" s="2"/>
      <c r="B33" s="27" t="s">
        <v>32</v>
      </c>
      <c r="C33" s="28">
        <v>0</v>
      </c>
      <c r="D33" s="28">
        <v>0</v>
      </c>
      <c r="E33" s="28">
        <v>0</v>
      </c>
      <c r="F33" s="28">
        <v>455.0650855816092</v>
      </c>
      <c r="G33" s="28">
        <v>0</v>
      </c>
      <c r="H33" s="28">
        <v>0</v>
      </c>
      <c r="I33" s="28">
        <v>455.0650855816092</v>
      </c>
      <c r="K33" s="13"/>
    </row>
    <row r="34" spans="1:11" ht="15" customHeight="1" x14ac:dyDescent="0.25">
      <c r="A34" s="2"/>
      <c r="B34" s="27" t="s">
        <v>24</v>
      </c>
      <c r="C34" s="28">
        <v>1013.1761737880519</v>
      </c>
      <c r="D34" s="28">
        <v>75.007639727474441</v>
      </c>
      <c r="E34" s="28">
        <v>136.40547819601827</v>
      </c>
      <c r="F34" s="28">
        <v>389.71784634274201</v>
      </c>
      <c r="G34" s="28">
        <v>0</v>
      </c>
      <c r="H34" s="28">
        <v>0</v>
      </c>
      <c r="I34" s="28">
        <v>1614.3071380542865</v>
      </c>
      <c r="K34" s="13"/>
    </row>
    <row r="35" spans="1:11" ht="15" customHeight="1" thickBot="1" x14ac:dyDescent="0.3">
      <c r="A35" s="2"/>
      <c r="B35" s="30" t="s">
        <v>19</v>
      </c>
      <c r="C35" s="31">
        <v>8647.4717333674562</v>
      </c>
      <c r="D35" s="31">
        <v>700.31415148840688</v>
      </c>
      <c r="E35" s="31">
        <v>1287.8090986790808</v>
      </c>
      <c r="F35" s="31">
        <v>7878.312657707831</v>
      </c>
      <c r="G35" s="31">
        <v>677.22281317632405</v>
      </c>
      <c r="H35" s="31">
        <v>1451.9420819045956</v>
      </c>
      <c r="I35" s="31">
        <v>20643.072536323696</v>
      </c>
      <c r="K35" s="13"/>
    </row>
    <row r="36" spans="1:11" ht="15" customHeight="1" thickTop="1" x14ac:dyDescent="0.25">
      <c r="A36" s="2"/>
      <c r="B36" s="2"/>
      <c r="C36" s="15"/>
      <c r="D36" s="15"/>
      <c r="E36" s="15"/>
      <c r="F36" s="15"/>
      <c r="G36" s="15"/>
      <c r="H36" s="15"/>
      <c r="I36" s="15"/>
      <c r="K36" s="13"/>
    </row>
    <row r="37" spans="1:11" ht="15" customHeight="1" thickBot="1" x14ac:dyDescent="0.3">
      <c r="A37" s="2" t="s">
        <v>33</v>
      </c>
      <c r="B37" s="30" t="s">
        <v>34</v>
      </c>
      <c r="C37" s="32">
        <v>0</v>
      </c>
      <c r="D37" s="33">
        <v>55150.958436025147</v>
      </c>
      <c r="E37" s="32">
        <v>10.766921603234223</v>
      </c>
      <c r="F37" s="32">
        <v>428.5079279972739</v>
      </c>
      <c r="G37" s="32">
        <v>0</v>
      </c>
      <c r="H37" s="32">
        <v>1363.9724849527086</v>
      </c>
      <c r="I37" s="32">
        <v>56954.205770578366</v>
      </c>
      <c r="K37" s="13"/>
    </row>
    <row r="38" spans="1:11" ht="15" customHeight="1" thickTop="1" x14ac:dyDescent="0.25">
      <c r="A38" s="2"/>
      <c r="B38" s="2"/>
      <c r="C38" s="15"/>
      <c r="D38" s="15"/>
      <c r="E38" s="15"/>
      <c r="F38" s="15"/>
      <c r="G38" s="15"/>
      <c r="H38" s="15"/>
      <c r="I38" s="15"/>
      <c r="K38" s="13"/>
    </row>
    <row r="39" spans="1:11" ht="15" customHeight="1" x14ac:dyDescent="0.25">
      <c r="A39" s="16" t="s">
        <v>12</v>
      </c>
      <c r="B39" s="17" t="s">
        <v>14</v>
      </c>
      <c r="C39" s="15">
        <v>27629.805425251845</v>
      </c>
      <c r="D39" s="15">
        <v>3716.0233772009256</v>
      </c>
      <c r="E39" s="15">
        <v>619.5652247995032</v>
      </c>
      <c r="F39" s="15">
        <v>2956.0822762879488</v>
      </c>
      <c r="G39" s="15">
        <v>527.71080766315879</v>
      </c>
      <c r="H39" s="15">
        <v>3097.3306719117963</v>
      </c>
      <c r="I39" s="15">
        <v>38546.517783115174</v>
      </c>
      <c r="K39" s="13"/>
    </row>
    <row r="40" spans="1:11" ht="15" customHeight="1" x14ac:dyDescent="0.25">
      <c r="A40" s="16"/>
      <c r="B40" s="17" t="s">
        <v>15</v>
      </c>
      <c r="C40" s="15">
        <v>6816.5610174639551</v>
      </c>
      <c r="D40" s="15">
        <v>728.82070712750851</v>
      </c>
      <c r="E40" s="15">
        <v>21.071316958356164</v>
      </c>
      <c r="F40" s="15">
        <v>565.85617439353314</v>
      </c>
      <c r="G40" s="15">
        <v>17.660004171546273</v>
      </c>
      <c r="H40" s="15">
        <v>239.42276895451715</v>
      </c>
      <c r="I40" s="15">
        <v>8389.391989069416</v>
      </c>
      <c r="K40" s="13"/>
    </row>
    <row r="41" spans="1:11" ht="15" customHeight="1" x14ac:dyDescent="0.25">
      <c r="A41" s="16"/>
      <c r="B41" s="17" t="s">
        <v>16</v>
      </c>
      <c r="C41" s="15">
        <v>1203.9061445816697</v>
      </c>
      <c r="D41" s="15">
        <v>800.61761409480323</v>
      </c>
      <c r="E41" s="15">
        <v>0</v>
      </c>
      <c r="F41" s="15">
        <v>1251.8305962208663</v>
      </c>
      <c r="G41" s="15">
        <v>0.39169961064548392</v>
      </c>
      <c r="H41" s="15">
        <v>0</v>
      </c>
      <c r="I41" s="15">
        <v>3256.7460545079848</v>
      </c>
      <c r="K41" s="13"/>
    </row>
    <row r="42" spans="1:11" ht="15" customHeight="1" x14ac:dyDescent="0.25">
      <c r="A42" s="16"/>
      <c r="B42" s="17" t="s">
        <v>35</v>
      </c>
      <c r="C42" s="15">
        <v>5546.6659489913718</v>
      </c>
      <c r="D42" s="15">
        <v>432.76456772537432</v>
      </c>
      <c r="E42" s="15">
        <v>891.80392838668627</v>
      </c>
      <c r="F42" s="15">
        <v>2211.4078480594098</v>
      </c>
      <c r="G42" s="15">
        <v>0</v>
      </c>
      <c r="H42" s="15">
        <v>0</v>
      </c>
      <c r="I42" s="15">
        <v>9082.6422931628422</v>
      </c>
      <c r="K42" s="13"/>
    </row>
    <row r="43" spans="1:11" ht="15" customHeight="1" x14ac:dyDescent="0.25">
      <c r="A43" s="16"/>
      <c r="B43" s="17" t="s">
        <v>28</v>
      </c>
      <c r="C43" s="15">
        <v>1071.7790402714504</v>
      </c>
      <c r="D43" s="15">
        <v>79.78653752371811</v>
      </c>
      <c r="E43" s="15">
        <v>144.33397591477993</v>
      </c>
      <c r="F43" s="15">
        <v>510.27673159606758</v>
      </c>
      <c r="G43" s="15">
        <v>0</v>
      </c>
      <c r="H43" s="15">
        <v>0</v>
      </c>
      <c r="I43" s="15">
        <v>1806.1762853060161</v>
      </c>
      <c r="K43" s="13"/>
    </row>
    <row r="44" spans="1:11" ht="15" customHeight="1" x14ac:dyDescent="0.25">
      <c r="A44" s="16"/>
      <c r="B44" s="27" t="s">
        <v>29</v>
      </c>
      <c r="C44" s="15">
        <v>0</v>
      </c>
      <c r="D44" s="15">
        <v>0</v>
      </c>
      <c r="E44" s="15">
        <v>0</v>
      </c>
      <c r="F44" s="15">
        <v>0</v>
      </c>
      <c r="G44" s="15">
        <v>677.22281317632405</v>
      </c>
      <c r="H44" s="15">
        <v>1451.9420819045956</v>
      </c>
      <c r="I44" s="15">
        <v>2129.1648950809195</v>
      </c>
      <c r="K44" s="13"/>
    </row>
    <row r="45" spans="1:11" ht="15" customHeight="1" x14ac:dyDescent="0.25">
      <c r="A45" s="16"/>
      <c r="B45" s="20" t="s">
        <v>17</v>
      </c>
      <c r="C45" s="21">
        <v>42268.717576560295</v>
      </c>
      <c r="D45" s="21">
        <v>5758.0128036723299</v>
      </c>
      <c r="E45" s="21">
        <v>1676.7744460593256</v>
      </c>
      <c r="F45" s="21">
        <v>7495.4536265578254</v>
      </c>
      <c r="G45" s="21">
        <v>1222.9853246216744</v>
      </c>
      <c r="H45" s="21">
        <v>4788.6955227709095</v>
      </c>
      <c r="I45" s="21">
        <v>63210.639300242365</v>
      </c>
      <c r="K45" s="13"/>
    </row>
    <row r="46" spans="1:11" ht="15" customHeight="1" x14ac:dyDescent="0.25">
      <c r="A46" s="16"/>
      <c r="B46" s="17" t="s">
        <v>21</v>
      </c>
      <c r="C46" s="15">
        <v>0</v>
      </c>
      <c r="D46" s="15">
        <v>0</v>
      </c>
      <c r="E46" s="15">
        <v>0</v>
      </c>
      <c r="F46" s="15">
        <v>825.06300045863441</v>
      </c>
      <c r="G46" s="15">
        <v>0</v>
      </c>
      <c r="H46" s="15">
        <v>0</v>
      </c>
      <c r="I46" s="15">
        <v>825.06300045863441</v>
      </c>
      <c r="K46" s="13"/>
    </row>
    <row r="47" spans="1:11" ht="15" customHeight="1" x14ac:dyDescent="0.25">
      <c r="A47" s="16"/>
      <c r="B47" s="17" t="s">
        <v>22</v>
      </c>
      <c r="C47" s="15">
        <v>2.5180974075091322</v>
      </c>
      <c r="D47" s="15">
        <v>42.831756122335712</v>
      </c>
      <c r="E47" s="15">
        <v>0</v>
      </c>
      <c r="F47" s="15">
        <v>1063.6496969099535</v>
      </c>
      <c r="G47" s="15">
        <v>5.1948608978213649E-2</v>
      </c>
      <c r="H47" s="15">
        <v>0</v>
      </c>
      <c r="I47" s="15">
        <v>1109.0514990487766</v>
      </c>
      <c r="K47" s="13"/>
    </row>
    <row r="48" spans="1:11" ht="15" customHeight="1" x14ac:dyDescent="0.25">
      <c r="A48" s="16"/>
      <c r="B48" s="17" t="s">
        <v>18</v>
      </c>
      <c r="C48" s="15">
        <v>0</v>
      </c>
      <c r="D48" s="15">
        <v>0</v>
      </c>
      <c r="E48" s="15">
        <v>0</v>
      </c>
      <c r="F48" s="15">
        <v>8618.3612297254385</v>
      </c>
      <c r="G48" s="15">
        <v>0</v>
      </c>
      <c r="H48" s="15">
        <v>0</v>
      </c>
      <c r="I48" s="15">
        <v>8618.3612297254385</v>
      </c>
      <c r="K48" s="13"/>
    </row>
    <row r="49" spans="1:11" ht="15" customHeight="1" x14ac:dyDescent="0.25">
      <c r="A49" s="16"/>
      <c r="B49" s="17" t="s">
        <v>30</v>
      </c>
      <c r="C49" s="15">
        <v>0</v>
      </c>
      <c r="D49" s="15">
        <v>0</v>
      </c>
      <c r="E49" s="15">
        <v>0</v>
      </c>
      <c r="F49" s="15">
        <v>2691.9961501206581</v>
      </c>
      <c r="G49" s="15">
        <v>0</v>
      </c>
      <c r="H49" s="15">
        <v>0</v>
      </c>
      <c r="I49" s="15">
        <v>2691.9961501206581</v>
      </c>
      <c r="K49" s="13"/>
    </row>
    <row r="50" spans="1:11" ht="15" customHeight="1" x14ac:dyDescent="0.25">
      <c r="A50" s="16"/>
      <c r="B50" s="17" t="s">
        <v>31</v>
      </c>
      <c r="C50" s="15">
        <v>0</v>
      </c>
      <c r="D50" s="15">
        <v>0</v>
      </c>
      <c r="E50" s="15">
        <v>0</v>
      </c>
      <c r="F50" s="15">
        <v>759.94873490036798</v>
      </c>
      <c r="G50" s="15">
        <v>0</v>
      </c>
      <c r="H50" s="15">
        <v>0</v>
      </c>
      <c r="I50" s="15">
        <v>759.94873490036798</v>
      </c>
      <c r="K50" s="13"/>
    </row>
    <row r="51" spans="1:11" ht="15" customHeight="1" x14ac:dyDescent="0.25">
      <c r="A51" s="16"/>
      <c r="B51" s="17" t="s">
        <v>32</v>
      </c>
      <c r="C51" s="15">
        <v>0</v>
      </c>
      <c r="D51" s="15">
        <v>0</v>
      </c>
      <c r="E51" s="15">
        <v>0</v>
      </c>
      <c r="F51" s="15">
        <v>455.0650855816092</v>
      </c>
      <c r="G51" s="15">
        <v>0</v>
      </c>
      <c r="H51" s="15">
        <v>0</v>
      </c>
      <c r="I51" s="15">
        <v>455.0650855816092</v>
      </c>
      <c r="K51" s="13"/>
    </row>
    <row r="52" spans="1:11" ht="15" customHeight="1" x14ac:dyDescent="0.25">
      <c r="A52" s="16"/>
      <c r="B52" s="17" t="s">
        <v>24</v>
      </c>
      <c r="C52" s="15">
        <v>1627.0283173546991</v>
      </c>
      <c r="D52" s="15">
        <v>137.26395931176552</v>
      </c>
      <c r="E52" s="15">
        <v>136.40547819601827</v>
      </c>
      <c r="F52" s="15">
        <v>2935.3553541491583</v>
      </c>
      <c r="G52" s="15">
        <v>40.460367117520867</v>
      </c>
      <c r="H52" s="15">
        <v>184.82544153251462</v>
      </c>
      <c r="I52" s="15">
        <v>5061.3389176616765</v>
      </c>
      <c r="K52" s="13"/>
    </row>
    <row r="53" spans="1:11" ht="15" customHeight="1" x14ac:dyDescent="0.25">
      <c r="A53" s="16"/>
      <c r="B53" s="22" t="s">
        <v>33</v>
      </c>
      <c r="C53" s="23">
        <v>0</v>
      </c>
      <c r="D53" s="23">
        <v>55150.958436025147</v>
      </c>
      <c r="E53" s="23">
        <v>10.766921603234223</v>
      </c>
      <c r="F53" s="23">
        <v>428.5079279972739</v>
      </c>
      <c r="G53" s="23">
        <v>0</v>
      </c>
      <c r="H53" s="23">
        <v>1363.9724849527086</v>
      </c>
      <c r="I53" s="24">
        <v>56954.205770578366</v>
      </c>
      <c r="K53" s="13"/>
    </row>
    <row r="54" spans="1:11" ht="15" customHeight="1" x14ac:dyDescent="0.25">
      <c r="A54" s="16"/>
      <c r="B54" s="17" t="s">
        <v>36</v>
      </c>
      <c r="C54" s="15">
        <v>1629.5464147622083</v>
      </c>
      <c r="D54" s="15">
        <v>55331.054151459248</v>
      </c>
      <c r="E54" s="15">
        <v>147.1723997992525</v>
      </c>
      <c r="F54" s="15">
        <v>17777.947179843093</v>
      </c>
      <c r="G54" s="15">
        <v>40.512315726499082</v>
      </c>
      <c r="H54" s="15">
        <v>1548.7979264852231</v>
      </c>
      <c r="I54" s="15">
        <v>76475.030388075538</v>
      </c>
      <c r="K54" s="13"/>
    </row>
    <row r="55" spans="1:11" ht="15" customHeight="1" thickBot="1" x14ac:dyDescent="0.3">
      <c r="A55" s="34"/>
      <c r="B55" s="35" t="s">
        <v>19</v>
      </c>
      <c r="C55" s="36">
        <v>43898.263991322507</v>
      </c>
      <c r="D55" s="36">
        <v>61089.06695513158</v>
      </c>
      <c r="E55" s="36">
        <v>1823.9468458585779</v>
      </c>
      <c r="F55" s="36">
        <v>25273.400806400918</v>
      </c>
      <c r="G55" s="36">
        <v>1263.4976403481735</v>
      </c>
      <c r="H55" s="36">
        <v>6337.4934492561324</v>
      </c>
      <c r="I55" s="36">
        <v>139685.6696883179</v>
      </c>
      <c r="K55" s="13"/>
    </row>
    <row r="56" spans="1:11" ht="15" customHeight="1" thickTop="1" thickBot="1" x14ac:dyDescent="0.3">
      <c r="A56" s="37"/>
      <c r="B56" s="37" t="s">
        <v>37</v>
      </c>
      <c r="C56" s="38">
        <v>43898.263991322507</v>
      </c>
      <c r="D56" s="38">
        <v>5938.108519106434</v>
      </c>
      <c r="E56" s="38">
        <v>1813.1799242553436</v>
      </c>
      <c r="F56" s="38">
        <v>24844.892878403643</v>
      </c>
      <c r="G56" s="38">
        <v>1263.4976403481735</v>
      </c>
      <c r="H56" s="38">
        <v>4973.5209643034241</v>
      </c>
      <c r="I56" s="38">
        <v>82731.463917739529</v>
      </c>
      <c r="K56" s="13"/>
    </row>
    <row r="57" spans="1:11" ht="15" customHeight="1" thickTop="1" thickBot="1" x14ac:dyDescent="0.3">
      <c r="A57" s="2"/>
      <c r="B57" s="2"/>
      <c r="C57" s="15"/>
      <c r="D57" s="15"/>
      <c r="E57" s="15"/>
      <c r="F57" s="15"/>
      <c r="G57" s="15"/>
      <c r="H57" s="15"/>
      <c r="I57" s="15"/>
      <c r="K57" s="13"/>
    </row>
    <row r="58" spans="1:11" ht="15" customHeight="1" thickBot="1" x14ac:dyDescent="0.35">
      <c r="A58" s="2"/>
      <c r="B58" s="14"/>
      <c r="C58" s="111">
        <v>2017</v>
      </c>
      <c r="D58" s="112"/>
      <c r="E58" s="112"/>
      <c r="F58" s="112"/>
      <c r="G58" s="112"/>
      <c r="H58" s="112"/>
      <c r="I58" s="113"/>
      <c r="K58" s="13"/>
    </row>
    <row r="59" spans="1:11" ht="15" customHeight="1" x14ac:dyDescent="0.25">
      <c r="A59" s="2" t="s">
        <v>13</v>
      </c>
      <c r="B59" s="2" t="s">
        <v>14</v>
      </c>
      <c r="C59" s="15">
        <v>19176.131734190545</v>
      </c>
      <c r="D59" s="15">
        <v>1995.7983125877031</v>
      </c>
      <c r="E59" s="15">
        <v>521.15988729770243</v>
      </c>
      <c r="F59" s="15">
        <v>1511.0235672905433</v>
      </c>
      <c r="G59" s="15">
        <v>260.44203527052508</v>
      </c>
      <c r="H59" s="15">
        <v>2054.9981735747683</v>
      </c>
      <c r="I59" s="15">
        <v>25519.553710211785</v>
      </c>
      <c r="K59" s="13"/>
    </row>
    <row r="60" spans="1:11" ht="15" customHeight="1" x14ac:dyDescent="0.25">
      <c r="A60" s="16"/>
      <c r="B60" s="17" t="s">
        <v>15</v>
      </c>
      <c r="C60" s="15">
        <v>5606.8536290087413</v>
      </c>
      <c r="D60" s="15">
        <v>470.23848868064078</v>
      </c>
      <c r="E60" s="15">
        <v>21.775799864107032</v>
      </c>
      <c r="F60" s="15">
        <v>390.08449602846093</v>
      </c>
      <c r="G60" s="15"/>
      <c r="H60" s="15">
        <v>117.81597843075313</v>
      </c>
      <c r="I60" s="15">
        <v>6606.7683920127038</v>
      </c>
      <c r="K60" s="13"/>
    </row>
    <row r="61" spans="1:11" ht="15" customHeight="1" x14ac:dyDescent="0.25">
      <c r="A61" s="16"/>
      <c r="B61" s="17" t="s">
        <v>16</v>
      </c>
      <c r="C61" s="15">
        <v>589.02865580710716</v>
      </c>
      <c r="D61" s="15">
        <v>0</v>
      </c>
      <c r="E61" s="15">
        <v>0</v>
      </c>
      <c r="F61" s="15">
        <v>497.22824750543316</v>
      </c>
      <c r="G61" s="15"/>
      <c r="H61" s="15">
        <v>0</v>
      </c>
      <c r="I61" s="15">
        <v>1086.2569033125403</v>
      </c>
      <c r="K61" s="13"/>
    </row>
    <row r="62" spans="1:11" ht="15" customHeight="1" x14ac:dyDescent="0.25">
      <c r="A62" s="16"/>
      <c r="B62" s="18" t="s">
        <v>17</v>
      </c>
      <c r="C62" s="19">
        <v>25372.014019006394</v>
      </c>
      <c r="D62" s="19">
        <v>2466.0368012683439</v>
      </c>
      <c r="E62" s="19">
        <v>542.93568716180948</v>
      </c>
      <c r="F62" s="19">
        <v>2398.3363108244375</v>
      </c>
      <c r="G62" s="19">
        <v>260.44203527052508</v>
      </c>
      <c r="H62" s="19">
        <v>2172.8141520055215</v>
      </c>
      <c r="I62" s="19">
        <v>33212.579005537031</v>
      </c>
      <c r="K62" s="13"/>
    </row>
    <row r="63" spans="1:11" ht="15" customHeight="1" x14ac:dyDescent="0.25">
      <c r="A63" s="16"/>
      <c r="B63" s="17" t="s">
        <v>18</v>
      </c>
      <c r="C63" s="15">
        <v>0</v>
      </c>
      <c r="D63" s="15">
        <v>0</v>
      </c>
      <c r="E63" s="15">
        <v>0</v>
      </c>
      <c r="F63" s="15">
        <v>6661.6723512098915</v>
      </c>
      <c r="G63" s="15">
        <v>0</v>
      </c>
      <c r="H63" s="15">
        <v>0</v>
      </c>
      <c r="I63" s="15">
        <v>6661.6723512098915</v>
      </c>
      <c r="K63" s="13"/>
    </row>
    <row r="64" spans="1:11" ht="15" customHeight="1" x14ac:dyDescent="0.25">
      <c r="A64" s="16"/>
      <c r="B64" s="17" t="s">
        <v>19</v>
      </c>
      <c r="C64" s="15">
        <v>25372.014019006394</v>
      </c>
      <c r="D64" s="15">
        <v>2466.0368012683439</v>
      </c>
      <c r="E64" s="15">
        <v>542.93568716180948</v>
      </c>
      <c r="F64" s="15">
        <v>9060.0086620343282</v>
      </c>
      <c r="G64" s="15">
        <v>260.44203527052508</v>
      </c>
      <c r="H64" s="15">
        <v>2172.8141520055215</v>
      </c>
      <c r="I64" s="15">
        <v>39874.251356746921</v>
      </c>
      <c r="K64" s="13"/>
    </row>
    <row r="65" spans="1:11" ht="15" customHeight="1" x14ac:dyDescent="0.25">
      <c r="A65" s="16"/>
      <c r="B65" s="20"/>
      <c r="C65" s="21"/>
      <c r="D65" s="21"/>
      <c r="E65" s="21"/>
      <c r="F65" s="21"/>
      <c r="G65" s="21"/>
      <c r="H65" s="21"/>
      <c r="I65" s="21"/>
      <c r="K65" s="13"/>
    </row>
    <row r="66" spans="1:11" ht="15" customHeight="1" x14ac:dyDescent="0.25">
      <c r="A66" s="16" t="s">
        <v>20</v>
      </c>
      <c r="B66" s="17" t="s">
        <v>14</v>
      </c>
      <c r="C66" s="15">
        <v>5855.5444551461551</v>
      </c>
      <c r="D66" s="15">
        <v>1603.2371914806863</v>
      </c>
      <c r="E66" s="15">
        <v>0</v>
      </c>
      <c r="F66" s="15">
        <v>767.90832294135282</v>
      </c>
      <c r="G66" s="15">
        <v>260.62560862687792</v>
      </c>
      <c r="H66" s="15">
        <v>818.42996186305129</v>
      </c>
      <c r="I66" s="15">
        <v>9305.7455400581257</v>
      </c>
      <c r="K66" s="13"/>
    </row>
    <row r="67" spans="1:11" ht="15" customHeight="1" x14ac:dyDescent="0.25">
      <c r="A67" s="16"/>
      <c r="B67" s="17" t="s">
        <v>15</v>
      </c>
      <c r="C67" s="15">
        <v>777.21689575796836</v>
      </c>
      <c r="D67" s="15">
        <v>257.22597271947416</v>
      </c>
      <c r="E67" s="15">
        <v>0</v>
      </c>
      <c r="F67" s="15">
        <v>162.96605575959293</v>
      </c>
      <c r="G67" s="15">
        <v>17.221051656573202</v>
      </c>
      <c r="H67" s="15">
        <v>105.97102255241704</v>
      </c>
      <c r="I67" s="15">
        <v>1320.6009984460259</v>
      </c>
      <c r="K67" s="13"/>
    </row>
    <row r="68" spans="1:11" ht="15" customHeight="1" x14ac:dyDescent="0.25">
      <c r="A68" s="16"/>
      <c r="B68" s="17" t="s">
        <v>16</v>
      </c>
      <c r="C68" s="15">
        <v>568.41354417119078</v>
      </c>
      <c r="D68" s="15">
        <v>803.00970454985566</v>
      </c>
      <c r="E68" s="15">
        <v>0</v>
      </c>
      <c r="F68" s="15">
        <v>765.48323012656329</v>
      </c>
      <c r="G68" s="15">
        <v>0.39169961064548392</v>
      </c>
      <c r="H68" s="15">
        <v>0</v>
      </c>
      <c r="I68" s="15">
        <v>2137.2981784582553</v>
      </c>
      <c r="K68" s="13"/>
    </row>
    <row r="69" spans="1:11" ht="15" customHeight="1" x14ac:dyDescent="0.25">
      <c r="A69" s="16"/>
      <c r="B69" s="18" t="s">
        <v>17</v>
      </c>
      <c r="C69" s="19">
        <v>7201.1748950753145</v>
      </c>
      <c r="D69" s="19">
        <v>2663.472868750016</v>
      </c>
      <c r="E69" s="19">
        <v>0</v>
      </c>
      <c r="F69" s="19">
        <v>1696.357608827509</v>
      </c>
      <c r="G69" s="19">
        <v>278.23835989409662</v>
      </c>
      <c r="H69" s="19">
        <v>924.40098441546832</v>
      </c>
      <c r="I69" s="19">
        <v>12763.644716962404</v>
      </c>
      <c r="K69" s="13"/>
    </row>
    <row r="70" spans="1:11" ht="15" customHeight="1" x14ac:dyDescent="0.25">
      <c r="A70" s="16"/>
      <c r="B70" s="17" t="s">
        <v>21</v>
      </c>
      <c r="C70" s="15">
        <v>0</v>
      </c>
      <c r="D70" s="15">
        <v>0</v>
      </c>
      <c r="E70" s="15">
        <v>0</v>
      </c>
      <c r="F70" s="15">
        <v>829.85061555055279</v>
      </c>
      <c r="G70" s="15">
        <v>0</v>
      </c>
      <c r="H70" s="15">
        <v>0</v>
      </c>
      <c r="I70" s="15">
        <v>829.85061555055279</v>
      </c>
      <c r="K70" s="13"/>
    </row>
    <row r="71" spans="1:11" ht="15" customHeight="1" x14ac:dyDescent="0.25">
      <c r="A71" s="16"/>
      <c r="B71" s="17" t="s">
        <v>22</v>
      </c>
      <c r="C71" s="15">
        <v>2.439431316060594</v>
      </c>
      <c r="D71" s="15">
        <v>42.959729118669564</v>
      </c>
      <c r="E71" s="15">
        <v>0</v>
      </c>
      <c r="F71" s="15">
        <v>1069.8217653927361</v>
      </c>
      <c r="G71" s="15">
        <v>5.0657387733935591E-2</v>
      </c>
      <c r="H71" s="15">
        <v>0</v>
      </c>
      <c r="I71" s="15">
        <v>1115.2715832152003</v>
      </c>
      <c r="K71" s="13"/>
    </row>
    <row r="72" spans="1:11" ht="15" customHeight="1" x14ac:dyDescent="0.25">
      <c r="A72" s="16"/>
      <c r="B72" s="17" t="s">
        <v>23</v>
      </c>
      <c r="C72" s="15">
        <v>0</v>
      </c>
      <c r="D72" s="15">
        <v>0</v>
      </c>
      <c r="E72" s="15">
        <v>0</v>
      </c>
      <c r="F72" s="15">
        <v>1822.2471993420081</v>
      </c>
      <c r="G72" s="15">
        <v>0</v>
      </c>
      <c r="H72" s="15">
        <v>0</v>
      </c>
      <c r="I72" s="15">
        <v>1822.2471993420081</v>
      </c>
      <c r="K72" s="13"/>
    </row>
    <row r="73" spans="1:11" ht="15" customHeight="1" x14ac:dyDescent="0.25">
      <c r="A73" s="16"/>
      <c r="B73" s="22" t="s">
        <v>24</v>
      </c>
      <c r="C73" s="23">
        <v>594.67522502581039</v>
      </c>
      <c r="D73" s="23">
        <v>62.385744438209294</v>
      </c>
      <c r="E73" s="23">
        <v>0</v>
      </c>
      <c r="F73" s="23">
        <v>2560.4091465105553</v>
      </c>
      <c r="G73" s="23">
        <v>39.454694653887785</v>
      </c>
      <c r="H73" s="23">
        <v>176.46066560015672</v>
      </c>
      <c r="I73" s="24">
        <v>3433.3854762286192</v>
      </c>
      <c r="K73" s="13"/>
    </row>
    <row r="74" spans="1:11" ht="15" customHeight="1" x14ac:dyDescent="0.25">
      <c r="A74" s="16"/>
      <c r="B74" s="17" t="s">
        <v>19</v>
      </c>
      <c r="C74" s="15">
        <v>7798.289551417186</v>
      </c>
      <c r="D74" s="15">
        <v>2768.8183423068949</v>
      </c>
      <c r="E74" s="15">
        <v>0</v>
      </c>
      <c r="F74" s="15">
        <v>7978.6863356233625</v>
      </c>
      <c r="G74" s="15">
        <v>317.74371193571835</v>
      </c>
      <c r="H74" s="15">
        <v>1100.8616500156249</v>
      </c>
      <c r="I74" s="15">
        <v>19964.399591298788</v>
      </c>
      <c r="K74" s="13"/>
    </row>
    <row r="75" spans="1:11" ht="15" customHeight="1" x14ac:dyDescent="0.25">
      <c r="A75" s="17"/>
      <c r="B75" s="25"/>
      <c r="C75" s="26"/>
      <c r="D75" s="26"/>
      <c r="E75" s="26"/>
      <c r="F75" s="26"/>
      <c r="G75" s="26"/>
      <c r="H75" s="26"/>
      <c r="I75" s="26"/>
      <c r="K75" s="13"/>
    </row>
    <row r="76" spans="1:11" ht="15" customHeight="1" x14ac:dyDescent="0.25">
      <c r="A76" s="17" t="s">
        <v>25</v>
      </c>
      <c r="B76" s="17" t="s">
        <v>14</v>
      </c>
      <c r="C76" s="15">
        <v>1025.6496621794101</v>
      </c>
      <c r="D76" s="15">
        <v>125.38726376477454</v>
      </c>
      <c r="E76" s="15">
        <v>126.21423705979852</v>
      </c>
      <c r="F76" s="15">
        <v>624.28512560579213</v>
      </c>
      <c r="G76" s="28">
        <v>0</v>
      </c>
      <c r="H76" s="28">
        <v>0</v>
      </c>
      <c r="I76" s="15">
        <v>1901.5362886097755</v>
      </c>
      <c r="K76" s="13"/>
    </row>
    <row r="77" spans="1:11" ht="15" customHeight="1" x14ac:dyDescent="0.25">
      <c r="A77" s="2"/>
      <c r="B77" s="27" t="s">
        <v>26</v>
      </c>
      <c r="C77" s="28">
        <v>1900.1085433105393</v>
      </c>
      <c r="D77" s="28">
        <v>180.3644859595795</v>
      </c>
      <c r="E77" s="28">
        <v>657.45851163685211</v>
      </c>
      <c r="F77" s="28">
        <v>821.0740906256533</v>
      </c>
      <c r="G77" s="28">
        <v>0</v>
      </c>
      <c r="H77" s="28">
        <v>0</v>
      </c>
      <c r="I77" s="29">
        <v>3559.0056315326242</v>
      </c>
      <c r="K77" s="13"/>
    </row>
    <row r="78" spans="1:11" ht="15" customHeight="1" x14ac:dyDescent="0.25">
      <c r="A78" s="2"/>
      <c r="B78" s="27" t="s">
        <v>27</v>
      </c>
      <c r="C78" s="28">
        <v>3532.117885255901</v>
      </c>
      <c r="D78" s="28">
        <v>256.76819998153348</v>
      </c>
      <c r="E78" s="28">
        <v>324.6062105253136</v>
      </c>
      <c r="F78" s="28">
        <v>1381.782301686884</v>
      </c>
      <c r="G78" s="28">
        <v>0</v>
      </c>
      <c r="H78" s="28">
        <v>0</v>
      </c>
      <c r="I78" s="29">
        <v>5495.274597449632</v>
      </c>
      <c r="K78" s="13"/>
    </row>
    <row r="79" spans="1:11" ht="15" customHeight="1" x14ac:dyDescent="0.25">
      <c r="A79" s="2"/>
      <c r="B79" s="27" t="s">
        <v>28</v>
      </c>
      <c r="C79" s="28">
        <v>1037.9117788339411</v>
      </c>
      <c r="D79" s="28">
        <v>79.537617590647386</v>
      </c>
      <c r="E79" s="28">
        <v>157.86337911758153</v>
      </c>
      <c r="F79" s="28">
        <v>511.64860614035376</v>
      </c>
      <c r="G79" s="28">
        <v>0</v>
      </c>
      <c r="H79" s="28">
        <v>0</v>
      </c>
      <c r="I79" s="28">
        <v>1786.961381682524</v>
      </c>
      <c r="K79" s="13"/>
    </row>
    <row r="80" spans="1:11" ht="15" customHeight="1" x14ac:dyDescent="0.25">
      <c r="A80" s="2"/>
      <c r="B80" s="27" t="s">
        <v>29</v>
      </c>
      <c r="C80" s="28">
        <v>0</v>
      </c>
      <c r="D80" s="28">
        <v>0</v>
      </c>
      <c r="E80" s="28">
        <v>0</v>
      </c>
      <c r="F80" s="28">
        <v>0</v>
      </c>
      <c r="G80" s="28">
        <v>689.88257241966028</v>
      </c>
      <c r="H80" s="28">
        <v>1268.0232853373484</v>
      </c>
      <c r="I80" s="28">
        <v>1957.9058577570086</v>
      </c>
      <c r="K80" s="13"/>
    </row>
    <row r="81" spans="1:11" ht="15" customHeight="1" x14ac:dyDescent="0.25">
      <c r="A81" s="2"/>
      <c r="B81" s="18" t="s">
        <v>17</v>
      </c>
      <c r="C81" s="19">
        <v>7495.7878695797917</v>
      </c>
      <c r="D81" s="19">
        <v>642.0575672965349</v>
      </c>
      <c r="E81" s="19">
        <v>1266.1423383395459</v>
      </c>
      <c r="F81" s="19">
        <v>3338.7901240586834</v>
      </c>
      <c r="G81" s="19">
        <v>689.88257241966028</v>
      </c>
      <c r="H81" s="19">
        <v>1268.0232853373484</v>
      </c>
      <c r="I81" s="19">
        <v>14700.683757031564</v>
      </c>
      <c r="K81" s="13"/>
    </row>
    <row r="82" spans="1:11" ht="15" customHeight="1" x14ac:dyDescent="0.25">
      <c r="A82" s="2"/>
      <c r="B82" s="27" t="s">
        <v>30</v>
      </c>
      <c r="C82" s="28">
        <v>0</v>
      </c>
      <c r="D82" s="28">
        <v>0</v>
      </c>
      <c r="E82" s="28">
        <v>0</v>
      </c>
      <c r="F82" s="28">
        <v>2664.0289698482547</v>
      </c>
      <c r="G82" s="28">
        <v>0</v>
      </c>
      <c r="H82" s="28">
        <v>0</v>
      </c>
      <c r="I82" s="28">
        <v>2664.0289698482547</v>
      </c>
      <c r="K82" s="13"/>
    </row>
    <row r="83" spans="1:11" ht="15" customHeight="1" x14ac:dyDescent="0.25">
      <c r="A83" s="2"/>
      <c r="B83" s="27" t="s">
        <v>31</v>
      </c>
      <c r="C83" s="28">
        <v>0</v>
      </c>
      <c r="D83" s="28">
        <v>0</v>
      </c>
      <c r="E83" s="28">
        <v>0</v>
      </c>
      <c r="F83" s="28">
        <v>759.6552603193179</v>
      </c>
      <c r="G83" s="28">
        <v>0</v>
      </c>
      <c r="H83" s="28">
        <v>0</v>
      </c>
      <c r="I83" s="28">
        <v>759.6552603193179</v>
      </c>
      <c r="K83" s="13"/>
    </row>
    <row r="84" spans="1:11" ht="15" customHeight="1" x14ac:dyDescent="0.25">
      <c r="A84" s="2"/>
      <c r="B84" s="27" t="s">
        <v>23</v>
      </c>
      <c r="C84" s="28">
        <v>0</v>
      </c>
      <c r="D84" s="28">
        <v>0</v>
      </c>
      <c r="E84" s="28">
        <v>0</v>
      </c>
      <c r="F84" s="28">
        <v>228.98851793338417</v>
      </c>
      <c r="G84" s="28">
        <v>0</v>
      </c>
      <c r="H84" s="28">
        <v>0</v>
      </c>
      <c r="I84" s="28">
        <v>228.98851793338417</v>
      </c>
      <c r="K84" s="13"/>
    </row>
    <row r="85" spans="1:11" ht="15" customHeight="1" x14ac:dyDescent="0.25">
      <c r="A85" s="2"/>
      <c r="B85" s="27" t="s">
        <v>32</v>
      </c>
      <c r="C85" s="28">
        <v>0</v>
      </c>
      <c r="D85" s="28">
        <v>0</v>
      </c>
      <c r="E85" s="28">
        <v>0</v>
      </c>
      <c r="F85" s="28">
        <v>436.8497456691191</v>
      </c>
      <c r="G85" s="28">
        <v>0</v>
      </c>
      <c r="H85" s="28">
        <v>0</v>
      </c>
      <c r="I85" s="28">
        <v>436.8497456691191</v>
      </c>
      <c r="K85" s="13"/>
    </row>
    <row r="86" spans="1:11" ht="15" customHeight="1" x14ac:dyDescent="0.25">
      <c r="A86" s="2"/>
      <c r="B86" s="27" t="s">
        <v>24</v>
      </c>
      <c r="C86" s="28">
        <v>983.15164065632098</v>
      </c>
      <c r="D86" s="28">
        <v>75.197236662763459</v>
      </c>
      <c r="E86" s="28">
        <v>149.69537817423296</v>
      </c>
      <c r="F86" s="28">
        <v>386.95412542433235</v>
      </c>
      <c r="G86" s="28">
        <v>0</v>
      </c>
      <c r="H86" s="28">
        <v>0</v>
      </c>
      <c r="I86" s="28">
        <v>1594.9983809176497</v>
      </c>
      <c r="K86" s="13"/>
    </row>
    <row r="87" spans="1:11" ht="15" customHeight="1" thickBot="1" x14ac:dyDescent="0.3">
      <c r="A87" s="2"/>
      <c r="B87" s="30" t="s">
        <v>19</v>
      </c>
      <c r="C87" s="31">
        <v>8478.9395102361123</v>
      </c>
      <c r="D87" s="31">
        <v>717.25480395929833</v>
      </c>
      <c r="E87" s="31">
        <v>1415.8377165137788</v>
      </c>
      <c r="F87" s="31">
        <v>7815.2667432530916</v>
      </c>
      <c r="G87" s="31">
        <v>689.88257241966028</v>
      </c>
      <c r="H87" s="31">
        <v>1268.0232853373484</v>
      </c>
      <c r="I87" s="31">
        <v>20385.204631719291</v>
      </c>
      <c r="K87" s="13"/>
    </row>
    <row r="88" spans="1:11" ht="15" customHeight="1" thickTop="1" x14ac:dyDescent="0.25">
      <c r="A88" s="2"/>
      <c r="B88" s="2"/>
      <c r="C88" s="15"/>
      <c r="D88" s="15"/>
      <c r="E88" s="15"/>
      <c r="F88" s="15"/>
      <c r="G88" s="15"/>
      <c r="H88" s="15"/>
      <c r="I88" s="15"/>
      <c r="K88" s="13"/>
    </row>
    <row r="89" spans="1:11" ht="15" customHeight="1" thickBot="1" x14ac:dyDescent="0.3">
      <c r="A89" s="2" t="s">
        <v>33</v>
      </c>
      <c r="B89" s="30" t="s">
        <v>34</v>
      </c>
      <c r="C89" s="32">
        <v>0</v>
      </c>
      <c r="D89" s="33">
        <v>55578.587554416925</v>
      </c>
      <c r="E89" s="32">
        <v>10.766921603234223</v>
      </c>
      <c r="F89" s="32">
        <v>415.58635903946816</v>
      </c>
      <c r="G89" s="32">
        <v>0</v>
      </c>
      <c r="H89" s="32">
        <v>997.12429540460482</v>
      </c>
      <c r="I89" s="32">
        <v>57002.065130464231</v>
      </c>
      <c r="K89" s="13"/>
    </row>
    <row r="90" spans="1:11" ht="15" customHeight="1" thickTop="1" x14ac:dyDescent="0.25">
      <c r="A90" s="2"/>
      <c r="B90" s="2"/>
      <c r="C90" s="15"/>
      <c r="D90" s="15"/>
      <c r="E90" s="15"/>
      <c r="F90" s="15"/>
      <c r="G90" s="15"/>
      <c r="H90" s="15"/>
      <c r="I90" s="15"/>
      <c r="K90" s="13"/>
    </row>
    <row r="91" spans="1:11" ht="15" customHeight="1" x14ac:dyDescent="0.25">
      <c r="A91" s="16" t="s">
        <v>12</v>
      </c>
      <c r="B91" s="17" t="s">
        <v>14</v>
      </c>
      <c r="C91" s="15">
        <v>26057.325851516111</v>
      </c>
      <c r="D91" s="15">
        <v>3724.422767833164</v>
      </c>
      <c r="E91" s="15">
        <v>647.37412435750093</v>
      </c>
      <c r="F91" s="15">
        <v>2903.217015837688</v>
      </c>
      <c r="G91" s="15">
        <v>521.06764389740306</v>
      </c>
      <c r="H91" s="15">
        <v>2873.4281354378195</v>
      </c>
      <c r="I91" s="15">
        <v>36726.835538879684</v>
      </c>
      <c r="K91" s="13"/>
    </row>
    <row r="92" spans="1:11" ht="15" customHeight="1" x14ac:dyDescent="0.25">
      <c r="A92" s="16"/>
      <c r="B92" s="17" t="s">
        <v>15</v>
      </c>
      <c r="C92" s="15">
        <v>6384.0705247667102</v>
      </c>
      <c r="D92" s="15">
        <v>727.46446140011494</v>
      </c>
      <c r="E92" s="15">
        <v>21.775799864107032</v>
      </c>
      <c r="F92" s="15">
        <v>553.05055178805389</v>
      </c>
      <c r="G92" s="15">
        <v>17.221051656573202</v>
      </c>
      <c r="H92" s="15">
        <v>223.78700098317017</v>
      </c>
      <c r="I92" s="15">
        <v>7927.3693904587299</v>
      </c>
      <c r="K92" s="13"/>
    </row>
    <row r="93" spans="1:11" ht="15" customHeight="1" x14ac:dyDescent="0.25">
      <c r="A93" s="16"/>
      <c r="B93" s="17" t="s">
        <v>16</v>
      </c>
      <c r="C93" s="15">
        <v>1157.442199978298</v>
      </c>
      <c r="D93" s="15">
        <v>803.00970454985566</v>
      </c>
      <c r="E93" s="15">
        <v>0</v>
      </c>
      <c r="F93" s="15">
        <v>1262.7114776319963</v>
      </c>
      <c r="G93" s="15">
        <v>0.39169961064548392</v>
      </c>
      <c r="H93" s="15">
        <v>0</v>
      </c>
      <c r="I93" s="15">
        <v>3223.5550817707954</v>
      </c>
      <c r="K93" s="13"/>
    </row>
    <row r="94" spans="1:11" ht="15" customHeight="1" x14ac:dyDescent="0.25">
      <c r="A94" s="16"/>
      <c r="B94" s="17" t="s">
        <v>35</v>
      </c>
      <c r="C94" s="15">
        <v>5432.2264285664405</v>
      </c>
      <c r="D94" s="15">
        <v>437.13268594111298</v>
      </c>
      <c r="E94" s="15">
        <v>982.06472216216571</v>
      </c>
      <c r="F94" s="15">
        <v>2202.8563923125375</v>
      </c>
      <c r="G94" s="15">
        <v>0</v>
      </c>
      <c r="H94" s="15">
        <v>0</v>
      </c>
      <c r="I94" s="15">
        <v>9054.2802289822575</v>
      </c>
      <c r="K94" s="13"/>
    </row>
    <row r="95" spans="1:11" ht="15" customHeight="1" x14ac:dyDescent="0.25">
      <c r="A95" s="16"/>
      <c r="B95" s="17" t="s">
        <v>28</v>
      </c>
      <c r="C95" s="15">
        <v>1037.9117788339411</v>
      </c>
      <c r="D95" s="15">
        <v>79.537617590647386</v>
      </c>
      <c r="E95" s="15">
        <v>157.86337911758153</v>
      </c>
      <c r="F95" s="15">
        <v>511.64860614035376</v>
      </c>
      <c r="G95" s="15">
        <v>0</v>
      </c>
      <c r="H95" s="15">
        <v>0</v>
      </c>
      <c r="I95" s="15">
        <v>1786.961381682524</v>
      </c>
      <c r="K95" s="13"/>
    </row>
    <row r="96" spans="1:11" ht="15" customHeight="1" x14ac:dyDescent="0.25">
      <c r="A96" s="16"/>
      <c r="B96" s="27" t="s">
        <v>29</v>
      </c>
      <c r="C96" s="15">
        <v>0</v>
      </c>
      <c r="D96" s="15">
        <v>0</v>
      </c>
      <c r="E96" s="15">
        <v>0</v>
      </c>
      <c r="F96" s="15">
        <v>0</v>
      </c>
      <c r="G96" s="15">
        <v>689.88257241966028</v>
      </c>
      <c r="H96" s="15">
        <v>1268.0232853373484</v>
      </c>
      <c r="I96" s="15">
        <v>1957.9058577570086</v>
      </c>
      <c r="K96" s="13"/>
    </row>
    <row r="97" spans="1:11" ht="15" customHeight="1" x14ac:dyDescent="0.25">
      <c r="A97" s="16"/>
      <c r="B97" s="20" t="s">
        <v>17</v>
      </c>
      <c r="C97" s="21">
        <v>40068.976783661506</v>
      </c>
      <c r="D97" s="21">
        <v>5771.5672373148955</v>
      </c>
      <c r="E97" s="21">
        <v>1809.0780255013551</v>
      </c>
      <c r="F97" s="21">
        <v>7433.4840437106295</v>
      </c>
      <c r="G97" s="21">
        <v>1228.562967584282</v>
      </c>
      <c r="H97" s="21">
        <v>4365.2384217583376</v>
      </c>
      <c r="I97" s="21">
        <v>60676.907479531008</v>
      </c>
      <c r="K97" s="13"/>
    </row>
    <row r="98" spans="1:11" ht="15" customHeight="1" x14ac:dyDescent="0.25">
      <c r="A98" s="16"/>
      <c r="B98" s="17" t="s">
        <v>21</v>
      </c>
      <c r="C98" s="15">
        <v>0</v>
      </c>
      <c r="D98" s="15">
        <v>0</v>
      </c>
      <c r="E98" s="15">
        <v>0</v>
      </c>
      <c r="F98" s="15">
        <v>829.85061555055279</v>
      </c>
      <c r="G98" s="15">
        <v>0</v>
      </c>
      <c r="H98" s="15">
        <v>0</v>
      </c>
      <c r="I98" s="15">
        <v>829.85061555055279</v>
      </c>
      <c r="K98" s="13"/>
    </row>
    <row r="99" spans="1:11" ht="15" customHeight="1" x14ac:dyDescent="0.25">
      <c r="A99" s="16"/>
      <c r="B99" s="17" t="s">
        <v>22</v>
      </c>
      <c r="C99" s="15">
        <v>2.439431316060594</v>
      </c>
      <c r="D99" s="15">
        <v>42.959729118669564</v>
      </c>
      <c r="E99" s="15">
        <v>0</v>
      </c>
      <c r="F99" s="15">
        <v>1069.8217653927361</v>
      </c>
      <c r="G99" s="15">
        <v>5.0657387733935591E-2</v>
      </c>
      <c r="H99" s="15">
        <v>0</v>
      </c>
      <c r="I99" s="15">
        <v>1115.2715832152003</v>
      </c>
      <c r="K99" s="13"/>
    </row>
    <row r="100" spans="1:11" ht="15" customHeight="1" x14ac:dyDescent="0.25">
      <c r="A100" s="16"/>
      <c r="B100" s="17" t="s">
        <v>18</v>
      </c>
      <c r="C100" s="15">
        <v>0</v>
      </c>
      <c r="D100" s="15">
        <v>0</v>
      </c>
      <c r="E100" s="15">
        <v>0</v>
      </c>
      <c r="F100" s="15">
        <v>8712.9080684852852</v>
      </c>
      <c r="G100" s="15">
        <v>0</v>
      </c>
      <c r="H100" s="15">
        <v>0</v>
      </c>
      <c r="I100" s="15">
        <v>8712.9080684852852</v>
      </c>
      <c r="K100" s="13"/>
    </row>
    <row r="101" spans="1:11" ht="15" customHeight="1" x14ac:dyDescent="0.25">
      <c r="A101" s="16"/>
      <c r="B101" s="17" t="s">
        <v>30</v>
      </c>
      <c r="C101" s="15">
        <v>0</v>
      </c>
      <c r="D101" s="15">
        <v>0</v>
      </c>
      <c r="E101" s="15">
        <v>0</v>
      </c>
      <c r="F101" s="15">
        <v>2664.0289698482547</v>
      </c>
      <c r="G101" s="15">
        <v>0</v>
      </c>
      <c r="H101" s="15">
        <v>0</v>
      </c>
      <c r="I101" s="15">
        <v>2664.0289698482547</v>
      </c>
      <c r="K101" s="13"/>
    </row>
    <row r="102" spans="1:11" ht="15" customHeight="1" x14ac:dyDescent="0.25">
      <c r="A102" s="16"/>
      <c r="B102" s="17" t="s">
        <v>31</v>
      </c>
      <c r="C102" s="15">
        <v>0</v>
      </c>
      <c r="D102" s="15">
        <v>0</v>
      </c>
      <c r="E102" s="15">
        <v>0</v>
      </c>
      <c r="F102" s="15">
        <v>759.6552603193179</v>
      </c>
      <c r="G102" s="15">
        <v>0</v>
      </c>
      <c r="H102" s="15">
        <v>0</v>
      </c>
      <c r="I102" s="15">
        <v>759.6552603193179</v>
      </c>
      <c r="K102" s="13"/>
    </row>
    <row r="103" spans="1:11" ht="15" customHeight="1" x14ac:dyDescent="0.25">
      <c r="A103" s="16"/>
      <c r="B103" s="17" t="s">
        <v>32</v>
      </c>
      <c r="C103" s="15">
        <v>0</v>
      </c>
      <c r="D103" s="15">
        <v>0</v>
      </c>
      <c r="E103" s="15">
        <v>0</v>
      </c>
      <c r="F103" s="15">
        <v>436.8497456691191</v>
      </c>
      <c r="G103" s="15">
        <v>0</v>
      </c>
      <c r="H103" s="15">
        <v>0</v>
      </c>
      <c r="I103" s="15">
        <v>436.8497456691191</v>
      </c>
      <c r="K103" s="13"/>
    </row>
    <row r="104" spans="1:11" ht="15" customHeight="1" x14ac:dyDescent="0.25">
      <c r="A104" s="16"/>
      <c r="B104" s="17" t="s">
        <v>24</v>
      </c>
      <c r="C104" s="15">
        <v>1577.8268656821315</v>
      </c>
      <c r="D104" s="15">
        <v>137.58298110097275</v>
      </c>
      <c r="E104" s="15">
        <v>149.69537817423296</v>
      </c>
      <c r="F104" s="15">
        <v>2947.3632719348875</v>
      </c>
      <c r="G104" s="15">
        <v>39.454694653887785</v>
      </c>
      <c r="H104" s="15">
        <v>176.46066560015672</v>
      </c>
      <c r="I104" s="15">
        <v>5028.3838571462693</v>
      </c>
      <c r="K104" s="13"/>
    </row>
    <row r="105" spans="1:11" ht="15" customHeight="1" x14ac:dyDescent="0.25">
      <c r="A105" s="16"/>
      <c r="B105" s="22" t="s">
        <v>33</v>
      </c>
      <c r="C105" s="23">
        <v>0</v>
      </c>
      <c r="D105" s="23">
        <v>55578.587554416925</v>
      </c>
      <c r="E105" s="23">
        <v>10.766921603234223</v>
      </c>
      <c r="F105" s="23">
        <v>415.58635903946816</v>
      </c>
      <c r="G105" s="23">
        <v>0</v>
      </c>
      <c r="H105" s="23">
        <v>997.12429540460482</v>
      </c>
      <c r="I105" s="24">
        <v>57002.065130464231</v>
      </c>
      <c r="K105" s="13"/>
    </row>
    <row r="106" spans="1:11" ht="15" customHeight="1" x14ac:dyDescent="0.25">
      <c r="A106" s="16"/>
      <c r="B106" s="17" t="s">
        <v>36</v>
      </c>
      <c r="C106" s="15">
        <v>1580.266296998192</v>
      </c>
      <c r="D106" s="15">
        <v>55759.130264636566</v>
      </c>
      <c r="E106" s="15">
        <v>160.46229977746719</v>
      </c>
      <c r="F106" s="15">
        <v>17836.064056239622</v>
      </c>
      <c r="G106" s="15">
        <v>39.50535204162172</v>
      </c>
      <c r="H106" s="15">
        <v>1173.5849610047615</v>
      </c>
      <c r="I106" s="15">
        <v>76549.013230698227</v>
      </c>
      <c r="K106" s="13"/>
    </row>
    <row r="107" spans="1:11" ht="15" customHeight="1" thickBot="1" x14ac:dyDescent="0.3">
      <c r="A107" s="34"/>
      <c r="B107" s="35" t="s">
        <v>19</v>
      </c>
      <c r="C107" s="36">
        <v>41649.243080659697</v>
      </c>
      <c r="D107" s="36">
        <v>61530.697501951465</v>
      </c>
      <c r="E107" s="36">
        <v>1969.5403252788224</v>
      </c>
      <c r="F107" s="36">
        <v>25269.548099950251</v>
      </c>
      <c r="G107" s="36">
        <v>1268.0683196259038</v>
      </c>
      <c r="H107" s="36">
        <v>5538.8233827630993</v>
      </c>
      <c r="I107" s="36">
        <v>137225.92071022923</v>
      </c>
      <c r="K107" s="13"/>
    </row>
    <row r="108" spans="1:11" ht="15" customHeight="1" thickTop="1" thickBot="1" x14ac:dyDescent="0.3">
      <c r="A108" s="37"/>
      <c r="B108" s="37" t="s">
        <v>37</v>
      </c>
      <c r="C108" s="38">
        <v>41649.243080659697</v>
      </c>
      <c r="D108" s="38">
        <v>5952.10994753454</v>
      </c>
      <c r="E108" s="38">
        <v>1958.773403675588</v>
      </c>
      <c r="F108" s="38">
        <v>24853.961740910781</v>
      </c>
      <c r="G108" s="38">
        <v>1268.0683196259038</v>
      </c>
      <c r="H108" s="38">
        <v>4541.6990873584946</v>
      </c>
      <c r="I108" s="38">
        <v>80223.85557976499</v>
      </c>
      <c r="K108" s="13"/>
    </row>
    <row r="109" spans="1:11" ht="15" customHeight="1" thickTop="1" thickBot="1" x14ac:dyDescent="0.3">
      <c r="A109" s="2"/>
      <c r="B109" s="2"/>
      <c r="C109" s="15"/>
      <c r="D109" s="15"/>
      <c r="E109" s="15"/>
      <c r="F109" s="15"/>
      <c r="G109" s="15"/>
      <c r="H109" s="15"/>
      <c r="I109" s="15"/>
      <c r="K109" s="13"/>
    </row>
    <row r="110" spans="1:11" ht="15" customHeight="1" thickBot="1" x14ac:dyDescent="0.35">
      <c r="A110" s="2"/>
      <c r="B110" s="14"/>
      <c r="C110" s="111">
        <v>2016</v>
      </c>
      <c r="D110" s="112"/>
      <c r="E110" s="112"/>
      <c r="F110" s="112"/>
      <c r="G110" s="112"/>
      <c r="H110" s="112"/>
      <c r="I110" s="113"/>
      <c r="K110" s="13"/>
    </row>
    <row r="111" spans="1:11" ht="15" customHeight="1" x14ac:dyDescent="0.25">
      <c r="A111" s="2" t="s">
        <v>13</v>
      </c>
      <c r="B111" s="2" t="s">
        <v>14</v>
      </c>
      <c r="C111" s="15">
        <v>19567.758598716446</v>
      </c>
      <c r="D111" s="15">
        <v>2021.7069261057916</v>
      </c>
      <c r="E111" s="15">
        <v>538.51530805582991</v>
      </c>
      <c r="F111" s="15">
        <v>1665.6152130557027</v>
      </c>
      <c r="G111" s="15">
        <v>260.44203527052508</v>
      </c>
      <c r="H111" s="15">
        <v>2053.3266164506726</v>
      </c>
      <c r="I111" s="15">
        <v>26107.364697654964</v>
      </c>
      <c r="K111" s="8"/>
    </row>
    <row r="112" spans="1:11" ht="15" customHeight="1" x14ac:dyDescent="0.25">
      <c r="A112" s="16"/>
      <c r="B112" s="17" t="s">
        <v>15</v>
      </c>
      <c r="C112" s="15">
        <v>6085.8686303989944</v>
      </c>
      <c r="D112" s="15">
        <v>491.18940091543919</v>
      </c>
      <c r="E112" s="15">
        <v>30.873851244436469</v>
      </c>
      <c r="F112" s="15">
        <v>445.9046414047225</v>
      </c>
      <c r="G112" s="15"/>
      <c r="H112" s="15">
        <v>128.17863183117893</v>
      </c>
      <c r="I112" s="15">
        <v>7182.0151557947711</v>
      </c>
      <c r="K112" s="8"/>
    </row>
    <row r="113" spans="1:11" ht="15" customHeight="1" x14ac:dyDescent="0.25">
      <c r="A113" s="16"/>
      <c r="B113" s="17" t="s">
        <v>16</v>
      </c>
      <c r="C113" s="15">
        <v>646.88477297905808</v>
      </c>
      <c r="D113" s="15">
        <v>0</v>
      </c>
      <c r="E113" s="15">
        <v>0</v>
      </c>
      <c r="F113" s="15">
        <v>521.03417190990774</v>
      </c>
      <c r="G113" s="15"/>
      <c r="H113" s="15">
        <v>0</v>
      </c>
      <c r="I113" s="15">
        <v>1167.9189448889658</v>
      </c>
      <c r="K113" s="8"/>
    </row>
    <row r="114" spans="1:11" ht="15" customHeight="1" x14ac:dyDescent="0.25">
      <c r="A114" s="16"/>
      <c r="B114" s="18" t="s">
        <v>17</v>
      </c>
      <c r="C114" s="19">
        <v>26300.512002094496</v>
      </c>
      <c r="D114" s="19">
        <v>2512.8963270212307</v>
      </c>
      <c r="E114" s="19">
        <v>569.38915930026633</v>
      </c>
      <c r="F114" s="19">
        <v>2632.5540263703333</v>
      </c>
      <c r="G114" s="19">
        <v>260.44203527052508</v>
      </c>
      <c r="H114" s="19">
        <v>2181.5052482818514</v>
      </c>
      <c r="I114" s="19">
        <v>34457.298798338699</v>
      </c>
      <c r="K114" s="8"/>
    </row>
    <row r="115" spans="1:11" ht="15" customHeight="1" x14ac:dyDescent="0.25">
      <c r="A115" s="16"/>
      <c r="B115" s="17" t="s">
        <v>18</v>
      </c>
      <c r="C115" s="15">
        <v>0</v>
      </c>
      <c r="D115" s="15">
        <v>0</v>
      </c>
      <c r="E115" s="15">
        <v>0</v>
      </c>
      <c r="F115" s="15">
        <v>6655.9277777553434</v>
      </c>
      <c r="G115" s="15">
        <v>0</v>
      </c>
      <c r="H115" s="15">
        <v>0</v>
      </c>
      <c r="I115" s="15">
        <v>6655.9277777553434</v>
      </c>
      <c r="K115" s="39"/>
    </row>
    <row r="116" spans="1:11" ht="18" customHeight="1" x14ac:dyDescent="0.25">
      <c r="A116" s="16"/>
      <c r="B116" s="17" t="s">
        <v>19</v>
      </c>
      <c r="C116" s="15">
        <v>26300.512002094496</v>
      </c>
      <c r="D116" s="15">
        <v>2512.8963270212307</v>
      </c>
      <c r="E116" s="15">
        <v>569.38915930026633</v>
      </c>
      <c r="F116" s="15">
        <v>9288.4818041256767</v>
      </c>
      <c r="G116" s="15">
        <v>260.44203527052508</v>
      </c>
      <c r="H116" s="15">
        <v>2181.5052482818514</v>
      </c>
      <c r="I116" s="15">
        <v>41113.22657609405</v>
      </c>
      <c r="K116" s="8"/>
    </row>
    <row r="117" spans="1:11" ht="15" customHeight="1" x14ac:dyDescent="0.25">
      <c r="A117" s="16"/>
      <c r="B117" s="20"/>
      <c r="C117" s="21"/>
      <c r="D117" s="21"/>
      <c r="E117" s="21"/>
      <c r="F117" s="21"/>
      <c r="G117" s="21"/>
      <c r="H117" s="21"/>
      <c r="I117" s="21"/>
      <c r="K117" s="8"/>
    </row>
    <row r="118" spans="1:11" ht="15" customHeight="1" x14ac:dyDescent="0.25">
      <c r="A118" s="16" t="s">
        <v>20</v>
      </c>
      <c r="B118" s="17" t="s">
        <v>14</v>
      </c>
      <c r="C118" s="15">
        <v>6025.2869147315168</v>
      </c>
      <c r="D118" s="15">
        <v>1606.2281711191345</v>
      </c>
      <c r="E118" s="15">
        <v>0</v>
      </c>
      <c r="F118" s="15">
        <v>775.35762594826588</v>
      </c>
      <c r="G118" s="15">
        <v>256.17383587628757</v>
      </c>
      <c r="H118" s="15">
        <v>789.97181407179346</v>
      </c>
      <c r="I118" s="15">
        <v>9453.0183617469975</v>
      </c>
      <c r="K118" s="8"/>
    </row>
    <row r="119" spans="1:11" ht="15" customHeight="1" x14ac:dyDescent="0.25">
      <c r="A119" s="16"/>
      <c r="B119" s="17" t="s">
        <v>15</v>
      </c>
      <c r="C119" s="15">
        <v>799.74711622300367</v>
      </c>
      <c r="D119" s="15">
        <v>257.70585033893815</v>
      </c>
      <c r="E119" s="15">
        <v>0</v>
      </c>
      <c r="F119" s="15">
        <v>164.54695219335568</v>
      </c>
      <c r="G119" s="15">
        <v>16.926897107044656</v>
      </c>
      <c r="H119" s="15">
        <v>102.28623685062959</v>
      </c>
      <c r="I119" s="15">
        <v>1341.2130527129718</v>
      </c>
      <c r="K119" s="8"/>
    </row>
    <row r="120" spans="1:11" ht="15" customHeight="1" x14ac:dyDescent="0.25">
      <c r="A120" s="16"/>
      <c r="B120" s="17" t="s">
        <v>16</v>
      </c>
      <c r="C120" s="15">
        <v>584.89090401165015</v>
      </c>
      <c r="D120" s="15">
        <v>804.50778960461082</v>
      </c>
      <c r="E120" s="15">
        <v>0</v>
      </c>
      <c r="F120" s="15">
        <v>772.90900786274096</v>
      </c>
      <c r="G120" s="15">
        <v>0.39169961064548392</v>
      </c>
      <c r="H120" s="15">
        <v>0</v>
      </c>
      <c r="I120" s="15">
        <v>2162.6994010896474</v>
      </c>
      <c r="K120" s="8"/>
    </row>
    <row r="121" spans="1:11" ht="15" customHeight="1" x14ac:dyDescent="0.25">
      <c r="A121" s="16"/>
      <c r="B121" s="18" t="s">
        <v>17</v>
      </c>
      <c r="C121" s="19">
        <v>7409.9249349661713</v>
      </c>
      <c r="D121" s="19">
        <v>2668.4418110626834</v>
      </c>
      <c r="E121" s="19">
        <v>0</v>
      </c>
      <c r="F121" s="19">
        <v>1712.8135860043626</v>
      </c>
      <c r="G121" s="19">
        <v>273.49243259397775</v>
      </c>
      <c r="H121" s="19">
        <v>892.25805092242308</v>
      </c>
      <c r="I121" s="19">
        <v>12956.930815549616</v>
      </c>
      <c r="K121" s="8"/>
    </row>
    <row r="122" spans="1:11" ht="15" customHeight="1" x14ac:dyDescent="0.25">
      <c r="A122" s="16"/>
      <c r="B122" s="17" t="s">
        <v>21</v>
      </c>
      <c r="C122" s="15">
        <v>0</v>
      </c>
      <c r="D122" s="15">
        <v>0</v>
      </c>
      <c r="E122" s="15">
        <v>0</v>
      </c>
      <c r="F122" s="15">
        <v>837.90080657079193</v>
      </c>
      <c r="G122" s="15">
        <v>0</v>
      </c>
      <c r="H122" s="15">
        <v>0</v>
      </c>
      <c r="I122" s="15">
        <v>837.90080657079193</v>
      </c>
      <c r="K122" s="39"/>
    </row>
    <row r="123" spans="1:11" ht="15" customHeight="1" x14ac:dyDescent="0.25">
      <c r="A123" s="16"/>
      <c r="B123" s="17" t="s">
        <v>22</v>
      </c>
      <c r="C123" s="15">
        <v>2.51014635797506</v>
      </c>
      <c r="D123" s="15">
        <v>43.03987426235134</v>
      </c>
      <c r="E123" s="15">
        <v>0</v>
      </c>
      <c r="F123" s="15">
        <v>1080.1998616520336</v>
      </c>
      <c r="G123" s="15">
        <v>4.9792103698655381E-2</v>
      </c>
      <c r="H123" s="15">
        <v>0</v>
      </c>
      <c r="I123" s="15">
        <v>1125.7996743760586</v>
      </c>
      <c r="K123" s="8"/>
    </row>
    <row r="124" spans="1:11" ht="15" customHeight="1" x14ac:dyDescent="0.25">
      <c r="A124" s="16"/>
      <c r="B124" s="17" t="s">
        <v>23</v>
      </c>
      <c r="C124" s="15">
        <v>0</v>
      </c>
      <c r="D124" s="15">
        <v>0</v>
      </c>
      <c r="E124" s="15">
        <v>0</v>
      </c>
      <c r="F124" s="15">
        <v>1839.9244026433116</v>
      </c>
      <c r="G124" s="15">
        <v>0</v>
      </c>
      <c r="H124" s="15">
        <v>0</v>
      </c>
      <c r="I124" s="15">
        <v>1839.9244026433116</v>
      </c>
      <c r="K124" s="39"/>
    </row>
    <row r="125" spans="1:11" ht="15" customHeight="1" x14ac:dyDescent="0.25">
      <c r="A125" s="16"/>
      <c r="B125" s="22" t="s">
        <v>24</v>
      </c>
      <c r="C125" s="23">
        <v>611.91386715782357</v>
      </c>
      <c r="D125" s="23">
        <v>62.466798831014223</v>
      </c>
      <c r="E125" s="23">
        <v>0</v>
      </c>
      <c r="F125" s="23">
        <v>2585.2470900309108</v>
      </c>
      <c r="G125" s="23">
        <v>38.780764968050576</v>
      </c>
      <c r="H125" s="23">
        <v>170.32483976899869</v>
      </c>
      <c r="I125" s="24">
        <v>3468.733360756798</v>
      </c>
      <c r="K125" s="8"/>
    </row>
    <row r="126" spans="1:11" ht="17.25" customHeight="1" x14ac:dyDescent="0.25">
      <c r="A126" s="16"/>
      <c r="B126" s="17" t="s">
        <v>19</v>
      </c>
      <c r="C126" s="15">
        <v>8024.3489484819702</v>
      </c>
      <c r="D126" s="15">
        <v>2773.9484841560493</v>
      </c>
      <c r="E126" s="15">
        <v>0</v>
      </c>
      <c r="F126" s="15">
        <v>8056.0857469014099</v>
      </c>
      <c r="G126" s="15">
        <v>312.32298966572699</v>
      </c>
      <c r="H126" s="15">
        <v>1062.5828906914217</v>
      </c>
      <c r="I126" s="15">
        <v>20229.289059896579</v>
      </c>
      <c r="K126" s="8"/>
    </row>
    <row r="127" spans="1:11" ht="15" customHeight="1" x14ac:dyDescent="0.25">
      <c r="A127" s="17"/>
      <c r="B127" s="25"/>
      <c r="C127" s="26"/>
      <c r="D127" s="26"/>
      <c r="E127" s="26"/>
      <c r="F127" s="26"/>
      <c r="G127" s="26"/>
      <c r="H127" s="26"/>
      <c r="I127" s="26"/>
      <c r="K127" s="13"/>
    </row>
    <row r="128" spans="1:11" ht="15" customHeight="1" x14ac:dyDescent="0.25">
      <c r="A128" s="17" t="s">
        <v>25</v>
      </c>
      <c r="B128" s="17" t="s">
        <v>14</v>
      </c>
      <c r="C128" s="15">
        <v>1021.7849263244351</v>
      </c>
      <c r="D128" s="15">
        <v>133.11821753569552</v>
      </c>
      <c r="E128" s="15">
        <v>140.15400674248565</v>
      </c>
      <c r="F128" s="15">
        <v>625.32142699201881</v>
      </c>
      <c r="G128" s="28">
        <v>0</v>
      </c>
      <c r="H128" s="28">
        <v>0</v>
      </c>
      <c r="I128" s="15">
        <v>1920.3785775946351</v>
      </c>
      <c r="K128" s="8"/>
    </row>
    <row r="129" spans="1:11" ht="15" customHeight="1" x14ac:dyDescent="0.25">
      <c r="A129" s="2"/>
      <c r="B129" s="27" t="s">
        <v>26</v>
      </c>
      <c r="C129" s="28">
        <v>1887.7481589044926</v>
      </c>
      <c r="D129" s="28">
        <v>179.88860804267003</v>
      </c>
      <c r="E129" s="28">
        <v>767.31488340895999</v>
      </c>
      <c r="F129" s="28">
        <v>845.06267896304564</v>
      </c>
      <c r="G129" s="28">
        <v>0</v>
      </c>
      <c r="H129" s="28">
        <v>0</v>
      </c>
      <c r="I129" s="29">
        <v>3680.0143293191682</v>
      </c>
      <c r="K129" s="8"/>
    </row>
    <row r="130" spans="1:11" ht="15" customHeight="1" x14ac:dyDescent="0.25">
      <c r="A130" s="2"/>
      <c r="B130" s="27" t="s">
        <v>27</v>
      </c>
      <c r="C130" s="28">
        <v>3406.557130534487</v>
      </c>
      <c r="D130" s="28">
        <v>259.99565471737344</v>
      </c>
      <c r="E130" s="28">
        <v>356.22987064546106</v>
      </c>
      <c r="F130" s="28">
        <v>1381.1468467007253</v>
      </c>
      <c r="G130" s="28">
        <v>0</v>
      </c>
      <c r="H130" s="28">
        <v>0</v>
      </c>
      <c r="I130" s="29">
        <v>5403.9295025980464</v>
      </c>
      <c r="K130" s="8"/>
    </row>
    <row r="131" spans="1:11" ht="15" customHeight="1" x14ac:dyDescent="0.25">
      <c r="A131" s="2"/>
      <c r="B131" s="27" t="s">
        <v>28</v>
      </c>
      <c r="C131" s="28">
        <v>987.52738574399484</v>
      </c>
      <c r="D131" s="28">
        <v>77.006919730714259</v>
      </c>
      <c r="E131" s="28">
        <v>181.06012188270967</v>
      </c>
      <c r="F131" s="28">
        <v>515.67997278770895</v>
      </c>
      <c r="G131" s="28">
        <v>0</v>
      </c>
      <c r="H131" s="28">
        <v>0</v>
      </c>
      <c r="I131" s="28">
        <v>1761.2744001451276</v>
      </c>
      <c r="K131" s="8"/>
    </row>
    <row r="132" spans="1:11" ht="15" customHeight="1" x14ac:dyDescent="0.25">
      <c r="A132" s="2"/>
      <c r="B132" s="27" t="s">
        <v>29</v>
      </c>
      <c r="C132" s="28">
        <v>0</v>
      </c>
      <c r="D132" s="28">
        <v>0</v>
      </c>
      <c r="E132" s="28">
        <v>0</v>
      </c>
      <c r="F132" s="28">
        <v>0</v>
      </c>
      <c r="G132" s="28">
        <v>666.96202211871434</v>
      </c>
      <c r="H132" s="28">
        <v>1245.3895034230563</v>
      </c>
      <c r="I132" s="28">
        <v>1912.3515255417706</v>
      </c>
      <c r="K132" s="8"/>
    </row>
    <row r="133" spans="1:11" ht="15" customHeight="1" x14ac:dyDescent="0.25">
      <c r="A133" s="2"/>
      <c r="B133" s="18" t="s">
        <v>17</v>
      </c>
      <c r="C133" s="19">
        <v>7303.6176015074097</v>
      </c>
      <c r="D133" s="19">
        <v>650.00940002645325</v>
      </c>
      <c r="E133" s="19">
        <v>1444.7588826796164</v>
      </c>
      <c r="F133" s="19">
        <v>3367.210925443499</v>
      </c>
      <c r="G133" s="19">
        <v>666.96202211871434</v>
      </c>
      <c r="H133" s="19">
        <v>1245.3895034230563</v>
      </c>
      <c r="I133" s="19">
        <v>14677.948335198747</v>
      </c>
      <c r="K133" s="8"/>
    </row>
    <row r="134" spans="1:11" ht="15" customHeight="1" x14ac:dyDescent="0.25">
      <c r="A134" s="2"/>
      <c r="B134" s="27" t="s">
        <v>30</v>
      </c>
      <c r="C134" s="28">
        <v>0</v>
      </c>
      <c r="D134" s="28">
        <v>0</v>
      </c>
      <c r="E134" s="28">
        <v>0</v>
      </c>
      <c r="F134" s="28">
        <v>2719.1254852734878</v>
      </c>
      <c r="G134" s="28">
        <v>0</v>
      </c>
      <c r="H134" s="28">
        <v>0</v>
      </c>
      <c r="I134" s="28">
        <v>2719.1254852734878</v>
      </c>
      <c r="K134" s="39"/>
    </row>
    <row r="135" spans="1:11" ht="15" customHeight="1" x14ac:dyDescent="0.25">
      <c r="A135" s="2"/>
      <c r="B135" s="27" t="s">
        <v>31</v>
      </c>
      <c r="C135" s="28">
        <v>0</v>
      </c>
      <c r="D135" s="28">
        <v>0</v>
      </c>
      <c r="E135" s="28">
        <v>0</v>
      </c>
      <c r="F135" s="28">
        <v>770.78655419396159</v>
      </c>
      <c r="G135" s="28">
        <v>0</v>
      </c>
      <c r="H135" s="28">
        <v>0</v>
      </c>
      <c r="I135" s="28">
        <v>770.78655419396159</v>
      </c>
      <c r="K135" s="39"/>
    </row>
    <row r="136" spans="1:11" ht="15" customHeight="1" x14ac:dyDescent="0.25">
      <c r="A136" s="2"/>
      <c r="B136" s="27" t="s">
        <v>23</v>
      </c>
      <c r="C136" s="28">
        <v>0</v>
      </c>
      <c r="D136" s="28">
        <v>0</v>
      </c>
      <c r="E136" s="28">
        <v>0</v>
      </c>
      <c r="F136" s="28">
        <v>229.23544821979118</v>
      </c>
      <c r="G136" s="28">
        <v>0</v>
      </c>
      <c r="H136" s="28">
        <v>0</v>
      </c>
      <c r="I136" s="28">
        <v>229.23544821979118</v>
      </c>
      <c r="K136" s="39"/>
    </row>
    <row r="137" spans="1:11" ht="15" customHeight="1" x14ac:dyDescent="0.25">
      <c r="A137" s="2"/>
      <c r="B137" s="27" t="s">
        <v>32</v>
      </c>
      <c r="C137" s="28">
        <v>0</v>
      </c>
      <c r="D137" s="28">
        <v>0</v>
      </c>
      <c r="E137" s="28">
        <v>0</v>
      </c>
      <c r="F137" s="28">
        <v>432.86924281165739</v>
      </c>
      <c r="G137" s="28">
        <v>0</v>
      </c>
      <c r="H137" s="28">
        <v>0</v>
      </c>
      <c r="I137" s="28">
        <v>432.86924281165739</v>
      </c>
    </row>
    <row r="138" spans="1:11" ht="15" customHeight="1" x14ac:dyDescent="0.25">
      <c r="A138" s="2"/>
      <c r="B138" s="27" t="s">
        <v>24</v>
      </c>
      <c r="C138" s="28">
        <v>948.5583162930792</v>
      </c>
      <c r="D138" s="28">
        <v>75.264825864354052</v>
      </c>
      <c r="E138" s="28">
        <v>168.68216112231093</v>
      </c>
      <c r="F138" s="28">
        <v>391.97052714214635</v>
      </c>
      <c r="G138" s="28">
        <v>0</v>
      </c>
      <c r="H138" s="28">
        <v>0</v>
      </c>
      <c r="I138" s="28">
        <v>1584.4758304218904</v>
      </c>
      <c r="K138" s="8"/>
    </row>
    <row r="139" spans="1:11" ht="15" customHeight="1" thickBot="1" x14ac:dyDescent="0.3">
      <c r="A139" s="2"/>
      <c r="B139" s="30" t="s">
        <v>19</v>
      </c>
      <c r="C139" s="31">
        <v>8252.1759178004886</v>
      </c>
      <c r="D139" s="31">
        <v>725.27422589080732</v>
      </c>
      <c r="E139" s="31">
        <v>1613.4410438019272</v>
      </c>
      <c r="F139" s="31">
        <v>7911.1981830845443</v>
      </c>
      <c r="G139" s="31">
        <v>666.96202211871434</v>
      </c>
      <c r="H139" s="31">
        <v>1245.3895034230563</v>
      </c>
      <c r="I139" s="31">
        <v>20414.440896119537</v>
      </c>
      <c r="K139" s="40"/>
    </row>
    <row r="140" spans="1:11" ht="15" customHeight="1" thickTop="1" x14ac:dyDescent="0.25">
      <c r="A140" s="2"/>
      <c r="B140" s="2"/>
      <c r="C140" s="15"/>
      <c r="D140" s="15"/>
      <c r="E140" s="15"/>
      <c r="F140" s="15"/>
      <c r="G140" s="15"/>
      <c r="H140" s="15"/>
      <c r="I140" s="15"/>
    </row>
    <row r="141" spans="1:11" ht="15" customHeight="1" thickBot="1" x14ac:dyDescent="0.3">
      <c r="A141" s="2" t="s">
        <v>33</v>
      </c>
      <c r="B141" s="30" t="s">
        <v>34</v>
      </c>
      <c r="C141" s="32">
        <v>0</v>
      </c>
      <c r="D141" s="33">
        <v>54576.9092855446</v>
      </c>
      <c r="E141" s="32">
        <v>10.80463411322804</v>
      </c>
      <c r="F141" s="32">
        <v>403.27490891127951</v>
      </c>
      <c r="G141" s="32">
        <v>0</v>
      </c>
      <c r="H141" s="32">
        <v>1009.5442820292349</v>
      </c>
      <c r="I141" s="32">
        <v>56000.533110598342</v>
      </c>
      <c r="K141" s="40"/>
    </row>
    <row r="142" spans="1:11" ht="15" customHeight="1" thickTop="1" x14ac:dyDescent="0.25">
      <c r="A142" s="2"/>
      <c r="B142" s="2"/>
      <c r="C142" s="15"/>
      <c r="D142" s="15"/>
      <c r="E142" s="15"/>
      <c r="F142" s="15"/>
      <c r="G142" s="15"/>
      <c r="H142" s="15"/>
      <c r="I142" s="15"/>
    </row>
    <row r="143" spans="1:11" ht="15" customHeight="1" x14ac:dyDescent="0.25">
      <c r="A143" s="16" t="s">
        <v>12</v>
      </c>
      <c r="B143" s="17" t="s">
        <v>14</v>
      </c>
      <c r="C143" s="15">
        <v>26614.830439772399</v>
      </c>
      <c r="D143" s="15">
        <v>3761.0533147606211</v>
      </c>
      <c r="E143" s="15">
        <v>678.66931479831555</v>
      </c>
      <c r="F143" s="15">
        <v>3066.2942659959872</v>
      </c>
      <c r="G143" s="15">
        <v>516.61587114681265</v>
      </c>
      <c r="H143" s="15">
        <v>2843.2984305224663</v>
      </c>
      <c r="I143" s="15">
        <v>37480.761636996605</v>
      </c>
      <c r="K143" s="8"/>
    </row>
    <row r="144" spans="1:11" ht="15" customHeight="1" x14ac:dyDescent="0.25">
      <c r="A144" s="16"/>
      <c r="B144" s="17" t="s">
        <v>15</v>
      </c>
      <c r="C144" s="15">
        <v>6885.6157466219984</v>
      </c>
      <c r="D144" s="15">
        <v>748.8952512543774</v>
      </c>
      <c r="E144" s="15">
        <v>30.873851244436469</v>
      </c>
      <c r="F144" s="15">
        <v>610.45159359807815</v>
      </c>
      <c r="G144" s="15">
        <v>16.926897107044656</v>
      </c>
      <c r="H144" s="15">
        <v>230.46486868180853</v>
      </c>
      <c r="I144" s="15">
        <v>8523.2282085077441</v>
      </c>
      <c r="K144" s="8"/>
    </row>
    <row r="145" spans="1:11" ht="15" customHeight="1" x14ac:dyDescent="0.25">
      <c r="A145" s="16"/>
      <c r="B145" s="17" t="s">
        <v>16</v>
      </c>
      <c r="C145" s="15">
        <v>1231.7756769907082</v>
      </c>
      <c r="D145" s="15">
        <v>804.50778960461082</v>
      </c>
      <c r="E145" s="15">
        <v>0</v>
      </c>
      <c r="F145" s="15">
        <v>1293.9431797726488</v>
      </c>
      <c r="G145" s="15">
        <v>0.39169961064548392</v>
      </c>
      <c r="H145" s="15">
        <v>0</v>
      </c>
      <c r="I145" s="15">
        <v>3330.6183459786134</v>
      </c>
      <c r="K145" s="8"/>
    </row>
    <row r="146" spans="1:11" ht="15" customHeight="1" x14ac:dyDescent="0.25">
      <c r="A146" s="16"/>
      <c r="B146" s="17" t="s">
        <v>35</v>
      </c>
      <c r="C146" s="15">
        <v>5294.3052894389793</v>
      </c>
      <c r="D146" s="15">
        <v>439.8842627600435</v>
      </c>
      <c r="E146" s="15">
        <v>1123.544754054421</v>
      </c>
      <c r="F146" s="15">
        <v>2226.2095256637708</v>
      </c>
      <c r="G146" s="15">
        <v>0</v>
      </c>
      <c r="H146" s="15">
        <v>0</v>
      </c>
      <c r="I146" s="15">
        <v>9083.943831917215</v>
      </c>
      <c r="K146" s="8"/>
    </row>
    <row r="147" spans="1:11" ht="15" customHeight="1" x14ac:dyDescent="0.25">
      <c r="A147" s="16"/>
      <c r="B147" s="17" t="s">
        <v>28</v>
      </c>
      <c r="C147" s="15">
        <v>987.52738574399484</v>
      </c>
      <c r="D147" s="15">
        <v>77.006919730714259</v>
      </c>
      <c r="E147" s="15">
        <v>181.06012188270967</v>
      </c>
      <c r="F147" s="15">
        <v>515.67997278770895</v>
      </c>
      <c r="G147" s="15">
        <v>0</v>
      </c>
      <c r="H147" s="15">
        <v>0</v>
      </c>
      <c r="I147" s="15">
        <v>1761.2744001451276</v>
      </c>
      <c r="K147" s="8"/>
    </row>
    <row r="148" spans="1:11" ht="15" customHeight="1" x14ac:dyDescent="0.25">
      <c r="A148" s="16"/>
      <c r="B148" s="27" t="s">
        <v>29</v>
      </c>
      <c r="C148" s="15">
        <v>0</v>
      </c>
      <c r="D148" s="15">
        <v>0</v>
      </c>
      <c r="E148" s="15">
        <v>0</v>
      </c>
      <c r="F148" s="15">
        <v>0</v>
      </c>
      <c r="G148" s="15">
        <v>666.96202211871434</v>
      </c>
      <c r="H148" s="15">
        <v>1245.3895034230563</v>
      </c>
      <c r="I148" s="15">
        <v>1912.3515255417706</v>
      </c>
      <c r="K148" s="8"/>
    </row>
    <row r="149" spans="1:11" ht="15" customHeight="1" x14ac:dyDescent="0.25">
      <c r="A149" s="16"/>
      <c r="B149" s="20" t="s">
        <v>17</v>
      </c>
      <c r="C149" s="21">
        <v>41014.054538568074</v>
      </c>
      <c r="D149" s="21">
        <v>5831.3475381103663</v>
      </c>
      <c r="E149" s="21">
        <v>2014.1480419798827</v>
      </c>
      <c r="F149" s="21">
        <v>7712.5785378181945</v>
      </c>
      <c r="G149" s="21">
        <v>1200.8964899832172</v>
      </c>
      <c r="H149" s="21">
        <v>4319.1528026273318</v>
      </c>
      <c r="I149" s="21">
        <v>62092.177949087069</v>
      </c>
      <c r="K149" s="8"/>
    </row>
    <row r="150" spans="1:11" ht="15" customHeight="1" x14ac:dyDescent="0.25">
      <c r="A150" s="16"/>
      <c r="B150" s="17" t="s">
        <v>21</v>
      </c>
      <c r="C150" s="15">
        <v>0</v>
      </c>
      <c r="D150" s="15">
        <v>0</v>
      </c>
      <c r="E150" s="15">
        <v>0</v>
      </c>
      <c r="F150" s="15">
        <v>837.90080657079193</v>
      </c>
      <c r="G150" s="15">
        <v>0</v>
      </c>
      <c r="H150" s="15">
        <v>0</v>
      </c>
      <c r="I150" s="15">
        <v>837.90080657079193</v>
      </c>
      <c r="K150" s="39"/>
    </row>
    <row r="151" spans="1:11" ht="15" customHeight="1" x14ac:dyDescent="0.25">
      <c r="A151" s="16"/>
      <c r="B151" s="17" t="s">
        <v>22</v>
      </c>
      <c r="C151" s="15">
        <v>2.51014635797506</v>
      </c>
      <c r="D151" s="15">
        <v>43.03987426235134</v>
      </c>
      <c r="E151" s="15">
        <v>0</v>
      </c>
      <c r="F151" s="15">
        <v>1080.1998616520336</v>
      </c>
      <c r="G151" s="15">
        <v>4.9792103698655381E-2</v>
      </c>
      <c r="H151" s="15">
        <v>0</v>
      </c>
      <c r="I151" s="15">
        <v>1125.7996743760586</v>
      </c>
      <c r="K151" s="8"/>
    </row>
    <row r="152" spans="1:11" ht="15" customHeight="1" x14ac:dyDescent="0.25">
      <c r="A152" s="16"/>
      <c r="B152" s="17" t="s">
        <v>18</v>
      </c>
      <c r="C152" s="15">
        <v>0</v>
      </c>
      <c r="D152" s="15">
        <v>0</v>
      </c>
      <c r="E152" s="15">
        <v>0</v>
      </c>
      <c r="F152" s="15">
        <v>8725.0876286184466</v>
      </c>
      <c r="G152" s="15">
        <v>0</v>
      </c>
      <c r="H152" s="15">
        <v>0</v>
      </c>
      <c r="I152" s="15">
        <v>8725.0876286184466</v>
      </c>
      <c r="K152" s="39"/>
    </row>
    <row r="153" spans="1:11" ht="15" customHeight="1" x14ac:dyDescent="0.25">
      <c r="A153" s="16"/>
      <c r="B153" s="17" t="s">
        <v>30</v>
      </c>
      <c r="C153" s="15">
        <v>0</v>
      </c>
      <c r="D153" s="15">
        <v>0</v>
      </c>
      <c r="E153" s="15">
        <v>0</v>
      </c>
      <c r="F153" s="15">
        <v>2719.1254852734878</v>
      </c>
      <c r="G153" s="15">
        <v>0</v>
      </c>
      <c r="H153" s="15">
        <v>0</v>
      </c>
      <c r="I153" s="15">
        <v>2719.1254852734878</v>
      </c>
      <c r="K153" s="39"/>
    </row>
    <row r="154" spans="1:11" ht="15" customHeight="1" x14ac:dyDescent="0.25">
      <c r="A154" s="16"/>
      <c r="B154" s="17" t="s">
        <v>31</v>
      </c>
      <c r="C154" s="15">
        <v>0</v>
      </c>
      <c r="D154" s="15">
        <v>0</v>
      </c>
      <c r="E154" s="15">
        <v>0</v>
      </c>
      <c r="F154" s="15">
        <v>770.78655419396159</v>
      </c>
      <c r="G154" s="15">
        <v>0</v>
      </c>
      <c r="H154" s="15">
        <v>0</v>
      </c>
      <c r="I154" s="15">
        <v>770.78655419396159</v>
      </c>
      <c r="K154" s="39"/>
    </row>
    <row r="155" spans="1:11" ht="15" customHeight="1" x14ac:dyDescent="0.25">
      <c r="A155" s="16"/>
      <c r="B155" s="17" t="s">
        <v>32</v>
      </c>
      <c r="C155" s="15">
        <v>0</v>
      </c>
      <c r="D155" s="15">
        <v>0</v>
      </c>
      <c r="E155" s="15">
        <v>0</v>
      </c>
      <c r="F155" s="15">
        <v>432.86924281165739</v>
      </c>
      <c r="G155" s="15">
        <v>0</v>
      </c>
      <c r="H155" s="15">
        <v>0</v>
      </c>
      <c r="I155" s="15">
        <v>432.86924281165739</v>
      </c>
      <c r="K155" s="39"/>
    </row>
    <row r="156" spans="1:11" ht="15" customHeight="1" x14ac:dyDescent="0.25">
      <c r="A156" s="16"/>
      <c r="B156" s="17" t="s">
        <v>24</v>
      </c>
      <c r="C156" s="15">
        <v>1560.4721834509028</v>
      </c>
      <c r="D156" s="15">
        <v>137.73162469536828</v>
      </c>
      <c r="E156" s="15">
        <v>168.68216112231093</v>
      </c>
      <c r="F156" s="15">
        <v>2977.2176171730571</v>
      </c>
      <c r="G156" s="15">
        <v>38.780764968050576</v>
      </c>
      <c r="H156" s="15">
        <v>170.32483976899869</v>
      </c>
      <c r="I156" s="15">
        <v>5053.2091911786883</v>
      </c>
      <c r="K156" s="8"/>
    </row>
    <row r="157" spans="1:11" ht="15" customHeight="1" x14ac:dyDescent="0.25">
      <c r="A157" s="16"/>
      <c r="B157" s="22" t="s">
        <v>33</v>
      </c>
      <c r="C157" s="23">
        <v>0</v>
      </c>
      <c r="D157" s="23">
        <v>54576.9092855446</v>
      </c>
      <c r="E157" s="23">
        <v>10.80463411322804</v>
      </c>
      <c r="F157" s="23">
        <v>403.27490891127951</v>
      </c>
      <c r="G157" s="23">
        <v>0</v>
      </c>
      <c r="H157" s="23">
        <v>1009.5442820292349</v>
      </c>
      <c r="I157" s="24">
        <v>56000.533110598342</v>
      </c>
      <c r="K157" s="39"/>
    </row>
    <row r="158" spans="1:11" ht="15" customHeight="1" x14ac:dyDescent="0.25">
      <c r="A158" s="16"/>
      <c r="B158" s="17" t="s">
        <v>36</v>
      </c>
      <c r="C158" s="15">
        <v>1562.9823298088779</v>
      </c>
      <c r="D158" s="15">
        <v>54757.680784502321</v>
      </c>
      <c r="E158" s="15">
        <v>179.48679523553898</v>
      </c>
      <c r="F158" s="15">
        <v>17946.462105204715</v>
      </c>
      <c r="G158" s="15">
        <v>38.830557071749233</v>
      </c>
      <c r="H158" s="15">
        <v>1179.8691217982337</v>
      </c>
      <c r="I158" s="15">
        <v>75665.311693621436</v>
      </c>
      <c r="K158" s="8"/>
    </row>
    <row r="159" spans="1:11" ht="15" customHeight="1" thickBot="1" x14ac:dyDescent="0.3">
      <c r="A159" s="34"/>
      <c r="B159" s="35" t="s">
        <v>19</v>
      </c>
      <c r="C159" s="36">
        <v>42577.036868376956</v>
      </c>
      <c r="D159" s="36">
        <v>60589.028322612685</v>
      </c>
      <c r="E159" s="36">
        <v>2193.6348372154216</v>
      </c>
      <c r="F159" s="36">
        <v>25659.040643022909</v>
      </c>
      <c r="G159" s="36">
        <v>1239.7270470549663</v>
      </c>
      <c r="H159" s="36">
        <v>5499.0219244255659</v>
      </c>
      <c r="I159" s="36">
        <v>137757.4896427085</v>
      </c>
      <c r="K159" s="8"/>
    </row>
    <row r="160" spans="1:11" ht="15" customHeight="1" thickTop="1" thickBot="1" x14ac:dyDescent="0.3">
      <c r="A160" s="37"/>
      <c r="B160" s="37" t="s">
        <v>37</v>
      </c>
      <c r="C160" s="38">
        <v>42577.036868376956</v>
      </c>
      <c r="D160" s="38">
        <v>6012.1190370680852</v>
      </c>
      <c r="E160" s="38">
        <v>2182.8302031021935</v>
      </c>
      <c r="F160" s="38">
        <v>25255.765734111628</v>
      </c>
      <c r="G160" s="38">
        <v>1239.7270470549663</v>
      </c>
      <c r="H160" s="38">
        <v>4489.4776423963312</v>
      </c>
      <c r="I160" s="38">
        <v>81756.956532110169</v>
      </c>
      <c r="K160" s="8"/>
    </row>
    <row r="161" spans="1:11" ht="15" customHeight="1" thickTop="1" x14ac:dyDescent="0.25">
      <c r="A161" s="2"/>
      <c r="B161" s="8"/>
      <c r="C161" s="13"/>
      <c r="D161" s="13"/>
      <c r="E161" s="13"/>
      <c r="F161" s="13"/>
      <c r="G161" s="13"/>
      <c r="H161" s="13"/>
      <c r="I161" s="13"/>
      <c r="K161" s="13"/>
    </row>
    <row r="162" spans="1:11" ht="15" customHeight="1" x14ac:dyDescent="0.25">
      <c r="A162" s="2"/>
      <c r="B162" s="8"/>
      <c r="C162" s="13"/>
      <c r="D162" s="13"/>
      <c r="E162" s="13"/>
      <c r="F162" s="13"/>
      <c r="G162" s="13"/>
      <c r="H162" s="13"/>
      <c r="I162" s="13"/>
      <c r="K162" s="13"/>
    </row>
    <row r="163" spans="1:11" x14ac:dyDescent="0.25">
      <c r="J163" s="4"/>
    </row>
  </sheetData>
  <mergeCells count="3">
    <mergeCell ref="C6:I6"/>
    <mergeCell ref="C58:I58"/>
    <mergeCell ref="C110:I110"/>
  </mergeCells>
  <hyperlinks>
    <hyperlink ref="A4" location="Title!A1" display="Return to Title pag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C"/>
    <pageSetUpPr fitToPage="1"/>
  </sheetPr>
  <dimension ref="A1:S419"/>
  <sheetViews>
    <sheetView zoomScale="75" zoomScaleNormal="75" zoomScaleSheetLayoutView="100" workbookViewId="0">
      <pane xSplit="2" ySplit="3" topLeftCell="C304" activePane="bottomRight" state="frozen"/>
      <selection activeCell="L46" sqref="L46"/>
      <selection pane="topRight" activeCell="L46" sqref="L46"/>
      <selection pane="bottomLeft" activeCell="L46" sqref="L46"/>
      <selection pane="bottomRight" activeCell="H117" sqref="H117"/>
    </sheetView>
  </sheetViews>
  <sheetFormatPr defaultColWidth="9.1796875" defaultRowHeight="12.5" x14ac:dyDescent="0.25"/>
  <cols>
    <col min="1" max="1" width="9.54296875" style="45" customWidth="1"/>
    <col min="2" max="2" width="28.81640625" style="45" customWidth="1"/>
    <col min="3" max="3" width="13" style="45" customWidth="1"/>
    <col min="4" max="4" width="10.26953125" style="45" bestFit="1" customWidth="1"/>
    <col min="5" max="5" width="13" style="45" customWidth="1"/>
    <col min="6" max="7" width="12.1796875" style="45" customWidth="1"/>
    <col min="8" max="8" width="21" style="45" customWidth="1"/>
    <col min="9" max="9" width="11.1796875" style="45" customWidth="1"/>
    <col min="10" max="10" width="9.1796875" style="88"/>
    <col min="11" max="11" width="10.1796875" style="45" bestFit="1" customWidth="1"/>
    <col min="12" max="16384" width="9.1796875" style="45"/>
  </cols>
  <sheetData>
    <row r="1" spans="1:19" ht="18.75" customHeight="1" x14ac:dyDescent="0.35">
      <c r="A1" s="41" t="s">
        <v>38</v>
      </c>
      <c r="B1" s="42"/>
      <c r="C1" s="42"/>
      <c r="D1" s="42"/>
      <c r="E1" s="42"/>
      <c r="F1" s="42"/>
      <c r="G1" s="42"/>
      <c r="H1" s="42"/>
      <c r="I1" s="42"/>
      <c r="J1" s="43"/>
      <c r="K1" s="43"/>
      <c r="L1" s="44"/>
      <c r="M1" s="44"/>
      <c r="N1" s="44"/>
      <c r="O1" s="44"/>
      <c r="P1" s="44"/>
      <c r="Q1" s="44"/>
      <c r="R1" s="44"/>
      <c r="S1" s="44"/>
    </row>
    <row r="2" spans="1:19" ht="13" thickBot="1" x14ac:dyDescent="0.3">
      <c r="A2" s="6" t="s">
        <v>2</v>
      </c>
      <c r="B2" s="46"/>
      <c r="C2" s="47"/>
      <c r="D2" s="47"/>
      <c r="E2" s="47"/>
      <c r="F2" s="47"/>
      <c r="G2" s="47"/>
      <c r="H2" s="47"/>
      <c r="I2" s="48" t="s">
        <v>3</v>
      </c>
      <c r="J2" s="43"/>
      <c r="K2" s="44"/>
      <c r="L2" s="44"/>
      <c r="M2" s="44"/>
      <c r="N2" s="44"/>
      <c r="O2" s="44"/>
      <c r="P2" s="44"/>
      <c r="Q2" s="44"/>
      <c r="R2" s="44"/>
      <c r="S2" s="44"/>
    </row>
    <row r="3" spans="1:19" ht="15" customHeight="1" thickTop="1" thickBot="1" x14ac:dyDescent="0.3">
      <c r="A3" s="49" t="s">
        <v>4</v>
      </c>
      <c r="B3" s="50" t="s">
        <v>5</v>
      </c>
      <c r="C3" s="51" t="s">
        <v>6</v>
      </c>
      <c r="D3" s="51" t="s">
        <v>7</v>
      </c>
      <c r="E3" s="51" t="s">
        <v>8</v>
      </c>
      <c r="F3" s="51" t="s">
        <v>9</v>
      </c>
      <c r="G3" s="51" t="s">
        <v>39</v>
      </c>
      <c r="H3" s="51" t="s">
        <v>40</v>
      </c>
      <c r="I3" s="51" t="s">
        <v>12</v>
      </c>
      <c r="J3" s="43"/>
      <c r="K3" s="48"/>
      <c r="L3" s="44"/>
      <c r="M3" s="44"/>
      <c r="N3" s="44"/>
      <c r="O3" s="44"/>
      <c r="P3" s="44"/>
      <c r="Q3" s="44"/>
      <c r="R3" s="44"/>
      <c r="S3" s="44"/>
    </row>
    <row r="4" spans="1:19" ht="15" customHeight="1" thickBot="1" x14ac:dyDescent="0.35">
      <c r="A4" s="42"/>
      <c r="B4" s="52"/>
      <c r="C4" s="114">
        <v>2017</v>
      </c>
      <c r="D4" s="115"/>
      <c r="E4" s="115"/>
      <c r="F4" s="115"/>
      <c r="G4" s="115"/>
      <c r="H4" s="115"/>
      <c r="I4" s="116"/>
      <c r="J4" s="43"/>
      <c r="K4" s="48"/>
      <c r="L4" s="44"/>
      <c r="M4" s="44"/>
      <c r="N4" s="44"/>
      <c r="O4" s="44"/>
      <c r="P4" s="44"/>
      <c r="Q4" s="44"/>
      <c r="R4" s="44"/>
      <c r="S4" s="44"/>
    </row>
    <row r="5" spans="1:19" ht="15" customHeight="1" x14ac:dyDescent="0.25">
      <c r="A5" s="42" t="s">
        <v>13</v>
      </c>
      <c r="B5" s="42" t="s">
        <v>14</v>
      </c>
      <c r="C5" s="53">
        <v>18976.61</v>
      </c>
      <c r="D5" s="53">
        <v>1989.19</v>
      </c>
      <c r="E5" s="53">
        <v>485.07</v>
      </c>
      <c r="F5" s="53">
        <v>1571.78</v>
      </c>
      <c r="G5" s="53">
        <v>260.44</v>
      </c>
      <c r="H5" s="53">
        <v>2095.9</v>
      </c>
      <c r="I5" s="53">
        <v>25378.98</v>
      </c>
      <c r="J5" s="43"/>
      <c r="K5" s="54">
        <f>+F5/F8</f>
        <v>0.62725175790759102</v>
      </c>
      <c r="L5" s="55"/>
      <c r="M5" s="44"/>
      <c r="N5" s="44"/>
      <c r="O5" s="44"/>
      <c r="P5" s="44"/>
      <c r="Q5" s="44"/>
      <c r="R5" s="44"/>
      <c r="S5" s="44"/>
    </row>
    <row r="6" spans="1:19" ht="15" customHeight="1" x14ac:dyDescent="0.25">
      <c r="A6" s="56"/>
      <c r="B6" s="57" t="s">
        <v>15</v>
      </c>
      <c r="C6" s="53">
        <v>5902.01</v>
      </c>
      <c r="D6" s="53">
        <v>483.29</v>
      </c>
      <c r="E6" s="53">
        <v>79.14</v>
      </c>
      <c r="F6" s="53">
        <v>420.78</v>
      </c>
      <c r="G6" s="53">
        <v>0</v>
      </c>
      <c r="H6" s="53">
        <v>120.16</v>
      </c>
      <c r="I6" s="53">
        <v>7005.38</v>
      </c>
      <c r="J6" s="43"/>
      <c r="K6" s="54">
        <f>+F6/F8</f>
        <v>0.16792107972639692</v>
      </c>
      <c r="L6" s="58"/>
      <c r="M6" s="44"/>
      <c r="N6" s="44"/>
      <c r="O6" s="44"/>
      <c r="P6" s="44"/>
      <c r="Q6" s="44"/>
      <c r="R6" s="44"/>
      <c r="S6" s="44"/>
    </row>
    <row r="7" spans="1:19" ht="15" customHeight="1" x14ac:dyDescent="0.25">
      <c r="A7" s="56"/>
      <c r="B7" s="57" t="s">
        <v>16</v>
      </c>
      <c r="C7" s="53">
        <v>661.81</v>
      </c>
      <c r="D7" s="53">
        <v>0</v>
      </c>
      <c r="E7" s="53">
        <v>0</v>
      </c>
      <c r="F7" s="53">
        <v>513.26</v>
      </c>
      <c r="G7" s="53">
        <v>0</v>
      </c>
      <c r="H7" s="53">
        <v>0</v>
      </c>
      <c r="I7" s="53">
        <v>1175.07</v>
      </c>
      <c r="J7" s="43"/>
      <c r="K7" s="54">
        <f>+F7/F8</f>
        <v>0.20482716236601189</v>
      </c>
      <c r="L7" s="58"/>
      <c r="M7" s="44"/>
      <c r="N7" s="44"/>
      <c r="O7" s="44"/>
      <c r="P7" s="44"/>
      <c r="Q7" s="44"/>
      <c r="R7" s="44"/>
      <c r="S7" s="44"/>
    </row>
    <row r="8" spans="1:19" ht="15" customHeight="1" x14ac:dyDescent="0.25">
      <c r="A8" s="56"/>
      <c r="B8" s="59" t="s">
        <v>17</v>
      </c>
      <c r="C8" s="60">
        <v>25540.43</v>
      </c>
      <c r="D8" s="60">
        <v>2472.4699999999998</v>
      </c>
      <c r="E8" s="60">
        <v>564.21</v>
      </c>
      <c r="F8" s="60">
        <v>2505.8200000000002</v>
      </c>
      <c r="G8" s="60">
        <v>260.44</v>
      </c>
      <c r="H8" s="60">
        <v>2216.06</v>
      </c>
      <c r="I8" s="60">
        <v>33559.43</v>
      </c>
      <c r="J8" s="61">
        <f>+F8/F10</f>
        <v>0.27650702186283782</v>
      </c>
      <c r="K8" s="48"/>
      <c r="L8" s="44"/>
      <c r="M8" s="44"/>
      <c r="N8" s="44"/>
      <c r="O8" s="44"/>
      <c r="P8" s="44"/>
      <c r="Q8" s="44"/>
      <c r="R8" s="44"/>
      <c r="S8" s="44"/>
    </row>
    <row r="9" spans="1:19" ht="15" customHeight="1" x14ac:dyDescent="0.25">
      <c r="A9" s="56"/>
      <c r="B9" s="57" t="s">
        <v>18</v>
      </c>
      <c r="C9" s="53">
        <v>0</v>
      </c>
      <c r="D9" s="53">
        <v>0</v>
      </c>
      <c r="E9" s="53">
        <v>0</v>
      </c>
      <c r="F9" s="53">
        <v>6556.6</v>
      </c>
      <c r="G9" s="53">
        <v>0</v>
      </c>
      <c r="H9" s="53">
        <v>0</v>
      </c>
      <c r="I9" s="53">
        <v>6556.6</v>
      </c>
      <c r="J9" s="43"/>
      <c r="K9" s="48"/>
      <c r="L9" s="58"/>
      <c r="M9" s="44"/>
      <c r="N9" s="44"/>
      <c r="O9" s="44"/>
      <c r="P9" s="44"/>
      <c r="Q9" s="44"/>
      <c r="R9" s="44"/>
      <c r="S9" s="44"/>
    </row>
    <row r="10" spans="1:19" ht="15" customHeight="1" x14ac:dyDescent="0.25">
      <c r="A10" s="56"/>
      <c r="B10" s="57" t="s">
        <v>19</v>
      </c>
      <c r="C10" s="53">
        <v>25540.43</v>
      </c>
      <c r="D10" s="53">
        <v>2472.4699999999998</v>
      </c>
      <c r="E10" s="53">
        <v>564.21</v>
      </c>
      <c r="F10" s="53">
        <v>9062.41</v>
      </c>
      <c r="G10" s="53">
        <v>260.44</v>
      </c>
      <c r="H10" s="53">
        <v>2216.06</v>
      </c>
      <c r="I10" s="53">
        <v>40116.03</v>
      </c>
      <c r="J10" s="43"/>
      <c r="K10" s="48"/>
      <c r="L10" s="44"/>
      <c r="M10" s="44"/>
      <c r="N10" s="44"/>
      <c r="O10" s="44"/>
      <c r="P10" s="44"/>
      <c r="Q10" s="44"/>
      <c r="R10" s="44"/>
      <c r="S10" s="44"/>
    </row>
    <row r="11" spans="1:19" ht="15" customHeight="1" x14ac:dyDescent="0.25">
      <c r="A11" s="56"/>
      <c r="B11" s="62"/>
      <c r="C11" s="63"/>
      <c r="D11" s="63"/>
      <c r="E11" s="63"/>
      <c r="F11" s="63"/>
      <c r="G11" s="63"/>
      <c r="H11" s="63"/>
      <c r="I11" s="63"/>
      <c r="J11" s="43"/>
      <c r="K11" s="48"/>
      <c r="L11" s="44"/>
      <c r="M11" s="44"/>
      <c r="N11" s="44"/>
      <c r="O11" s="44"/>
      <c r="P11" s="44"/>
      <c r="Q11" s="44"/>
      <c r="R11" s="44"/>
      <c r="S11" s="44"/>
    </row>
    <row r="12" spans="1:19" ht="15" customHeight="1" x14ac:dyDescent="0.25">
      <c r="A12" s="56" t="s">
        <v>41</v>
      </c>
      <c r="B12" s="57" t="s">
        <v>14</v>
      </c>
      <c r="C12" s="53">
        <v>5891.02</v>
      </c>
      <c r="D12" s="53">
        <v>903.55</v>
      </c>
      <c r="E12" s="53">
        <v>0</v>
      </c>
      <c r="F12" s="53">
        <v>773.84</v>
      </c>
      <c r="G12" s="53">
        <v>260.88</v>
      </c>
      <c r="H12" s="53">
        <v>945.71</v>
      </c>
      <c r="I12" s="53">
        <v>8774.99</v>
      </c>
      <c r="J12" s="43"/>
      <c r="K12" s="54">
        <f>+F12/(F15+F26)</f>
        <v>0.1534325233170484</v>
      </c>
      <c r="M12" s="44"/>
      <c r="N12" s="44"/>
      <c r="O12" s="44"/>
      <c r="P12" s="44"/>
      <c r="Q12" s="44"/>
      <c r="R12" s="44"/>
      <c r="S12" s="44"/>
    </row>
    <row r="13" spans="1:19" ht="15" customHeight="1" x14ac:dyDescent="0.25">
      <c r="A13" s="56"/>
      <c r="B13" s="57" t="s">
        <v>15</v>
      </c>
      <c r="C13" s="53">
        <v>781.93</v>
      </c>
      <c r="D13" s="53">
        <v>144.97</v>
      </c>
      <c r="E13" s="53">
        <v>0</v>
      </c>
      <c r="F13" s="53">
        <v>164.22</v>
      </c>
      <c r="G13" s="53">
        <v>17.239999999999998</v>
      </c>
      <c r="H13" s="53">
        <v>122.45</v>
      </c>
      <c r="I13" s="53">
        <v>1230.81</v>
      </c>
      <c r="J13" s="43"/>
      <c r="K13" s="54">
        <f>+F13/(F15+F26)</f>
        <v>3.2560592601992254E-2</v>
      </c>
      <c r="M13" s="44"/>
      <c r="N13" s="44"/>
      <c r="O13" s="44"/>
      <c r="P13" s="44"/>
      <c r="Q13" s="44"/>
      <c r="R13" s="44"/>
      <c r="S13" s="44"/>
    </row>
    <row r="14" spans="1:19" ht="15" customHeight="1" x14ac:dyDescent="0.25">
      <c r="A14" s="56"/>
      <c r="B14" s="57" t="s">
        <v>16</v>
      </c>
      <c r="C14" s="53">
        <v>571.86</v>
      </c>
      <c r="D14" s="53">
        <v>452.56</v>
      </c>
      <c r="E14" s="53">
        <v>0</v>
      </c>
      <c r="F14" s="53">
        <v>771.39</v>
      </c>
      <c r="G14" s="53">
        <v>0.39</v>
      </c>
      <c r="H14" s="53">
        <v>0</v>
      </c>
      <c r="I14" s="53">
        <v>1796.2</v>
      </c>
      <c r="J14" s="43"/>
      <c r="K14" s="54">
        <f>+F14/(F15+F26)</f>
        <v>0.15294675147516018</v>
      </c>
      <c r="L14" s="44"/>
      <c r="M14" s="44"/>
      <c r="N14" s="44"/>
      <c r="O14" s="44"/>
      <c r="P14" s="44"/>
      <c r="Q14" s="44"/>
      <c r="R14" s="44"/>
      <c r="S14" s="44"/>
    </row>
    <row r="15" spans="1:19" ht="15" customHeight="1" x14ac:dyDescent="0.25">
      <c r="A15" s="56"/>
      <c r="B15" s="59" t="s">
        <v>17</v>
      </c>
      <c r="C15" s="60">
        <v>7244.81</v>
      </c>
      <c r="D15" s="60">
        <v>1501.07</v>
      </c>
      <c r="E15" s="60">
        <v>0</v>
      </c>
      <c r="F15" s="60">
        <v>1709.45</v>
      </c>
      <c r="G15" s="60">
        <v>278.51</v>
      </c>
      <c r="H15" s="60">
        <v>1068.1600000000001</v>
      </c>
      <c r="I15" s="60">
        <v>11801.99</v>
      </c>
      <c r="J15" s="61">
        <f>+F15/F20</f>
        <v>0.21261101928169079</v>
      </c>
      <c r="K15" s="54"/>
      <c r="L15" s="44"/>
      <c r="M15" s="44"/>
      <c r="N15" s="44"/>
      <c r="O15" s="44"/>
      <c r="P15" s="44"/>
      <c r="Q15" s="44"/>
      <c r="R15" s="44"/>
      <c r="S15" s="44"/>
    </row>
    <row r="16" spans="1:19" ht="15" customHeight="1" x14ac:dyDescent="0.25">
      <c r="A16" s="56"/>
      <c r="B16" s="57" t="s">
        <v>21</v>
      </c>
      <c r="C16" s="53">
        <v>0</v>
      </c>
      <c r="D16" s="53">
        <v>0</v>
      </c>
      <c r="E16" s="53">
        <v>0</v>
      </c>
      <c r="F16" s="53">
        <v>836.26</v>
      </c>
      <c r="G16" s="53">
        <v>0</v>
      </c>
      <c r="H16" s="53">
        <v>0</v>
      </c>
      <c r="I16" s="53">
        <v>836.26</v>
      </c>
      <c r="J16" s="43"/>
      <c r="K16" s="48"/>
      <c r="L16" s="44"/>
      <c r="M16" s="44"/>
      <c r="N16" s="44"/>
      <c r="O16" s="44"/>
      <c r="P16" s="44"/>
      <c r="Q16" s="44"/>
      <c r="R16" s="44"/>
      <c r="S16" s="44"/>
    </row>
    <row r="17" spans="1:19" ht="15" customHeight="1" x14ac:dyDescent="0.25">
      <c r="A17" s="56"/>
      <c r="B17" s="57" t="s">
        <v>22</v>
      </c>
      <c r="C17" s="53">
        <v>2.4500000000000002</v>
      </c>
      <c r="D17" s="53">
        <v>24.21</v>
      </c>
      <c r="E17" s="53">
        <v>0</v>
      </c>
      <c r="F17" s="53">
        <v>1078.08</v>
      </c>
      <c r="G17" s="53">
        <v>0.05</v>
      </c>
      <c r="H17" s="53">
        <v>0</v>
      </c>
      <c r="I17" s="53">
        <v>1104.8</v>
      </c>
      <c r="J17" s="43"/>
      <c r="K17" s="48"/>
      <c r="L17" s="44"/>
      <c r="M17" s="44"/>
      <c r="N17" s="44"/>
      <c r="O17" s="44"/>
      <c r="P17" s="44"/>
      <c r="Q17" s="44"/>
      <c r="R17" s="44"/>
      <c r="S17" s="44"/>
    </row>
    <row r="18" spans="1:19" ht="15" customHeight="1" x14ac:dyDescent="0.25">
      <c r="A18" s="56"/>
      <c r="B18" s="64" t="s">
        <v>23</v>
      </c>
      <c r="C18" s="65">
        <v>0</v>
      </c>
      <c r="D18" s="65">
        <v>0</v>
      </c>
      <c r="E18" s="65">
        <v>0</v>
      </c>
      <c r="F18" s="65">
        <v>1836.31</v>
      </c>
      <c r="G18" s="65">
        <v>0</v>
      </c>
      <c r="H18" s="65">
        <v>0</v>
      </c>
      <c r="I18" s="65">
        <v>1836.31</v>
      </c>
      <c r="J18" s="43"/>
      <c r="K18" s="48"/>
      <c r="L18" s="44"/>
      <c r="M18" s="44"/>
      <c r="N18" s="44"/>
      <c r="O18" s="44"/>
      <c r="P18" s="44"/>
      <c r="Q18" s="44"/>
      <c r="R18" s="44"/>
      <c r="S18" s="44"/>
    </row>
    <row r="19" spans="1:19" ht="15" customHeight="1" x14ac:dyDescent="0.25">
      <c r="A19" s="56"/>
      <c r="B19" s="66" t="s">
        <v>24</v>
      </c>
      <c r="C19" s="67">
        <v>598.28</v>
      </c>
      <c r="D19" s="67">
        <v>35.159999999999997</v>
      </c>
      <c r="E19" s="67">
        <v>0</v>
      </c>
      <c r="F19" s="67">
        <v>2580.17</v>
      </c>
      <c r="G19" s="67">
        <v>39.49</v>
      </c>
      <c r="H19" s="67">
        <v>203.9</v>
      </c>
      <c r="I19" s="68">
        <v>3457</v>
      </c>
      <c r="J19" s="43"/>
      <c r="K19" s="48"/>
      <c r="L19" s="44"/>
      <c r="M19" s="44"/>
      <c r="N19" s="44"/>
      <c r="O19" s="44"/>
      <c r="P19" s="44"/>
      <c r="Q19" s="44"/>
      <c r="R19" s="44"/>
      <c r="S19" s="44"/>
    </row>
    <row r="20" spans="1:19" ht="15" customHeight="1" x14ac:dyDescent="0.25">
      <c r="A20" s="69"/>
      <c r="B20" s="57" t="s">
        <v>19</v>
      </c>
      <c r="C20" s="53">
        <v>7845.54</v>
      </c>
      <c r="D20" s="53">
        <v>1560.44</v>
      </c>
      <c r="E20" s="53">
        <v>0</v>
      </c>
      <c r="F20" s="53">
        <v>8040.27</v>
      </c>
      <c r="G20" s="53">
        <v>318.05</v>
      </c>
      <c r="H20" s="53">
        <v>1272.06</v>
      </c>
      <c r="I20" s="53">
        <v>19036.36</v>
      </c>
      <c r="J20" s="43"/>
      <c r="K20" s="44" t="s">
        <v>42</v>
      </c>
      <c r="L20" s="70">
        <f>+C20</f>
        <v>7845.54</v>
      </c>
      <c r="M20" s="61">
        <f>+L20/(L20+L21)</f>
        <v>0.48667308489177935</v>
      </c>
      <c r="N20" s="44"/>
      <c r="O20" s="44"/>
      <c r="P20" s="44"/>
      <c r="Q20" s="44"/>
      <c r="R20" s="44"/>
      <c r="S20" s="44"/>
    </row>
    <row r="21" spans="1:19" ht="15" customHeight="1" x14ac:dyDescent="0.25">
      <c r="A21" s="64"/>
      <c r="B21" s="71"/>
      <c r="C21" s="72"/>
      <c r="D21" s="72"/>
      <c r="E21" s="72"/>
      <c r="F21" s="72"/>
      <c r="G21" s="72"/>
      <c r="H21" s="72"/>
      <c r="I21" s="72"/>
      <c r="J21" s="43"/>
      <c r="K21" s="44" t="s">
        <v>43</v>
      </c>
      <c r="L21" s="70">
        <f>+C32</f>
        <v>8275.2199999999993</v>
      </c>
      <c r="M21" s="61">
        <f>+L21/(L21+L20)</f>
        <v>0.5133269151082207</v>
      </c>
      <c r="N21" s="44"/>
      <c r="O21" s="44"/>
      <c r="P21" s="44"/>
      <c r="Q21" s="44"/>
      <c r="R21" s="44"/>
      <c r="S21" s="44"/>
    </row>
    <row r="22" spans="1:19" ht="15" customHeight="1" x14ac:dyDescent="0.25">
      <c r="A22" s="64" t="s">
        <v>44</v>
      </c>
      <c r="B22" s="64" t="s">
        <v>14</v>
      </c>
      <c r="C22" s="65">
        <v>1040.1300000000001</v>
      </c>
      <c r="D22" s="65">
        <v>140.82</v>
      </c>
      <c r="E22" s="65">
        <v>98.82</v>
      </c>
      <c r="F22" s="65">
        <v>619.41</v>
      </c>
      <c r="G22" s="65">
        <v>592.04</v>
      </c>
      <c r="H22" s="65">
        <v>1099.3</v>
      </c>
      <c r="I22" s="65">
        <v>3590.52</v>
      </c>
      <c r="J22" s="43"/>
      <c r="K22" s="54">
        <f>+F22/(F26+F15)</f>
        <v>0.12281303534039717</v>
      </c>
      <c r="L22" s="44"/>
      <c r="M22" s="44"/>
      <c r="N22" s="44"/>
      <c r="O22" s="44"/>
      <c r="P22" s="44"/>
      <c r="Q22" s="44"/>
      <c r="R22" s="44"/>
      <c r="S22" s="44"/>
    </row>
    <row r="23" spans="1:19" ht="15" customHeight="1" x14ac:dyDescent="0.25">
      <c r="A23" s="42"/>
      <c r="B23" s="73" t="s">
        <v>26</v>
      </c>
      <c r="C23" s="74">
        <v>1847.62</v>
      </c>
      <c r="D23" s="74">
        <v>171.28</v>
      </c>
      <c r="E23" s="74">
        <v>654.77</v>
      </c>
      <c r="F23" s="74">
        <v>820.13</v>
      </c>
      <c r="G23" s="74">
        <v>0</v>
      </c>
      <c r="H23" s="74">
        <v>0</v>
      </c>
      <c r="I23" s="75">
        <v>3493.81</v>
      </c>
      <c r="J23" s="43"/>
      <c r="K23" s="54">
        <f>+(F23+F24)/(F26+F15)</f>
        <v>0.43596932301249919</v>
      </c>
      <c r="L23" s="44"/>
      <c r="M23" s="44"/>
      <c r="N23" s="44"/>
      <c r="O23" s="44"/>
      <c r="P23" s="44"/>
      <c r="Q23" s="44"/>
      <c r="R23" s="44"/>
      <c r="S23" s="44"/>
    </row>
    <row r="24" spans="1:19" ht="15" customHeight="1" x14ac:dyDescent="0.25">
      <c r="A24" s="42"/>
      <c r="B24" s="76" t="s">
        <v>27</v>
      </c>
      <c r="C24" s="77">
        <v>3442.43</v>
      </c>
      <c r="D24" s="77">
        <v>270.42</v>
      </c>
      <c r="E24" s="77">
        <v>253.82</v>
      </c>
      <c r="F24" s="77">
        <v>1378.69</v>
      </c>
      <c r="G24" s="77">
        <v>0</v>
      </c>
      <c r="H24" s="77">
        <v>0</v>
      </c>
      <c r="I24" s="75">
        <v>5345.36</v>
      </c>
      <c r="J24" s="43"/>
      <c r="K24" s="54">
        <f>+F25/(F26+F15)</f>
        <v>0.10227777425290273</v>
      </c>
      <c r="L24" s="44"/>
      <c r="M24" s="44"/>
      <c r="N24" s="44"/>
      <c r="O24" s="44"/>
      <c r="P24" s="44"/>
      <c r="Q24" s="44"/>
      <c r="R24" s="44"/>
      <c r="S24" s="44"/>
    </row>
    <row r="25" spans="1:19" ht="15" customHeight="1" x14ac:dyDescent="0.25">
      <c r="A25" s="42"/>
      <c r="B25" s="76" t="s">
        <v>28</v>
      </c>
      <c r="C25" s="77">
        <v>989.72</v>
      </c>
      <c r="D25" s="77">
        <v>74.319999999999993</v>
      </c>
      <c r="E25" s="77">
        <v>125.04</v>
      </c>
      <c r="F25" s="77">
        <v>515.84</v>
      </c>
      <c r="G25" s="77">
        <v>0</v>
      </c>
      <c r="H25" s="77">
        <v>0</v>
      </c>
      <c r="I25" s="77">
        <v>1704.92</v>
      </c>
      <c r="J25" s="43"/>
      <c r="K25" s="48"/>
      <c r="L25" s="44"/>
      <c r="M25" s="44"/>
      <c r="N25" s="44"/>
      <c r="O25" s="44"/>
      <c r="P25" s="44"/>
      <c r="Q25" s="44"/>
      <c r="R25" s="44"/>
      <c r="S25" s="44"/>
    </row>
    <row r="26" spans="1:19" ht="15" customHeight="1" x14ac:dyDescent="0.25">
      <c r="A26" s="42"/>
      <c r="B26" s="59" t="s">
        <v>17</v>
      </c>
      <c r="C26" s="60">
        <v>7319.91</v>
      </c>
      <c r="D26" s="60">
        <v>656.83</v>
      </c>
      <c r="E26" s="60">
        <v>1132.45</v>
      </c>
      <c r="F26" s="60">
        <v>3334.07</v>
      </c>
      <c r="G26" s="60">
        <v>592.04</v>
      </c>
      <c r="H26" s="60">
        <v>1099.3</v>
      </c>
      <c r="I26" s="60">
        <v>14134.6</v>
      </c>
      <c r="J26" s="61">
        <f>+F26/F32</f>
        <v>0.42527053985520186</v>
      </c>
      <c r="K26" s="78"/>
      <c r="L26" s="44"/>
      <c r="M26" s="44"/>
      <c r="N26" s="44"/>
      <c r="O26" s="44"/>
      <c r="P26" s="44"/>
      <c r="Q26" s="44"/>
      <c r="R26" s="44"/>
      <c r="S26" s="44"/>
    </row>
    <row r="27" spans="1:19" ht="15" customHeight="1" x14ac:dyDescent="0.25">
      <c r="A27" s="42"/>
      <c r="B27" s="76" t="s">
        <v>30</v>
      </c>
      <c r="C27" s="77">
        <v>0</v>
      </c>
      <c r="D27" s="77">
        <v>0</v>
      </c>
      <c r="E27" s="77">
        <v>0</v>
      </c>
      <c r="F27" s="77">
        <v>2666.55</v>
      </c>
      <c r="G27" s="77">
        <v>0</v>
      </c>
      <c r="H27" s="77">
        <v>0</v>
      </c>
      <c r="I27" s="74">
        <v>2666.55</v>
      </c>
      <c r="J27" s="61">
        <f>+(F26+F15)/SUM(F20,F32)</f>
        <v>0.31759901512265309</v>
      </c>
      <c r="K27" s="48"/>
      <c r="L27" s="44"/>
      <c r="M27" s="44"/>
      <c r="N27" s="44"/>
      <c r="O27" s="44"/>
      <c r="P27" s="44"/>
      <c r="Q27" s="44"/>
      <c r="R27" s="44"/>
      <c r="S27" s="44"/>
    </row>
    <row r="28" spans="1:19" ht="15" customHeight="1" x14ac:dyDescent="0.25">
      <c r="A28" s="42"/>
      <c r="B28" s="76" t="s">
        <v>31</v>
      </c>
      <c r="C28" s="77">
        <v>0</v>
      </c>
      <c r="D28" s="77">
        <v>0</v>
      </c>
      <c r="E28" s="77">
        <v>0</v>
      </c>
      <c r="F28" s="77">
        <v>765.98</v>
      </c>
      <c r="G28" s="77">
        <v>0</v>
      </c>
      <c r="H28" s="77">
        <v>0</v>
      </c>
      <c r="I28" s="74">
        <v>765.98</v>
      </c>
      <c r="J28" s="43"/>
      <c r="K28" s="48"/>
      <c r="L28" s="44"/>
      <c r="M28" s="44"/>
      <c r="N28" s="44"/>
      <c r="O28" s="44"/>
      <c r="P28" s="44"/>
      <c r="Q28" s="44"/>
      <c r="R28" s="44"/>
      <c r="S28" s="44"/>
    </row>
    <row r="29" spans="1:19" ht="15" customHeight="1" x14ac:dyDescent="0.25">
      <c r="A29" s="42"/>
      <c r="B29" s="76" t="s">
        <v>23</v>
      </c>
      <c r="C29" s="77">
        <v>0</v>
      </c>
      <c r="D29" s="77">
        <v>0</v>
      </c>
      <c r="E29" s="77">
        <v>0</v>
      </c>
      <c r="F29" s="77">
        <v>227.72</v>
      </c>
      <c r="G29" s="77">
        <v>0</v>
      </c>
      <c r="H29" s="77">
        <v>0</v>
      </c>
      <c r="I29" s="74">
        <v>227.72</v>
      </c>
      <c r="J29" s="43"/>
      <c r="K29" s="48"/>
      <c r="L29" s="44"/>
      <c r="M29" s="44"/>
      <c r="N29" s="44"/>
      <c r="O29" s="44"/>
      <c r="P29" s="44"/>
      <c r="Q29" s="44"/>
      <c r="R29" s="44"/>
      <c r="S29" s="44"/>
    </row>
    <row r="30" spans="1:19" ht="15" customHeight="1" x14ac:dyDescent="0.25">
      <c r="A30" s="42"/>
      <c r="B30" s="76" t="s">
        <v>32</v>
      </c>
      <c r="C30" s="77">
        <v>0</v>
      </c>
      <c r="D30" s="77">
        <v>0</v>
      </c>
      <c r="E30" s="77">
        <v>0</v>
      </c>
      <c r="F30" s="77">
        <v>457.9</v>
      </c>
      <c r="G30" s="77">
        <v>0</v>
      </c>
      <c r="H30" s="77">
        <v>0</v>
      </c>
      <c r="I30" s="74">
        <v>457.9</v>
      </c>
      <c r="J30" s="43"/>
      <c r="K30" s="48"/>
      <c r="L30" s="44"/>
      <c r="M30" s="44"/>
      <c r="N30" s="44"/>
      <c r="O30" s="44"/>
      <c r="P30" s="44"/>
      <c r="Q30" s="44"/>
      <c r="R30" s="44"/>
      <c r="S30" s="44"/>
    </row>
    <row r="31" spans="1:19" ht="15" customHeight="1" x14ac:dyDescent="0.25">
      <c r="A31" s="42"/>
      <c r="B31" s="76" t="s">
        <v>24</v>
      </c>
      <c r="C31" s="77">
        <v>955.3</v>
      </c>
      <c r="D31" s="77">
        <v>76.52</v>
      </c>
      <c r="E31" s="77">
        <v>130.19999999999999</v>
      </c>
      <c r="F31" s="77">
        <v>387.65</v>
      </c>
      <c r="G31" s="77">
        <v>0</v>
      </c>
      <c r="H31" s="77">
        <v>0</v>
      </c>
      <c r="I31" s="74">
        <v>1549.67</v>
      </c>
      <c r="J31" s="43"/>
      <c r="K31" s="48"/>
      <c r="L31" s="44"/>
      <c r="M31" s="44"/>
      <c r="N31" s="44"/>
      <c r="O31" s="44"/>
      <c r="P31" s="44"/>
      <c r="Q31" s="44"/>
      <c r="R31" s="44"/>
      <c r="S31" s="44"/>
    </row>
    <row r="32" spans="1:19" ht="15" customHeight="1" thickBot="1" x14ac:dyDescent="0.3">
      <c r="A32" s="42"/>
      <c r="B32" s="79" t="s">
        <v>19</v>
      </c>
      <c r="C32" s="80">
        <v>8275.2199999999993</v>
      </c>
      <c r="D32" s="80">
        <v>733.35</v>
      </c>
      <c r="E32" s="80">
        <v>1262.6500000000001</v>
      </c>
      <c r="F32" s="80">
        <v>7839.88</v>
      </c>
      <c r="G32" s="80">
        <v>592.04</v>
      </c>
      <c r="H32" s="80">
        <v>1099.3</v>
      </c>
      <c r="I32" s="80">
        <v>19802.43</v>
      </c>
      <c r="J32" s="61"/>
      <c r="K32" s="48"/>
      <c r="L32" s="44"/>
      <c r="M32" s="44"/>
      <c r="N32" s="44"/>
      <c r="O32" s="44"/>
      <c r="P32" s="44"/>
      <c r="Q32" s="44"/>
      <c r="R32" s="44"/>
      <c r="S32" s="44"/>
    </row>
    <row r="33" spans="1:19" ht="15" customHeight="1" thickTop="1" x14ac:dyDescent="0.25">
      <c r="A33" s="42"/>
      <c r="B33" s="42"/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43"/>
      <c r="K33" s="48"/>
      <c r="L33" s="44"/>
      <c r="M33" s="44"/>
      <c r="N33" s="44"/>
      <c r="O33" s="44"/>
      <c r="P33" s="44"/>
      <c r="Q33" s="44"/>
      <c r="R33" s="44"/>
      <c r="S33" s="44"/>
    </row>
    <row r="34" spans="1:19" ht="15" customHeight="1" thickBot="1" x14ac:dyDescent="0.3">
      <c r="A34" s="42" t="s">
        <v>33</v>
      </c>
      <c r="B34" s="79" t="s">
        <v>34</v>
      </c>
      <c r="C34" s="81">
        <v>0</v>
      </c>
      <c r="D34" s="82">
        <v>55050.92</v>
      </c>
      <c r="E34" s="81">
        <v>10.77</v>
      </c>
      <c r="F34" s="81">
        <v>411.23</v>
      </c>
      <c r="G34" s="81">
        <v>0</v>
      </c>
      <c r="H34" s="81">
        <v>997.12</v>
      </c>
      <c r="I34" s="81">
        <v>56470.05</v>
      </c>
      <c r="J34" s="61">
        <f>+F34/I34</f>
        <v>7.2822673257771156E-3</v>
      </c>
      <c r="K34" s="48"/>
      <c r="L34" s="44"/>
      <c r="M34" s="44"/>
      <c r="N34" s="44"/>
      <c r="O34" s="44"/>
      <c r="P34" s="44"/>
      <c r="Q34" s="44"/>
      <c r="R34" s="44"/>
      <c r="S34" s="44"/>
    </row>
    <row r="35" spans="1:19" ht="15" customHeight="1" thickTop="1" x14ac:dyDescent="0.25">
      <c r="A35" s="42"/>
      <c r="B35" s="42"/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43"/>
      <c r="K35" s="48"/>
      <c r="L35" s="44"/>
      <c r="M35" s="44"/>
      <c r="N35" s="44"/>
      <c r="O35" s="44"/>
      <c r="P35" s="44"/>
      <c r="Q35" s="44"/>
      <c r="R35" s="44"/>
      <c r="S35" s="44"/>
    </row>
    <row r="36" spans="1:19" ht="15" customHeight="1" x14ac:dyDescent="0.25">
      <c r="A36" s="56" t="s">
        <v>12</v>
      </c>
      <c r="B36" s="57" t="s">
        <v>14</v>
      </c>
      <c r="C36" s="53">
        <v>25907.759999999998</v>
      </c>
      <c r="D36" s="53">
        <v>3033.55</v>
      </c>
      <c r="E36" s="53">
        <v>583.89</v>
      </c>
      <c r="F36" s="53">
        <v>2965.02</v>
      </c>
      <c r="G36" s="53">
        <v>1113.3599999999999</v>
      </c>
      <c r="H36" s="53">
        <v>4140.8999999999996</v>
      </c>
      <c r="I36" s="53">
        <v>37744.49</v>
      </c>
      <c r="J36" s="43"/>
      <c r="K36" s="48"/>
      <c r="L36" s="44"/>
      <c r="M36" s="44"/>
      <c r="N36" s="44"/>
      <c r="O36" s="44"/>
      <c r="P36" s="44"/>
      <c r="Q36" s="44"/>
      <c r="R36" s="44"/>
      <c r="S36" s="44"/>
    </row>
    <row r="37" spans="1:19" ht="15" customHeight="1" x14ac:dyDescent="0.25">
      <c r="A37" s="56"/>
      <c r="B37" s="57" t="s">
        <v>15</v>
      </c>
      <c r="C37" s="53">
        <v>6683.94</v>
      </c>
      <c r="D37" s="53">
        <v>628.25</v>
      </c>
      <c r="E37" s="53">
        <v>79.14</v>
      </c>
      <c r="F37" s="53">
        <v>585.01</v>
      </c>
      <c r="G37" s="53">
        <v>17.239999999999998</v>
      </c>
      <c r="H37" s="53">
        <v>242.61</v>
      </c>
      <c r="I37" s="53">
        <v>8236.19</v>
      </c>
      <c r="J37" s="43"/>
      <c r="K37" s="48"/>
      <c r="L37" s="44"/>
      <c r="M37" s="44"/>
      <c r="N37" s="44"/>
      <c r="O37" s="44"/>
      <c r="P37" s="44"/>
      <c r="Q37" s="44"/>
      <c r="R37" s="44"/>
      <c r="S37" s="44"/>
    </row>
    <row r="38" spans="1:19" ht="15" customHeight="1" x14ac:dyDescent="0.25">
      <c r="A38" s="56"/>
      <c r="B38" s="57" t="s">
        <v>16</v>
      </c>
      <c r="C38" s="53">
        <v>1233.67</v>
      </c>
      <c r="D38" s="53">
        <v>452.56</v>
      </c>
      <c r="E38" s="53">
        <v>0</v>
      </c>
      <c r="F38" s="53">
        <v>1284.6500000000001</v>
      </c>
      <c r="G38" s="53">
        <v>0.39</v>
      </c>
      <c r="H38" s="53">
        <v>0</v>
      </c>
      <c r="I38" s="53">
        <v>2971.27</v>
      </c>
      <c r="J38" s="43"/>
      <c r="K38" s="48"/>
      <c r="L38" s="44"/>
      <c r="M38" s="44"/>
      <c r="N38" s="44"/>
      <c r="O38" s="44"/>
      <c r="P38" s="44"/>
      <c r="Q38" s="44"/>
      <c r="R38" s="44"/>
      <c r="S38" s="44"/>
    </row>
    <row r="39" spans="1:19" ht="15" customHeight="1" x14ac:dyDescent="0.25">
      <c r="A39" s="56"/>
      <c r="B39" s="57" t="s">
        <v>35</v>
      </c>
      <c r="C39" s="53">
        <v>5290.06</v>
      </c>
      <c r="D39" s="53">
        <v>441.69</v>
      </c>
      <c r="E39" s="53">
        <v>908.59</v>
      </c>
      <c r="F39" s="53">
        <v>2198.8200000000002</v>
      </c>
      <c r="G39" s="53">
        <v>0</v>
      </c>
      <c r="H39" s="53">
        <v>0</v>
      </c>
      <c r="I39" s="53">
        <v>8839.16</v>
      </c>
      <c r="J39" s="43"/>
      <c r="K39" s="48"/>
      <c r="L39" s="44"/>
      <c r="M39" s="44"/>
      <c r="N39" s="44"/>
      <c r="O39" s="44"/>
      <c r="P39" s="44"/>
      <c r="Q39" s="44"/>
      <c r="R39" s="44"/>
      <c r="S39" s="44"/>
    </row>
    <row r="40" spans="1:19" ht="15" customHeight="1" x14ac:dyDescent="0.25">
      <c r="A40" s="56"/>
      <c r="B40" s="57" t="s">
        <v>28</v>
      </c>
      <c r="C40" s="53">
        <v>989.72</v>
      </c>
      <c r="D40" s="53">
        <v>74.319999999999993</v>
      </c>
      <c r="E40" s="53">
        <v>125.04</v>
      </c>
      <c r="F40" s="53">
        <v>515.84</v>
      </c>
      <c r="G40" s="53">
        <v>0</v>
      </c>
      <c r="H40" s="53">
        <v>0</v>
      </c>
      <c r="I40" s="53">
        <v>1704.92</v>
      </c>
      <c r="J40" s="43"/>
      <c r="K40" s="48"/>
      <c r="L40" s="44"/>
      <c r="M40" s="44"/>
      <c r="N40" s="44"/>
      <c r="O40" s="44"/>
      <c r="P40" s="44"/>
      <c r="Q40" s="44"/>
      <c r="R40" s="44"/>
      <c r="S40" s="44"/>
    </row>
    <row r="41" spans="1:19" ht="15" customHeight="1" x14ac:dyDescent="0.25">
      <c r="A41" s="56"/>
      <c r="B41" s="62" t="s">
        <v>17</v>
      </c>
      <c r="C41" s="63">
        <v>40105.15</v>
      </c>
      <c r="D41" s="63">
        <v>4630.38</v>
      </c>
      <c r="E41" s="63">
        <v>1696.66</v>
      </c>
      <c r="F41" s="63">
        <v>7549.34</v>
      </c>
      <c r="G41" s="63">
        <v>1130.99</v>
      </c>
      <c r="H41" s="63">
        <v>4383.51</v>
      </c>
      <c r="I41" s="63">
        <v>59496.03</v>
      </c>
      <c r="J41" s="61"/>
      <c r="K41" s="48"/>
      <c r="L41" s="44"/>
      <c r="M41" s="44"/>
      <c r="N41" s="44"/>
      <c r="O41" s="44"/>
      <c r="P41" s="44"/>
      <c r="Q41" s="44"/>
      <c r="R41" s="44"/>
      <c r="S41" s="44"/>
    </row>
    <row r="42" spans="1:19" ht="15" customHeight="1" x14ac:dyDescent="0.25">
      <c r="A42" s="56"/>
      <c r="B42" s="57" t="s">
        <v>21</v>
      </c>
      <c r="C42" s="53">
        <v>0</v>
      </c>
      <c r="D42" s="53">
        <v>0</v>
      </c>
      <c r="E42" s="53">
        <v>0</v>
      </c>
      <c r="F42" s="53">
        <v>836.26</v>
      </c>
      <c r="G42" s="53">
        <v>0</v>
      </c>
      <c r="H42" s="53">
        <v>0</v>
      </c>
      <c r="I42" s="53">
        <v>836.26</v>
      </c>
      <c r="J42" s="43"/>
      <c r="K42" s="48"/>
      <c r="L42" s="44"/>
      <c r="M42" s="44"/>
      <c r="N42" s="44"/>
      <c r="O42" s="44"/>
      <c r="P42" s="44"/>
      <c r="Q42" s="44"/>
      <c r="R42" s="44"/>
      <c r="S42" s="44"/>
    </row>
    <row r="43" spans="1:19" ht="15" customHeight="1" x14ac:dyDescent="0.25">
      <c r="A43" s="56"/>
      <c r="B43" s="57" t="s">
        <v>22</v>
      </c>
      <c r="C43" s="53">
        <v>2.4500000000000002</v>
      </c>
      <c r="D43" s="53">
        <v>24.21</v>
      </c>
      <c r="E43" s="53">
        <v>0</v>
      </c>
      <c r="F43" s="53">
        <v>1078.08</v>
      </c>
      <c r="G43" s="53">
        <v>0.05</v>
      </c>
      <c r="H43" s="53">
        <v>0</v>
      </c>
      <c r="I43" s="53">
        <v>1104.8</v>
      </c>
      <c r="J43" s="43"/>
      <c r="K43" s="48"/>
      <c r="L43" s="44"/>
      <c r="M43" s="44"/>
      <c r="N43" s="44"/>
      <c r="O43" s="44"/>
      <c r="P43" s="44"/>
      <c r="Q43" s="44"/>
      <c r="R43" s="44"/>
      <c r="S43" s="44"/>
    </row>
    <row r="44" spans="1:19" ht="15" customHeight="1" x14ac:dyDescent="0.25">
      <c r="A44" s="56"/>
      <c r="B44" s="57" t="s">
        <v>18</v>
      </c>
      <c r="C44" s="53">
        <v>0</v>
      </c>
      <c r="D44" s="53">
        <v>0</v>
      </c>
      <c r="E44" s="53">
        <v>0</v>
      </c>
      <c r="F44" s="53">
        <v>8620.6299999999992</v>
      </c>
      <c r="G44" s="53">
        <v>0</v>
      </c>
      <c r="H44" s="53">
        <v>0</v>
      </c>
      <c r="I44" s="53">
        <v>8620.6299999999992</v>
      </c>
      <c r="J44" s="43"/>
      <c r="K44" s="48"/>
      <c r="L44" s="44"/>
      <c r="M44" s="44"/>
      <c r="N44" s="44"/>
      <c r="O44" s="44"/>
      <c r="P44" s="44"/>
      <c r="Q44" s="44"/>
      <c r="R44" s="44"/>
      <c r="S44" s="44"/>
    </row>
    <row r="45" spans="1:19" ht="15" customHeight="1" x14ac:dyDescent="0.25">
      <c r="A45" s="56"/>
      <c r="B45" s="57" t="s">
        <v>30</v>
      </c>
      <c r="C45" s="53">
        <v>0</v>
      </c>
      <c r="D45" s="53">
        <v>0</v>
      </c>
      <c r="E45" s="53">
        <v>0</v>
      </c>
      <c r="F45" s="53">
        <v>2666.55</v>
      </c>
      <c r="G45" s="53">
        <v>0</v>
      </c>
      <c r="H45" s="53">
        <v>0</v>
      </c>
      <c r="I45" s="53">
        <v>2666.55</v>
      </c>
      <c r="J45" s="43"/>
      <c r="K45" s="48"/>
      <c r="L45" s="44"/>
      <c r="M45" s="44"/>
      <c r="N45" s="44"/>
      <c r="O45" s="44"/>
      <c r="P45" s="44"/>
      <c r="Q45" s="44"/>
      <c r="R45" s="44"/>
      <c r="S45" s="44"/>
    </row>
    <row r="46" spans="1:19" ht="15" customHeight="1" x14ac:dyDescent="0.25">
      <c r="A46" s="56"/>
      <c r="B46" s="57" t="s">
        <v>31</v>
      </c>
      <c r="C46" s="53">
        <v>0</v>
      </c>
      <c r="D46" s="53">
        <v>0</v>
      </c>
      <c r="E46" s="53">
        <v>0</v>
      </c>
      <c r="F46" s="53">
        <v>765.98</v>
      </c>
      <c r="G46" s="53">
        <v>0</v>
      </c>
      <c r="H46" s="53">
        <v>0</v>
      </c>
      <c r="I46" s="53">
        <v>765.98</v>
      </c>
      <c r="J46" s="43"/>
      <c r="K46" s="48"/>
      <c r="L46" s="44"/>
      <c r="M46" s="44"/>
      <c r="N46" s="44"/>
      <c r="O46" s="44"/>
      <c r="P46" s="44"/>
      <c r="Q46" s="44"/>
      <c r="R46" s="44"/>
      <c r="S46" s="44"/>
    </row>
    <row r="47" spans="1:19" ht="15" customHeight="1" x14ac:dyDescent="0.25">
      <c r="A47" s="56"/>
      <c r="B47" s="57" t="s">
        <v>32</v>
      </c>
      <c r="C47" s="53">
        <v>0</v>
      </c>
      <c r="D47" s="53">
        <v>0</v>
      </c>
      <c r="E47" s="53">
        <v>0</v>
      </c>
      <c r="F47" s="53">
        <v>457.9</v>
      </c>
      <c r="G47" s="53">
        <v>0</v>
      </c>
      <c r="H47" s="53">
        <v>0</v>
      </c>
      <c r="I47" s="53">
        <v>457.9</v>
      </c>
      <c r="J47" s="43"/>
      <c r="K47" s="48"/>
      <c r="L47" s="44"/>
      <c r="M47" s="44"/>
      <c r="N47" s="44"/>
      <c r="O47" s="44"/>
      <c r="P47" s="44"/>
      <c r="Q47" s="44"/>
      <c r="R47" s="44"/>
      <c r="S47" s="44"/>
    </row>
    <row r="48" spans="1:19" ht="15" customHeight="1" x14ac:dyDescent="0.25">
      <c r="A48" s="56"/>
      <c r="B48" s="64" t="s">
        <v>24</v>
      </c>
      <c r="C48" s="65">
        <v>1553.58</v>
      </c>
      <c r="D48" s="65">
        <v>111.68</v>
      </c>
      <c r="E48" s="65">
        <v>130.19999999999999</v>
      </c>
      <c r="F48" s="65">
        <v>2967.82</v>
      </c>
      <c r="G48" s="65">
        <v>39.49</v>
      </c>
      <c r="H48" s="65">
        <v>203.9</v>
      </c>
      <c r="I48" s="65">
        <v>5006.68</v>
      </c>
      <c r="J48" s="43"/>
      <c r="K48" s="48"/>
      <c r="L48" s="44"/>
      <c r="M48" s="44"/>
      <c r="N48" s="44"/>
      <c r="O48" s="44"/>
      <c r="P48" s="44"/>
      <c r="Q48" s="44"/>
      <c r="R48" s="44"/>
      <c r="S48" s="44"/>
    </row>
    <row r="49" spans="1:19" ht="15" customHeight="1" x14ac:dyDescent="0.25">
      <c r="A49" s="56"/>
      <c r="B49" s="66" t="s">
        <v>33</v>
      </c>
      <c r="C49" s="67">
        <v>0</v>
      </c>
      <c r="D49" s="67">
        <v>55050.92</v>
      </c>
      <c r="E49" s="67">
        <v>10.77</v>
      </c>
      <c r="F49" s="67">
        <v>411.23</v>
      </c>
      <c r="G49" s="67">
        <v>0</v>
      </c>
      <c r="H49" s="67">
        <v>997.12</v>
      </c>
      <c r="I49" s="68">
        <v>56470.05</v>
      </c>
      <c r="J49" s="43"/>
      <c r="K49" s="48"/>
      <c r="L49" s="44"/>
      <c r="M49" s="44"/>
      <c r="N49" s="44"/>
      <c r="O49" s="44"/>
      <c r="P49" s="44"/>
      <c r="Q49" s="44"/>
      <c r="R49" s="44"/>
      <c r="S49" s="44"/>
    </row>
    <row r="50" spans="1:19" ht="15" customHeight="1" x14ac:dyDescent="0.25">
      <c r="A50" s="69"/>
      <c r="B50" s="57" t="s">
        <v>36</v>
      </c>
      <c r="C50" s="53">
        <v>1556.04</v>
      </c>
      <c r="D50" s="53">
        <v>55186.81</v>
      </c>
      <c r="E50" s="53">
        <v>140.97</v>
      </c>
      <c r="F50" s="53">
        <v>17804.45</v>
      </c>
      <c r="G50" s="53">
        <v>39.54</v>
      </c>
      <c r="H50" s="53">
        <v>1201.03</v>
      </c>
      <c r="I50" s="53">
        <v>75928.84</v>
      </c>
      <c r="J50" s="43"/>
      <c r="K50" s="48"/>
      <c r="L50" s="44"/>
      <c r="M50" s="44"/>
      <c r="N50" s="44"/>
      <c r="O50" s="44"/>
      <c r="P50" s="44"/>
      <c r="Q50" s="44"/>
      <c r="R50" s="44"/>
      <c r="S50" s="44"/>
    </row>
    <row r="51" spans="1:19" ht="15" customHeight="1" thickBot="1" x14ac:dyDescent="0.3">
      <c r="A51" s="83"/>
      <c r="B51" s="84" t="s">
        <v>19</v>
      </c>
      <c r="C51" s="85">
        <v>41661.19</v>
      </c>
      <c r="D51" s="85">
        <v>59817.19</v>
      </c>
      <c r="E51" s="85">
        <v>1837.63</v>
      </c>
      <c r="F51" s="85">
        <v>25353.8</v>
      </c>
      <c r="G51" s="85">
        <v>1170.53</v>
      </c>
      <c r="H51" s="85">
        <v>5584.54</v>
      </c>
      <c r="I51" s="85">
        <v>135424.87</v>
      </c>
      <c r="J51" s="43"/>
      <c r="K51" s="48"/>
      <c r="L51" s="44"/>
      <c r="M51" s="44"/>
      <c r="N51" s="44"/>
      <c r="O51" s="44"/>
      <c r="P51" s="44"/>
      <c r="Q51" s="44"/>
      <c r="R51" s="44"/>
      <c r="S51" s="44"/>
    </row>
    <row r="52" spans="1:19" ht="15" customHeight="1" thickTop="1" thickBot="1" x14ac:dyDescent="0.3">
      <c r="A52" s="86"/>
      <c r="B52" s="86" t="s">
        <v>37</v>
      </c>
      <c r="C52" s="87">
        <v>41661.19</v>
      </c>
      <c r="D52" s="87">
        <v>4766.26</v>
      </c>
      <c r="E52" s="87">
        <v>1826.86</v>
      </c>
      <c r="F52" s="87">
        <v>24942.560000000001</v>
      </c>
      <c r="G52" s="87">
        <v>1170.53</v>
      </c>
      <c r="H52" s="87">
        <v>4587.42</v>
      </c>
      <c r="I52" s="87">
        <v>78954.820000000007</v>
      </c>
      <c r="J52" s="43"/>
      <c r="K52" s="48"/>
      <c r="L52" s="44"/>
      <c r="M52" s="44"/>
      <c r="N52" s="44"/>
      <c r="O52" s="44"/>
      <c r="P52" s="44"/>
      <c r="Q52" s="44"/>
      <c r="R52" s="44"/>
      <c r="S52" s="44"/>
    </row>
    <row r="53" spans="1:19" ht="15" customHeight="1" thickTop="1" x14ac:dyDescent="0.25">
      <c r="A53" s="42"/>
      <c r="B53" s="42"/>
      <c r="C53" s="53"/>
      <c r="D53" s="53"/>
      <c r="E53" s="53"/>
      <c r="F53" s="53"/>
      <c r="G53" s="53"/>
      <c r="H53" s="53"/>
      <c r="I53" s="53"/>
      <c r="J53" s="43"/>
      <c r="K53" s="48"/>
      <c r="L53" s="44"/>
      <c r="M53" s="44"/>
      <c r="N53" s="44"/>
      <c r="O53" s="44"/>
      <c r="P53" s="44"/>
      <c r="Q53" s="44"/>
      <c r="R53" s="44"/>
      <c r="S53" s="44"/>
    </row>
    <row r="54" spans="1:19" ht="15" customHeight="1" thickBot="1" x14ac:dyDescent="0.3">
      <c r="A54" s="42"/>
      <c r="B54" s="42"/>
      <c r="C54" s="53"/>
      <c r="D54" s="53"/>
      <c r="E54" s="53"/>
      <c r="F54" s="53"/>
      <c r="G54" s="53"/>
      <c r="H54" s="53"/>
      <c r="I54" s="53"/>
      <c r="J54" s="43"/>
      <c r="K54" s="48"/>
      <c r="L54" s="44"/>
      <c r="M54" s="44"/>
      <c r="N54" s="44"/>
      <c r="O54" s="44"/>
      <c r="P54" s="44"/>
      <c r="Q54" s="44"/>
      <c r="R54" s="44"/>
      <c r="S54" s="44"/>
    </row>
    <row r="55" spans="1:19" ht="15" customHeight="1" thickBot="1" x14ac:dyDescent="0.35">
      <c r="A55" s="42"/>
      <c r="B55" s="52"/>
      <c r="C55" s="114">
        <v>2016</v>
      </c>
      <c r="D55" s="115"/>
      <c r="E55" s="115"/>
      <c r="F55" s="115"/>
      <c r="G55" s="115"/>
      <c r="H55" s="115"/>
      <c r="I55" s="116"/>
      <c r="J55" s="43"/>
      <c r="K55" s="48"/>
      <c r="L55" s="44"/>
      <c r="M55" s="44"/>
      <c r="N55" s="44"/>
      <c r="O55" s="44"/>
      <c r="P55" s="44"/>
      <c r="Q55" s="44"/>
      <c r="R55" s="44"/>
      <c r="S55" s="44"/>
    </row>
    <row r="56" spans="1:19" ht="15" customHeight="1" x14ac:dyDescent="0.25">
      <c r="A56" s="42" t="s">
        <v>13</v>
      </c>
      <c r="B56" s="42" t="s">
        <v>14</v>
      </c>
      <c r="C56" s="53">
        <v>19919.62</v>
      </c>
      <c r="D56" s="53">
        <v>2056.3000000000002</v>
      </c>
      <c r="E56" s="53">
        <v>540.67999999999995</v>
      </c>
      <c r="F56" s="53">
        <v>1664.79</v>
      </c>
      <c r="G56" s="53">
        <v>260.44</v>
      </c>
      <c r="H56" s="53">
        <v>2095.34</v>
      </c>
      <c r="I56" s="53">
        <v>26537.17</v>
      </c>
      <c r="J56" s="43"/>
      <c r="K56" s="54">
        <f>+F56/F59</f>
        <v>0.63270169197792681</v>
      </c>
      <c r="L56" s="44"/>
      <c r="M56" s="44"/>
      <c r="N56" s="44"/>
      <c r="O56" s="44"/>
      <c r="P56" s="44"/>
      <c r="Q56" s="44"/>
      <c r="R56" s="44"/>
      <c r="S56" s="44"/>
    </row>
    <row r="57" spans="1:19" ht="15" customHeight="1" x14ac:dyDescent="0.25">
      <c r="A57" s="56"/>
      <c r="B57" s="57" t="s">
        <v>15</v>
      </c>
      <c r="C57" s="53">
        <v>6195.3</v>
      </c>
      <c r="D57" s="53">
        <v>499.59</v>
      </c>
      <c r="E57" s="53">
        <v>31</v>
      </c>
      <c r="F57" s="53">
        <v>445.68</v>
      </c>
      <c r="G57" s="53">
        <v>0</v>
      </c>
      <c r="H57" s="53">
        <v>120.13</v>
      </c>
      <c r="I57" s="53">
        <v>7291.71</v>
      </c>
      <c r="J57" s="43"/>
      <c r="K57" s="54">
        <f>+F57/F59</f>
        <v>0.16938021617184296</v>
      </c>
      <c r="L57" s="44"/>
      <c r="M57" s="44"/>
      <c r="N57" s="44"/>
      <c r="O57" s="44"/>
      <c r="P57" s="44"/>
      <c r="Q57" s="44"/>
      <c r="R57" s="44"/>
      <c r="S57" s="44"/>
    </row>
    <row r="58" spans="1:19" ht="15" customHeight="1" x14ac:dyDescent="0.25">
      <c r="A58" s="56"/>
      <c r="B58" s="57" t="s">
        <v>16</v>
      </c>
      <c r="C58" s="53">
        <v>658.52</v>
      </c>
      <c r="D58" s="53">
        <v>0</v>
      </c>
      <c r="E58" s="53">
        <v>0</v>
      </c>
      <c r="F58" s="53">
        <v>520.78</v>
      </c>
      <c r="G58" s="53">
        <v>0</v>
      </c>
      <c r="H58" s="53">
        <v>0</v>
      </c>
      <c r="I58" s="53">
        <v>1179.29</v>
      </c>
      <c r="J58" s="43"/>
      <c r="K58" s="54">
        <f>+F58/F59</f>
        <v>0.19792189233973337</v>
      </c>
      <c r="L58" s="44"/>
      <c r="M58" s="44"/>
      <c r="N58" s="44"/>
      <c r="O58" s="44"/>
      <c r="P58" s="44"/>
      <c r="Q58" s="44"/>
      <c r="R58" s="44"/>
      <c r="S58" s="44"/>
    </row>
    <row r="59" spans="1:19" ht="15" customHeight="1" x14ac:dyDescent="0.25">
      <c r="A59" s="56"/>
      <c r="B59" s="59" t="s">
        <v>17</v>
      </c>
      <c r="C59" s="60">
        <v>26773.439999999999</v>
      </c>
      <c r="D59" s="60">
        <v>2555.89</v>
      </c>
      <c r="E59" s="60">
        <v>571.67999999999995</v>
      </c>
      <c r="F59" s="60">
        <v>2631.24</v>
      </c>
      <c r="G59" s="60">
        <v>260.44</v>
      </c>
      <c r="H59" s="60">
        <v>2215.4699999999998</v>
      </c>
      <c r="I59" s="60">
        <v>35008.17</v>
      </c>
      <c r="J59" s="61">
        <f>+F59/F61</f>
        <v>0.2834209046668088</v>
      </c>
      <c r="K59" s="48"/>
      <c r="L59" s="44"/>
      <c r="M59" s="44"/>
      <c r="N59" s="44"/>
      <c r="O59" s="44"/>
      <c r="P59" s="44"/>
      <c r="Q59" s="44"/>
      <c r="R59" s="44"/>
      <c r="S59" s="44"/>
    </row>
    <row r="60" spans="1:19" ht="15" customHeight="1" x14ac:dyDescent="0.25">
      <c r="A60" s="56"/>
      <c r="B60" s="57" t="s">
        <v>18</v>
      </c>
      <c r="C60" s="53">
        <v>0</v>
      </c>
      <c r="D60" s="53">
        <v>0</v>
      </c>
      <c r="E60" s="53">
        <v>0</v>
      </c>
      <c r="F60" s="53">
        <v>6652.62</v>
      </c>
      <c r="G60" s="53">
        <v>0</v>
      </c>
      <c r="H60" s="53">
        <v>0</v>
      </c>
      <c r="I60" s="53">
        <v>6652.62</v>
      </c>
      <c r="J60" s="43"/>
      <c r="K60" s="48"/>
      <c r="L60" s="44"/>
      <c r="M60" s="44"/>
      <c r="N60" s="44"/>
      <c r="O60" s="44"/>
      <c r="P60" s="44"/>
      <c r="Q60" s="44"/>
      <c r="R60" s="44"/>
      <c r="S60" s="44"/>
    </row>
    <row r="61" spans="1:19" ht="18" customHeight="1" x14ac:dyDescent="0.25">
      <c r="A61" s="56"/>
      <c r="B61" s="57" t="s">
        <v>19</v>
      </c>
      <c r="C61" s="53">
        <v>26773.439999999999</v>
      </c>
      <c r="D61" s="53">
        <v>2555.89</v>
      </c>
      <c r="E61" s="53">
        <v>571.67999999999995</v>
      </c>
      <c r="F61" s="53">
        <v>9283.86</v>
      </c>
      <c r="G61" s="53">
        <v>260.44</v>
      </c>
      <c r="H61" s="53">
        <v>2215.4699999999998</v>
      </c>
      <c r="I61" s="53">
        <v>41660.79</v>
      </c>
      <c r="J61" s="43"/>
      <c r="K61" s="48"/>
      <c r="L61" s="44"/>
      <c r="M61" s="44"/>
      <c r="N61" s="44"/>
      <c r="O61" s="44"/>
      <c r="P61" s="44"/>
      <c r="Q61" s="44"/>
      <c r="R61" s="44"/>
      <c r="S61" s="44"/>
    </row>
    <row r="62" spans="1:19" ht="15" customHeight="1" x14ac:dyDescent="0.25">
      <c r="A62" s="56"/>
      <c r="B62" s="62"/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43"/>
      <c r="K62" s="48"/>
      <c r="L62" s="44"/>
      <c r="M62" s="44"/>
      <c r="N62" s="44"/>
      <c r="O62" s="44"/>
      <c r="P62" s="44"/>
      <c r="Q62" s="44"/>
      <c r="R62" s="44"/>
      <c r="S62" s="44"/>
    </row>
    <row r="63" spans="1:19" ht="15" customHeight="1" x14ac:dyDescent="0.25">
      <c r="A63" s="56" t="s">
        <v>41</v>
      </c>
      <c r="B63" s="57" t="s">
        <v>14</v>
      </c>
      <c r="C63" s="53">
        <v>6100.29</v>
      </c>
      <c r="D63" s="53">
        <v>889.12</v>
      </c>
      <c r="E63" s="53">
        <v>0</v>
      </c>
      <c r="F63" s="53">
        <v>785.42</v>
      </c>
      <c r="G63" s="53">
        <v>317.7</v>
      </c>
      <c r="H63" s="53">
        <v>876.63</v>
      </c>
      <c r="I63" s="53">
        <v>8969.15</v>
      </c>
      <c r="J63" s="43"/>
      <c r="K63" s="54">
        <f>+F63/(F66+F77)</f>
        <v>0.15599887184742928</v>
      </c>
      <c r="L63" s="44"/>
      <c r="M63" s="44"/>
      <c r="N63" s="44"/>
      <c r="O63" s="44"/>
      <c r="P63" s="44"/>
      <c r="Q63" s="44"/>
      <c r="R63" s="44"/>
      <c r="S63" s="44"/>
    </row>
    <row r="64" spans="1:19" ht="15" customHeight="1" x14ac:dyDescent="0.25">
      <c r="A64" s="56"/>
      <c r="B64" s="57" t="s">
        <v>15</v>
      </c>
      <c r="C64" s="53">
        <v>809.7</v>
      </c>
      <c r="D64" s="53">
        <v>142.65</v>
      </c>
      <c r="E64" s="53">
        <v>0</v>
      </c>
      <c r="F64" s="53">
        <v>166.68</v>
      </c>
      <c r="G64" s="53">
        <v>20.99</v>
      </c>
      <c r="H64" s="53">
        <v>113.51</v>
      </c>
      <c r="I64" s="53">
        <v>1253.53</v>
      </c>
      <c r="J64" s="43"/>
      <c r="K64" s="54">
        <f>+F64/(F66+F77)</f>
        <v>3.3105716635086345E-2</v>
      </c>
      <c r="L64" s="44"/>
      <c r="M64" s="44"/>
      <c r="N64" s="44"/>
      <c r="O64" s="44"/>
      <c r="P64" s="44"/>
      <c r="Q64" s="44"/>
      <c r="R64" s="44"/>
      <c r="S64" s="44"/>
    </row>
    <row r="65" spans="1:19" ht="15" customHeight="1" x14ac:dyDescent="0.25">
      <c r="A65" s="56"/>
      <c r="B65" s="57" t="s">
        <v>16</v>
      </c>
      <c r="C65" s="53">
        <v>592.16999999999996</v>
      </c>
      <c r="D65" s="53">
        <v>445.33</v>
      </c>
      <c r="E65" s="53">
        <v>0</v>
      </c>
      <c r="F65" s="53">
        <v>782.94</v>
      </c>
      <c r="G65" s="53">
        <v>0.39</v>
      </c>
      <c r="H65" s="53">
        <v>0</v>
      </c>
      <c r="I65" s="53">
        <v>1820.83</v>
      </c>
      <c r="J65" s="43"/>
      <c r="K65" s="54">
        <f>+F65/(F66+F77)</f>
        <v>0.15550629818979184</v>
      </c>
      <c r="L65" s="44"/>
      <c r="M65" s="44"/>
      <c r="N65" s="44"/>
      <c r="O65" s="44"/>
      <c r="P65" s="44"/>
      <c r="Q65" s="44"/>
      <c r="R65" s="44"/>
      <c r="S65" s="44"/>
    </row>
    <row r="66" spans="1:19" ht="15" customHeight="1" x14ac:dyDescent="0.25">
      <c r="A66" s="56"/>
      <c r="B66" s="59" t="s">
        <v>17</v>
      </c>
      <c r="C66" s="60">
        <v>7502.16</v>
      </c>
      <c r="D66" s="60">
        <v>1477.1</v>
      </c>
      <c r="E66" s="60">
        <v>0</v>
      </c>
      <c r="F66" s="60">
        <v>1735.04</v>
      </c>
      <c r="G66" s="60">
        <v>339.08</v>
      </c>
      <c r="H66" s="60">
        <v>990.13</v>
      </c>
      <c r="I66" s="60">
        <v>12043.51</v>
      </c>
      <c r="J66" s="61">
        <f>+F66/F71</f>
        <v>0.21261129669069262</v>
      </c>
      <c r="K66" s="48"/>
      <c r="L66" s="44"/>
      <c r="M66" s="44"/>
      <c r="N66" s="44"/>
      <c r="O66" s="44"/>
      <c r="P66" s="44"/>
      <c r="Q66" s="44"/>
      <c r="R66" s="44"/>
      <c r="S66" s="44"/>
    </row>
    <row r="67" spans="1:19" ht="15" customHeight="1" x14ac:dyDescent="0.25">
      <c r="A67" s="56"/>
      <c r="B67" s="57" t="s">
        <v>21</v>
      </c>
      <c r="C67" s="53">
        <v>0</v>
      </c>
      <c r="D67" s="53">
        <v>0</v>
      </c>
      <c r="E67" s="53">
        <v>0</v>
      </c>
      <c r="F67" s="53">
        <v>848.77</v>
      </c>
      <c r="G67" s="53">
        <v>0</v>
      </c>
      <c r="H67" s="53">
        <v>0</v>
      </c>
      <c r="I67" s="53">
        <v>848.77</v>
      </c>
      <c r="J67" s="43"/>
      <c r="K67" s="48"/>
      <c r="L67" s="44"/>
      <c r="M67" s="44"/>
      <c r="N67" s="44"/>
      <c r="O67" s="44"/>
      <c r="P67" s="44"/>
      <c r="Q67" s="44"/>
      <c r="R67" s="44"/>
      <c r="S67" s="44"/>
    </row>
    <row r="68" spans="1:19" ht="15" customHeight="1" x14ac:dyDescent="0.25">
      <c r="A68" s="56"/>
      <c r="B68" s="57" t="s">
        <v>22</v>
      </c>
      <c r="C68" s="53">
        <v>2.54</v>
      </c>
      <c r="D68" s="53">
        <v>23.82</v>
      </c>
      <c r="E68" s="53">
        <v>0</v>
      </c>
      <c r="F68" s="53">
        <v>1094.22</v>
      </c>
      <c r="G68" s="53">
        <v>0.06</v>
      </c>
      <c r="H68" s="53">
        <v>0</v>
      </c>
      <c r="I68" s="53">
        <v>1120.6400000000001</v>
      </c>
      <c r="J68" s="43"/>
      <c r="K68" s="48"/>
      <c r="L68" s="44"/>
      <c r="M68" s="44"/>
      <c r="N68" s="44"/>
      <c r="O68" s="44"/>
      <c r="P68" s="44"/>
      <c r="Q68" s="44"/>
      <c r="R68" s="44"/>
      <c r="S68" s="44"/>
    </row>
    <row r="69" spans="1:19" ht="15" customHeight="1" x14ac:dyDescent="0.25">
      <c r="A69" s="56"/>
      <c r="B69" s="64" t="s">
        <v>23</v>
      </c>
      <c r="C69" s="65">
        <v>0</v>
      </c>
      <c r="D69" s="65">
        <v>0</v>
      </c>
      <c r="E69" s="65">
        <v>0</v>
      </c>
      <c r="F69" s="65">
        <v>1863.8</v>
      </c>
      <c r="G69" s="65">
        <v>0</v>
      </c>
      <c r="H69" s="65">
        <v>0</v>
      </c>
      <c r="I69" s="65">
        <v>1863.8</v>
      </c>
      <c r="J69" s="43"/>
      <c r="K69" s="48"/>
      <c r="L69" s="44"/>
      <c r="M69" s="44"/>
      <c r="N69" s="44"/>
      <c r="O69" s="44"/>
      <c r="P69" s="44"/>
      <c r="Q69" s="44"/>
      <c r="R69" s="44"/>
      <c r="S69" s="44"/>
    </row>
    <row r="70" spans="1:19" ht="15" customHeight="1" x14ac:dyDescent="0.25">
      <c r="A70" s="56"/>
      <c r="B70" s="66" t="s">
        <v>24</v>
      </c>
      <c r="C70" s="67">
        <v>619.53</v>
      </c>
      <c r="D70" s="67">
        <v>34.6</v>
      </c>
      <c r="E70" s="67">
        <v>0</v>
      </c>
      <c r="F70" s="67">
        <v>2618.79</v>
      </c>
      <c r="G70" s="67">
        <v>48.1</v>
      </c>
      <c r="H70" s="67">
        <v>189.01</v>
      </c>
      <c r="I70" s="68">
        <v>3510.02</v>
      </c>
      <c r="J70" s="43"/>
      <c r="K70" s="48"/>
      <c r="L70" s="44"/>
      <c r="M70" s="44"/>
      <c r="N70" s="44"/>
      <c r="O70" s="44"/>
      <c r="P70" s="44"/>
      <c r="Q70" s="44"/>
      <c r="R70" s="44"/>
      <c r="S70" s="44"/>
    </row>
    <row r="71" spans="1:19" ht="17.25" customHeight="1" x14ac:dyDescent="0.25">
      <c r="A71" s="69"/>
      <c r="B71" s="57" t="s">
        <v>19</v>
      </c>
      <c r="C71" s="53">
        <v>8124.23</v>
      </c>
      <c r="D71" s="53">
        <v>1535.52</v>
      </c>
      <c r="E71" s="53">
        <v>0</v>
      </c>
      <c r="F71" s="53">
        <v>8160.62</v>
      </c>
      <c r="G71" s="53">
        <v>387.24</v>
      </c>
      <c r="H71" s="53">
        <v>1179.1400000000001</v>
      </c>
      <c r="I71" s="53">
        <v>19386.75</v>
      </c>
      <c r="J71" s="43"/>
      <c r="K71" s="44" t="s">
        <v>42</v>
      </c>
      <c r="L71" s="70">
        <f>+C71</f>
        <v>8124.23</v>
      </c>
      <c r="M71" s="61">
        <f>+L71/(L71+L72)</f>
        <v>0.50311091349449677</v>
      </c>
      <c r="N71" s="44"/>
      <c r="O71" s="44"/>
      <c r="P71" s="44"/>
      <c r="Q71" s="44"/>
      <c r="R71" s="44"/>
      <c r="S71" s="44"/>
    </row>
    <row r="72" spans="1:19" ht="15" customHeight="1" x14ac:dyDescent="0.25">
      <c r="A72" s="64"/>
      <c r="B72" s="71"/>
      <c r="C72" s="72">
        <v>0</v>
      </c>
      <c r="D72" s="72">
        <v>0</v>
      </c>
      <c r="E72" s="72">
        <v>0</v>
      </c>
      <c r="F72" s="72">
        <v>0</v>
      </c>
      <c r="G72" s="72">
        <v>0</v>
      </c>
      <c r="H72" s="72">
        <v>0</v>
      </c>
      <c r="I72" s="72">
        <v>0</v>
      </c>
      <c r="J72" s="43"/>
      <c r="K72" s="44" t="s">
        <v>43</v>
      </c>
      <c r="L72" s="70">
        <f>+C83</f>
        <v>8023.76</v>
      </c>
      <c r="M72" s="61">
        <f>+L72/(L72+L71)</f>
        <v>0.49688908650550317</v>
      </c>
      <c r="N72" s="44"/>
      <c r="O72" s="44"/>
      <c r="P72" s="44"/>
      <c r="Q72" s="44"/>
      <c r="R72" s="44"/>
      <c r="S72" s="44"/>
    </row>
    <row r="73" spans="1:19" ht="15" customHeight="1" x14ac:dyDescent="0.25">
      <c r="A73" s="64" t="s">
        <v>44</v>
      </c>
      <c r="B73" s="64" t="s">
        <v>14</v>
      </c>
      <c r="C73" s="65">
        <v>1002.55</v>
      </c>
      <c r="D73" s="65">
        <v>136.57</v>
      </c>
      <c r="E73" s="65">
        <v>106.66</v>
      </c>
      <c r="F73" s="65">
        <v>608.64</v>
      </c>
      <c r="G73" s="65">
        <v>592.04</v>
      </c>
      <c r="H73" s="65">
        <v>1099.3</v>
      </c>
      <c r="I73" s="65">
        <v>3545.77</v>
      </c>
      <c r="J73" s="43"/>
      <c r="K73" s="54">
        <f>+F73/(F77+F66)</f>
        <v>0.12088710926793227</v>
      </c>
      <c r="L73" s="44"/>
      <c r="M73" s="44"/>
      <c r="N73" s="44"/>
      <c r="O73" s="44"/>
      <c r="P73" s="44"/>
      <c r="Q73" s="44"/>
      <c r="R73" s="44"/>
      <c r="S73" s="44"/>
    </row>
    <row r="74" spans="1:19" ht="15" customHeight="1" x14ac:dyDescent="0.25">
      <c r="A74" s="42"/>
      <c r="B74" s="73" t="s">
        <v>26</v>
      </c>
      <c r="C74" s="74">
        <v>1838.01</v>
      </c>
      <c r="D74" s="74">
        <v>170</v>
      </c>
      <c r="E74" s="74">
        <v>756.5</v>
      </c>
      <c r="F74" s="74">
        <v>826.42</v>
      </c>
      <c r="G74" s="74">
        <v>0</v>
      </c>
      <c r="H74" s="74">
        <v>0</v>
      </c>
      <c r="I74" s="75">
        <v>3590.94</v>
      </c>
      <c r="J74" s="43"/>
      <c r="K74" s="54">
        <f>+(F74+F75)/(F77+F66)</f>
        <v>0.43332379964963713</v>
      </c>
      <c r="L74" s="44"/>
      <c r="M74" s="44"/>
      <c r="N74" s="44"/>
      <c r="O74" s="44"/>
      <c r="P74" s="44"/>
      <c r="Q74" s="44"/>
      <c r="R74" s="44"/>
      <c r="S74" s="44"/>
    </row>
    <row r="75" spans="1:19" ht="15" customHeight="1" x14ac:dyDescent="0.25">
      <c r="A75" s="42"/>
      <c r="B75" s="76" t="s">
        <v>27</v>
      </c>
      <c r="C75" s="77">
        <v>3311.12</v>
      </c>
      <c r="D75" s="77">
        <v>263.7</v>
      </c>
      <c r="E75" s="77">
        <v>268.31</v>
      </c>
      <c r="F75" s="77">
        <v>1355.27</v>
      </c>
      <c r="G75" s="77">
        <v>0</v>
      </c>
      <c r="H75" s="77">
        <v>0</v>
      </c>
      <c r="I75" s="75">
        <v>5198.3999999999996</v>
      </c>
      <c r="J75" s="43"/>
      <c r="K75" s="54">
        <f>+F76/(F77+F66)</f>
        <v>0.10117820441012319</v>
      </c>
      <c r="L75" s="44"/>
      <c r="M75" s="44"/>
      <c r="N75" s="44"/>
      <c r="O75" s="44"/>
      <c r="P75" s="44"/>
      <c r="Q75" s="44"/>
      <c r="R75" s="44"/>
      <c r="S75" s="44"/>
    </row>
    <row r="76" spans="1:19" ht="15" customHeight="1" x14ac:dyDescent="0.25">
      <c r="A76" s="42"/>
      <c r="B76" s="76" t="s">
        <v>28</v>
      </c>
      <c r="C76" s="77">
        <v>950.24</v>
      </c>
      <c r="D76" s="77">
        <v>72.28</v>
      </c>
      <c r="E76" s="77">
        <v>140.55000000000001</v>
      </c>
      <c r="F76" s="77">
        <v>509.41</v>
      </c>
      <c r="G76" s="77">
        <v>0</v>
      </c>
      <c r="H76" s="77">
        <v>0</v>
      </c>
      <c r="I76" s="77">
        <v>1672.48</v>
      </c>
      <c r="J76" s="43"/>
      <c r="K76" s="48"/>
      <c r="L76" s="44"/>
      <c r="M76" s="44"/>
      <c r="N76" s="44"/>
      <c r="O76" s="44"/>
      <c r="P76" s="44"/>
      <c r="Q76" s="44"/>
      <c r="R76" s="44"/>
      <c r="S76" s="44"/>
    </row>
    <row r="77" spans="1:19" ht="15" customHeight="1" x14ac:dyDescent="0.25">
      <c r="A77" s="42"/>
      <c r="B77" s="59" t="s">
        <v>17</v>
      </c>
      <c r="C77" s="60">
        <v>7101.92</v>
      </c>
      <c r="D77" s="60">
        <v>642.54999999999995</v>
      </c>
      <c r="E77" s="60">
        <v>1272.03</v>
      </c>
      <c r="F77" s="60">
        <v>3299.74</v>
      </c>
      <c r="G77" s="60">
        <v>592.04</v>
      </c>
      <c r="H77" s="60">
        <v>1099.3</v>
      </c>
      <c r="I77" s="60">
        <v>14007.58</v>
      </c>
      <c r="J77" s="61">
        <f>+F77/F83</f>
        <v>0.42418126565095099</v>
      </c>
      <c r="K77" s="78"/>
      <c r="L77" s="44"/>
      <c r="M77" s="44"/>
      <c r="N77" s="44"/>
      <c r="O77" s="44"/>
      <c r="P77" s="44"/>
      <c r="Q77" s="44"/>
      <c r="R77" s="44"/>
      <c r="S77" s="44"/>
    </row>
    <row r="78" spans="1:19" ht="15" customHeight="1" x14ac:dyDescent="0.25">
      <c r="A78" s="42"/>
      <c r="B78" s="76" t="s">
        <v>30</v>
      </c>
      <c r="C78" s="77">
        <v>0</v>
      </c>
      <c r="D78" s="77">
        <v>0</v>
      </c>
      <c r="E78" s="77">
        <v>0</v>
      </c>
      <c r="F78" s="77">
        <v>2660.14</v>
      </c>
      <c r="G78" s="77">
        <v>0</v>
      </c>
      <c r="H78" s="77">
        <v>0</v>
      </c>
      <c r="I78" s="74">
        <v>2660.14</v>
      </c>
      <c r="J78" s="61">
        <f>+(F77+F66)/SUM(F71,F83)</f>
        <v>0.31586416306454951</v>
      </c>
      <c r="K78" s="48"/>
      <c r="L78" s="44"/>
      <c r="M78" s="44"/>
      <c r="N78" s="44"/>
      <c r="O78" s="44"/>
      <c r="P78" s="44"/>
      <c r="Q78" s="44"/>
      <c r="R78" s="44"/>
      <c r="S78" s="44"/>
    </row>
    <row r="79" spans="1:19" ht="15" customHeight="1" x14ac:dyDescent="0.25">
      <c r="A79" s="42"/>
      <c r="B79" s="76" t="s">
        <v>31</v>
      </c>
      <c r="C79" s="77">
        <v>0</v>
      </c>
      <c r="D79" s="77">
        <v>0</v>
      </c>
      <c r="E79" s="77">
        <v>0</v>
      </c>
      <c r="F79" s="77">
        <v>760.85</v>
      </c>
      <c r="G79" s="77">
        <v>0</v>
      </c>
      <c r="H79" s="77">
        <v>0</v>
      </c>
      <c r="I79" s="74">
        <v>760.85</v>
      </c>
      <c r="J79" s="43"/>
      <c r="K79" s="48"/>
      <c r="L79" s="44"/>
      <c r="M79" s="44"/>
      <c r="N79" s="44"/>
      <c r="O79" s="44"/>
      <c r="P79" s="44"/>
      <c r="Q79" s="44"/>
      <c r="R79" s="44"/>
      <c r="S79" s="44"/>
    </row>
    <row r="80" spans="1:19" ht="15" customHeight="1" x14ac:dyDescent="0.25">
      <c r="A80" s="42"/>
      <c r="B80" s="76" t="s">
        <v>23</v>
      </c>
      <c r="C80" s="77">
        <v>0</v>
      </c>
      <c r="D80" s="77">
        <v>0</v>
      </c>
      <c r="E80" s="77">
        <v>0</v>
      </c>
      <c r="F80" s="77">
        <v>223.14</v>
      </c>
      <c r="G80" s="77">
        <v>0</v>
      </c>
      <c r="H80" s="77">
        <v>0</v>
      </c>
      <c r="I80" s="74">
        <v>223.14</v>
      </c>
      <c r="J80" s="43"/>
      <c r="K80" s="48"/>
      <c r="L80" s="44"/>
      <c r="M80" s="44"/>
      <c r="N80" s="44"/>
      <c r="O80" s="44"/>
      <c r="P80" s="44"/>
      <c r="Q80" s="44"/>
      <c r="R80" s="44"/>
      <c r="S80" s="44"/>
    </row>
    <row r="81" spans="1:19" ht="15" customHeight="1" x14ac:dyDescent="0.25">
      <c r="A81" s="42"/>
      <c r="B81" s="76" t="s">
        <v>32</v>
      </c>
      <c r="C81" s="77">
        <v>0</v>
      </c>
      <c r="D81" s="77">
        <v>0</v>
      </c>
      <c r="E81" s="77">
        <v>0</v>
      </c>
      <c r="F81" s="77">
        <v>450.55</v>
      </c>
      <c r="G81" s="77">
        <v>0</v>
      </c>
      <c r="H81" s="77">
        <v>0</v>
      </c>
      <c r="I81" s="74">
        <v>450.55</v>
      </c>
      <c r="J81" s="43"/>
      <c r="K81" s="48"/>
      <c r="L81" s="44"/>
      <c r="M81" s="44"/>
      <c r="N81" s="44"/>
      <c r="O81" s="44"/>
      <c r="P81" s="44"/>
      <c r="Q81" s="44"/>
      <c r="R81" s="44"/>
      <c r="S81" s="44"/>
    </row>
    <row r="82" spans="1:19" ht="15" customHeight="1" x14ac:dyDescent="0.25">
      <c r="A82" s="42"/>
      <c r="B82" s="76" t="s">
        <v>24</v>
      </c>
      <c r="C82" s="77">
        <v>921.84</v>
      </c>
      <c r="D82" s="77">
        <v>74.83</v>
      </c>
      <c r="E82" s="77">
        <v>143.82</v>
      </c>
      <c r="F82" s="77">
        <v>384.66</v>
      </c>
      <c r="G82" s="77">
        <v>0</v>
      </c>
      <c r="H82" s="77">
        <v>0</v>
      </c>
      <c r="I82" s="74">
        <v>1525.16</v>
      </c>
      <c r="J82" s="43"/>
      <c r="K82" s="48"/>
      <c r="L82" s="44"/>
      <c r="M82" s="44"/>
      <c r="N82" s="44"/>
      <c r="O82" s="44"/>
      <c r="P82" s="44"/>
      <c r="Q82" s="44"/>
      <c r="R82" s="44"/>
      <c r="S82" s="44"/>
    </row>
    <row r="83" spans="1:19" ht="15" customHeight="1" thickBot="1" x14ac:dyDescent="0.3">
      <c r="A83" s="42"/>
      <c r="B83" s="79" t="s">
        <v>19</v>
      </c>
      <c r="C83" s="80">
        <v>8023.76</v>
      </c>
      <c r="D83" s="80">
        <v>717.38</v>
      </c>
      <c r="E83" s="80">
        <v>1415.85</v>
      </c>
      <c r="F83" s="80">
        <v>7779.08</v>
      </c>
      <c r="G83" s="80">
        <v>592.04</v>
      </c>
      <c r="H83" s="80">
        <v>1099.3</v>
      </c>
      <c r="I83" s="80">
        <v>19627.419999999998</v>
      </c>
      <c r="J83" s="61"/>
      <c r="K83" s="48"/>
      <c r="L83" s="44"/>
      <c r="M83" s="44"/>
      <c r="N83" s="44"/>
      <c r="O83" s="44"/>
      <c r="P83" s="44"/>
      <c r="Q83" s="44"/>
      <c r="R83" s="44"/>
      <c r="S83" s="44"/>
    </row>
    <row r="84" spans="1:19" ht="15" customHeight="1" thickTop="1" x14ac:dyDescent="0.25">
      <c r="A84" s="42"/>
      <c r="B84" s="42"/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43"/>
      <c r="K84" s="48"/>
      <c r="L84" s="44"/>
      <c r="M84" s="44"/>
      <c r="N84" s="44"/>
      <c r="O84" s="44"/>
      <c r="P84" s="44"/>
      <c r="Q84" s="44"/>
      <c r="R84" s="44"/>
      <c r="S84" s="44"/>
    </row>
    <row r="85" spans="1:19" ht="15" customHeight="1" thickBot="1" x14ac:dyDescent="0.3">
      <c r="A85" s="42" t="s">
        <v>33</v>
      </c>
      <c r="B85" s="79" t="s">
        <v>34</v>
      </c>
      <c r="C85" s="81">
        <v>0</v>
      </c>
      <c r="D85" s="82">
        <v>54345.36</v>
      </c>
      <c r="E85" s="81">
        <v>10.8</v>
      </c>
      <c r="F85" s="81">
        <v>401.48</v>
      </c>
      <c r="G85" s="81">
        <v>0</v>
      </c>
      <c r="H85" s="81">
        <v>1009.54</v>
      </c>
      <c r="I85" s="81">
        <v>55767.19</v>
      </c>
      <c r="J85" s="61">
        <f>+F85/I85</f>
        <v>7.1992151657632383E-3</v>
      </c>
      <c r="K85" s="48"/>
      <c r="L85" s="44"/>
      <c r="M85" s="44"/>
      <c r="N85" s="44"/>
      <c r="O85" s="44"/>
      <c r="P85" s="44"/>
      <c r="Q85" s="44"/>
      <c r="R85" s="44"/>
      <c r="S85" s="44"/>
    </row>
    <row r="86" spans="1:19" ht="15" customHeight="1" thickTop="1" x14ac:dyDescent="0.25">
      <c r="A86" s="42"/>
      <c r="B86" s="42"/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L86" s="44"/>
      <c r="M86" s="44"/>
      <c r="N86" s="44"/>
      <c r="O86" s="44"/>
      <c r="P86" s="44"/>
      <c r="Q86" s="44"/>
      <c r="R86" s="44"/>
      <c r="S86" s="44"/>
    </row>
    <row r="87" spans="1:19" ht="15" customHeight="1" x14ac:dyDescent="0.25">
      <c r="A87" s="56" t="s">
        <v>12</v>
      </c>
      <c r="B87" s="57" t="s">
        <v>14</v>
      </c>
      <c r="C87" s="53">
        <v>27022.45</v>
      </c>
      <c r="D87" s="53">
        <v>3081.99</v>
      </c>
      <c r="E87" s="53">
        <v>647.34</v>
      </c>
      <c r="F87" s="53">
        <v>3058.84</v>
      </c>
      <c r="G87" s="53">
        <v>1170.18</v>
      </c>
      <c r="H87" s="53">
        <v>4071.27</v>
      </c>
      <c r="I87" s="53">
        <v>39052.080000000002</v>
      </c>
      <c r="J87" s="43"/>
      <c r="K87" s="47"/>
      <c r="L87" s="44"/>
      <c r="M87" s="44"/>
      <c r="N87" s="44"/>
      <c r="O87" s="44"/>
      <c r="P87" s="44"/>
      <c r="Q87" s="44"/>
      <c r="R87" s="44"/>
      <c r="S87" s="44"/>
    </row>
    <row r="88" spans="1:19" ht="15" customHeight="1" x14ac:dyDescent="0.25">
      <c r="A88" s="56"/>
      <c r="B88" s="57" t="s">
        <v>15</v>
      </c>
      <c r="C88" s="53">
        <v>7005</v>
      </c>
      <c r="D88" s="53">
        <v>642.25</v>
      </c>
      <c r="E88" s="53">
        <v>31</v>
      </c>
      <c r="F88" s="53">
        <v>612.36</v>
      </c>
      <c r="G88" s="53">
        <v>20.99</v>
      </c>
      <c r="H88" s="53">
        <v>233.64</v>
      </c>
      <c r="I88" s="53">
        <v>8545.24</v>
      </c>
      <c r="J88" s="43"/>
      <c r="K88" s="47"/>
      <c r="L88" s="44"/>
      <c r="M88" s="44"/>
      <c r="N88" s="44"/>
      <c r="O88" s="44"/>
      <c r="P88" s="44"/>
      <c r="Q88" s="44"/>
      <c r="R88" s="44"/>
      <c r="S88" s="44"/>
    </row>
    <row r="89" spans="1:19" ht="15" customHeight="1" x14ac:dyDescent="0.25">
      <c r="A89" s="56"/>
      <c r="B89" s="57" t="s">
        <v>16</v>
      </c>
      <c r="C89" s="53">
        <v>1250.69</v>
      </c>
      <c r="D89" s="53">
        <v>445.33</v>
      </c>
      <c r="E89" s="53">
        <v>0</v>
      </c>
      <c r="F89" s="53">
        <v>1303.71</v>
      </c>
      <c r="G89" s="53">
        <v>0.39</v>
      </c>
      <c r="H89" s="53">
        <v>0</v>
      </c>
      <c r="I89" s="53">
        <v>3000.12</v>
      </c>
      <c r="J89" s="43"/>
      <c r="K89" s="47"/>
      <c r="L89" s="44"/>
      <c r="M89" s="44"/>
      <c r="N89" s="44"/>
      <c r="O89" s="44"/>
      <c r="P89" s="44"/>
      <c r="Q89" s="44"/>
      <c r="R89" s="44"/>
      <c r="S89" s="44"/>
    </row>
    <row r="90" spans="1:19" ht="15" customHeight="1" x14ac:dyDescent="0.25">
      <c r="A90" s="56"/>
      <c r="B90" s="57" t="s">
        <v>35</v>
      </c>
      <c r="C90" s="53">
        <v>5149.13</v>
      </c>
      <c r="D90" s="53">
        <v>433.7</v>
      </c>
      <c r="E90" s="53">
        <v>1024.81</v>
      </c>
      <c r="F90" s="53">
        <v>2181.69</v>
      </c>
      <c r="G90" s="53">
        <v>0</v>
      </c>
      <c r="H90" s="53">
        <v>0</v>
      </c>
      <c r="I90" s="53">
        <v>8789.33</v>
      </c>
      <c r="J90" s="43"/>
      <c r="K90" s="47"/>
      <c r="L90" s="44"/>
      <c r="M90" s="44"/>
      <c r="N90" s="44"/>
      <c r="O90" s="44"/>
      <c r="P90" s="44"/>
      <c r="Q90" s="44"/>
      <c r="R90" s="44"/>
      <c r="S90" s="44"/>
    </row>
    <row r="91" spans="1:19" ht="15" customHeight="1" x14ac:dyDescent="0.25">
      <c r="A91" s="56"/>
      <c r="B91" s="57" t="s">
        <v>28</v>
      </c>
      <c r="C91" s="53">
        <v>950.24</v>
      </c>
      <c r="D91" s="53">
        <v>72.28</v>
      </c>
      <c r="E91" s="53">
        <v>140.55000000000001</v>
      </c>
      <c r="F91" s="53">
        <v>509.41</v>
      </c>
      <c r="G91" s="53">
        <v>0</v>
      </c>
      <c r="H91" s="53">
        <v>0</v>
      </c>
      <c r="I91" s="53">
        <v>1672.48</v>
      </c>
      <c r="J91" s="43"/>
      <c r="K91" s="47"/>
      <c r="L91" s="44"/>
      <c r="M91" s="44"/>
      <c r="N91" s="44"/>
      <c r="O91" s="44"/>
      <c r="P91" s="44"/>
      <c r="Q91" s="44"/>
      <c r="R91" s="44"/>
      <c r="S91" s="44"/>
    </row>
    <row r="92" spans="1:19" ht="15" customHeight="1" x14ac:dyDescent="0.25">
      <c r="A92" s="56"/>
      <c r="B92" s="62" t="s">
        <v>17</v>
      </c>
      <c r="C92" s="63">
        <v>41377.519999999997</v>
      </c>
      <c r="D92" s="63">
        <v>4675.54</v>
      </c>
      <c r="E92" s="63">
        <v>1843.71</v>
      </c>
      <c r="F92" s="63">
        <v>7666.02</v>
      </c>
      <c r="G92" s="63">
        <v>1191.57</v>
      </c>
      <c r="H92" s="63">
        <v>4304.8999999999996</v>
      </c>
      <c r="I92" s="63">
        <v>61059.26</v>
      </c>
      <c r="J92" s="43"/>
      <c r="K92" s="47"/>
      <c r="L92" s="44"/>
      <c r="M92" s="44"/>
      <c r="N92" s="44"/>
      <c r="O92" s="44"/>
      <c r="P92" s="44"/>
      <c r="Q92" s="44"/>
      <c r="R92" s="44"/>
      <c r="S92" s="44"/>
    </row>
    <row r="93" spans="1:19" ht="15" customHeight="1" x14ac:dyDescent="0.25">
      <c r="A93" s="56"/>
      <c r="B93" s="57" t="s">
        <v>21</v>
      </c>
      <c r="C93" s="53">
        <v>0</v>
      </c>
      <c r="D93" s="53">
        <v>0</v>
      </c>
      <c r="E93" s="53">
        <v>0</v>
      </c>
      <c r="F93" s="53">
        <v>848.77</v>
      </c>
      <c r="G93" s="53">
        <v>0</v>
      </c>
      <c r="H93" s="53">
        <v>0</v>
      </c>
      <c r="I93" s="53">
        <v>848.77</v>
      </c>
      <c r="J93" s="43"/>
      <c r="K93" s="89"/>
      <c r="L93" s="44"/>
      <c r="M93" s="44"/>
      <c r="N93" s="44"/>
      <c r="O93" s="44"/>
      <c r="P93" s="44"/>
      <c r="Q93" s="44"/>
      <c r="R93" s="44"/>
      <c r="S93" s="44"/>
    </row>
    <row r="94" spans="1:19" ht="15" customHeight="1" x14ac:dyDescent="0.25">
      <c r="A94" s="56"/>
      <c r="B94" s="57" t="s">
        <v>22</v>
      </c>
      <c r="C94" s="53">
        <v>2.54</v>
      </c>
      <c r="D94" s="53">
        <v>23.82</v>
      </c>
      <c r="E94" s="53">
        <v>0</v>
      </c>
      <c r="F94" s="53">
        <v>1094.22</v>
      </c>
      <c r="G94" s="53">
        <v>0.06</v>
      </c>
      <c r="H94" s="53">
        <v>0</v>
      </c>
      <c r="I94" s="53">
        <v>1120.6400000000001</v>
      </c>
      <c r="J94" s="43"/>
      <c r="K94" s="47"/>
      <c r="L94" s="44"/>
      <c r="M94" s="44"/>
      <c r="N94" s="44"/>
      <c r="O94" s="44"/>
      <c r="P94" s="44"/>
      <c r="Q94" s="44"/>
      <c r="R94" s="44"/>
      <c r="S94" s="44"/>
    </row>
    <row r="95" spans="1:19" ht="15" customHeight="1" x14ac:dyDescent="0.25">
      <c r="A95" s="56"/>
      <c r="B95" s="57" t="s">
        <v>18</v>
      </c>
      <c r="C95" s="53">
        <v>0</v>
      </c>
      <c r="D95" s="53">
        <v>0</v>
      </c>
      <c r="E95" s="53">
        <v>0</v>
      </c>
      <c r="F95" s="53">
        <v>8739.5499999999993</v>
      </c>
      <c r="G95" s="53">
        <v>0</v>
      </c>
      <c r="H95" s="53">
        <v>0</v>
      </c>
      <c r="I95" s="53">
        <v>8739.5499999999993</v>
      </c>
      <c r="J95" s="43"/>
      <c r="K95" s="89"/>
      <c r="L95" s="44"/>
      <c r="M95" s="44"/>
      <c r="N95" s="44"/>
      <c r="O95" s="44"/>
      <c r="P95" s="44"/>
      <c r="Q95" s="44"/>
      <c r="R95" s="44"/>
      <c r="S95" s="44"/>
    </row>
    <row r="96" spans="1:19" ht="15" customHeight="1" x14ac:dyDescent="0.25">
      <c r="A96" s="56"/>
      <c r="B96" s="57" t="s">
        <v>30</v>
      </c>
      <c r="C96" s="53">
        <v>0</v>
      </c>
      <c r="D96" s="53">
        <v>0</v>
      </c>
      <c r="E96" s="53">
        <v>0</v>
      </c>
      <c r="F96" s="53">
        <v>2660.14</v>
      </c>
      <c r="G96" s="53">
        <v>0</v>
      </c>
      <c r="H96" s="53">
        <v>0</v>
      </c>
      <c r="I96" s="53">
        <v>2660.14</v>
      </c>
      <c r="J96" s="43"/>
      <c r="K96" s="89"/>
      <c r="L96" s="44"/>
      <c r="M96" s="44"/>
      <c r="N96" s="44"/>
      <c r="O96" s="44"/>
      <c r="P96" s="44"/>
      <c r="Q96" s="44"/>
      <c r="R96" s="44"/>
      <c r="S96" s="44"/>
    </row>
    <row r="97" spans="1:19" ht="15" customHeight="1" x14ac:dyDescent="0.25">
      <c r="A97" s="56"/>
      <c r="B97" s="57" t="s">
        <v>31</v>
      </c>
      <c r="C97" s="53">
        <v>0</v>
      </c>
      <c r="D97" s="53">
        <v>0</v>
      </c>
      <c r="E97" s="53">
        <v>0</v>
      </c>
      <c r="F97" s="53">
        <v>760.85</v>
      </c>
      <c r="G97" s="53">
        <v>0</v>
      </c>
      <c r="H97" s="53">
        <v>0</v>
      </c>
      <c r="I97" s="53">
        <v>760.85</v>
      </c>
      <c r="J97" s="43"/>
      <c r="K97" s="89"/>
      <c r="L97" s="44"/>
      <c r="M97" s="44"/>
      <c r="N97" s="44"/>
      <c r="O97" s="44"/>
      <c r="P97" s="44"/>
      <c r="Q97" s="44"/>
      <c r="R97" s="44"/>
      <c r="S97" s="44"/>
    </row>
    <row r="98" spans="1:19" ht="15" customHeight="1" x14ac:dyDescent="0.25">
      <c r="A98" s="56"/>
      <c r="B98" s="57" t="s">
        <v>32</v>
      </c>
      <c r="C98" s="53">
        <v>0</v>
      </c>
      <c r="D98" s="53">
        <v>0</v>
      </c>
      <c r="E98" s="53">
        <v>0</v>
      </c>
      <c r="F98" s="53">
        <v>450.55</v>
      </c>
      <c r="G98" s="53">
        <v>0</v>
      </c>
      <c r="H98" s="53">
        <v>0</v>
      </c>
      <c r="I98" s="53">
        <v>450.55</v>
      </c>
      <c r="J98" s="43"/>
      <c r="K98" s="89"/>
      <c r="L98" s="44"/>
      <c r="M98" s="44"/>
      <c r="N98" s="44"/>
      <c r="O98" s="44"/>
      <c r="P98" s="44"/>
      <c r="Q98" s="44"/>
      <c r="R98" s="44"/>
      <c r="S98" s="44"/>
    </row>
    <row r="99" spans="1:19" ht="15" customHeight="1" x14ac:dyDescent="0.25">
      <c r="A99" s="56"/>
      <c r="B99" s="64" t="s">
        <v>24</v>
      </c>
      <c r="C99" s="65">
        <v>1541.37</v>
      </c>
      <c r="D99" s="65">
        <v>109.43</v>
      </c>
      <c r="E99" s="65">
        <v>143.82</v>
      </c>
      <c r="F99" s="65">
        <v>3003.46</v>
      </c>
      <c r="G99" s="65">
        <v>48.1</v>
      </c>
      <c r="H99" s="65">
        <v>189.01</v>
      </c>
      <c r="I99" s="65">
        <v>5035.18</v>
      </c>
      <c r="J99" s="43"/>
      <c r="K99" s="47"/>
      <c r="L99" s="44"/>
      <c r="M99" s="44"/>
      <c r="N99" s="44"/>
      <c r="O99" s="44"/>
      <c r="P99" s="44"/>
      <c r="Q99" s="44"/>
      <c r="R99" s="44"/>
      <c r="S99" s="44"/>
    </row>
    <row r="100" spans="1:19" ht="15" customHeight="1" x14ac:dyDescent="0.25">
      <c r="A100" s="56"/>
      <c r="B100" s="66" t="s">
        <v>33</v>
      </c>
      <c r="C100" s="67">
        <v>0</v>
      </c>
      <c r="D100" s="67">
        <v>54345.36</v>
      </c>
      <c r="E100" s="67">
        <v>10.8</v>
      </c>
      <c r="F100" s="67">
        <v>401.48</v>
      </c>
      <c r="G100" s="67">
        <v>0</v>
      </c>
      <c r="H100" s="67">
        <v>1009.54</v>
      </c>
      <c r="I100" s="68">
        <v>55767.19</v>
      </c>
      <c r="J100" s="43"/>
      <c r="K100" s="89"/>
      <c r="L100" s="44"/>
      <c r="M100" s="44"/>
      <c r="N100" s="44"/>
      <c r="O100" s="44"/>
      <c r="P100" s="44"/>
      <c r="Q100" s="44"/>
      <c r="R100" s="44"/>
      <c r="S100" s="44"/>
    </row>
    <row r="101" spans="1:19" ht="15" customHeight="1" x14ac:dyDescent="0.25">
      <c r="A101" s="69"/>
      <c r="B101" s="57" t="s">
        <v>36</v>
      </c>
      <c r="C101" s="53">
        <v>1543.91</v>
      </c>
      <c r="D101" s="53">
        <v>54478.61</v>
      </c>
      <c r="E101" s="53">
        <v>154.63</v>
      </c>
      <c r="F101" s="53">
        <v>17959.03</v>
      </c>
      <c r="G101" s="53">
        <v>48.16</v>
      </c>
      <c r="H101" s="53">
        <v>1198.55</v>
      </c>
      <c r="I101" s="53">
        <v>75382.89</v>
      </c>
      <c r="J101" s="43"/>
      <c r="K101" s="47"/>
      <c r="L101" s="44"/>
      <c r="M101" s="44"/>
      <c r="N101" s="44"/>
      <c r="O101" s="44"/>
      <c r="P101" s="44"/>
      <c r="Q101" s="44"/>
      <c r="R101" s="44"/>
      <c r="S101" s="44"/>
    </row>
    <row r="102" spans="1:19" ht="15" customHeight="1" thickBot="1" x14ac:dyDescent="0.3">
      <c r="A102" s="83"/>
      <c r="B102" s="84" t="s">
        <v>19</v>
      </c>
      <c r="C102" s="85">
        <v>42921.43</v>
      </c>
      <c r="D102" s="85">
        <v>59154.15</v>
      </c>
      <c r="E102" s="85">
        <v>1998.34</v>
      </c>
      <c r="F102" s="85">
        <v>25625.05</v>
      </c>
      <c r="G102" s="85">
        <v>1239.72</v>
      </c>
      <c r="H102" s="85">
        <v>5503.46</v>
      </c>
      <c r="I102" s="85">
        <v>136442.15</v>
      </c>
      <c r="J102" s="43"/>
      <c r="K102" s="47"/>
      <c r="L102" s="44"/>
      <c r="M102" s="44"/>
      <c r="N102" s="44"/>
      <c r="O102" s="44"/>
      <c r="P102" s="44"/>
      <c r="Q102" s="44"/>
      <c r="R102" s="44"/>
      <c r="S102" s="44"/>
    </row>
    <row r="103" spans="1:19" ht="15" customHeight="1" thickTop="1" thickBot="1" x14ac:dyDescent="0.3">
      <c r="A103" s="86"/>
      <c r="B103" s="86" t="s">
        <v>37</v>
      </c>
      <c r="C103" s="87">
        <v>42921.43</v>
      </c>
      <c r="D103" s="87">
        <v>4808.79</v>
      </c>
      <c r="E103" s="87">
        <v>1987.53</v>
      </c>
      <c r="F103" s="87">
        <v>25223.57</v>
      </c>
      <c r="G103" s="87">
        <v>1239.72</v>
      </c>
      <c r="H103" s="87">
        <v>4493.91</v>
      </c>
      <c r="I103" s="87">
        <v>80674.960000000006</v>
      </c>
      <c r="J103" s="43"/>
      <c r="K103" s="47"/>
      <c r="L103" s="44"/>
      <c r="M103" s="44"/>
      <c r="N103" s="44"/>
      <c r="O103" s="44"/>
      <c r="P103" s="44"/>
      <c r="Q103" s="44"/>
      <c r="R103" s="44"/>
      <c r="S103" s="44"/>
    </row>
    <row r="104" spans="1:19" ht="15" customHeight="1" thickTop="1" thickBot="1" x14ac:dyDescent="0.3">
      <c r="A104" s="90"/>
      <c r="B104" s="47"/>
      <c r="C104" s="48"/>
      <c r="D104" s="48"/>
      <c r="E104" s="48"/>
      <c r="F104" s="48"/>
      <c r="G104" s="48"/>
      <c r="H104" s="48"/>
      <c r="I104" s="48"/>
      <c r="J104" s="43"/>
      <c r="K104" s="48"/>
      <c r="L104" s="44"/>
      <c r="M104" s="44"/>
      <c r="N104" s="44"/>
      <c r="O104" s="44"/>
      <c r="P104" s="44"/>
      <c r="Q104" s="44"/>
      <c r="R104" s="44"/>
      <c r="S104" s="44"/>
    </row>
    <row r="105" spans="1:19" ht="15" customHeight="1" thickBot="1" x14ac:dyDescent="0.3">
      <c r="A105" s="90"/>
      <c r="B105" s="47"/>
      <c r="C105" s="48"/>
      <c r="D105" s="48"/>
      <c r="E105" s="48"/>
      <c r="F105" s="48"/>
      <c r="G105" s="48"/>
      <c r="H105" s="48"/>
      <c r="I105" s="48"/>
      <c r="J105" s="43"/>
      <c r="K105" s="48"/>
      <c r="L105" s="44"/>
      <c r="M105" s="44"/>
      <c r="N105" s="44"/>
      <c r="O105" s="44"/>
      <c r="P105" s="44"/>
      <c r="Q105" s="44"/>
      <c r="R105" s="44"/>
      <c r="S105" s="44"/>
    </row>
    <row r="106" spans="1:19" ht="15" customHeight="1" thickBot="1" x14ac:dyDescent="0.35">
      <c r="A106" s="90"/>
      <c r="B106" s="91"/>
      <c r="C106" s="114">
        <v>2015</v>
      </c>
      <c r="D106" s="115"/>
      <c r="E106" s="115"/>
      <c r="F106" s="115"/>
      <c r="G106" s="115"/>
      <c r="H106" s="115"/>
      <c r="I106" s="116"/>
      <c r="J106" s="43"/>
      <c r="K106" s="48"/>
      <c r="L106" s="44"/>
      <c r="M106" s="44"/>
      <c r="N106" s="44"/>
      <c r="O106" s="44"/>
      <c r="P106" s="44"/>
      <c r="Q106" s="44"/>
      <c r="R106" s="44"/>
      <c r="S106" s="44"/>
    </row>
    <row r="107" spans="1:19" ht="15" customHeight="1" x14ac:dyDescent="0.25">
      <c r="A107" s="42" t="s">
        <v>13</v>
      </c>
      <c r="B107" s="76" t="s">
        <v>14</v>
      </c>
      <c r="C107" s="77">
        <v>18999.27</v>
      </c>
      <c r="D107" s="77">
        <v>2024.91</v>
      </c>
      <c r="E107" s="77">
        <v>550.41</v>
      </c>
      <c r="F107" s="77">
        <v>1593.57</v>
      </c>
      <c r="G107" s="77">
        <v>260.44</v>
      </c>
      <c r="H107" s="77">
        <v>1957.64</v>
      </c>
      <c r="I107" s="77">
        <v>25386.240000000002</v>
      </c>
      <c r="J107" s="43"/>
      <c r="K107" s="54">
        <f>+F107/F110</f>
        <v>0.62561881916935913</v>
      </c>
      <c r="L107" s="44"/>
      <c r="M107" s="44"/>
      <c r="N107" s="44"/>
      <c r="O107" s="44"/>
      <c r="P107" s="44"/>
      <c r="Q107" s="44"/>
      <c r="R107" s="44"/>
      <c r="S107" s="44"/>
    </row>
    <row r="108" spans="1:19" ht="15" customHeight="1" x14ac:dyDescent="0.25">
      <c r="A108" s="42"/>
      <c r="B108" s="76" t="s">
        <v>15</v>
      </c>
      <c r="C108" s="77">
        <v>5965.36</v>
      </c>
      <c r="D108" s="77">
        <v>493.17</v>
      </c>
      <c r="E108" s="77">
        <v>34.36</v>
      </c>
      <c r="F108" s="77">
        <v>431.72</v>
      </c>
      <c r="G108" s="77">
        <v>0</v>
      </c>
      <c r="H108" s="77">
        <v>122.21</v>
      </c>
      <c r="I108" s="77">
        <v>7046.81</v>
      </c>
      <c r="J108" s="43"/>
      <c r="K108" s="54">
        <f>+F108/F110</f>
        <v>0.16948873071894913</v>
      </c>
      <c r="L108" s="44"/>
      <c r="M108" s="44"/>
      <c r="N108" s="44"/>
      <c r="O108" s="44"/>
      <c r="P108" s="44"/>
      <c r="Q108" s="44"/>
      <c r="R108" s="44"/>
      <c r="S108" s="44"/>
    </row>
    <row r="109" spans="1:19" ht="15" customHeight="1" x14ac:dyDescent="0.35">
      <c r="A109" s="42"/>
      <c r="B109" s="76" t="s">
        <v>16</v>
      </c>
      <c r="C109" s="77">
        <v>622.78</v>
      </c>
      <c r="D109" s="77">
        <v>0</v>
      </c>
      <c r="E109" s="77">
        <v>0</v>
      </c>
      <c r="F109" s="92">
        <v>521.9</v>
      </c>
      <c r="G109" s="77">
        <v>0</v>
      </c>
      <c r="H109" s="77">
        <v>0</v>
      </c>
      <c r="I109" s="77">
        <v>1144.69</v>
      </c>
      <c r="J109" s="43"/>
      <c r="K109" s="54">
        <f>+F109/F110</f>
        <v>0.20489245011169169</v>
      </c>
      <c r="L109" s="44"/>
      <c r="M109" s="44"/>
      <c r="N109" s="44"/>
      <c r="O109" s="44"/>
      <c r="P109" s="44"/>
      <c r="Q109" s="44"/>
      <c r="R109" s="44"/>
      <c r="S109" s="44"/>
    </row>
    <row r="110" spans="1:19" ht="15" customHeight="1" x14ac:dyDescent="0.25">
      <c r="A110" s="42"/>
      <c r="B110" s="59" t="s">
        <v>17</v>
      </c>
      <c r="C110" s="60">
        <v>25587.42</v>
      </c>
      <c r="D110" s="60">
        <v>2518.08</v>
      </c>
      <c r="E110" s="60">
        <v>584.76</v>
      </c>
      <c r="F110" s="60">
        <v>2547.19</v>
      </c>
      <c r="G110" s="60">
        <v>260.44</v>
      </c>
      <c r="H110" s="60">
        <v>2079.85</v>
      </c>
      <c r="I110" s="60">
        <v>33577.74</v>
      </c>
      <c r="J110" s="61">
        <f>+F110/F112</f>
        <v>0.27489580208115244</v>
      </c>
      <c r="K110" s="48"/>
      <c r="L110" s="44"/>
      <c r="M110" s="44"/>
      <c r="N110" s="44"/>
      <c r="O110" s="44"/>
      <c r="P110" s="44"/>
      <c r="Q110" s="44"/>
      <c r="R110" s="44"/>
      <c r="S110" s="44"/>
    </row>
    <row r="111" spans="1:19" ht="15" customHeight="1" x14ac:dyDescent="0.25">
      <c r="A111" s="42"/>
      <c r="B111" s="59" t="s">
        <v>18</v>
      </c>
      <c r="C111" s="77">
        <v>0</v>
      </c>
      <c r="D111" s="77">
        <v>0</v>
      </c>
      <c r="E111" s="77">
        <v>0</v>
      </c>
      <c r="F111" s="77">
        <v>6718.83</v>
      </c>
      <c r="G111" s="77">
        <v>0</v>
      </c>
      <c r="H111" s="77">
        <v>0</v>
      </c>
      <c r="I111" s="77">
        <v>6718.83</v>
      </c>
      <c r="J111" s="43"/>
      <c r="K111" s="48"/>
      <c r="L111" s="44"/>
      <c r="M111" s="44"/>
      <c r="N111" s="44"/>
      <c r="O111" s="44"/>
      <c r="P111" s="44"/>
      <c r="Q111" s="44"/>
      <c r="R111" s="44"/>
      <c r="S111" s="44"/>
    </row>
    <row r="112" spans="1:19" ht="18" customHeight="1" thickBot="1" x14ac:dyDescent="0.3">
      <c r="A112" s="42"/>
      <c r="B112" s="79" t="s">
        <v>19</v>
      </c>
      <c r="C112" s="81">
        <v>25587.42</v>
      </c>
      <c r="D112" s="81">
        <v>2518.08</v>
      </c>
      <c r="E112" s="81">
        <v>584.76</v>
      </c>
      <c r="F112" s="81">
        <v>9266.02</v>
      </c>
      <c r="G112" s="81">
        <v>260.44</v>
      </c>
      <c r="H112" s="81">
        <v>2079.85</v>
      </c>
      <c r="I112" s="81">
        <v>40296.57</v>
      </c>
      <c r="J112" s="43"/>
      <c r="K112" s="48"/>
      <c r="L112" s="44"/>
      <c r="M112" s="44"/>
      <c r="N112" s="44"/>
      <c r="O112" s="44"/>
      <c r="P112" s="44"/>
      <c r="Q112" s="44"/>
      <c r="R112" s="44"/>
      <c r="S112" s="44"/>
    </row>
    <row r="113" spans="1:19" ht="15" customHeight="1" thickTop="1" x14ac:dyDescent="0.25">
      <c r="A113" s="42"/>
      <c r="B113" s="47"/>
      <c r="C113" s="74">
        <v>0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43"/>
      <c r="K113" s="48"/>
      <c r="L113" s="44"/>
      <c r="M113" s="44"/>
      <c r="N113" s="44"/>
      <c r="O113" s="44"/>
      <c r="P113" s="44"/>
      <c r="Q113" s="44"/>
      <c r="R113" s="44"/>
      <c r="S113" s="44"/>
    </row>
    <row r="114" spans="1:19" ht="15" customHeight="1" x14ac:dyDescent="0.25">
      <c r="A114" s="42" t="s">
        <v>41</v>
      </c>
      <c r="B114" s="76" t="s">
        <v>14</v>
      </c>
      <c r="C114" s="93">
        <v>5861.16</v>
      </c>
      <c r="D114" s="93">
        <v>856.53</v>
      </c>
      <c r="E114" s="93">
        <v>0</v>
      </c>
      <c r="F114" s="93">
        <v>779.1</v>
      </c>
      <c r="G114" s="93">
        <v>244.42</v>
      </c>
      <c r="H114" s="93">
        <v>789.36</v>
      </c>
      <c r="I114" s="93">
        <v>8530.57</v>
      </c>
      <c r="J114" s="43"/>
      <c r="K114" s="54">
        <f>+F114/(F117+F128)</f>
        <v>0.15263063034824312</v>
      </c>
      <c r="L114" s="44"/>
      <c r="M114" s="44"/>
      <c r="N114" s="44"/>
      <c r="O114" s="44"/>
      <c r="P114" s="44"/>
      <c r="Q114" s="44"/>
      <c r="R114" s="44"/>
      <c r="S114" s="44"/>
    </row>
    <row r="115" spans="1:19" ht="15" customHeight="1" x14ac:dyDescent="0.25">
      <c r="A115" s="42"/>
      <c r="B115" s="76" t="s">
        <v>15</v>
      </c>
      <c r="C115" s="93">
        <v>777.96</v>
      </c>
      <c r="D115" s="93">
        <v>137.41999999999999</v>
      </c>
      <c r="E115" s="93">
        <v>0</v>
      </c>
      <c r="F115" s="93">
        <v>165.34</v>
      </c>
      <c r="G115" s="93">
        <v>16.149999999999999</v>
      </c>
      <c r="H115" s="93">
        <v>102.21</v>
      </c>
      <c r="I115" s="93">
        <v>1199.08</v>
      </c>
      <c r="J115" s="43"/>
      <c r="K115" s="54">
        <f>+F115/(F117+F128)</f>
        <v>3.2391154436886817E-2</v>
      </c>
      <c r="L115" s="44"/>
      <c r="M115" s="44"/>
      <c r="N115" s="44"/>
      <c r="O115" s="44"/>
      <c r="P115" s="44"/>
      <c r="Q115" s="44"/>
      <c r="R115" s="44"/>
      <c r="S115" s="44"/>
    </row>
    <row r="116" spans="1:19" ht="15" customHeight="1" x14ac:dyDescent="0.25">
      <c r="A116" s="42"/>
      <c r="B116" s="76" t="s">
        <v>16</v>
      </c>
      <c r="C116" s="93">
        <v>568.96</v>
      </c>
      <c r="D116" s="93">
        <v>429.01</v>
      </c>
      <c r="E116" s="93">
        <v>0</v>
      </c>
      <c r="F116" s="93">
        <v>776.64</v>
      </c>
      <c r="G116" s="93">
        <v>0.39</v>
      </c>
      <c r="H116" s="93">
        <v>0</v>
      </c>
      <c r="I116" s="93">
        <v>1775</v>
      </c>
      <c r="J116" s="43"/>
      <c r="K116" s="54">
        <f>+F116/(F117+F128)</f>
        <v>0.15214870074914585</v>
      </c>
      <c r="L116" s="44"/>
      <c r="M116" s="44"/>
      <c r="N116" s="44"/>
      <c r="O116" s="44"/>
      <c r="P116" s="44"/>
      <c r="Q116" s="44"/>
      <c r="R116" s="44"/>
      <c r="S116" s="44"/>
    </row>
    <row r="117" spans="1:19" ht="15" customHeight="1" x14ac:dyDescent="0.25">
      <c r="A117" s="42"/>
      <c r="B117" s="59" t="s">
        <v>17</v>
      </c>
      <c r="C117" s="94">
        <v>7208.08</v>
      </c>
      <c r="D117" s="94">
        <v>1422.96</v>
      </c>
      <c r="E117" s="94">
        <v>0</v>
      </c>
      <c r="F117" s="94">
        <v>1721.08</v>
      </c>
      <c r="G117" s="94">
        <v>260.95999999999998</v>
      </c>
      <c r="H117" s="94">
        <v>891.57</v>
      </c>
      <c r="I117" s="94">
        <v>11504.65</v>
      </c>
      <c r="J117" s="61">
        <f>+F117/F122</f>
        <v>0.21261156647045379</v>
      </c>
      <c r="K117" s="48"/>
      <c r="L117" s="44"/>
      <c r="M117" s="44"/>
      <c r="N117" s="44"/>
      <c r="O117" s="44"/>
      <c r="P117" s="44"/>
      <c r="Q117" s="44"/>
      <c r="R117" s="44"/>
      <c r="S117" s="44"/>
    </row>
    <row r="118" spans="1:19" ht="15" customHeight="1" x14ac:dyDescent="0.25">
      <c r="A118" s="42"/>
      <c r="B118" s="76" t="s">
        <v>21</v>
      </c>
      <c r="C118" s="93">
        <v>0</v>
      </c>
      <c r="D118" s="93">
        <v>0</v>
      </c>
      <c r="E118" s="93">
        <v>0</v>
      </c>
      <c r="F118" s="93">
        <v>841.94</v>
      </c>
      <c r="G118" s="93">
        <v>0</v>
      </c>
      <c r="H118" s="93">
        <v>0</v>
      </c>
      <c r="I118" s="93">
        <v>841.94</v>
      </c>
      <c r="J118" s="43"/>
      <c r="K118" s="48"/>
      <c r="L118" s="44"/>
      <c r="M118" s="44"/>
      <c r="N118" s="44"/>
      <c r="O118" s="44"/>
      <c r="P118" s="44"/>
      <c r="Q118" s="44"/>
      <c r="R118" s="44"/>
      <c r="S118" s="44"/>
    </row>
    <row r="119" spans="1:19" ht="15" customHeight="1" x14ac:dyDescent="0.25">
      <c r="A119" s="42"/>
      <c r="B119" s="76" t="s">
        <v>22</v>
      </c>
      <c r="C119" s="93">
        <v>2.44</v>
      </c>
      <c r="D119" s="93">
        <v>22.95</v>
      </c>
      <c r="E119" s="93">
        <v>0</v>
      </c>
      <c r="F119" s="93">
        <v>1085.4100000000001</v>
      </c>
      <c r="G119" s="93">
        <v>0.05</v>
      </c>
      <c r="H119" s="93">
        <v>0</v>
      </c>
      <c r="I119" s="93">
        <v>1110.8499999999999</v>
      </c>
      <c r="J119" s="43"/>
      <c r="K119" s="48"/>
      <c r="L119" s="44"/>
      <c r="M119" s="44"/>
      <c r="N119" s="44"/>
      <c r="O119" s="44"/>
      <c r="P119" s="44"/>
      <c r="Q119" s="44"/>
      <c r="R119" s="44"/>
      <c r="S119" s="44"/>
    </row>
    <row r="120" spans="1:19" ht="15" customHeight="1" x14ac:dyDescent="0.25">
      <c r="A120" s="42"/>
      <c r="B120" s="76" t="s">
        <v>23</v>
      </c>
      <c r="C120" s="93">
        <v>0</v>
      </c>
      <c r="D120" s="93">
        <v>0</v>
      </c>
      <c r="E120" s="93">
        <v>0</v>
      </c>
      <c r="F120" s="93">
        <v>1848.8</v>
      </c>
      <c r="G120" s="93">
        <v>0</v>
      </c>
      <c r="H120" s="93">
        <v>0</v>
      </c>
      <c r="I120" s="93">
        <v>1848.8</v>
      </c>
      <c r="J120" s="43"/>
      <c r="K120" s="48"/>
      <c r="L120" s="44"/>
      <c r="M120" s="44"/>
      <c r="N120" s="44"/>
      <c r="O120" s="44"/>
      <c r="P120" s="44"/>
      <c r="Q120" s="44"/>
      <c r="R120" s="44"/>
      <c r="S120" s="44"/>
    </row>
    <row r="121" spans="1:19" ht="15" customHeight="1" x14ac:dyDescent="0.25">
      <c r="A121" s="42"/>
      <c r="B121" s="76" t="s">
        <v>24</v>
      </c>
      <c r="C121" s="93">
        <v>595.25</v>
      </c>
      <c r="D121" s="93">
        <v>33.33</v>
      </c>
      <c r="E121" s="93">
        <v>0</v>
      </c>
      <c r="F121" s="93">
        <v>2597.7199999999998</v>
      </c>
      <c r="G121" s="93">
        <v>37</v>
      </c>
      <c r="H121" s="93">
        <v>170.19</v>
      </c>
      <c r="I121" s="93">
        <v>3433.49</v>
      </c>
      <c r="J121" s="43"/>
      <c r="K121" s="48"/>
      <c r="L121" s="44"/>
      <c r="M121" s="44"/>
      <c r="N121" s="44"/>
      <c r="O121" s="44"/>
      <c r="P121" s="44"/>
      <c r="Q121" s="44"/>
      <c r="R121" s="44"/>
      <c r="S121" s="44"/>
    </row>
    <row r="122" spans="1:19" ht="17.25" customHeight="1" thickBot="1" x14ac:dyDescent="0.3">
      <c r="A122" s="42"/>
      <c r="B122" s="79" t="s">
        <v>19</v>
      </c>
      <c r="C122" s="80">
        <v>7805.77</v>
      </c>
      <c r="D122" s="80">
        <v>1479.24</v>
      </c>
      <c r="E122" s="80">
        <v>0</v>
      </c>
      <c r="F122" s="80">
        <v>8094.95</v>
      </c>
      <c r="G122" s="80">
        <v>298.01</v>
      </c>
      <c r="H122" s="80">
        <v>1061.76</v>
      </c>
      <c r="I122" s="80">
        <v>18739.73</v>
      </c>
      <c r="J122" s="43"/>
      <c r="K122" s="44" t="s">
        <v>42</v>
      </c>
      <c r="L122" s="70">
        <f>+C122</f>
        <v>7805.77</v>
      </c>
      <c r="M122" s="61">
        <f>+L122/(L122+L123)</f>
        <v>0.49258388876337983</v>
      </c>
      <c r="N122" s="44"/>
      <c r="O122" s="44"/>
      <c r="P122" s="44"/>
      <c r="Q122" s="44"/>
      <c r="R122" s="44"/>
      <c r="S122" s="44"/>
    </row>
    <row r="123" spans="1:19" ht="15" customHeight="1" thickTop="1" x14ac:dyDescent="0.25">
      <c r="A123" s="42"/>
      <c r="B123" s="47"/>
      <c r="C123" s="95">
        <v>0</v>
      </c>
      <c r="D123" s="95">
        <v>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43"/>
      <c r="K123" s="44" t="s">
        <v>43</v>
      </c>
      <c r="L123" s="70">
        <f>+C134</f>
        <v>8040.81</v>
      </c>
      <c r="M123" s="61">
        <f>+L123/(L123+L122)</f>
        <v>0.50741611123662012</v>
      </c>
      <c r="N123" s="44"/>
      <c r="O123" s="44"/>
      <c r="P123" s="44"/>
      <c r="Q123" s="44"/>
      <c r="R123" s="44"/>
      <c r="S123" s="44"/>
    </row>
    <row r="124" spans="1:19" ht="15" customHeight="1" x14ac:dyDescent="0.25">
      <c r="A124" s="42" t="s">
        <v>44</v>
      </c>
      <c r="B124" s="76" t="s">
        <v>14</v>
      </c>
      <c r="C124" s="77">
        <v>994.24</v>
      </c>
      <c r="D124" s="77">
        <v>134.46</v>
      </c>
      <c r="E124" s="77">
        <v>127.75</v>
      </c>
      <c r="F124" s="77">
        <v>618.39</v>
      </c>
      <c r="G124" s="77">
        <v>678.41</v>
      </c>
      <c r="H124" s="77">
        <v>875.26</v>
      </c>
      <c r="I124" s="77">
        <v>3428.49</v>
      </c>
      <c r="J124" s="43"/>
      <c r="K124" s="54">
        <f>+F124/(F128+F117)</f>
        <v>0.12114652227063287</v>
      </c>
      <c r="L124" s="44"/>
      <c r="M124" s="44"/>
      <c r="N124" s="44"/>
      <c r="O124" s="44"/>
      <c r="P124" s="44"/>
      <c r="Q124" s="44"/>
      <c r="R124" s="44"/>
      <c r="S124" s="44"/>
    </row>
    <row r="125" spans="1:19" ht="15" customHeight="1" x14ac:dyDescent="0.25">
      <c r="A125" s="42"/>
      <c r="B125" s="76" t="s">
        <v>26</v>
      </c>
      <c r="C125" s="77">
        <v>1923.19</v>
      </c>
      <c r="D125" s="77">
        <v>169.49</v>
      </c>
      <c r="E125" s="77">
        <v>1052.47</v>
      </c>
      <c r="F125" s="77">
        <v>895.54</v>
      </c>
      <c r="G125" s="77">
        <v>0</v>
      </c>
      <c r="H125" s="77">
        <v>0</v>
      </c>
      <c r="I125" s="75">
        <v>4040.7</v>
      </c>
      <c r="J125" s="43"/>
      <c r="K125" s="54">
        <f>+(F125+F126)/(F128+F117)</f>
        <v>0.44219391593267093</v>
      </c>
      <c r="L125" s="44"/>
      <c r="M125" s="44"/>
      <c r="N125" s="44"/>
      <c r="O125" s="44"/>
      <c r="P125" s="44"/>
      <c r="Q125" s="44"/>
      <c r="R125" s="44"/>
      <c r="S125" s="44"/>
    </row>
    <row r="126" spans="1:19" ht="15" customHeight="1" x14ac:dyDescent="0.25">
      <c r="A126" s="42"/>
      <c r="B126" s="76" t="s">
        <v>27</v>
      </c>
      <c r="C126" s="77">
        <v>3266.99</v>
      </c>
      <c r="D126" s="77">
        <v>260.48</v>
      </c>
      <c r="E126" s="77">
        <v>329.63</v>
      </c>
      <c r="F126" s="77">
        <v>1361.63</v>
      </c>
      <c r="G126" s="77">
        <v>0</v>
      </c>
      <c r="H126" s="77">
        <v>0</v>
      </c>
      <c r="I126" s="75">
        <v>5218.7299999999996</v>
      </c>
      <c r="J126" s="43"/>
      <c r="K126" s="54">
        <f>+F127/(F128+F117)</f>
        <v>9.948907626242047E-2</v>
      </c>
      <c r="L126" s="44"/>
      <c r="M126" s="44"/>
      <c r="N126" s="44"/>
      <c r="O126" s="44"/>
      <c r="P126" s="44"/>
      <c r="Q126" s="44"/>
      <c r="R126" s="44"/>
      <c r="S126" s="44"/>
    </row>
    <row r="127" spans="1:19" ht="15" customHeight="1" x14ac:dyDescent="0.25">
      <c r="A127" s="42"/>
      <c r="B127" s="76" t="s">
        <v>28</v>
      </c>
      <c r="C127" s="77">
        <v>938.06</v>
      </c>
      <c r="D127" s="77">
        <v>73.66</v>
      </c>
      <c r="E127" s="77">
        <v>171.11</v>
      </c>
      <c r="F127" s="77">
        <v>507.84</v>
      </c>
      <c r="G127" s="77">
        <v>0</v>
      </c>
      <c r="H127" s="77">
        <v>0</v>
      </c>
      <c r="I127" s="77">
        <v>1690.67</v>
      </c>
      <c r="J127" s="43"/>
      <c r="K127" s="48"/>
      <c r="L127" s="44"/>
      <c r="M127" s="44"/>
      <c r="N127" s="44"/>
      <c r="O127" s="44"/>
      <c r="P127" s="44"/>
      <c r="Q127" s="44"/>
      <c r="R127" s="44"/>
      <c r="S127" s="44"/>
    </row>
    <row r="128" spans="1:19" ht="15" customHeight="1" x14ac:dyDescent="0.25">
      <c r="A128" s="42"/>
      <c r="B128" s="59" t="s">
        <v>17</v>
      </c>
      <c r="C128" s="60">
        <v>7122.48</v>
      </c>
      <c r="D128" s="60">
        <v>638.09</v>
      </c>
      <c r="E128" s="60">
        <v>1680.97</v>
      </c>
      <c r="F128" s="60">
        <v>3383.4</v>
      </c>
      <c r="G128" s="60">
        <v>678.41</v>
      </c>
      <c r="H128" s="60">
        <v>875.26</v>
      </c>
      <c r="I128" s="60">
        <v>14378.6</v>
      </c>
      <c r="J128" s="61">
        <f>+F128/F134</f>
        <v>0.42983349891125111</v>
      </c>
      <c r="K128" s="78"/>
      <c r="L128" s="44"/>
      <c r="M128" s="44"/>
      <c r="N128" s="44"/>
      <c r="O128" s="44"/>
      <c r="P128" s="44"/>
      <c r="Q128" s="44"/>
      <c r="R128" s="44"/>
      <c r="S128" s="44"/>
    </row>
    <row r="129" spans="1:19" ht="15" customHeight="1" x14ac:dyDescent="0.25">
      <c r="A129" s="42"/>
      <c r="B129" s="76" t="s">
        <v>30</v>
      </c>
      <c r="C129" s="77">
        <v>0</v>
      </c>
      <c r="D129" s="77">
        <v>0</v>
      </c>
      <c r="E129" s="77">
        <v>0</v>
      </c>
      <c r="F129" s="77">
        <v>2653.71</v>
      </c>
      <c r="G129" s="77">
        <v>0</v>
      </c>
      <c r="H129" s="77">
        <v>0</v>
      </c>
      <c r="I129" s="74">
        <v>2653.71</v>
      </c>
      <c r="J129" s="61">
        <f>+(F128+F117)/SUM(F122,F134)</f>
        <v>0.31970197358573049</v>
      </c>
      <c r="K129" s="48"/>
      <c r="L129" s="44"/>
      <c r="M129" s="44"/>
      <c r="N129" s="44"/>
      <c r="O129" s="44"/>
      <c r="P129" s="44"/>
      <c r="Q129" s="44"/>
      <c r="R129" s="44"/>
      <c r="S129" s="44"/>
    </row>
    <row r="130" spans="1:19" ht="15" customHeight="1" x14ac:dyDescent="0.25">
      <c r="A130" s="42"/>
      <c r="B130" s="76" t="s">
        <v>31</v>
      </c>
      <c r="C130" s="77">
        <v>0</v>
      </c>
      <c r="D130" s="77">
        <v>0</v>
      </c>
      <c r="E130" s="77">
        <v>0</v>
      </c>
      <c r="F130" s="77">
        <v>758.67</v>
      </c>
      <c r="G130" s="77">
        <v>0</v>
      </c>
      <c r="H130" s="77">
        <v>0</v>
      </c>
      <c r="I130" s="74">
        <v>758.67</v>
      </c>
      <c r="J130" s="43"/>
      <c r="K130" s="48"/>
      <c r="L130" s="44"/>
      <c r="M130" s="44"/>
      <c r="N130" s="44"/>
      <c r="O130" s="44"/>
      <c r="P130" s="44"/>
      <c r="Q130" s="44"/>
      <c r="R130" s="44"/>
      <c r="S130" s="44"/>
    </row>
    <row r="131" spans="1:19" ht="15" customHeight="1" x14ac:dyDescent="0.25">
      <c r="A131" s="42"/>
      <c r="B131" s="76" t="s">
        <v>23</v>
      </c>
      <c r="C131" s="77">
        <v>0</v>
      </c>
      <c r="D131" s="77">
        <v>0</v>
      </c>
      <c r="E131" s="77">
        <v>0</v>
      </c>
      <c r="F131" s="77">
        <v>228.32</v>
      </c>
      <c r="G131" s="77">
        <v>0</v>
      </c>
      <c r="H131" s="77">
        <v>0</v>
      </c>
      <c r="I131" s="74">
        <v>228.32</v>
      </c>
      <c r="J131" s="43"/>
      <c r="K131" s="48"/>
      <c r="L131" s="44"/>
      <c r="M131" s="44"/>
      <c r="N131" s="44"/>
      <c r="O131" s="44"/>
      <c r="P131" s="44"/>
      <c r="Q131" s="44"/>
      <c r="R131" s="44"/>
      <c r="S131" s="44"/>
    </row>
    <row r="132" spans="1:19" ht="15" customHeight="1" x14ac:dyDescent="0.25">
      <c r="A132" s="42"/>
      <c r="B132" s="76" t="s">
        <v>32</v>
      </c>
      <c r="C132" s="77">
        <v>0</v>
      </c>
      <c r="D132" s="77">
        <v>0</v>
      </c>
      <c r="E132" s="77">
        <v>0</v>
      </c>
      <c r="F132" s="77">
        <v>453.65</v>
      </c>
      <c r="G132" s="77">
        <v>0</v>
      </c>
      <c r="H132" s="77">
        <v>0</v>
      </c>
      <c r="I132" s="74">
        <v>453.65</v>
      </c>
      <c r="J132" s="43"/>
      <c r="K132" s="48"/>
      <c r="L132" s="44"/>
      <c r="M132" s="44"/>
      <c r="N132" s="44"/>
      <c r="O132" s="44"/>
      <c r="P132" s="44"/>
      <c r="Q132" s="44"/>
      <c r="R132" s="44"/>
      <c r="S132" s="44"/>
    </row>
    <row r="133" spans="1:19" ht="15" customHeight="1" x14ac:dyDescent="0.25">
      <c r="A133" s="42"/>
      <c r="B133" s="76" t="s">
        <v>24</v>
      </c>
      <c r="C133" s="77">
        <v>918.33</v>
      </c>
      <c r="D133" s="77">
        <v>74.58</v>
      </c>
      <c r="E133" s="77">
        <v>192.11</v>
      </c>
      <c r="F133" s="77">
        <v>393.67</v>
      </c>
      <c r="G133" s="77">
        <v>0</v>
      </c>
      <c r="H133" s="77">
        <v>0</v>
      </c>
      <c r="I133" s="74">
        <v>1578.7</v>
      </c>
      <c r="J133" s="43"/>
      <c r="K133" s="48"/>
      <c r="L133" s="44"/>
      <c r="M133" s="44"/>
      <c r="N133" s="44"/>
      <c r="O133" s="44"/>
      <c r="P133" s="44"/>
      <c r="Q133" s="44"/>
      <c r="R133" s="44"/>
      <c r="S133" s="44"/>
    </row>
    <row r="134" spans="1:19" ht="15" customHeight="1" thickBot="1" x14ac:dyDescent="0.3">
      <c r="A134" s="42"/>
      <c r="B134" s="79" t="s">
        <v>19</v>
      </c>
      <c r="C134" s="80">
        <v>8040.81</v>
      </c>
      <c r="D134" s="80">
        <v>712.67</v>
      </c>
      <c r="E134" s="80">
        <v>1873.08</v>
      </c>
      <c r="F134" s="80">
        <v>7871.42</v>
      </c>
      <c r="G134" s="80">
        <v>678.41</v>
      </c>
      <c r="H134" s="80">
        <v>875.26</v>
      </c>
      <c r="I134" s="80">
        <v>20051.650000000001</v>
      </c>
      <c r="J134" s="61"/>
      <c r="K134" s="48"/>
      <c r="L134" s="44"/>
      <c r="M134" s="44"/>
      <c r="N134" s="44"/>
      <c r="O134" s="44"/>
      <c r="P134" s="44"/>
      <c r="Q134" s="44"/>
      <c r="R134" s="44"/>
      <c r="S134" s="44"/>
    </row>
    <row r="135" spans="1:19" ht="15" customHeight="1" thickTop="1" x14ac:dyDescent="0.25">
      <c r="A135" s="42"/>
      <c r="B135" s="42"/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43"/>
      <c r="K135" s="48"/>
      <c r="L135" s="44"/>
      <c r="M135" s="44"/>
      <c r="N135" s="44"/>
      <c r="O135" s="44"/>
      <c r="P135" s="44"/>
      <c r="Q135" s="44"/>
      <c r="R135" s="44"/>
      <c r="S135" s="44"/>
    </row>
    <row r="136" spans="1:19" ht="15" customHeight="1" thickBot="1" x14ac:dyDescent="0.3">
      <c r="A136" s="42" t="s">
        <v>33</v>
      </c>
      <c r="B136" s="79" t="s">
        <v>34</v>
      </c>
      <c r="C136" s="81">
        <v>0</v>
      </c>
      <c r="D136" s="82">
        <v>53353.59</v>
      </c>
      <c r="E136" s="81">
        <v>9.36</v>
      </c>
      <c r="F136" s="81">
        <v>388.3</v>
      </c>
      <c r="G136" s="81">
        <v>0</v>
      </c>
      <c r="H136" s="81">
        <v>997.79</v>
      </c>
      <c r="I136" s="81">
        <v>54749.05</v>
      </c>
      <c r="J136" s="61">
        <f>+F136/I136</f>
        <v>7.0923605067119882E-3</v>
      </c>
      <c r="K136" s="48"/>
      <c r="L136" s="44"/>
      <c r="M136" s="44"/>
      <c r="N136" s="44"/>
      <c r="O136" s="44"/>
      <c r="P136" s="44"/>
      <c r="Q136" s="44"/>
      <c r="R136" s="44"/>
      <c r="S136" s="44"/>
    </row>
    <row r="137" spans="1:19" ht="15" customHeight="1" thickTop="1" x14ac:dyDescent="0.25">
      <c r="A137" s="42"/>
      <c r="B137" s="42"/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L137" s="44"/>
      <c r="M137" s="44"/>
      <c r="N137" s="44"/>
      <c r="O137" s="44"/>
      <c r="P137" s="44"/>
      <c r="Q137" s="44"/>
      <c r="R137" s="44"/>
      <c r="S137" s="44"/>
    </row>
    <row r="138" spans="1:19" ht="15" customHeight="1" x14ac:dyDescent="0.25">
      <c r="A138" s="56" t="s">
        <v>12</v>
      </c>
      <c r="B138" s="57" t="s">
        <v>14</v>
      </c>
      <c r="C138" s="53">
        <v>25854.67</v>
      </c>
      <c r="D138" s="53">
        <v>3015.89</v>
      </c>
      <c r="E138" s="53">
        <v>678.15</v>
      </c>
      <c r="F138" s="53">
        <v>2991.05</v>
      </c>
      <c r="G138" s="53">
        <v>1183.27</v>
      </c>
      <c r="H138" s="53">
        <v>3622.26</v>
      </c>
      <c r="I138" s="53">
        <v>37345.300000000003</v>
      </c>
      <c r="J138" s="43"/>
      <c r="K138" s="47"/>
      <c r="L138" s="44"/>
      <c r="M138" s="44"/>
      <c r="N138" s="44"/>
      <c r="O138" s="44"/>
      <c r="P138" s="44"/>
      <c r="Q138" s="44"/>
      <c r="R138" s="44"/>
      <c r="S138" s="44"/>
    </row>
    <row r="139" spans="1:19" ht="15" customHeight="1" x14ac:dyDescent="0.25">
      <c r="A139" s="56"/>
      <c r="B139" s="57" t="s">
        <v>15</v>
      </c>
      <c r="C139" s="53">
        <v>6743.32</v>
      </c>
      <c r="D139" s="53">
        <v>630.6</v>
      </c>
      <c r="E139" s="53">
        <v>34.36</v>
      </c>
      <c r="F139" s="53">
        <v>597.05999999999995</v>
      </c>
      <c r="G139" s="53">
        <v>16.149999999999999</v>
      </c>
      <c r="H139" s="53">
        <v>224.41</v>
      </c>
      <c r="I139" s="53">
        <v>8245.9</v>
      </c>
      <c r="J139" s="43"/>
      <c r="K139" s="47"/>
      <c r="L139" s="44"/>
      <c r="M139" s="44"/>
      <c r="N139" s="44"/>
      <c r="O139" s="44"/>
      <c r="P139" s="44"/>
      <c r="Q139" s="44"/>
      <c r="R139" s="44"/>
      <c r="S139" s="44"/>
    </row>
    <row r="140" spans="1:19" ht="15" customHeight="1" x14ac:dyDescent="0.25">
      <c r="A140" s="56"/>
      <c r="B140" s="57" t="s">
        <v>16</v>
      </c>
      <c r="C140" s="53">
        <v>1191.74</v>
      </c>
      <c r="D140" s="53">
        <v>429.01</v>
      </c>
      <c r="E140" s="53">
        <v>0</v>
      </c>
      <c r="F140" s="53">
        <v>1298.54</v>
      </c>
      <c r="G140" s="53">
        <v>0.39</v>
      </c>
      <c r="H140" s="53">
        <v>0</v>
      </c>
      <c r="I140" s="53">
        <v>2919.68</v>
      </c>
      <c r="J140" s="43"/>
      <c r="K140" s="47"/>
      <c r="L140" s="44"/>
      <c r="M140" s="44"/>
      <c r="N140" s="44"/>
      <c r="O140" s="44"/>
      <c r="P140" s="44"/>
      <c r="Q140" s="44"/>
      <c r="R140" s="44"/>
      <c r="S140" s="44"/>
    </row>
    <row r="141" spans="1:19" ht="15" customHeight="1" x14ac:dyDescent="0.25">
      <c r="A141" s="56"/>
      <c r="B141" s="57" t="s">
        <v>35</v>
      </c>
      <c r="C141" s="53">
        <v>5190.18</v>
      </c>
      <c r="D141" s="53">
        <v>429.97</v>
      </c>
      <c r="E141" s="53">
        <v>1382.1</v>
      </c>
      <c r="F141" s="53">
        <v>2257.17</v>
      </c>
      <c r="G141" s="53">
        <v>0</v>
      </c>
      <c r="H141" s="53">
        <v>0</v>
      </c>
      <c r="I141" s="53">
        <v>9259.43</v>
      </c>
      <c r="J141" s="43"/>
      <c r="K141" s="47"/>
      <c r="L141" s="44"/>
      <c r="M141" s="44"/>
      <c r="N141" s="44"/>
      <c r="O141" s="44"/>
      <c r="P141" s="44"/>
      <c r="Q141" s="44"/>
      <c r="R141" s="44"/>
      <c r="S141" s="44"/>
    </row>
    <row r="142" spans="1:19" ht="15" customHeight="1" x14ac:dyDescent="0.25">
      <c r="A142" s="56"/>
      <c r="B142" s="57" t="s">
        <v>28</v>
      </c>
      <c r="C142" s="53">
        <v>938.06</v>
      </c>
      <c r="D142" s="53">
        <v>73.66</v>
      </c>
      <c r="E142" s="53">
        <v>171.11</v>
      </c>
      <c r="F142" s="53">
        <v>507.84</v>
      </c>
      <c r="G142" s="53">
        <v>0</v>
      </c>
      <c r="H142" s="53">
        <v>0</v>
      </c>
      <c r="I142" s="53">
        <v>1690.67</v>
      </c>
      <c r="J142" s="43"/>
      <c r="K142" s="47"/>
      <c r="L142" s="44"/>
      <c r="M142" s="44"/>
      <c r="N142" s="44"/>
      <c r="O142" s="44"/>
      <c r="P142" s="44"/>
      <c r="Q142" s="44"/>
      <c r="R142" s="44"/>
      <c r="S142" s="44"/>
    </row>
    <row r="143" spans="1:19" ht="15" customHeight="1" x14ac:dyDescent="0.25">
      <c r="A143" s="56"/>
      <c r="B143" s="62" t="s">
        <v>17</v>
      </c>
      <c r="C143" s="63">
        <v>39917.980000000003</v>
      </c>
      <c r="D143" s="63">
        <v>4579.13</v>
      </c>
      <c r="E143" s="63">
        <v>2265.73</v>
      </c>
      <c r="F143" s="63">
        <v>7651.66</v>
      </c>
      <c r="G143" s="63">
        <v>1199.81</v>
      </c>
      <c r="H143" s="63">
        <v>3846.67</v>
      </c>
      <c r="I143" s="63">
        <v>59460.98</v>
      </c>
      <c r="J143" s="43"/>
      <c r="K143" s="47"/>
      <c r="L143" s="44"/>
      <c r="M143" s="44"/>
      <c r="N143" s="44"/>
      <c r="O143" s="44"/>
      <c r="P143" s="44"/>
      <c r="Q143" s="44"/>
      <c r="R143" s="44"/>
      <c r="S143" s="44"/>
    </row>
    <row r="144" spans="1:19" ht="15" customHeight="1" x14ac:dyDescent="0.25">
      <c r="A144" s="56"/>
      <c r="B144" s="57" t="s">
        <v>21</v>
      </c>
      <c r="C144" s="53">
        <v>0</v>
      </c>
      <c r="D144" s="53">
        <v>0</v>
      </c>
      <c r="E144" s="53">
        <v>0</v>
      </c>
      <c r="F144" s="53">
        <v>841.94</v>
      </c>
      <c r="G144" s="53">
        <v>0</v>
      </c>
      <c r="H144" s="53">
        <v>0</v>
      </c>
      <c r="I144" s="53">
        <v>841.94</v>
      </c>
      <c r="J144" s="43"/>
      <c r="K144" s="89"/>
      <c r="L144" s="44"/>
      <c r="M144" s="44"/>
      <c r="N144" s="44"/>
      <c r="O144" s="44"/>
      <c r="P144" s="44"/>
      <c r="Q144" s="44"/>
      <c r="R144" s="44"/>
      <c r="S144" s="44"/>
    </row>
    <row r="145" spans="1:19" ht="15" customHeight="1" x14ac:dyDescent="0.25">
      <c r="A145" s="56"/>
      <c r="B145" s="57" t="s">
        <v>22</v>
      </c>
      <c r="C145" s="53">
        <v>2.44</v>
      </c>
      <c r="D145" s="53">
        <v>22.95</v>
      </c>
      <c r="E145" s="53">
        <v>0</v>
      </c>
      <c r="F145" s="53">
        <v>1085.4100000000001</v>
      </c>
      <c r="G145" s="53">
        <v>0.05</v>
      </c>
      <c r="H145" s="53">
        <v>0</v>
      </c>
      <c r="I145" s="53">
        <v>1110.8499999999999</v>
      </c>
      <c r="J145" s="43"/>
      <c r="K145" s="47"/>
      <c r="L145" s="44"/>
      <c r="M145" s="44"/>
      <c r="N145" s="44"/>
      <c r="O145" s="44"/>
      <c r="P145" s="44"/>
      <c r="Q145" s="44"/>
      <c r="R145" s="44"/>
      <c r="S145" s="44"/>
    </row>
    <row r="146" spans="1:19" ht="15" customHeight="1" x14ac:dyDescent="0.25">
      <c r="A146" s="56"/>
      <c r="B146" s="57" t="s">
        <v>18</v>
      </c>
      <c r="C146" s="53">
        <v>0</v>
      </c>
      <c r="D146" s="53">
        <v>0</v>
      </c>
      <c r="E146" s="53">
        <v>0</v>
      </c>
      <c r="F146" s="53">
        <v>8795.9599999999991</v>
      </c>
      <c r="G146" s="53">
        <v>0</v>
      </c>
      <c r="H146" s="53">
        <v>0</v>
      </c>
      <c r="I146" s="53">
        <v>8795.9599999999991</v>
      </c>
      <c r="J146" s="43"/>
      <c r="K146" s="89"/>
      <c r="L146" s="44"/>
      <c r="M146" s="44"/>
      <c r="N146" s="44"/>
      <c r="O146" s="44"/>
      <c r="P146" s="44"/>
      <c r="Q146" s="44"/>
      <c r="R146" s="44"/>
      <c r="S146" s="44"/>
    </row>
    <row r="147" spans="1:19" ht="15" customHeight="1" x14ac:dyDescent="0.25">
      <c r="A147" s="56"/>
      <c r="B147" s="57" t="s">
        <v>30</v>
      </c>
      <c r="C147" s="53">
        <v>0</v>
      </c>
      <c r="D147" s="53">
        <v>0</v>
      </c>
      <c r="E147" s="53">
        <v>0</v>
      </c>
      <c r="F147" s="53">
        <v>2653.71</v>
      </c>
      <c r="G147" s="53">
        <v>0</v>
      </c>
      <c r="H147" s="53">
        <v>0</v>
      </c>
      <c r="I147" s="53">
        <v>2653.71</v>
      </c>
      <c r="J147" s="43"/>
      <c r="K147" s="89"/>
      <c r="L147" s="44"/>
      <c r="M147" s="44"/>
      <c r="N147" s="44"/>
      <c r="O147" s="44"/>
      <c r="P147" s="44"/>
      <c r="Q147" s="44"/>
      <c r="R147" s="44"/>
      <c r="S147" s="44"/>
    </row>
    <row r="148" spans="1:19" ht="15" customHeight="1" x14ac:dyDescent="0.25">
      <c r="A148" s="56"/>
      <c r="B148" s="57" t="s">
        <v>31</v>
      </c>
      <c r="C148" s="53">
        <v>0</v>
      </c>
      <c r="D148" s="53">
        <v>0</v>
      </c>
      <c r="E148" s="53">
        <v>0</v>
      </c>
      <c r="F148" s="53">
        <v>758.67</v>
      </c>
      <c r="G148" s="53">
        <v>0</v>
      </c>
      <c r="H148" s="53">
        <v>0</v>
      </c>
      <c r="I148" s="53">
        <v>758.67</v>
      </c>
      <c r="J148" s="43"/>
      <c r="K148" s="89"/>
      <c r="L148" s="44"/>
      <c r="M148" s="44"/>
      <c r="N148" s="44"/>
      <c r="O148" s="44"/>
      <c r="P148" s="44"/>
      <c r="Q148" s="44"/>
      <c r="R148" s="44"/>
      <c r="S148" s="44"/>
    </row>
    <row r="149" spans="1:19" ht="15" customHeight="1" x14ac:dyDescent="0.25">
      <c r="A149" s="56"/>
      <c r="B149" s="57" t="s">
        <v>32</v>
      </c>
      <c r="C149" s="53">
        <v>0</v>
      </c>
      <c r="D149" s="53">
        <v>0</v>
      </c>
      <c r="E149" s="53">
        <v>0</v>
      </c>
      <c r="F149" s="53">
        <v>453.65</v>
      </c>
      <c r="G149" s="53">
        <v>0</v>
      </c>
      <c r="H149" s="53">
        <v>0</v>
      </c>
      <c r="I149" s="53">
        <v>453.65</v>
      </c>
      <c r="J149" s="43"/>
      <c r="K149" s="89"/>
      <c r="L149" s="44"/>
      <c r="M149" s="44"/>
      <c r="N149" s="44"/>
      <c r="O149" s="44"/>
      <c r="P149" s="44"/>
      <c r="Q149" s="44"/>
      <c r="R149" s="44"/>
      <c r="S149" s="44"/>
    </row>
    <row r="150" spans="1:19" ht="15" customHeight="1" x14ac:dyDescent="0.25">
      <c r="A150" s="56"/>
      <c r="B150" s="64" t="s">
        <v>24</v>
      </c>
      <c r="C150" s="65">
        <v>1513.58</v>
      </c>
      <c r="D150" s="65">
        <v>107.91</v>
      </c>
      <c r="E150" s="65">
        <v>192.11</v>
      </c>
      <c r="F150" s="65">
        <v>2991.39</v>
      </c>
      <c r="G150" s="65">
        <v>37</v>
      </c>
      <c r="H150" s="65">
        <v>170.19</v>
      </c>
      <c r="I150" s="65">
        <v>5012.1899999999996</v>
      </c>
      <c r="J150" s="43"/>
      <c r="K150" s="47"/>
      <c r="L150" s="44"/>
      <c r="M150" s="44"/>
      <c r="N150" s="44"/>
      <c r="O150" s="44"/>
      <c r="P150" s="44"/>
      <c r="Q150" s="44"/>
      <c r="R150" s="44"/>
      <c r="S150" s="44"/>
    </row>
    <row r="151" spans="1:19" ht="15" customHeight="1" x14ac:dyDescent="0.25">
      <c r="A151" s="56"/>
      <c r="B151" s="66" t="s">
        <v>33</v>
      </c>
      <c r="C151" s="67">
        <v>0</v>
      </c>
      <c r="D151" s="67">
        <v>53353.59</v>
      </c>
      <c r="E151" s="67">
        <v>9.36</v>
      </c>
      <c r="F151" s="67">
        <v>388.3</v>
      </c>
      <c r="G151" s="67">
        <v>0</v>
      </c>
      <c r="H151" s="67">
        <v>997.79</v>
      </c>
      <c r="I151" s="68">
        <v>54749.05</v>
      </c>
      <c r="J151" s="43"/>
      <c r="K151" s="89"/>
      <c r="L151" s="44"/>
      <c r="M151" s="44"/>
      <c r="N151" s="44"/>
      <c r="O151" s="44"/>
      <c r="P151" s="44"/>
      <c r="Q151" s="44"/>
      <c r="R151" s="44"/>
      <c r="S151" s="44"/>
    </row>
    <row r="152" spans="1:19" ht="15" customHeight="1" x14ac:dyDescent="0.25">
      <c r="A152" s="69"/>
      <c r="B152" s="57" t="s">
        <v>36</v>
      </c>
      <c r="C152" s="53">
        <v>1516.02</v>
      </c>
      <c r="D152" s="53">
        <v>53484.45</v>
      </c>
      <c r="E152" s="53">
        <v>201.47</v>
      </c>
      <c r="F152" s="53">
        <v>17969.03</v>
      </c>
      <c r="G152" s="53">
        <v>37.049999999999997</v>
      </c>
      <c r="H152" s="53">
        <v>1167.99</v>
      </c>
      <c r="I152" s="53">
        <v>74376.009999999995</v>
      </c>
      <c r="J152" s="43"/>
      <c r="K152" s="47"/>
      <c r="L152" s="44"/>
      <c r="M152" s="44"/>
      <c r="N152" s="44"/>
      <c r="O152" s="44"/>
      <c r="P152" s="44"/>
      <c r="Q152" s="44"/>
      <c r="R152" s="44"/>
      <c r="S152" s="44"/>
    </row>
    <row r="153" spans="1:19" ht="15" customHeight="1" thickBot="1" x14ac:dyDescent="0.3">
      <c r="A153" s="83"/>
      <c r="B153" s="84" t="s">
        <v>19</v>
      </c>
      <c r="C153" s="85">
        <v>41434</v>
      </c>
      <c r="D153" s="85">
        <v>58063.58</v>
      </c>
      <c r="E153" s="85">
        <v>2467.21</v>
      </c>
      <c r="F153" s="85">
        <v>25620.69</v>
      </c>
      <c r="G153" s="85">
        <v>1236.8599999999999</v>
      </c>
      <c r="H153" s="85">
        <v>5014.66</v>
      </c>
      <c r="I153" s="85">
        <v>133836.99</v>
      </c>
      <c r="J153" s="43"/>
      <c r="K153" s="47"/>
      <c r="L153" s="44"/>
      <c r="M153" s="44"/>
      <c r="N153" s="44"/>
      <c r="O153" s="44"/>
      <c r="P153" s="44"/>
      <c r="Q153" s="44"/>
      <c r="R153" s="44"/>
      <c r="S153" s="44"/>
    </row>
    <row r="154" spans="1:19" ht="15" customHeight="1" thickTop="1" thickBot="1" x14ac:dyDescent="0.3">
      <c r="A154" s="86"/>
      <c r="B154" s="86" t="s">
        <v>37</v>
      </c>
      <c r="C154" s="87">
        <v>41434</v>
      </c>
      <c r="D154" s="87">
        <v>4709.99</v>
      </c>
      <c r="E154" s="87">
        <v>2457.84</v>
      </c>
      <c r="F154" s="87">
        <v>25232.39</v>
      </c>
      <c r="G154" s="87">
        <v>1236.8599999999999</v>
      </c>
      <c r="H154" s="87">
        <v>4016.86</v>
      </c>
      <c r="I154" s="87">
        <v>79087.95</v>
      </c>
      <c r="J154" s="43"/>
      <c r="K154" s="47"/>
      <c r="L154" s="44"/>
      <c r="M154" s="44"/>
      <c r="N154" s="44"/>
      <c r="O154" s="44"/>
      <c r="P154" s="44"/>
      <c r="Q154" s="44"/>
      <c r="R154" s="44"/>
      <c r="S154" s="44"/>
    </row>
    <row r="155" spans="1:19" ht="15" customHeight="1" thickTop="1" x14ac:dyDescent="0.25">
      <c r="A155" s="64"/>
      <c r="B155" s="64"/>
      <c r="C155" s="96"/>
      <c r="D155" s="96"/>
      <c r="E155" s="96"/>
      <c r="F155" s="96"/>
      <c r="G155" s="96"/>
      <c r="H155" s="96"/>
      <c r="I155" s="96"/>
      <c r="J155" s="43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19" ht="15" customHeight="1" thickBot="1" x14ac:dyDescent="0.3">
      <c r="A156" s="64"/>
      <c r="B156" s="64"/>
      <c r="C156" s="96"/>
      <c r="D156" s="96"/>
      <c r="E156" s="96"/>
      <c r="F156" s="96"/>
      <c r="G156" s="96"/>
      <c r="H156" s="96"/>
      <c r="I156" s="96"/>
      <c r="J156" s="43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1:19" ht="15" customHeight="1" thickBot="1" x14ac:dyDescent="0.35">
      <c r="A157" s="90"/>
      <c r="B157" s="91"/>
      <c r="C157" s="114">
        <v>2014</v>
      </c>
      <c r="D157" s="115"/>
      <c r="E157" s="115"/>
      <c r="F157" s="115"/>
      <c r="G157" s="115"/>
      <c r="H157" s="115"/>
      <c r="I157" s="116"/>
      <c r="J157" s="43"/>
      <c r="K157" s="48"/>
      <c r="L157" s="44"/>
      <c r="M157" s="44"/>
      <c r="N157" s="44"/>
      <c r="O157" s="44"/>
      <c r="P157" s="44"/>
      <c r="Q157" s="44"/>
      <c r="R157" s="44"/>
      <c r="S157" s="44"/>
    </row>
    <row r="158" spans="1:19" ht="15" customHeight="1" x14ac:dyDescent="0.25">
      <c r="A158" s="42" t="s">
        <v>13</v>
      </c>
      <c r="B158" s="76" t="s">
        <v>14</v>
      </c>
      <c r="C158" s="77">
        <v>20401.89</v>
      </c>
      <c r="D158" s="77">
        <v>2285.6799999999998</v>
      </c>
      <c r="E158" s="77">
        <v>513.20000000000005</v>
      </c>
      <c r="F158" s="77">
        <v>2116.5100000000002</v>
      </c>
      <c r="G158" s="77">
        <v>51.93</v>
      </c>
      <c r="H158" s="77">
        <v>1369.02</v>
      </c>
      <c r="I158" s="77">
        <v>26738.240000000002</v>
      </c>
      <c r="J158" s="43"/>
      <c r="K158" s="54">
        <f>+F158/F161</f>
        <v>0.71612344400797157</v>
      </c>
      <c r="L158" s="44"/>
      <c r="M158" s="44"/>
      <c r="N158" s="44"/>
      <c r="O158" s="44"/>
      <c r="P158" s="44"/>
      <c r="Q158" s="44"/>
      <c r="R158" s="44"/>
      <c r="S158" s="44"/>
    </row>
    <row r="159" spans="1:19" ht="15" customHeight="1" x14ac:dyDescent="0.25">
      <c r="A159" s="42"/>
      <c r="B159" s="76" t="s">
        <v>15</v>
      </c>
      <c r="C159" s="77">
        <v>3538.44</v>
      </c>
      <c r="D159" s="77">
        <v>222.23</v>
      </c>
      <c r="E159" s="77">
        <v>83.73</v>
      </c>
      <c r="F159" s="77">
        <v>410.16</v>
      </c>
      <c r="G159" s="77">
        <v>0</v>
      </c>
      <c r="H159" s="77">
        <v>468.35</v>
      </c>
      <c r="I159" s="77">
        <v>4722.8999999999996</v>
      </c>
      <c r="J159" s="43"/>
      <c r="K159" s="54">
        <f>+F159/F161</f>
        <v>0.13877807891023883</v>
      </c>
      <c r="L159" s="44"/>
      <c r="M159" s="44"/>
      <c r="N159" s="44"/>
      <c r="O159" s="44"/>
      <c r="P159" s="44"/>
      <c r="Q159" s="44"/>
      <c r="R159" s="44"/>
      <c r="S159" s="44"/>
    </row>
    <row r="160" spans="1:19" ht="15" customHeight="1" x14ac:dyDescent="0.35">
      <c r="A160" s="42"/>
      <c r="B160" s="76" t="s">
        <v>16</v>
      </c>
      <c r="C160" s="77">
        <v>452.7</v>
      </c>
      <c r="D160" s="77">
        <v>0</v>
      </c>
      <c r="E160" s="77">
        <v>0</v>
      </c>
      <c r="F160" s="92">
        <v>428.83</v>
      </c>
      <c r="G160" s="77">
        <v>0</v>
      </c>
      <c r="H160" s="77">
        <v>0</v>
      </c>
      <c r="I160" s="77">
        <v>881.53</v>
      </c>
      <c r="J160" s="43"/>
      <c r="K160" s="54">
        <f>+F160/F161</f>
        <v>0.14509509357099112</v>
      </c>
      <c r="L160" s="44"/>
      <c r="M160" s="44"/>
      <c r="N160" s="44"/>
      <c r="O160" s="44"/>
      <c r="P160" s="44"/>
      <c r="Q160" s="44"/>
      <c r="R160" s="44"/>
      <c r="S160" s="44"/>
    </row>
    <row r="161" spans="1:19" ht="15" customHeight="1" x14ac:dyDescent="0.25">
      <c r="A161" s="42"/>
      <c r="B161" s="59" t="s">
        <v>17</v>
      </c>
      <c r="C161" s="60">
        <v>24393.03</v>
      </c>
      <c r="D161" s="60">
        <v>2507.91</v>
      </c>
      <c r="E161" s="60">
        <v>596.92999999999995</v>
      </c>
      <c r="F161" s="60">
        <v>2955.51</v>
      </c>
      <c r="G161" s="60">
        <v>51.93</v>
      </c>
      <c r="H161" s="60">
        <v>1837.36</v>
      </c>
      <c r="I161" s="60">
        <v>32342.68</v>
      </c>
      <c r="J161" s="61">
        <f>+F161/F163</f>
        <v>0.31804060532429701</v>
      </c>
      <c r="K161" s="48"/>
      <c r="L161" s="44"/>
      <c r="M161" s="44"/>
      <c r="N161" s="44"/>
      <c r="O161" s="44"/>
      <c r="P161" s="44"/>
      <c r="Q161" s="44"/>
      <c r="R161" s="44"/>
      <c r="S161" s="44"/>
    </row>
    <row r="162" spans="1:19" ht="15" customHeight="1" x14ac:dyDescent="0.25">
      <c r="A162" s="42"/>
      <c r="B162" s="59" t="s">
        <v>18</v>
      </c>
      <c r="C162" s="77">
        <v>0</v>
      </c>
      <c r="D162" s="77">
        <v>0</v>
      </c>
      <c r="E162" s="77">
        <v>0</v>
      </c>
      <c r="F162" s="77">
        <v>6337.36</v>
      </c>
      <c r="G162" s="77">
        <v>0</v>
      </c>
      <c r="H162" s="77">
        <v>0</v>
      </c>
      <c r="I162" s="77">
        <v>6337.36</v>
      </c>
      <c r="J162" s="43"/>
      <c r="K162" s="48"/>
      <c r="L162" s="44"/>
      <c r="M162" s="44"/>
      <c r="N162" s="44"/>
      <c r="O162" s="44"/>
      <c r="P162" s="44"/>
      <c r="Q162" s="44"/>
      <c r="R162" s="44"/>
      <c r="S162" s="44"/>
    </row>
    <row r="163" spans="1:19" ht="18" customHeight="1" thickBot="1" x14ac:dyDescent="0.3">
      <c r="A163" s="42"/>
      <c r="B163" s="79" t="s">
        <v>19</v>
      </c>
      <c r="C163" s="81">
        <v>24393.03</v>
      </c>
      <c r="D163" s="81">
        <v>2507.91</v>
      </c>
      <c r="E163" s="81">
        <v>596.92999999999995</v>
      </c>
      <c r="F163" s="81">
        <v>9292.8700000000008</v>
      </c>
      <c r="G163" s="81">
        <v>51.93</v>
      </c>
      <c r="H163" s="81">
        <v>1837.36</v>
      </c>
      <c r="I163" s="81">
        <v>38680.04</v>
      </c>
      <c r="J163" s="43"/>
      <c r="K163" s="48"/>
      <c r="L163" s="44"/>
      <c r="M163" s="44"/>
      <c r="N163" s="44"/>
      <c r="O163" s="44"/>
      <c r="P163" s="44"/>
      <c r="Q163" s="44"/>
      <c r="R163" s="44"/>
      <c r="S163" s="44"/>
    </row>
    <row r="164" spans="1:19" ht="15" customHeight="1" thickTop="1" x14ac:dyDescent="0.25">
      <c r="A164" s="42"/>
      <c r="B164" s="47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43"/>
      <c r="K164" s="48"/>
      <c r="L164" s="44"/>
      <c r="M164" s="44"/>
      <c r="N164" s="44"/>
      <c r="O164" s="44"/>
      <c r="P164" s="44"/>
      <c r="Q164" s="44"/>
      <c r="R164" s="44"/>
      <c r="S164" s="44"/>
    </row>
    <row r="165" spans="1:19" ht="15" customHeight="1" x14ac:dyDescent="0.25">
      <c r="A165" s="42" t="s">
        <v>41</v>
      </c>
      <c r="B165" s="76" t="s">
        <v>14</v>
      </c>
      <c r="C165" s="93">
        <v>5477.51</v>
      </c>
      <c r="D165" s="93">
        <v>1040.8599999999999</v>
      </c>
      <c r="E165" s="93">
        <v>22.1</v>
      </c>
      <c r="F165" s="93">
        <v>1145.0899999999999</v>
      </c>
      <c r="G165" s="93">
        <v>370.76</v>
      </c>
      <c r="H165" s="93">
        <v>145.12</v>
      </c>
      <c r="I165" s="93">
        <v>8201.44</v>
      </c>
      <c r="J165" s="43"/>
      <c r="K165" s="54">
        <f>+F165/(F168+F179)</f>
        <v>0.19334571549176865</v>
      </c>
      <c r="L165" s="44"/>
      <c r="M165" s="44"/>
      <c r="N165" s="44"/>
      <c r="O165" s="44"/>
      <c r="P165" s="44"/>
      <c r="Q165" s="44"/>
      <c r="R165" s="44"/>
      <c r="S165" s="44"/>
    </row>
    <row r="166" spans="1:19" ht="15" customHeight="1" x14ac:dyDescent="0.25">
      <c r="A166" s="42"/>
      <c r="B166" s="76" t="s">
        <v>15</v>
      </c>
      <c r="C166" s="93">
        <v>1068.05</v>
      </c>
      <c r="D166" s="93">
        <v>115.47</v>
      </c>
      <c r="E166" s="93">
        <v>3.25</v>
      </c>
      <c r="F166" s="93">
        <v>284.31</v>
      </c>
      <c r="G166" s="93">
        <v>67.97</v>
      </c>
      <c r="H166" s="93">
        <v>19.39</v>
      </c>
      <c r="I166" s="93">
        <v>1558.44</v>
      </c>
      <c r="J166" s="43"/>
      <c r="K166" s="54">
        <f>+F166/(F168+F179)</f>
        <v>4.8005065428450823E-2</v>
      </c>
      <c r="L166" s="44"/>
      <c r="M166" s="44"/>
      <c r="N166" s="44"/>
      <c r="O166" s="44"/>
      <c r="P166" s="44"/>
      <c r="Q166" s="44"/>
      <c r="R166" s="44"/>
      <c r="S166" s="44"/>
    </row>
    <row r="167" spans="1:19" ht="15" customHeight="1" x14ac:dyDescent="0.25">
      <c r="A167" s="42"/>
      <c r="B167" s="76" t="s">
        <v>16</v>
      </c>
      <c r="C167" s="93">
        <v>603.25</v>
      </c>
      <c r="D167" s="93">
        <v>45.98</v>
      </c>
      <c r="E167" s="93">
        <v>0.2</v>
      </c>
      <c r="F167" s="93">
        <v>1070.58</v>
      </c>
      <c r="G167" s="93">
        <v>28.95</v>
      </c>
      <c r="H167" s="93">
        <v>1.27</v>
      </c>
      <c r="I167" s="93">
        <v>1750.22</v>
      </c>
      <c r="J167" s="43"/>
      <c r="K167" s="54">
        <f>+F167/(F168+F179)</f>
        <v>0.18076487969607427</v>
      </c>
      <c r="L167" s="44"/>
      <c r="M167" s="44"/>
      <c r="N167" s="44"/>
      <c r="O167" s="44"/>
      <c r="P167" s="44"/>
      <c r="Q167" s="44"/>
      <c r="R167" s="44"/>
      <c r="S167" s="44"/>
    </row>
    <row r="168" spans="1:19" ht="15" customHeight="1" x14ac:dyDescent="0.25">
      <c r="A168" s="42"/>
      <c r="B168" s="59" t="s">
        <v>17</v>
      </c>
      <c r="C168" s="94">
        <v>7148.81</v>
      </c>
      <c r="D168" s="94">
        <v>1202.3</v>
      </c>
      <c r="E168" s="94">
        <v>25.55</v>
      </c>
      <c r="F168" s="94">
        <v>2499.98</v>
      </c>
      <c r="G168" s="94">
        <v>467.68</v>
      </c>
      <c r="H168" s="94">
        <v>165.78</v>
      </c>
      <c r="I168" s="94">
        <v>11510.1</v>
      </c>
      <c r="J168" s="61">
        <f>+F168/F173</f>
        <v>0.31143899670993214</v>
      </c>
      <c r="K168" s="48"/>
      <c r="L168" s="44"/>
      <c r="M168" s="44"/>
      <c r="N168" s="44"/>
      <c r="O168" s="44"/>
      <c r="P168" s="44"/>
      <c r="Q168" s="44"/>
      <c r="R168" s="44"/>
      <c r="S168" s="44"/>
    </row>
    <row r="169" spans="1:19" ht="15" customHeight="1" x14ac:dyDescent="0.25">
      <c r="A169" s="42"/>
      <c r="B169" s="76" t="s">
        <v>21</v>
      </c>
      <c r="C169" s="93">
        <v>0</v>
      </c>
      <c r="D169" s="93">
        <v>0</v>
      </c>
      <c r="E169" s="93">
        <v>0</v>
      </c>
      <c r="F169" s="93">
        <v>488.2</v>
      </c>
      <c r="G169" s="93">
        <v>0</v>
      </c>
      <c r="H169" s="93">
        <v>0</v>
      </c>
      <c r="I169" s="93">
        <v>488.2</v>
      </c>
      <c r="J169" s="43"/>
      <c r="K169" s="48"/>
      <c r="L169" s="44"/>
      <c r="M169" s="44"/>
      <c r="N169" s="44"/>
      <c r="O169" s="44"/>
      <c r="P169" s="44"/>
      <c r="Q169" s="44"/>
      <c r="R169" s="44"/>
      <c r="S169" s="44"/>
    </row>
    <row r="170" spans="1:19" ht="15" customHeight="1" x14ac:dyDescent="0.25">
      <c r="A170" s="42"/>
      <c r="B170" s="76" t="s">
        <v>22</v>
      </c>
      <c r="C170" s="93">
        <v>23.78</v>
      </c>
      <c r="D170" s="93">
        <v>0</v>
      </c>
      <c r="E170" s="93">
        <v>0</v>
      </c>
      <c r="F170" s="93">
        <v>710.51</v>
      </c>
      <c r="G170" s="93">
        <v>0.05</v>
      </c>
      <c r="H170" s="93">
        <v>0</v>
      </c>
      <c r="I170" s="93">
        <v>734.34</v>
      </c>
      <c r="J170" s="43"/>
      <c r="K170" s="48"/>
      <c r="L170" s="44"/>
      <c r="M170" s="44"/>
      <c r="N170" s="44"/>
      <c r="O170" s="44"/>
      <c r="P170" s="44"/>
      <c r="Q170" s="44"/>
      <c r="R170" s="44"/>
      <c r="S170" s="44"/>
    </row>
    <row r="171" spans="1:19" ht="15" customHeight="1" x14ac:dyDescent="0.25">
      <c r="A171" s="42"/>
      <c r="B171" s="76" t="s">
        <v>23</v>
      </c>
      <c r="C171" s="93">
        <v>0</v>
      </c>
      <c r="D171" s="93">
        <v>0</v>
      </c>
      <c r="E171" s="93">
        <v>0</v>
      </c>
      <c r="F171" s="93">
        <v>3275.39</v>
      </c>
      <c r="G171" s="93">
        <v>0</v>
      </c>
      <c r="H171" s="93">
        <v>0</v>
      </c>
      <c r="I171" s="93">
        <v>3275.39</v>
      </c>
      <c r="J171" s="43"/>
      <c r="K171" s="48"/>
      <c r="L171" s="44"/>
      <c r="M171" s="44"/>
      <c r="N171" s="44"/>
      <c r="O171" s="44"/>
      <c r="P171" s="44"/>
      <c r="Q171" s="44"/>
      <c r="R171" s="44"/>
      <c r="S171" s="44"/>
    </row>
    <row r="172" spans="1:19" ht="15" customHeight="1" x14ac:dyDescent="0.25">
      <c r="A172" s="42"/>
      <c r="B172" s="76" t="s">
        <v>24</v>
      </c>
      <c r="C172" s="93">
        <v>116.35</v>
      </c>
      <c r="D172" s="93">
        <v>13.42</v>
      </c>
      <c r="E172" s="93">
        <v>0</v>
      </c>
      <c r="F172" s="93">
        <v>1053.1099999999999</v>
      </c>
      <c r="G172" s="93">
        <v>8.31</v>
      </c>
      <c r="H172" s="93">
        <v>0</v>
      </c>
      <c r="I172" s="93">
        <v>1191.19</v>
      </c>
      <c r="J172" s="43"/>
      <c r="K172" s="48"/>
      <c r="L172" s="44"/>
      <c r="M172" s="44"/>
      <c r="N172" s="44"/>
      <c r="O172" s="44"/>
      <c r="P172" s="44"/>
      <c r="Q172" s="44"/>
      <c r="R172" s="44"/>
      <c r="S172" s="44"/>
    </row>
    <row r="173" spans="1:19" ht="17.25" customHeight="1" thickBot="1" x14ac:dyDescent="0.3">
      <c r="A173" s="42"/>
      <c r="B173" s="79" t="s">
        <v>19</v>
      </c>
      <c r="C173" s="80">
        <v>7288.93</v>
      </c>
      <c r="D173" s="80">
        <v>1215.73</v>
      </c>
      <c r="E173" s="80">
        <v>25.55</v>
      </c>
      <c r="F173" s="80">
        <v>8027.19</v>
      </c>
      <c r="G173" s="80">
        <v>476.04</v>
      </c>
      <c r="H173" s="80">
        <v>165.78</v>
      </c>
      <c r="I173" s="80">
        <v>17199.22</v>
      </c>
      <c r="J173" s="43"/>
      <c r="K173" s="44" t="s">
        <v>42</v>
      </c>
      <c r="L173" s="70">
        <f>+C173</f>
        <v>7288.93</v>
      </c>
      <c r="M173" s="61">
        <f>+L173/(L173+L174)</f>
        <v>0.464656683687455</v>
      </c>
      <c r="N173" s="44"/>
      <c r="O173" s="44"/>
      <c r="P173" s="44"/>
      <c r="Q173" s="44"/>
      <c r="R173" s="44"/>
      <c r="S173" s="44"/>
    </row>
    <row r="174" spans="1:19" ht="15" customHeight="1" thickTop="1" x14ac:dyDescent="0.25">
      <c r="A174" s="42"/>
      <c r="B174" s="47"/>
      <c r="C174" s="95">
        <v>0</v>
      </c>
      <c r="D174" s="95">
        <v>0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43"/>
      <c r="K174" s="44" t="s">
        <v>43</v>
      </c>
      <c r="L174" s="70">
        <f>+C185</f>
        <v>8397.77</v>
      </c>
      <c r="M174" s="61">
        <f>+L174/(L174+L173)</f>
        <v>0.53534331631254506</v>
      </c>
      <c r="N174" s="44"/>
      <c r="O174" s="44"/>
      <c r="P174" s="44"/>
      <c r="Q174" s="44"/>
      <c r="R174" s="44"/>
      <c r="S174" s="44"/>
    </row>
    <row r="175" spans="1:19" ht="15" customHeight="1" x14ac:dyDescent="0.25">
      <c r="A175" s="42" t="s">
        <v>44</v>
      </c>
      <c r="B175" s="76" t="s">
        <v>14</v>
      </c>
      <c r="C175" s="77">
        <v>1031.1400000000001</v>
      </c>
      <c r="D175" s="77">
        <v>128.86000000000001</v>
      </c>
      <c r="E175" s="77">
        <v>152.47</v>
      </c>
      <c r="F175" s="77">
        <v>624.32000000000005</v>
      </c>
      <c r="G175" s="77">
        <v>626.80999999999995</v>
      </c>
      <c r="H175" s="77">
        <v>594.11</v>
      </c>
      <c r="I175" s="77">
        <v>3157.71</v>
      </c>
      <c r="J175" s="43"/>
      <c r="K175" s="54">
        <f>+F175/(F179+F168)</f>
        <v>0.10541494301392994</v>
      </c>
      <c r="L175" s="44"/>
      <c r="M175" s="44"/>
      <c r="N175" s="44"/>
      <c r="O175" s="44"/>
      <c r="P175" s="44"/>
      <c r="Q175" s="44"/>
      <c r="R175" s="44"/>
      <c r="S175" s="44"/>
    </row>
    <row r="176" spans="1:19" ht="15" customHeight="1" x14ac:dyDescent="0.25">
      <c r="A176" s="42"/>
      <c r="B176" s="76" t="s">
        <v>26</v>
      </c>
      <c r="C176" s="77">
        <v>1648.96</v>
      </c>
      <c r="D176" s="77">
        <v>164.65</v>
      </c>
      <c r="E176" s="77">
        <v>1172.48</v>
      </c>
      <c r="F176" s="77">
        <v>914.79</v>
      </c>
      <c r="G176" s="77">
        <v>0</v>
      </c>
      <c r="H176" s="77">
        <v>0</v>
      </c>
      <c r="I176" s="75">
        <v>3900.88</v>
      </c>
      <c r="J176" s="43"/>
      <c r="K176" s="54">
        <f>+(F176+F177)/(F179+F168)</f>
        <v>0.38664753060363022</v>
      </c>
      <c r="L176" s="44"/>
      <c r="M176" s="44"/>
      <c r="N176" s="44"/>
      <c r="O176" s="44"/>
      <c r="P176" s="44"/>
      <c r="Q176" s="44"/>
      <c r="R176" s="44"/>
      <c r="S176" s="44"/>
    </row>
    <row r="177" spans="1:19" ht="15" customHeight="1" x14ac:dyDescent="0.25">
      <c r="A177" s="42"/>
      <c r="B177" s="76" t="s">
        <v>27</v>
      </c>
      <c r="C177" s="77">
        <v>3480.82</v>
      </c>
      <c r="D177" s="77">
        <v>276.25</v>
      </c>
      <c r="E177" s="77">
        <v>387.68</v>
      </c>
      <c r="F177" s="77">
        <v>1375.13</v>
      </c>
      <c r="G177" s="77">
        <v>0</v>
      </c>
      <c r="H177" s="77">
        <v>0</v>
      </c>
      <c r="I177" s="75">
        <v>5519.87</v>
      </c>
      <c r="J177" s="43"/>
      <c r="K177" s="54">
        <f>+F178/(F179+F168)</f>
        <v>8.5823554242296332E-2</v>
      </c>
      <c r="L177" s="44"/>
      <c r="M177" s="44"/>
      <c r="N177" s="44"/>
      <c r="O177" s="44"/>
      <c r="P177" s="44"/>
      <c r="Q177" s="44"/>
      <c r="R177" s="44"/>
      <c r="S177" s="44"/>
    </row>
    <row r="178" spans="1:19" ht="15" customHeight="1" x14ac:dyDescent="0.25">
      <c r="A178" s="42"/>
      <c r="B178" s="76" t="s">
        <v>28</v>
      </c>
      <c r="C178" s="77">
        <v>1235.6400000000001</v>
      </c>
      <c r="D178" s="77">
        <v>74.34</v>
      </c>
      <c r="E178" s="77">
        <v>208.33</v>
      </c>
      <c r="F178" s="77">
        <v>508.29</v>
      </c>
      <c r="G178" s="77">
        <v>0</v>
      </c>
      <c r="H178" s="77">
        <v>0</v>
      </c>
      <c r="I178" s="77">
        <v>2026.6</v>
      </c>
      <c r="J178" s="43"/>
      <c r="K178" s="48"/>
      <c r="L178" s="44"/>
      <c r="M178" s="44"/>
      <c r="N178" s="44"/>
      <c r="O178" s="44"/>
      <c r="P178" s="44"/>
      <c r="Q178" s="44"/>
      <c r="R178" s="44"/>
      <c r="S178" s="44"/>
    </row>
    <row r="179" spans="1:19" ht="15" customHeight="1" x14ac:dyDescent="0.25">
      <c r="A179" s="42"/>
      <c r="B179" s="59" t="s">
        <v>17</v>
      </c>
      <c r="C179" s="60">
        <v>7396.56</v>
      </c>
      <c r="D179" s="60">
        <v>644.1</v>
      </c>
      <c r="E179" s="60">
        <v>1920.96</v>
      </c>
      <c r="F179" s="60">
        <v>3422.52</v>
      </c>
      <c r="G179" s="60">
        <v>626.80999999999995</v>
      </c>
      <c r="H179" s="60">
        <v>594.11</v>
      </c>
      <c r="I179" s="60">
        <v>14605.06</v>
      </c>
      <c r="J179" s="61">
        <f>+F179/F185</f>
        <v>0.43448267982526856</v>
      </c>
      <c r="K179" s="78"/>
      <c r="L179" s="44"/>
      <c r="M179" s="44"/>
      <c r="N179" s="44"/>
      <c r="O179" s="44"/>
      <c r="P179" s="44"/>
      <c r="Q179" s="44"/>
      <c r="R179" s="44"/>
      <c r="S179" s="44"/>
    </row>
    <row r="180" spans="1:19" ht="15" customHeight="1" x14ac:dyDescent="0.25">
      <c r="A180" s="42"/>
      <c r="B180" s="76" t="s">
        <v>30</v>
      </c>
      <c r="C180" s="77">
        <v>0</v>
      </c>
      <c r="D180" s="77">
        <v>0</v>
      </c>
      <c r="E180" s="77">
        <v>0</v>
      </c>
      <c r="F180" s="77">
        <v>2628.22</v>
      </c>
      <c r="G180" s="77">
        <v>0</v>
      </c>
      <c r="H180" s="77">
        <v>0</v>
      </c>
      <c r="I180" s="74">
        <v>2628.22</v>
      </c>
      <c r="J180" s="61">
        <f>+(F179+F168)/SUM(F173,F185)</f>
        <v>0.37238075956243616</v>
      </c>
      <c r="K180" s="48"/>
      <c r="L180" s="44"/>
      <c r="M180" s="44"/>
      <c r="N180" s="44"/>
      <c r="O180" s="44"/>
      <c r="P180" s="44"/>
      <c r="Q180" s="44"/>
      <c r="R180" s="44"/>
      <c r="S180" s="44"/>
    </row>
    <row r="181" spans="1:19" ht="15" customHeight="1" x14ac:dyDescent="0.25">
      <c r="A181" s="42"/>
      <c r="B181" s="76" t="s">
        <v>31</v>
      </c>
      <c r="C181" s="77">
        <v>0</v>
      </c>
      <c r="D181" s="77">
        <v>0</v>
      </c>
      <c r="E181" s="77">
        <v>0</v>
      </c>
      <c r="F181" s="77">
        <v>755.69</v>
      </c>
      <c r="G181" s="77">
        <v>0</v>
      </c>
      <c r="H181" s="77">
        <v>0</v>
      </c>
      <c r="I181" s="74">
        <v>755.69</v>
      </c>
      <c r="J181" s="43"/>
      <c r="K181" s="48"/>
      <c r="L181" s="44"/>
      <c r="M181" s="44"/>
      <c r="N181" s="44"/>
      <c r="O181" s="44"/>
      <c r="P181" s="44"/>
      <c r="Q181" s="44"/>
      <c r="R181" s="44"/>
      <c r="S181" s="44"/>
    </row>
    <row r="182" spans="1:19" ht="15" customHeight="1" x14ac:dyDescent="0.25">
      <c r="A182" s="42"/>
      <c r="B182" s="76" t="s">
        <v>23</v>
      </c>
      <c r="C182" s="77">
        <v>0</v>
      </c>
      <c r="D182" s="77">
        <v>0</v>
      </c>
      <c r="E182" s="77">
        <v>0</v>
      </c>
      <c r="F182" s="77">
        <v>228.06</v>
      </c>
      <c r="G182" s="77">
        <v>0</v>
      </c>
      <c r="H182" s="77">
        <v>0</v>
      </c>
      <c r="I182" s="74">
        <v>228.06</v>
      </c>
      <c r="J182" s="43"/>
      <c r="K182" s="48"/>
      <c r="L182" s="44"/>
      <c r="M182" s="44"/>
      <c r="N182" s="44"/>
      <c r="O182" s="44"/>
      <c r="P182" s="44"/>
      <c r="Q182" s="44"/>
      <c r="R182" s="44"/>
      <c r="S182" s="44"/>
    </row>
    <row r="183" spans="1:19" ht="15" customHeight="1" x14ac:dyDescent="0.25">
      <c r="A183" s="42"/>
      <c r="B183" s="76" t="s">
        <v>32</v>
      </c>
      <c r="C183" s="77">
        <v>0</v>
      </c>
      <c r="D183" s="77">
        <v>0</v>
      </c>
      <c r="E183" s="77">
        <v>0</v>
      </c>
      <c r="F183" s="77">
        <v>448.89</v>
      </c>
      <c r="G183" s="77">
        <v>0</v>
      </c>
      <c r="H183" s="77">
        <v>0</v>
      </c>
      <c r="I183" s="74">
        <v>448.89</v>
      </c>
      <c r="J183" s="43"/>
      <c r="K183" s="48"/>
      <c r="L183" s="44"/>
      <c r="M183" s="44"/>
      <c r="N183" s="44"/>
      <c r="O183" s="44"/>
      <c r="P183" s="44"/>
      <c r="Q183" s="44"/>
      <c r="R183" s="44"/>
      <c r="S183" s="44"/>
    </row>
    <row r="184" spans="1:19" ht="15" customHeight="1" x14ac:dyDescent="0.25">
      <c r="A184" s="42"/>
      <c r="B184" s="76" t="s">
        <v>24</v>
      </c>
      <c r="C184" s="77">
        <v>1001.21</v>
      </c>
      <c r="D184" s="77">
        <v>77.260000000000005</v>
      </c>
      <c r="E184" s="77">
        <v>219.4</v>
      </c>
      <c r="F184" s="77">
        <v>393.85</v>
      </c>
      <c r="G184" s="77">
        <v>0</v>
      </c>
      <c r="H184" s="77">
        <v>0</v>
      </c>
      <c r="I184" s="74">
        <v>1691.72</v>
      </c>
      <c r="J184" s="43"/>
      <c r="K184" s="48"/>
      <c r="L184" s="44"/>
      <c r="M184" s="44"/>
      <c r="N184" s="44"/>
      <c r="O184" s="44"/>
      <c r="P184" s="44"/>
      <c r="Q184" s="44"/>
      <c r="R184" s="44"/>
      <c r="S184" s="44"/>
    </row>
    <row r="185" spans="1:19" ht="15" customHeight="1" thickBot="1" x14ac:dyDescent="0.3">
      <c r="A185" s="42"/>
      <c r="B185" s="79" t="s">
        <v>19</v>
      </c>
      <c r="C185" s="80">
        <v>8397.77</v>
      </c>
      <c r="D185" s="80">
        <v>721.36</v>
      </c>
      <c r="E185" s="80">
        <v>2140.37</v>
      </c>
      <c r="F185" s="80">
        <v>7877.23</v>
      </c>
      <c r="G185" s="80">
        <v>626.80999999999995</v>
      </c>
      <c r="H185" s="80">
        <v>594.11</v>
      </c>
      <c r="I185" s="80">
        <v>20357.64</v>
      </c>
      <c r="J185" s="61"/>
      <c r="K185" s="48"/>
      <c r="L185" s="44"/>
      <c r="M185" s="44"/>
      <c r="N185" s="44"/>
      <c r="O185" s="44"/>
      <c r="P185" s="44"/>
      <c r="Q185" s="44"/>
      <c r="R185" s="44"/>
      <c r="S185" s="44"/>
    </row>
    <row r="186" spans="1:19" ht="15" customHeight="1" thickTop="1" x14ac:dyDescent="0.25">
      <c r="A186" s="42"/>
      <c r="B186" s="42"/>
      <c r="C186" s="53">
        <v>0</v>
      </c>
      <c r="D186" s="53">
        <v>0</v>
      </c>
      <c r="E186" s="53">
        <v>0</v>
      </c>
      <c r="F186" s="53">
        <v>0</v>
      </c>
      <c r="G186" s="53">
        <v>0</v>
      </c>
      <c r="H186" s="53">
        <v>0</v>
      </c>
      <c r="I186" s="53">
        <v>0</v>
      </c>
      <c r="J186" s="43"/>
      <c r="K186" s="48"/>
      <c r="L186" s="44"/>
      <c r="M186" s="44"/>
      <c r="N186" s="44"/>
      <c r="O186" s="44"/>
      <c r="P186" s="44"/>
      <c r="Q186" s="44"/>
      <c r="R186" s="44"/>
      <c r="S186" s="44"/>
    </row>
    <row r="187" spans="1:19" ht="15" customHeight="1" thickBot="1" x14ac:dyDescent="0.3">
      <c r="A187" s="42" t="s">
        <v>33</v>
      </c>
      <c r="B187" s="79" t="s">
        <v>34</v>
      </c>
      <c r="C187" s="97">
        <v>0</v>
      </c>
      <c r="D187" s="82">
        <v>52506.48</v>
      </c>
      <c r="E187" s="81">
        <v>9.36</v>
      </c>
      <c r="F187" s="81">
        <v>387.3</v>
      </c>
      <c r="G187" s="80">
        <v>0</v>
      </c>
      <c r="H187" s="81">
        <v>1242.67</v>
      </c>
      <c r="I187" s="81">
        <v>54145.82</v>
      </c>
      <c r="J187" s="61">
        <f>+F187/I187</f>
        <v>7.1529067248404399E-3</v>
      </c>
      <c r="K187" s="48"/>
      <c r="L187" s="44"/>
      <c r="M187" s="44"/>
      <c r="N187" s="44"/>
      <c r="O187" s="44"/>
      <c r="P187" s="44"/>
      <c r="Q187" s="44"/>
      <c r="R187" s="44"/>
      <c r="S187" s="44"/>
    </row>
    <row r="188" spans="1:19" ht="15" customHeight="1" thickTop="1" x14ac:dyDescent="0.25">
      <c r="A188" s="42"/>
      <c r="B188" s="42"/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L188" s="44"/>
      <c r="M188" s="44"/>
      <c r="N188" s="44"/>
      <c r="O188" s="44"/>
      <c r="P188" s="44"/>
      <c r="Q188" s="44"/>
      <c r="R188" s="44"/>
      <c r="S188" s="44"/>
    </row>
    <row r="189" spans="1:19" ht="15" customHeight="1" x14ac:dyDescent="0.25">
      <c r="A189" s="56" t="s">
        <v>12</v>
      </c>
      <c r="B189" s="57" t="s">
        <v>14</v>
      </c>
      <c r="C189" s="53">
        <v>26910.54</v>
      </c>
      <c r="D189" s="53">
        <v>3455.39</v>
      </c>
      <c r="E189" s="53">
        <v>687.78</v>
      </c>
      <c r="F189" s="53">
        <v>3885.92</v>
      </c>
      <c r="G189" s="53">
        <v>1049.5</v>
      </c>
      <c r="H189" s="53">
        <v>2108.2399999999998</v>
      </c>
      <c r="I189" s="53">
        <v>38097.379999999997</v>
      </c>
      <c r="J189" s="43"/>
      <c r="K189" s="47"/>
      <c r="L189" s="44"/>
      <c r="M189" s="44"/>
      <c r="N189" s="44"/>
      <c r="O189" s="44"/>
      <c r="P189" s="44"/>
      <c r="Q189" s="44"/>
      <c r="R189" s="44"/>
      <c r="S189" s="44"/>
    </row>
    <row r="190" spans="1:19" ht="15" customHeight="1" x14ac:dyDescent="0.25">
      <c r="A190" s="56"/>
      <c r="B190" s="57" t="s">
        <v>15</v>
      </c>
      <c r="C190" s="53">
        <v>4606.49</v>
      </c>
      <c r="D190" s="53">
        <v>337.7</v>
      </c>
      <c r="E190" s="53">
        <v>86.97</v>
      </c>
      <c r="F190" s="53">
        <v>694.48</v>
      </c>
      <c r="G190" s="53">
        <v>67.97</v>
      </c>
      <c r="H190" s="53">
        <v>487.74</v>
      </c>
      <c r="I190" s="53">
        <v>6281.35</v>
      </c>
      <c r="J190" s="43"/>
      <c r="K190" s="47"/>
      <c r="L190" s="44"/>
      <c r="M190" s="44"/>
      <c r="N190" s="44"/>
      <c r="O190" s="44"/>
      <c r="P190" s="44"/>
      <c r="Q190" s="44"/>
      <c r="R190" s="44"/>
      <c r="S190" s="44"/>
    </row>
    <row r="191" spans="1:19" ht="15" customHeight="1" x14ac:dyDescent="0.25">
      <c r="A191" s="56"/>
      <c r="B191" s="57" t="s">
        <v>16</v>
      </c>
      <c r="C191" s="53">
        <v>1055.95</v>
      </c>
      <c r="D191" s="53">
        <v>45.98</v>
      </c>
      <c r="E191" s="53">
        <v>0.2</v>
      </c>
      <c r="F191" s="53">
        <v>1499.41</v>
      </c>
      <c r="G191" s="53">
        <v>28.95</v>
      </c>
      <c r="H191" s="53">
        <v>1.27</v>
      </c>
      <c r="I191" s="53">
        <v>2631.76</v>
      </c>
      <c r="J191" s="43"/>
      <c r="K191" s="47"/>
      <c r="L191" s="44"/>
      <c r="M191" s="44"/>
      <c r="N191" s="44"/>
      <c r="O191" s="44"/>
      <c r="P191" s="44"/>
      <c r="Q191" s="44"/>
      <c r="R191" s="44"/>
      <c r="S191" s="44"/>
    </row>
    <row r="192" spans="1:19" ht="15" customHeight="1" x14ac:dyDescent="0.25">
      <c r="A192" s="56"/>
      <c r="B192" s="57" t="s">
        <v>35</v>
      </c>
      <c r="C192" s="53">
        <v>5129.7700000000004</v>
      </c>
      <c r="D192" s="53">
        <v>440.9</v>
      </c>
      <c r="E192" s="53">
        <v>1560.16</v>
      </c>
      <c r="F192" s="53">
        <v>2289.92</v>
      </c>
      <c r="G192" s="53">
        <v>0</v>
      </c>
      <c r="H192" s="53">
        <v>0</v>
      </c>
      <c r="I192" s="53">
        <v>9420.75</v>
      </c>
      <c r="J192" s="43"/>
      <c r="K192" s="47"/>
      <c r="L192" s="44"/>
      <c r="M192" s="44"/>
      <c r="N192" s="44"/>
      <c r="O192" s="44"/>
      <c r="P192" s="44"/>
      <c r="Q192" s="44"/>
      <c r="R192" s="44"/>
      <c r="S192" s="44"/>
    </row>
    <row r="193" spans="1:19" ht="15" customHeight="1" x14ac:dyDescent="0.25">
      <c r="A193" s="56"/>
      <c r="B193" s="57" t="s">
        <v>28</v>
      </c>
      <c r="C193" s="53">
        <v>1235.6400000000001</v>
      </c>
      <c r="D193" s="53">
        <v>74.34</v>
      </c>
      <c r="E193" s="53">
        <v>208.33</v>
      </c>
      <c r="F193" s="53">
        <v>508.29</v>
      </c>
      <c r="G193" s="53">
        <v>0</v>
      </c>
      <c r="H193" s="53">
        <v>0</v>
      </c>
      <c r="I193" s="53">
        <v>2026.6</v>
      </c>
      <c r="J193" s="43"/>
      <c r="K193" s="47"/>
      <c r="L193" s="44"/>
      <c r="M193" s="44"/>
      <c r="N193" s="44"/>
      <c r="O193" s="44"/>
      <c r="P193" s="44"/>
      <c r="Q193" s="44"/>
      <c r="R193" s="44"/>
      <c r="S193" s="44"/>
    </row>
    <row r="194" spans="1:19" ht="15" customHeight="1" x14ac:dyDescent="0.25">
      <c r="A194" s="56"/>
      <c r="B194" s="62" t="s">
        <v>17</v>
      </c>
      <c r="C194" s="63">
        <v>38938.400000000001</v>
      </c>
      <c r="D194" s="63">
        <v>4354.3100000000004</v>
      </c>
      <c r="E194" s="63">
        <v>2543.44</v>
      </c>
      <c r="F194" s="63">
        <v>8878.02</v>
      </c>
      <c r="G194" s="63">
        <v>1146.43</v>
      </c>
      <c r="H194" s="63">
        <v>2597.25</v>
      </c>
      <c r="I194" s="63">
        <v>58457.84</v>
      </c>
      <c r="J194" s="43"/>
      <c r="K194" s="47"/>
      <c r="L194" s="44"/>
      <c r="M194" s="44"/>
      <c r="N194" s="44"/>
      <c r="O194" s="44"/>
      <c r="P194" s="44"/>
      <c r="Q194" s="44"/>
      <c r="R194" s="44"/>
      <c r="S194" s="44"/>
    </row>
    <row r="195" spans="1:19" ht="15" customHeight="1" x14ac:dyDescent="0.25">
      <c r="A195" s="56"/>
      <c r="B195" s="57" t="s">
        <v>21</v>
      </c>
      <c r="C195" s="53">
        <v>0</v>
      </c>
      <c r="D195" s="53">
        <v>0</v>
      </c>
      <c r="E195" s="53">
        <v>0</v>
      </c>
      <c r="F195" s="53">
        <v>488.2</v>
      </c>
      <c r="G195" s="53">
        <v>0</v>
      </c>
      <c r="H195" s="53">
        <v>0</v>
      </c>
      <c r="I195" s="53">
        <v>488.2</v>
      </c>
      <c r="J195" s="43"/>
      <c r="K195" s="89"/>
      <c r="L195" s="44"/>
      <c r="M195" s="44"/>
      <c r="N195" s="44"/>
      <c r="O195" s="44"/>
      <c r="P195" s="44"/>
      <c r="Q195" s="44"/>
      <c r="R195" s="44"/>
      <c r="S195" s="44"/>
    </row>
    <row r="196" spans="1:19" ht="15" customHeight="1" x14ac:dyDescent="0.25">
      <c r="A196" s="56"/>
      <c r="B196" s="57" t="s">
        <v>22</v>
      </c>
      <c r="C196" s="53">
        <v>23.78</v>
      </c>
      <c r="D196" s="53">
        <v>0</v>
      </c>
      <c r="E196" s="53">
        <v>0</v>
      </c>
      <c r="F196" s="53">
        <v>710.51</v>
      </c>
      <c r="G196" s="53">
        <v>0.05</v>
      </c>
      <c r="H196" s="53">
        <v>0</v>
      </c>
      <c r="I196" s="53">
        <v>734.34</v>
      </c>
      <c r="J196" s="43"/>
      <c r="K196" s="47"/>
      <c r="L196" s="44"/>
      <c r="M196" s="44"/>
      <c r="N196" s="44"/>
      <c r="O196" s="44"/>
      <c r="P196" s="44"/>
      <c r="Q196" s="44"/>
      <c r="R196" s="44"/>
      <c r="S196" s="44"/>
    </row>
    <row r="197" spans="1:19" ht="15" customHeight="1" x14ac:dyDescent="0.25">
      <c r="A197" s="56"/>
      <c r="B197" s="57" t="s">
        <v>18</v>
      </c>
      <c r="C197" s="53">
        <v>0</v>
      </c>
      <c r="D197" s="53">
        <v>0</v>
      </c>
      <c r="E197" s="53">
        <v>0</v>
      </c>
      <c r="F197" s="53">
        <v>9840.82</v>
      </c>
      <c r="G197" s="53">
        <v>0</v>
      </c>
      <c r="H197" s="53">
        <v>0</v>
      </c>
      <c r="I197" s="53">
        <v>9840.82</v>
      </c>
      <c r="J197" s="43"/>
      <c r="K197" s="89"/>
      <c r="L197" s="44"/>
      <c r="M197" s="44"/>
      <c r="N197" s="44"/>
      <c r="O197" s="44"/>
      <c r="P197" s="44"/>
      <c r="Q197" s="44"/>
      <c r="R197" s="44"/>
      <c r="S197" s="44"/>
    </row>
    <row r="198" spans="1:19" ht="15" customHeight="1" x14ac:dyDescent="0.25">
      <c r="A198" s="56"/>
      <c r="B198" s="57" t="s">
        <v>30</v>
      </c>
      <c r="C198" s="53">
        <v>0</v>
      </c>
      <c r="D198" s="53">
        <v>0</v>
      </c>
      <c r="E198" s="53">
        <v>0</v>
      </c>
      <c r="F198" s="53">
        <v>2628.22</v>
      </c>
      <c r="G198" s="53">
        <v>0</v>
      </c>
      <c r="H198" s="53">
        <v>0</v>
      </c>
      <c r="I198" s="53">
        <v>2628.22</v>
      </c>
      <c r="J198" s="43"/>
      <c r="K198" s="89"/>
      <c r="L198" s="44"/>
      <c r="M198" s="44"/>
      <c r="N198" s="44"/>
      <c r="O198" s="44"/>
      <c r="P198" s="44"/>
      <c r="Q198" s="44"/>
      <c r="R198" s="44"/>
      <c r="S198" s="44"/>
    </row>
    <row r="199" spans="1:19" ht="15" customHeight="1" x14ac:dyDescent="0.25">
      <c r="A199" s="56"/>
      <c r="B199" s="57" t="s">
        <v>31</v>
      </c>
      <c r="C199" s="53">
        <v>0</v>
      </c>
      <c r="D199" s="53">
        <v>0</v>
      </c>
      <c r="E199" s="53">
        <v>0</v>
      </c>
      <c r="F199" s="53">
        <v>755.69</v>
      </c>
      <c r="G199" s="53">
        <v>0</v>
      </c>
      <c r="H199" s="53">
        <v>0</v>
      </c>
      <c r="I199" s="53">
        <v>755.69</v>
      </c>
      <c r="J199" s="43"/>
      <c r="K199" s="89"/>
      <c r="L199" s="44"/>
      <c r="M199" s="44"/>
      <c r="N199" s="44"/>
      <c r="O199" s="44"/>
      <c r="P199" s="44"/>
      <c r="Q199" s="44"/>
      <c r="R199" s="44"/>
      <c r="S199" s="44"/>
    </row>
    <row r="200" spans="1:19" ht="15" customHeight="1" x14ac:dyDescent="0.25">
      <c r="A200" s="56"/>
      <c r="B200" s="57" t="s">
        <v>32</v>
      </c>
      <c r="C200" s="53">
        <v>0</v>
      </c>
      <c r="D200" s="53">
        <v>0</v>
      </c>
      <c r="E200" s="53">
        <v>0</v>
      </c>
      <c r="F200" s="53">
        <v>448.89</v>
      </c>
      <c r="G200" s="53">
        <v>0</v>
      </c>
      <c r="H200" s="53">
        <v>0</v>
      </c>
      <c r="I200" s="53">
        <v>448.89</v>
      </c>
      <c r="J200" s="43"/>
      <c r="K200" s="89"/>
      <c r="L200" s="44"/>
      <c r="M200" s="44"/>
      <c r="N200" s="44"/>
      <c r="O200" s="44"/>
      <c r="P200" s="44"/>
      <c r="Q200" s="44"/>
      <c r="R200" s="44"/>
      <c r="S200" s="44"/>
    </row>
    <row r="201" spans="1:19" ht="15" customHeight="1" x14ac:dyDescent="0.25">
      <c r="A201" s="56"/>
      <c r="B201" s="64" t="s">
        <v>24</v>
      </c>
      <c r="C201" s="65">
        <v>1117.55</v>
      </c>
      <c r="D201" s="65">
        <v>90.68</v>
      </c>
      <c r="E201" s="65">
        <v>219.4</v>
      </c>
      <c r="F201" s="65">
        <v>1446.95</v>
      </c>
      <c r="G201" s="65">
        <v>8.31</v>
      </c>
      <c r="H201" s="65">
        <v>0</v>
      </c>
      <c r="I201" s="65">
        <v>2882.91</v>
      </c>
      <c r="J201" s="43"/>
      <c r="K201" s="47"/>
      <c r="L201" s="44"/>
      <c r="M201" s="44"/>
      <c r="N201" s="44"/>
      <c r="O201" s="44"/>
      <c r="P201" s="44"/>
      <c r="Q201" s="44"/>
      <c r="R201" s="44"/>
      <c r="S201" s="44"/>
    </row>
    <row r="202" spans="1:19" ht="15" customHeight="1" x14ac:dyDescent="0.25">
      <c r="A202" s="56"/>
      <c r="B202" s="66" t="s">
        <v>33</v>
      </c>
      <c r="C202" s="67">
        <v>0</v>
      </c>
      <c r="D202" s="67">
        <v>52506.48</v>
      </c>
      <c r="E202" s="67">
        <v>9.36</v>
      </c>
      <c r="F202" s="67">
        <v>387.3</v>
      </c>
      <c r="G202" s="67">
        <v>0</v>
      </c>
      <c r="H202" s="67">
        <v>1242.67</v>
      </c>
      <c r="I202" s="68">
        <v>54145.82</v>
      </c>
      <c r="J202" s="43"/>
      <c r="K202" s="89"/>
      <c r="L202" s="44"/>
      <c r="M202" s="44"/>
      <c r="N202" s="44"/>
      <c r="O202" s="44"/>
      <c r="P202" s="44"/>
      <c r="Q202" s="44"/>
      <c r="R202" s="44"/>
      <c r="S202" s="44"/>
    </row>
    <row r="203" spans="1:19" ht="15" customHeight="1" x14ac:dyDescent="0.25">
      <c r="A203" s="69"/>
      <c r="B203" s="57" t="s">
        <v>36</v>
      </c>
      <c r="C203" s="53">
        <v>1141.33</v>
      </c>
      <c r="D203" s="53">
        <v>52597.17</v>
      </c>
      <c r="E203" s="53">
        <v>228.77</v>
      </c>
      <c r="F203" s="53">
        <v>16706.580000000002</v>
      </c>
      <c r="G203" s="53">
        <v>8.36</v>
      </c>
      <c r="H203" s="53">
        <v>1242.67</v>
      </c>
      <c r="I203" s="53">
        <v>71924.88</v>
      </c>
      <c r="J203" s="43"/>
      <c r="K203" s="47"/>
      <c r="L203" s="44"/>
      <c r="M203" s="44"/>
      <c r="N203" s="44"/>
      <c r="O203" s="44"/>
      <c r="P203" s="44"/>
      <c r="Q203" s="44"/>
      <c r="R203" s="44"/>
      <c r="S203" s="44"/>
    </row>
    <row r="204" spans="1:19" ht="15" customHeight="1" thickBot="1" x14ac:dyDescent="0.3">
      <c r="A204" s="83"/>
      <c r="B204" s="84" t="s">
        <v>19</v>
      </c>
      <c r="C204" s="85">
        <v>40079.730000000003</v>
      </c>
      <c r="D204" s="85">
        <v>56951.48</v>
      </c>
      <c r="E204" s="85">
        <v>2772.21</v>
      </c>
      <c r="F204" s="85">
        <v>25584.59</v>
      </c>
      <c r="G204" s="85">
        <v>1154.79</v>
      </c>
      <c r="H204" s="85">
        <v>3839.91</v>
      </c>
      <c r="I204" s="85">
        <v>130382.72</v>
      </c>
      <c r="J204" s="43"/>
      <c r="K204" s="47"/>
      <c r="L204" s="44"/>
      <c r="M204" s="44"/>
      <c r="N204" s="44"/>
      <c r="O204" s="44"/>
      <c r="P204" s="44"/>
      <c r="Q204" s="44"/>
      <c r="R204" s="44"/>
      <c r="S204" s="44"/>
    </row>
    <row r="205" spans="1:19" ht="15" customHeight="1" thickTop="1" thickBot="1" x14ac:dyDescent="0.3">
      <c r="A205" s="86"/>
      <c r="B205" s="86" t="s">
        <v>37</v>
      </c>
      <c r="C205" s="87">
        <v>40079.730000000003</v>
      </c>
      <c r="D205" s="87">
        <v>4444.99</v>
      </c>
      <c r="E205" s="87">
        <v>2762.84</v>
      </c>
      <c r="F205" s="87">
        <v>25197.29</v>
      </c>
      <c r="G205" s="87">
        <v>1154.79</v>
      </c>
      <c r="H205" s="87">
        <v>2597.25</v>
      </c>
      <c r="I205" s="87">
        <v>76236.899999999994</v>
      </c>
      <c r="J205" s="43"/>
      <c r="K205" s="47"/>
      <c r="L205" s="44"/>
      <c r="M205" s="44"/>
      <c r="N205" s="44"/>
      <c r="O205" s="44"/>
      <c r="P205" s="44"/>
      <c r="Q205" s="44"/>
      <c r="R205" s="44"/>
      <c r="S205" s="44"/>
    </row>
    <row r="206" spans="1:19" ht="15" customHeight="1" thickTop="1" x14ac:dyDescent="0.25">
      <c r="A206" s="64"/>
      <c r="B206" s="64"/>
      <c r="C206" s="65"/>
      <c r="D206" s="65"/>
      <c r="E206" s="65"/>
      <c r="F206" s="65"/>
      <c r="G206" s="65"/>
      <c r="H206" s="65"/>
      <c r="I206" s="65"/>
      <c r="J206" s="43"/>
      <c r="K206" s="47"/>
      <c r="L206" s="44"/>
      <c r="M206" s="44"/>
      <c r="N206" s="44"/>
      <c r="O206" s="44"/>
      <c r="P206" s="44"/>
      <c r="Q206" s="44"/>
      <c r="R206" s="44"/>
      <c r="S206" s="44"/>
    </row>
    <row r="207" spans="1:19" ht="15" customHeight="1" thickBot="1" x14ac:dyDescent="0.3">
      <c r="A207" s="64"/>
      <c r="B207" s="64"/>
      <c r="C207" s="96"/>
      <c r="D207" s="96"/>
      <c r="E207" s="96"/>
      <c r="F207" s="96"/>
      <c r="G207" s="96"/>
      <c r="H207" s="96"/>
      <c r="I207" s="96"/>
      <c r="J207" s="43"/>
      <c r="K207" s="44"/>
      <c r="L207" s="44"/>
      <c r="M207" s="44"/>
      <c r="N207" s="44"/>
      <c r="O207" s="44"/>
      <c r="P207" s="44"/>
      <c r="Q207" s="44"/>
      <c r="R207" s="44"/>
      <c r="S207" s="44"/>
    </row>
    <row r="208" spans="1:19" ht="15" customHeight="1" thickBot="1" x14ac:dyDescent="0.35">
      <c r="A208" s="90"/>
      <c r="B208" s="91"/>
      <c r="C208" s="114">
        <v>2013</v>
      </c>
      <c r="D208" s="115"/>
      <c r="E208" s="115"/>
      <c r="F208" s="115"/>
      <c r="G208" s="115"/>
      <c r="H208" s="115"/>
      <c r="I208" s="116"/>
      <c r="J208" s="43"/>
      <c r="K208" s="44"/>
      <c r="L208" s="44"/>
      <c r="M208" s="44"/>
      <c r="N208" s="44"/>
      <c r="O208" s="44"/>
      <c r="P208" s="44"/>
      <c r="Q208" s="44"/>
      <c r="R208" s="44"/>
      <c r="S208" s="44"/>
    </row>
    <row r="209" spans="1:19" ht="15" customHeight="1" x14ac:dyDescent="0.25">
      <c r="A209" s="42" t="s">
        <v>13</v>
      </c>
      <c r="B209" s="76" t="s">
        <v>14</v>
      </c>
      <c r="C209" s="77">
        <v>24850.62</v>
      </c>
      <c r="D209" s="77">
        <v>2592.52</v>
      </c>
      <c r="E209" s="77">
        <v>607.44000000000005</v>
      </c>
      <c r="F209" s="77">
        <v>2402.64</v>
      </c>
      <c r="G209" s="77">
        <v>51.93</v>
      </c>
      <c r="H209" s="77">
        <v>1426.16</v>
      </c>
      <c r="I209" s="77">
        <v>31931.33</v>
      </c>
      <c r="J209" s="43"/>
      <c r="K209" s="54">
        <f>+F209/F212</f>
        <v>0.72707685231137953</v>
      </c>
      <c r="L209" s="44"/>
      <c r="M209" s="44"/>
      <c r="N209" s="44"/>
      <c r="O209" s="44"/>
      <c r="P209" s="44"/>
      <c r="Q209" s="44"/>
      <c r="R209" s="44"/>
      <c r="S209" s="44"/>
    </row>
    <row r="210" spans="1:19" ht="15" customHeight="1" x14ac:dyDescent="0.25">
      <c r="A210" s="42"/>
      <c r="B210" s="76" t="s">
        <v>15</v>
      </c>
      <c r="C210" s="77">
        <v>4310.01</v>
      </c>
      <c r="D210" s="77">
        <v>252.06</v>
      </c>
      <c r="E210" s="77">
        <v>99.1</v>
      </c>
      <c r="F210" s="77">
        <v>465.61</v>
      </c>
      <c r="G210" s="77">
        <v>0</v>
      </c>
      <c r="H210" s="77">
        <v>487.9</v>
      </c>
      <c r="I210" s="77">
        <v>5614.68</v>
      </c>
      <c r="J210" s="43"/>
      <c r="K210" s="54">
        <f>+F210/F212</f>
        <v>0.14090094779272028</v>
      </c>
      <c r="L210" s="44"/>
      <c r="M210" s="44"/>
      <c r="N210" s="44"/>
      <c r="O210" s="44"/>
      <c r="P210" s="44"/>
      <c r="Q210" s="44"/>
      <c r="R210" s="44"/>
      <c r="S210" s="44"/>
    </row>
    <row r="211" spans="1:19" ht="15" customHeight="1" x14ac:dyDescent="0.35">
      <c r="A211" s="42"/>
      <c r="B211" s="76" t="s">
        <v>16</v>
      </c>
      <c r="C211" s="77">
        <v>461.12</v>
      </c>
      <c r="D211" s="77">
        <v>0</v>
      </c>
      <c r="E211" s="77">
        <v>0</v>
      </c>
      <c r="F211" s="92">
        <v>436.26</v>
      </c>
      <c r="G211" s="77">
        <v>0</v>
      </c>
      <c r="H211" s="77">
        <v>0</v>
      </c>
      <c r="I211" s="77">
        <v>897.38</v>
      </c>
      <c r="J211" s="43"/>
      <c r="K211" s="54">
        <f>+F211/F212</f>
        <v>0.13201917373778946</v>
      </c>
      <c r="L211" s="44"/>
      <c r="M211" s="44"/>
      <c r="N211" s="44"/>
      <c r="O211" s="44"/>
      <c r="P211" s="44"/>
      <c r="Q211" s="44"/>
      <c r="R211" s="44"/>
      <c r="S211" s="44"/>
    </row>
    <row r="212" spans="1:19" ht="15" customHeight="1" x14ac:dyDescent="0.25">
      <c r="A212" s="42"/>
      <c r="B212" s="59" t="s">
        <v>17</v>
      </c>
      <c r="C212" s="60">
        <v>29621.75</v>
      </c>
      <c r="D212" s="60">
        <v>2844.58</v>
      </c>
      <c r="E212" s="60">
        <v>706.54</v>
      </c>
      <c r="F212" s="60">
        <v>3304.52</v>
      </c>
      <c r="G212" s="60">
        <v>51.93</v>
      </c>
      <c r="H212" s="60">
        <v>1914.06</v>
      </c>
      <c r="I212" s="60">
        <v>38443.39</v>
      </c>
      <c r="J212" s="61">
        <f>+F212/F214</f>
        <v>0.33886534888204339</v>
      </c>
      <c r="K212" s="48"/>
      <c r="L212" s="44"/>
      <c r="M212" s="44"/>
      <c r="N212" s="44"/>
      <c r="O212" s="44"/>
      <c r="P212" s="44"/>
      <c r="Q212" s="44"/>
      <c r="R212" s="44"/>
      <c r="S212" s="44"/>
    </row>
    <row r="213" spans="1:19" ht="15" customHeight="1" x14ac:dyDescent="0.25">
      <c r="A213" s="42"/>
      <c r="B213" s="59" t="s">
        <v>18</v>
      </c>
      <c r="C213" s="77">
        <v>0</v>
      </c>
      <c r="D213" s="77">
        <v>0</v>
      </c>
      <c r="E213" s="77">
        <v>0</v>
      </c>
      <c r="F213" s="77">
        <v>6447.2</v>
      </c>
      <c r="G213" s="77">
        <v>0</v>
      </c>
      <c r="H213" s="77">
        <v>0</v>
      </c>
      <c r="I213" s="77">
        <v>6447.2</v>
      </c>
      <c r="J213" s="43"/>
      <c r="K213" s="48"/>
      <c r="L213" s="44"/>
      <c r="M213" s="44"/>
      <c r="N213" s="44"/>
      <c r="O213" s="44"/>
      <c r="P213" s="44"/>
      <c r="Q213" s="44"/>
      <c r="R213" s="44"/>
      <c r="S213" s="44"/>
    </row>
    <row r="214" spans="1:19" ht="15" customHeight="1" thickBot="1" x14ac:dyDescent="0.3">
      <c r="A214" s="42"/>
      <c r="B214" s="79" t="s">
        <v>19</v>
      </c>
      <c r="C214" s="81">
        <v>29621.75</v>
      </c>
      <c r="D214" s="81">
        <v>2844.58</v>
      </c>
      <c r="E214" s="81">
        <v>706.54</v>
      </c>
      <c r="F214" s="81">
        <v>9751.7199999999993</v>
      </c>
      <c r="G214" s="81">
        <v>51.93</v>
      </c>
      <c r="H214" s="81">
        <v>1914.06</v>
      </c>
      <c r="I214" s="81">
        <v>44890.59</v>
      </c>
      <c r="J214" s="43"/>
      <c r="K214" s="48"/>
      <c r="L214" s="44"/>
      <c r="M214" s="44"/>
      <c r="N214" s="44"/>
      <c r="O214" s="44"/>
      <c r="P214" s="44"/>
      <c r="Q214" s="44"/>
      <c r="R214" s="44"/>
      <c r="S214" s="44"/>
    </row>
    <row r="215" spans="1:19" ht="15" customHeight="1" thickTop="1" x14ac:dyDescent="0.25">
      <c r="A215" s="42"/>
      <c r="B215" s="47"/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43"/>
      <c r="K215" s="48"/>
      <c r="L215" s="44"/>
      <c r="M215" s="44"/>
      <c r="N215" s="44"/>
      <c r="O215" s="44"/>
      <c r="P215" s="44"/>
      <c r="Q215" s="44"/>
      <c r="R215" s="44"/>
      <c r="S215" s="44"/>
    </row>
    <row r="216" spans="1:19" ht="15" customHeight="1" x14ac:dyDescent="0.25">
      <c r="A216" s="42" t="s">
        <v>41</v>
      </c>
      <c r="B216" s="76" t="s">
        <v>14</v>
      </c>
      <c r="C216" s="93">
        <v>6528.03</v>
      </c>
      <c r="D216" s="93">
        <v>817.58</v>
      </c>
      <c r="E216" s="93">
        <v>21.65</v>
      </c>
      <c r="F216" s="93">
        <v>1198.8900000000001</v>
      </c>
      <c r="G216" s="93">
        <v>311.86</v>
      </c>
      <c r="H216" s="93">
        <v>154.88999999999999</v>
      </c>
      <c r="I216" s="93">
        <v>9032.91</v>
      </c>
      <c r="J216" s="43"/>
      <c r="K216" s="54">
        <f>+F216/(F219+F230)</f>
        <v>0.19454762310444712</v>
      </c>
      <c r="L216" s="44"/>
      <c r="M216" s="44"/>
      <c r="N216" s="44"/>
      <c r="O216" s="44"/>
      <c r="P216" s="44"/>
      <c r="Q216" s="44"/>
      <c r="R216" s="44"/>
      <c r="S216" s="44"/>
    </row>
    <row r="217" spans="1:19" ht="15" customHeight="1" x14ac:dyDescent="0.25">
      <c r="A217" s="42"/>
      <c r="B217" s="76" t="s">
        <v>15</v>
      </c>
      <c r="C217" s="93">
        <v>1272.0899999999999</v>
      </c>
      <c r="D217" s="93">
        <v>86.97</v>
      </c>
      <c r="E217" s="93">
        <v>3.22</v>
      </c>
      <c r="F217" s="93">
        <v>296.56</v>
      </c>
      <c r="G217" s="93">
        <v>57.28</v>
      </c>
      <c r="H217" s="93">
        <v>21.62</v>
      </c>
      <c r="I217" s="93">
        <v>1737.73</v>
      </c>
      <c r="J217" s="43"/>
      <c r="K217" s="54">
        <f>+F217/(F219+F230)</f>
        <v>4.812371702813005E-2</v>
      </c>
      <c r="L217" s="44"/>
      <c r="M217" s="44"/>
      <c r="N217" s="44"/>
      <c r="O217" s="44"/>
      <c r="P217" s="44"/>
      <c r="Q217" s="44"/>
      <c r="R217" s="44"/>
      <c r="S217" s="44"/>
    </row>
    <row r="218" spans="1:19" ht="15" customHeight="1" x14ac:dyDescent="0.25">
      <c r="A218" s="42"/>
      <c r="B218" s="76" t="s">
        <v>16</v>
      </c>
      <c r="C218" s="93">
        <v>716.76</v>
      </c>
      <c r="D218" s="93">
        <v>35.19</v>
      </c>
      <c r="E218" s="93">
        <v>0.19</v>
      </c>
      <c r="F218" s="93">
        <v>1121.24</v>
      </c>
      <c r="G218" s="93">
        <v>24.63</v>
      </c>
      <c r="H218" s="93">
        <v>1.36</v>
      </c>
      <c r="I218" s="93">
        <v>1899.37</v>
      </c>
      <c r="J218" s="43"/>
      <c r="K218" s="54">
        <f>+F218/(F219+F230)</f>
        <v>0.18194711518957557</v>
      </c>
      <c r="L218" s="44"/>
      <c r="M218" s="44"/>
      <c r="N218" s="44"/>
      <c r="O218" s="44"/>
      <c r="P218" s="44"/>
      <c r="Q218" s="44"/>
      <c r="R218" s="44"/>
      <c r="S218" s="44"/>
    </row>
    <row r="219" spans="1:19" ht="15" customHeight="1" x14ac:dyDescent="0.25">
      <c r="A219" s="42"/>
      <c r="B219" s="59" t="s">
        <v>17</v>
      </c>
      <c r="C219" s="94">
        <v>8516.8799999999992</v>
      </c>
      <c r="D219" s="94">
        <v>939.74</v>
      </c>
      <c r="E219" s="94">
        <v>25.06</v>
      </c>
      <c r="F219" s="94">
        <v>2616.6999999999998</v>
      </c>
      <c r="G219" s="94">
        <v>393.77</v>
      </c>
      <c r="H219" s="94">
        <v>177.86</v>
      </c>
      <c r="I219" s="94">
        <v>12670.01</v>
      </c>
      <c r="J219" s="61">
        <f>+F219/F224</f>
        <v>0.31164027087347879</v>
      </c>
      <c r="K219" s="48"/>
      <c r="L219" s="44"/>
      <c r="M219" s="44"/>
      <c r="N219" s="44"/>
      <c r="O219" s="44"/>
      <c r="P219" s="44"/>
      <c r="Q219" s="44"/>
      <c r="R219" s="44"/>
      <c r="S219" s="44"/>
    </row>
    <row r="220" spans="1:19" ht="15" customHeight="1" x14ac:dyDescent="0.25">
      <c r="A220" s="42"/>
      <c r="B220" s="76" t="s">
        <v>21</v>
      </c>
      <c r="C220" s="93">
        <v>0</v>
      </c>
      <c r="D220" s="93">
        <v>0</v>
      </c>
      <c r="E220" s="93">
        <v>0</v>
      </c>
      <c r="F220" s="93">
        <v>507.1</v>
      </c>
      <c r="G220" s="93">
        <v>0</v>
      </c>
      <c r="H220" s="93">
        <v>0</v>
      </c>
      <c r="I220" s="93">
        <v>507.1</v>
      </c>
      <c r="J220" s="43"/>
      <c r="K220" s="48"/>
      <c r="L220" s="44"/>
      <c r="M220" s="44"/>
      <c r="N220" s="44"/>
      <c r="O220" s="44"/>
      <c r="P220" s="44"/>
      <c r="Q220" s="44"/>
      <c r="R220" s="44"/>
      <c r="S220" s="44"/>
    </row>
    <row r="221" spans="1:19" ht="15" customHeight="1" x14ac:dyDescent="0.25">
      <c r="A221" s="42"/>
      <c r="B221" s="76" t="s">
        <v>22</v>
      </c>
      <c r="C221" s="93">
        <v>28.05</v>
      </c>
      <c r="D221" s="93">
        <v>0</v>
      </c>
      <c r="E221" s="93">
        <v>0</v>
      </c>
      <c r="F221" s="93">
        <v>746.52</v>
      </c>
      <c r="G221" s="93">
        <v>0.08</v>
      </c>
      <c r="H221" s="93">
        <v>0</v>
      </c>
      <c r="I221" s="93">
        <v>774.65</v>
      </c>
      <c r="J221" s="43"/>
      <c r="K221" s="48"/>
      <c r="L221" s="44"/>
      <c r="M221" s="44"/>
      <c r="N221" s="44"/>
      <c r="O221" s="44"/>
      <c r="P221" s="44"/>
      <c r="Q221" s="44"/>
      <c r="R221" s="44"/>
      <c r="S221" s="44"/>
    </row>
    <row r="222" spans="1:19" ht="15" customHeight="1" x14ac:dyDescent="0.25">
      <c r="A222" s="42"/>
      <c r="B222" s="76" t="s">
        <v>23</v>
      </c>
      <c r="C222" s="93">
        <v>0</v>
      </c>
      <c r="D222" s="93">
        <v>0</v>
      </c>
      <c r="E222" s="93">
        <v>0</v>
      </c>
      <c r="F222" s="93">
        <v>3423.24</v>
      </c>
      <c r="G222" s="93">
        <v>0</v>
      </c>
      <c r="H222" s="93">
        <v>0</v>
      </c>
      <c r="I222" s="93">
        <v>3423.24</v>
      </c>
      <c r="J222" s="43"/>
      <c r="K222" s="48"/>
      <c r="L222" s="44"/>
      <c r="M222" s="44"/>
      <c r="N222" s="44"/>
      <c r="O222" s="44"/>
      <c r="P222" s="44"/>
      <c r="Q222" s="44"/>
      <c r="R222" s="44"/>
      <c r="S222" s="44"/>
    </row>
    <row r="223" spans="1:19" ht="15" customHeight="1" x14ac:dyDescent="0.25">
      <c r="A223" s="42"/>
      <c r="B223" s="76" t="s">
        <v>24</v>
      </c>
      <c r="C223" s="93">
        <v>138.74</v>
      </c>
      <c r="D223" s="93">
        <v>10.11</v>
      </c>
      <c r="E223" s="93">
        <v>0</v>
      </c>
      <c r="F223" s="93">
        <v>1102.99</v>
      </c>
      <c r="G223" s="93">
        <v>6.98</v>
      </c>
      <c r="H223" s="93">
        <v>0</v>
      </c>
      <c r="I223" s="93">
        <v>1258.82</v>
      </c>
      <c r="J223" s="43"/>
      <c r="K223" s="48"/>
      <c r="L223" s="44"/>
      <c r="M223" s="44"/>
      <c r="N223" s="44"/>
      <c r="O223" s="44"/>
      <c r="P223" s="44"/>
      <c r="Q223" s="44"/>
      <c r="R223" s="44"/>
      <c r="S223" s="44"/>
    </row>
    <row r="224" spans="1:19" ht="15" customHeight="1" thickBot="1" x14ac:dyDescent="0.3">
      <c r="A224" s="42"/>
      <c r="B224" s="79" t="s">
        <v>19</v>
      </c>
      <c r="C224" s="80">
        <v>8683.67</v>
      </c>
      <c r="D224" s="80">
        <v>949.86</v>
      </c>
      <c r="E224" s="80">
        <v>25.06</v>
      </c>
      <c r="F224" s="80">
        <v>8396.5400000000009</v>
      </c>
      <c r="G224" s="80">
        <v>400.83</v>
      </c>
      <c r="H224" s="80">
        <v>177.86</v>
      </c>
      <c r="I224" s="80">
        <v>18633.810000000001</v>
      </c>
      <c r="J224" s="43"/>
      <c r="K224" s="44" t="s">
        <v>42</v>
      </c>
      <c r="L224" s="70">
        <f>+C224</f>
        <v>8683.67</v>
      </c>
      <c r="M224" s="61">
        <f>+L224/(L224+L225)</f>
        <v>0.49760642443246422</v>
      </c>
      <c r="N224" s="44"/>
      <c r="O224" s="44"/>
      <c r="P224" s="44"/>
      <c r="Q224" s="44"/>
      <c r="R224" s="44"/>
      <c r="S224" s="44"/>
    </row>
    <row r="225" spans="1:19" ht="15" customHeight="1" thickTop="1" x14ac:dyDescent="0.25">
      <c r="A225" s="42"/>
      <c r="B225" s="47"/>
      <c r="C225" s="95">
        <v>0</v>
      </c>
      <c r="D225" s="95">
        <v>0</v>
      </c>
      <c r="E225" s="95">
        <v>0</v>
      </c>
      <c r="F225" s="95">
        <v>0</v>
      </c>
      <c r="G225" s="95">
        <v>0</v>
      </c>
      <c r="H225" s="95">
        <v>0</v>
      </c>
      <c r="I225" s="95">
        <v>0</v>
      </c>
      <c r="J225" s="43"/>
      <c r="K225" s="44" t="s">
        <v>43</v>
      </c>
      <c r="L225" s="70">
        <f>+C236</f>
        <v>8767.2099999999991</v>
      </c>
      <c r="M225" s="61">
        <f>+L225/(L225+L224)</f>
        <v>0.50239357556753583</v>
      </c>
      <c r="N225" s="44"/>
      <c r="O225" s="44"/>
      <c r="P225" s="44"/>
      <c r="Q225" s="44"/>
      <c r="R225" s="44"/>
      <c r="S225" s="44"/>
    </row>
    <row r="226" spans="1:19" ht="15" customHeight="1" x14ac:dyDescent="0.25">
      <c r="A226" s="42" t="s">
        <v>44</v>
      </c>
      <c r="B226" s="76" t="s">
        <v>14</v>
      </c>
      <c r="C226" s="77">
        <v>1065.94</v>
      </c>
      <c r="D226" s="77">
        <v>125.9</v>
      </c>
      <c r="E226" s="77">
        <v>129.86000000000001</v>
      </c>
      <c r="F226" s="77">
        <v>654.76</v>
      </c>
      <c r="G226" s="77">
        <v>739.46</v>
      </c>
      <c r="H226" s="77">
        <v>576.94000000000005</v>
      </c>
      <c r="I226" s="77">
        <v>3292.87</v>
      </c>
      <c r="J226" s="43"/>
      <c r="K226" s="54">
        <f>+F226/(F230+F219)</f>
        <v>0.10624994928964941</v>
      </c>
      <c r="L226" s="44"/>
      <c r="M226" s="44"/>
      <c r="N226" s="44"/>
      <c r="O226" s="44"/>
      <c r="P226" s="44"/>
      <c r="Q226" s="44"/>
      <c r="R226" s="44"/>
      <c r="S226" s="44"/>
    </row>
    <row r="227" spans="1:19" ht="15" customHeight="1" x14ac:dyDescent="0.25">
      <c r="A227" s="42"/>
      <c r="B227" s="76" t="s">
        <v>26</v>
      </c>
      <c r="C227" s="77">
        <v>1679.25</v>
      </c>
      <c r="D227" s="77">
        <v>156.93</v>
      </c>
      <c r="E227" s="77">
        <v>1215.8</v>
      </c>
      <c r="F227" s="77">
        <v>937.08</v>
      </c>
      <c r="G227" s="77">
        <v>0</v>
      </c>
      <c r="H227" s="77">
        <v>0</v>
      </c>
      <c r="I227" s="75">
        <v>3989.05</v>
      </c>
      <c r="J227" s="43"/>
      <c r="K227" s="54">
        <f>+(F227+F228)/(F230+F219)</f>
        <v>0.38433902100625567</v>
      </c>
      <c r="L227" s="44"/>
      <c r="M227" s="44"/>
      <c r="N227" s="44"/>
      <c r="O227" s="44"/>
      <c r="P227" s="44"/>
      <c r="Q227" s="44"/>
      <c r="R227" s="44"/>
      <c r="S227" s="44"/>
    </row>
    <row r="228" spans="1:19" ht="15" customHeight="1" x14ac:dyDescent="0.25">
      <c r="A228" s="42"/>
      <c r="B228" s="76" t="s">
        <v>27</v>
      </c>
      <c r="C228" s="77">
        <v>3652.59</v>
      </c>
      <c r="D228" s="77">
        <v>266.61</v>
      </c>
      <c r="E228" s="77">
        <v>332.03</v>
      </c>
      <c r="F228" s="77">
        <v>1431.39</v>
      </c>
      <c r="G228" s="77">
        <v>0</v>
      </c>
      <c r="H228" s="77">
        <v>0</v>
      </c>
      <c r="I228" s="75">
        <v>5682.62</v>
      </c>
      <c r="J228" s="43"/>
      <c r="K228" s="54">
        <f>+F229/(F230+F219)</f>
        <v>8.4790951650723326E-2</v>
      </c>
      <c r="L228" s="44"/>
      <c r="M228" s="44"/>
      <c r="N228" s="44"/>
      <c r="O228" s="44"/>
      <c r="P228" s="44"/>
      <c r="Q228" s="44"/>
      <c r="R228" s="44"/>
      <c r="S228" s="44"/>
    </row>
    <row r="229" spans="1:19" ht="15" customHeight="1" x14ac:dyDescent="0.25">
      <c r="A229" s="42"/>
      <c r="B229" s="76" t="s">
        <v>28</v>
      </c>
      <c r="C229" s="77">
        <v>1317.23</v>
      </c>
      <c r="D229" s="77">
        <v>72.03</v>
      </c>
      <c r="E229" s="77">
        <v>183.15</v>
      </c>
      <c r="F229" s="77">
        <v>522.52</v>
      </c>
      <c r="G229" s="77">
        <v>0</v>
      </c>
      <c r="H229" s="77">
        <v>0</v>
      </c>
      <c r="I229" s="77">
        <v>2094.92</v>
      </c>
      <c r="J229" s="43"/>
      <c r="K229" s="48"/>
      <c r="L229" s="44"/>
      <c r="M229" s="44"/>
      <c r="N229" s="44"/>
      <c r="O229" s="44"/>
      <c r="P229" s="44"/>
      <c r="Q229" s="44"/>
      <c r="R229" s="44"/>
      <c r="S229" s="44"/>
    </row>
    <row r="230" spans="1:19" ht="15" customHeight="1" x14ac:dyDescent="0.25">
      <c r="A230" s="42"/>
      <c r="B230" s="59" t="s">
        <v>17</v>
      </c>
      <c r="C230" s="60">
        <v>7715.01</v>
      </c>
      <c r="D230" s="60">
        <v>621.47</v>
      </c>
      <c r="E230" s="60">
        <v>1860.83</v>
      </c>
      <c r="F230" s="60">
        <v>3545.75</v>
      </c>
      <c r="G230" s="60">
        <v>739.46</v>
      </c>
      <c r="H230" s="60">
        <v>576.94000000000005</v>
      </c>
      <c r="I230" s="60">
        <v>15059.46</v>
      </c>
      <c r="J230" s="61">
        <f>+F230/F236</f>
        <v>0.43172724992511813</v>
      </c>
      <c r="K230" s="78">
        <f>+J219+J230</f>
        <v>0.74336752079859691</v>
      </c>
      <c r="L230" s="44"/>
      <c r="M230" s="44"/>
      <c r="N230" s="44"/>
      <c r="O230" s="44"/>
      <c r="P230" s="44"/>
      <c r="Q230" s="44"/>
      <c r="R230" s="44"/>
      <c r="S230" s="44"/>
    </row>
    <row r="231" spans="1:19" ht="15" customHeight="1" x14ac:dyDescent="0.25">
      <c r="A231" s="42"/>
      <c r="B231" s="76" t="s">
        <v>30</v>
      </c>
      <c r="C231" s="77">
        <v>0</v>
      </c>
      <c r="D231" s="77">
        <v>0</v>
      </c>
      <c r="E231" s="77">
        <v>0</v>
      </c>
      <c r="F231" s="77">
        <v>2758.59</v>
      </c>
      <c r="G231" s="77">
        <v>0</v>
      </c>
      <c r="H231" s="77">
        <v>0</v>
      </c>
      <c r="I231" s="74">
        <v>2758.59</v>
      </c>
      <c r="J231" s="61">
        <f>+(F230+F219)/SUM(F224,F236)</f>
        <v>0.37102004397488653</v>
      </c>
      <c r="K231" s="48"/>
      <c r="L231" s="44"/>
      <c r="M231" s="44"/>
      <c r="N231" s="44"/>
      <c r="O231" s="44"/>
      <c r="P231" s="44"/>
      <c r="Q231" s="44"/>
      <c r="R231" s="44"/>
      <c r="S231" s="44"/>
    </row>
    <row r="232" spans="1:19" ht="15" customHeight="1" x14ac:dyDescent="0.25">
      <c r="A232" s="42"/>
      <c r="B232" s="76" t="s">
        <v>31</v>
      </c>
      <c r="C232" s="77">
        <v>0</v>
      </c>
      <c r="D232" s="77">
        <v>0</v>
      </c>
      <c r="E232" s="77">
        <v>0</v>
      </c>
      <c r="F232" s="77">
        <v>786.9</v>
      </c>
      <c r="G232" s="77">
        <v>0</v>
      </c>
      <c r="H232" s="77">
        <v>0</v>
      </c>
      <c r="I232" s="74">
        <v>786.9</v>
      </c>
      <c r="J232" s="43"/>
      <c r="K232" s="48"/>
      <c r="L232" s="44"/>
      <c r="M232" s="44"/>
      <c r="N232" s="44"/>
      <c r="O232" s="44"/>
      <c r="P232" s="44"/>
      <c r="Q232" s="44"/>
      <c r="R232" s="44"/>
      <c r="S232" s="44"/>
    </row>
    <row r="233" spans="1:19" ht="15" customHeight="1" x14ac:dyDescent="0.25">
      <c r="A233" s="42"/>
      <c r="B233" s="76" t="s">
        <v>23</v>
      </c>
      <c r="C233" s="77">
        <v>0</v>
      </c>
      <c r="D233" s="77">
        <v>0</v>
      </c>
      <c r="E233" s="77">
        <v>0</v>
      </c>
      <c r="F233" s="77">
        <v>241.24</v>
      </c>
      <c r="G233" s="77">
        <v>0</v>
      </c>
      <c r="H233" s="77">
        <v>0</v>
      </c>
      <c r="I233" s="74">
        <v>241.24</v>
      </c>
      <c r="J233" s="43"/>
      <c r="K233" s="48"/>
      <c r="L233" s="44"/>
      <c r="M233" s="44"/>
      <c r="N233" s="44"/>
      <c r="O233" s="44"/>
      <c r="P233" s="44"/>
      <c r="Q233" s="44"/>
      <c r="R233" s="44"/>
      <c r="S233" s="44"/>
    </row>
    <row r="234" spans="1:19" ht="15" customHeight="1" x14ac:dyDescent="0.25">
      <c r="A234" s="42"/>
      <c r="B234" s="76" t="s">
        <v>32</v>
      </c>
      <c r="C234" s="77">
        <v>0</v>
      </c>
      <c r="D234" s="77">
        <v>0</v>
      </c>
      <c r="E234" s="77">
        <v>0</v>
      </c>
      <c r="F234" s="77">
        <v>472.7</v>
      </c>
      <c r="G234" s="77">
        <v>0</v>
      </c>
      <c r="H234" s="77">
        <v>0</v>
      </c>
      <c r="I234" s="74">
        <v>472.7</v>
      </c>
      <c r="J234" s="43"/>
      <c r="K234" s="48"/>
      <c r="L234" s="44"/>
      <c r="M234" s="44"/>
      <c r="N234" s="44"/>
      <c r="O234" s="44"/>
      <c r="P234" s="44"/>
      <c r="Q234" s="44"/>
      <c r="R234" s="44"/>
      <c r="S234" s="44"/>
    </row>
    <row r="235" spans="1:19" ht="15" customHeight="1" x14ac:dyDescent="0.25">
      <c r="A235" s="42"/>
      <c r="B235" s="76" t="s">
        <v>24</v>
      </c>
      <c r="C235" s="77">
        <v>1052.2</v>
      </c>
      <c r="D235" s="77">
        <v>74.010000000000005</v>
      </c>
      <c r="E235" s="77">
        <v>208.4</v>
      </c>
      <c r="F235" s="77">
        <v>407.76</v>
      </c>
      <c r="G235" s="77">
        <v>0</v>
      </c>
      <c r="H235" s="77">
        <v>0</v>
      </c>
      <c r="I235" s="74">
        <v>1742.37</v>
      </c>
      <c r="J235" s="43"/>
      <c r="K235" s="48"/>
      <c r="L235" s="44"/>
      <c r="M235" s="44"/>
      <c r="N235" s="44"/>
      <c r="O235" s="44"/>
      <c r="P235" s="44"/>
      <c r="Q235" s="44"/>
      <c r="R235" s="44"/>
      <c r="S235" s="44"/>
    </row>
    <row r="236" spans="1:19" ht="15" customHeight="1" thickBot="1" x14ac:dyDescent="0.3">
      <c r="A236" s="42"/>
      <c r="B236" s="79" t="s">
        <v>19</v>
      </c>
      <c r="C236" s="80">
        <v>8767.2099999999991</v>
      </c>
      <c r="D236" s="80">
        <v>695.48</v>
      </c>
      <c r="E236" s="80">
        <v>2069.23</v>
      </c>
      <c r="F236" s="80">
        <v>8212.94</v>
      </c>
      <c r="G236" s="80">
        <v>739.46</v>
      </c>
      <c r="H236" s="80">
        <v>576.94000000000005</v>
      </c>
      <c r="I236" s="80">
        <v>21061.27</v>
      </c>
      <c r="J236" s="61"/>
      <c r="K236" s="48"/>
      <c r="L236" s="44"/>
      <c r="M236" s="44"/>
      <c r="N236" s="44"/>
      <c r="O236" s="44"/>
      <c r="P236" s="44"/>
      <c r="Q236" s="44"/>
      <c r="R236" s="44"/>
      <c r="S236" s="44"/>
    </row>
    <row r="237" spans="1:19" ht="15" customHeight="1" thickTop="1" x14ac:dyDescent="0.25">
      <c r="A237" s="42"/>
      <c r="B237" s="42"/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43"/>
      <c r="K237" s="48"/>
      <c r="L237" s="44"/>
      <c r="M237" s="44"/>
      <c r="N237" s="44"/>
      <c r="O237" s="44"/>
      <c r="P237" s="44"/>
      <c r="Q237" s="44"/>
      <c r="R237" s="44"/>
      <c r="S237" s="44"/>
    </row>
    <row r="238" spans="1:19" ht="15" customHeight="1" thickBot="1" x14ac:dyDescent="0.3">
      <c r="A238" s="42" t="s">
        <v>33</v>
      </c>
      <c r="B238" s="79" t="s">
        <v>34</v>
      </c>
      <c r="C238" s="97">
        <v>0</v>
      </c>
      <c r="D238" s="82">
        <v>52014.02</v>
      </c>
      <c r="E238" s="81">
        <v>9.8800000000000008</v>
      </c>
      <c r="F238" s="81">
        <v>374.23</v>
      </c>
      <c r="G238" s="80">
        <v>0</v>
      </c>
      <c r="H238" s="81">
        <v>1091.58</v>
      </c>
      <c r="I238" s="81">
        <v>53489.71</v>
      </c>
      <c r="J238" s="61">
        <f>+F238/I238</f>
        <v>6.9962989143145483E-3</v>
      </c>
      <c r="K238" s="48"/>
      <c r="L238" s="44"/>
      <c r="M238" s="44"/>
      <c r="N238" s="44"/>
      <c r="O238" s="44"/>
      <c r="P238" s="44"/>
      <c r="Q238" s="44"/>
      <c r="R238" s="44"/>
      <c r="S238" s="44"/>
    </row>
    <row r="239" spans="1:19" ht="15" customHeight="1" thickTop="1" x14ac:dyDescent="0.25">
      <c r="A239" s="42"/>
      <c r="B239" s="42"/>
      <c r="C239" s="53">
        <v>0</v>
      </c>
      <c r="D239" s="53">
        <v>0</v>
      </c>
      <c r="E239" s="53">
        <v>0</v>
      </c>
      <c r="F239" s="53">
        <v>0</v>
      </c>
      <c r="G239" s="53">
        <v>0</v>
      </c>
      <c r="H239" s="53">
        <v>0</v>
      </c>
      <c r="I239" s="53">
        <v>0</v>
      </c>
      <c r="K239" s="44"/>
      <c r="L239" s="44"/>
      <c r="M239" s="44"/>
      <c r="N239" s="44"/>
      <c r="O239" s="44"/>
      <c r="P239" s="44"/>
      <c r="Q239" s="44"/>
      <c r="R239" s="44"/>
      <c r="S239" s="44"/>
    </row>
    <row r="240" spans="1:19" ht="15" customHeight="1" x14ac:dyDescent="0.25">
      <c r="A240" s="56" t="s">
        <v>12</v>
      </c>
      <c r="B240" s="57" t="s">
        <v>14</v>
      </c>
      <c r="C240" s="53">
        <v>32444.6</v>
      </c>
      <c r="D240" s="53">
        <v>3536.01</v>
      </c>
      <c r="E240" s="53">
        <v>758.95</v>
      </c>
      <c r="F240" s="53">
        <v>4256.3</v>
      </c>
      <c r="G240" s="53">
        <v>1103.25</v>
      </c>
      <c r="H240" s="53">
        <v>2157.9899999999998</v>
      </c>
      <c r="I240" s="53">
        <v>44257.1</v>
      </c>
      <c r="J240" s="43"/>
      <c r="K240" s="44"/>
      <c r="L240" s="44"/>
      <c r="M240" s="44"/>
      <c r="N240" s="44"/>
      <c r="O240" s="44"/>
      <c r="P240" s="44"/>
      <c r="Q240" s="44"/>
      <c r="R240" s="44"/>
      <c r="S240" s="44"/>
    </row>
    <row r="241" spans="1:19" ht="15" customHeight="1" x14ac:dyDescent="0.25">
      <c r="A241" s="56"/>
      <c r="B241" s="57" t="s">
        <v>15</v>
      </c>
      <c r="C241" s="53">
        <v>5582.1</v>
      </c>
      <c r="D241" s="53">
        <v>339.03</v>
      </c>
      <c r="E241" s="53">
        <v>102.32</v>
      </c>
      <c r="F241" s="53">
        <v>762.18</v>
      </c>
      <c r="G241" s="53">
        <v>57.28</v>
      </c>
      <c r="H241" s="53">
        <v>509.51</v>
      </c>
      <c r="I241" s="53">
        <v>7352.41</v>
      </c>
      <c r="J241" s="43"/>
      <c r="K241" s="44"/>
      <c r="L241" s="44"/>
      <c r="M241" s="44"/>
      <c r="N241" s="44"/>
      <c r="O241" s="44"/>
      <c r="P241" s="44"/>
      <c r="Q241" s="44"/>
      <c r="R241" s="44"/>
      <c r="S241" s="44"/>
    </row>
    <row r="242" spans="1:19" ht="15" customHeight="1" x14ac:dyDescent="0.25">
      <c r="A242" s="56"/>
      <c r="B242" s="57" t="s">
        <v>16</v>
      </c>
      <c r="C242" s="53">
        <v>1177.8699999999999</v>
      </c>
      <c r="D242" s="53">
        <v>35.19</v>
      </c>
      <c r="E242" s="53">
        <v>0.19</v>
      </c>
      <c r="F242" s="53">
        <v>1557.5</v>
      </c>
      <c r="G242" s="53">
        <v>24.63</v>
      </c>
      <c r="H242" s="53">
        <v>1.36</v>
      </c>
      <c r="I242" s="53">
        <v>2796.75</v>
      </c>
      <c r="J242" s="43"/>
      <c r="K242" s="44"/>
      <c r="L242" s="44"/>
      <c r="M242" s="44"/>
      <c r="N242" s="44"/>
      <c r="O242" s="44"/>
      <c r="P242" s="44"/>
      <c r="Q242" s="44"/>
      <c r="R242" s="44"/>
      <c r="S242" s="44"/>
    </row>
    <row r="243" spans="1:19" ht="15" customHeight="1" x14ac:dyDescent="0.25">
      <c r="A243" s="56"/>
      <c r="B243" s="57" t="s">
        <v>35</v>
      </c>
      <c r="C243" s="53">
        <v>5331.84</v>
      </c>
      <c r="D243" s="53">
        <v>423.54</v>
      </c>
      <c r="E243" s="53">
        <v>1547.82</v>
      </c>
      <c r="F243" s="53">
        <v>2368.46</v>
      </c>
      <c r="G243" s="53">
        <v>0</v>
      </c>
      <c r="H243" s="53">
        <v>0</v>
      </c>
      <c r="I243" s="53">
        <v>9671.67</v>
      </c>
      <c r="J243" s="43"/>
      <c r="K243" s="44"/>
      <c r="L243" s="44"/>
      <c r="M243" s="44"/>
      <c r="N243" s="44"/>
      <c r="O243" s="44"/>
      <c r="P243" s="44"/>
      <c r="Q243" s="44"/>
      <c r="R243" s="44"/>
      <c r="S243" s="44"/>
    </row>
    <row r="244" spans="1:19" ht="15" customHeight="1" x14ac:dyDescent="0.25">
      <c r="A244" s="56"/>
      <c r="B244" s="57" t="s">
        <v>28</v>
      </c>
      <c r="C244" s="53">
        <v>1317.23</v>
      </c>
      <c r="D244" s="53">
        <v>72.03</v>
      </c>
      <c r="E244" s="53">
        <v>183.15</v>
      </c>
      <c r="F244" s="53">
        <v>522.52</v>
      </c>
      <c r="G244" s="53">
        <v>0</v>
      </c>
      <c r="H244" s="53">
        <v>0</v>
      </c>
      <c r="I244" s="53">
        <v>2094.92</v>
      </c>
      <c r="J244" s="43"/>
      <c r="K244" s="44"/>
      <c r="L244" s="44"/>
      <c r="M244" s="44"/>
      <c r="N244" s="44"/>
      <c r="O244" s="44"/>
      <c r="P244" s="44"/>
      <c r="Q244" s="44"/>
      <c r="R244" s="44"/>
      <c r="S244" s="44"/>
    </row>
    <row r="245" spans="1:19" ht="15" customHeight="1" x14ac:dyDescent="0.25">
      <c r="A245" s="56"/>
      <c r="B245" s="62" t="s">
        <v>17</v>
      </c>
      <c r="C245" s="63">
        <v>45853.64</v>
      </c>
      <c r="D245" s="63">
        <v>4405.8</v>
      </c>
      <c r="E245" s="63">
        <v>2592.4299999999998</v>
      </c>
      <c r="F245" s="63">
        <v>9466.9599999999991</v>
      </c>
      <c r="G245" s="63">
        <v>1185.1600000000001</v>
      </c>
      <c r="H245" s="63">
        <v>2668.86</v>
      </c>
      <c r="I245" s="63">
        <v>66172.86</v>
      </c>
      <c r="J245" s="43"/>
      <c r="K245" s="44"/>
      <c r="L245" s="44"/>
      <c r="M245" s="44"/>
      <c r="N245" s="44"/>
      <c r="O245" s="44"/>
      <c r="P245" s="44"/>
      <c r="Q245" s="44"/>
      <c r="R245" s="44"/>
      <c r="S245" s="44"/>
    </row>
    <row r="246" spans="1:19" ht="15" customHeight="1" x14ac:dyDescent="0.25">
      <c r="A246" s="56"/>
      <c r="B246" s="57" t="s">
        <v>21</v>
      </c>
      <c r="C246" s="53">
        <v>0</v>
      </c>
      <c r="D246" s="53">
        <v>0</v>
      </c>
      <c r="E246" s="53">
        <v>0</v>
      </c>
      <c r="F246" s="53">
        <v>507.1</v>
      </c>
      <c r="G246" s="53">
        <v>0</v>
      </c>
      <c r="H246" s="53">
        <v>0</v>
      </c>
      <c r="I246" s="53">
        <v>507.1</v>
      </c>
      <c r="J246" s="43"/>
      <c r="K246" s="44"/>
      <c r="L246" s="44"/>
      <c r="M246" s="44"/>
      <c r="N246" s="44"/>
      <c r="O246" s="44"/>
      <c r="P246" s="44"/>
      <c r="Q246" s="44"/>
      <c r="R246" s="44"/>
      <c r="S246" s="44"/>
    </row>
    <row r="247" spans="1:19" ht="15" customHeight="1" x14ac:dyDescent="0.25">
      <c r="A247" s="56"/>
      <c r="B247" s="57" t="s">
        <v>22</v>
      </c>
      <c r="C247" s="53">
        <v>28.05</v>
      </c>
      <c r="D247" s="53">
        <v>0</v>
      </c>
      <c r="E247" s="53">
        <v>0</v>
      </c>
      <c r="F247" s="53">
        <v>746.52</v>
      </c>
      <c r="G247" s="53">
        <v>0.08</v>
      </c>
      <c r="H247" s="53">
        <v>0</v>
      </c>
      <c r="I247" s="53">
        <v>774.65</v>
      </c>
      <c r="J247" s="43"/>
      <c r="K247" s="44"/>
      <c r="L247" s="44"/>
      <c r="M247" s="44"/>
      <c r="N247" s="44"/>
      <c r="O247" s="44"/>
      <c r="P247" s="44"/>
      <c r="Q247" s="44"/>
      <c r="R247" s="44"/>
      <c r="S247" s="44"/>
    </row>
    <row r="248" spans="1:19" ht="15" customHeight="1" x14ac:dyDescent="0.25">
      <c r="A248" s="56"/>
      <c r="B248" s="57" t="s">
        <v>18</v>
      </c>
      <c r="C248" s="53">
        <v>0</v>
      </c>
      <c r="D248" s="53">
        <v>0</v>
      </c>
      <c r="E248" s="53">
        <v>0</v>
      </c>
      <c r="F248" s="53">
        <v>10111.67</v>
      </c>
      <c r="G248" s="53">
        <v>0</v>
      </c>
      <c r="H248" s="53">
        <v>0</v>
      </c>
      <c r="I248" s="53">
        <v>10111.67</v>
      </c>
      <c r="J248" s="43"/>
      <c r="K248" s="44"/>
      <c r="L248" s="44"/>
      <c r="M248" s="44"/>
      <c r="N248" s="44"/>
      <c r="O248" s="44"/>
      <c r="P248" s="44"/>
      <c r="Q248" s="44"/>
      <c r="R248" s="44"/>
      <c r="S248" s="44"/>
    </row>
    <row r="249" spans="1:19" ht="15" customHeight="1" x14ac:dyDescent="0.25">
      <c r="A249" s="56"/>
      <c r="B249" s="57" t="s">
        <v>30</v>
      </c>
      <c r="C249" s="53">
        <v>0</v>
      </c>
      <c r="D249" s="53">
        <v>0</v>
      </c>
      <c r="E249" s="53">
        <v>0</v>
      </c>
      <c r="F249" s="53">
        <v>2758.59</v>
      </c>
      <c r="G249" s="53">
        <v>0</v>
      </c>
      <c r="H249" s="53">
        <v>0</v>
      </c>
      <c r="I249" s="53">
        <v>2758.59</v>
      </c>
      <c r="J249" s="43"/>
      <c r="K249" s="44"/>
      <c r="L249" s="44"/>
      <c r="M249" s="44"/>
      <c r="N249" s="44"/>
      <c r="O249" s="44"/>
      <c r="P249" s="44"/>
      <c r="Q249" s="44"/>
      <c r="R249" s="44"/>
      <c r="S249" s="44"/>
    </row>
    <row r="250" spans="1:19" ht="15" customHeight="1" x14ac:dyDescent="0.25">
      <c r="A250" s="56"/>
      <c r="B250" s="57" t="s">
        <v>31</v>
      </c>
      <c r="C250" s="53">
        <v>0</v>
      </c>
      <c r="D250" s="53">
        <v>0</v>
      </c>
      <c r="E250" s="53">
        <v>0</v>
      </c>
      <c r="F250" s="53">
        <v>786.9</v>
      </c>
      <c r="G250" s="53">
        <v>0</v>
      </c>
      <c r="H250" s="53">
        <v>0</v>
      </c>
      <c r="I250" s="53">
        <v>786.9</v>
      </c>
      <c r="J250" s="43"/>
      <c r="K250" s="44"/>
      <c r="L250" s="44"/>
      <c r="M250" s="44"/>
      <c r="N250" s="44"/>
      <c r="O250" s="44"/>
      <c r="P250" s="44"/>
      <c r="Q250" s="44"/>
      <c r="R250" s="44"/>
      <c r="S250" s="44"/>
    </row>
    <row r="251" spans="1:19" ht="15" customHeight="1" x14ac:dyDescent="0.25">
      <c r="A251" s="56"/>
      <c r="B251" s="57" t="s">
        <v>32</v>
      </c>
      <c r="C251" s="53">
        <v>0</v>
      </c>
      <c r="D251" s="53">
        <v>0</v>
      </c>
      <c r="E251" s="53">
        <v>0</v>
      </c>
      <c r="F251" s="53">
        <v>472.7</v>
      </c>
      <c r="G251" s="53">
        <v>0</v>
      </c>
      <c r="H251" s="53">
        <v>0</v>
      </c>
      <c r="I251" s="53">
        <v>472.7</v>
      </c>
      <c r="J251" s="43"/>
    </row>
    <row r="252" spans="1:19" ht="15" customHeight="1" x14ac:dyDescent="0.25">
      <c r="A252" s="56"/>
      <c r="B252" s="64" t="s">
        <v>24</v>
      </c>
      <c r="C252" s="65">
        <v>1190.94</v>
      </c>
      <c r="D252" s="65">
        <v>84.12</v>
      </c>
      <c r="E252" s="65">
        <v>208.4</v>
      </c>
      <c r="F252" s="65">
        <v>1510.75</v>
      </c>
      <c r="G252" s="65">
        <v>6.98</v>
      </c>
      <c r="H252" s="65">
        <v>0</v>
      </c>
      <c r="I252" s="65">
        <v>3001.2</v>
      </c>
      <c r="J252" s="43"/>
    </row>
    <row r="253" spans="1:19" ht="15" customHeight="1" x14ac:dyDescent="0.25">
      <c r="A253" s="56"/>
      <c r="B253" s="66" t="s">
        <v>33</v>
      </c>
      <c r="C253" s="67">
        <v>0</v>
      </c>
      <c r="D253" s="67">
        <v>52014.02</v>
      </c>
      <c r="E253" s="67">
        <v>9.8800000000000008</v>
      </c>
      <c r="F253" s="67">
        <v>374.23</v>
      </c>
      <c r="G253" s="67">
        <v>0</v>
      </c>
      <c r="H253" s="67">
        <v>1091.58</v>
      </c>
      <c r="I253" s="68">
        <v>53489.71</v>
      </c>
      <c r="J253" s="43"/>
    </row>
    <row r="254" spans="1:19" ht="15" customHeight="1" x14ac:dyDescent="0.25">
      <c r="A254" s="69"/>
      <c r="B254" s="57" t="s">
        <v>36</v>
      </c>
      <c r="C254" s="53">
        <v>1218.99</v>
      </c>
      <c r="D254" s="53">
        <v>52098.15</v>
      </c>
      <c r="E254" s="53">
        <v>218.28</v>
      </c>
      <c r="F254" s="53">
        <v>17268.46</v>
      </c>
      <c r="G254" s="53">
        <v>7.06</v>
      </c>
      <c r="H254" s="53">
        <v>1091.58</v>
      </c>
      <c r="I254" s="53">
        <v>71902.52</v>
      </c>
      <c r="J254" s="43"/>
    </row>
    <row r="255" spans="1:19" ht="13" thickBot="1" x14ac:dyDescent="0.3">
      <c r="A255" s="83"/>
      <c r="B255" s="84" t="s">
        <v>19</v>
      </c>
      <c r="C255" s="85">
        <v>47072.639999999999</v>
      </c>
      <c r="D255" s="85">
        <v>56503.95</v>
      </c>
      <c r="E255" s="85">
        <v>2810.71</v>
      </c>
      <c r="F255" s="85">
        <v>26735.43</v>
      </c>
      <c r="G255" s="85">
        <v>1192.22</v>
      </c>
      <c r="H255" s="85">
        <v>3760.45</v>
      </c>
      <c r="I255" s="85">
        <v>138075.38</v>
      </c>
      <c r="J255" s="43"/>
    </row>
    <row r="256" spans="1:19" ht="13.5" thickTop="1" thickBot="1" x14ac:dyDescent="0.3">
      <c r="A256" s="86"/>
      <c r="B256" s="86" t="s">
        <v>37</v>
      </c>
      <c r="C256" s="87">
        <v>47072.639999999999</v>
      </c>
      <c r="D256" s="87">
        <v>4489.92</v>
      </c>
      <c r="E256" s="87">
        <v>2800.83</v>
      </c>
      <c r="F256" s="87">
        <v>26361.200000000001</v>
      </c>
      <c r="G256" s="87">
        <v>1192.22</v>
      </c>
      <c r="H256" s="87">
        <v>2668.86</v>
      </c>
      <c r="I256" s="87">
        <v>84585.67</v>
      </c>
    </row>
    <row r="257" spans="1:11" ht="13" thickTop="1" x14ac:dyDescent="0.25"/>
    <row r="258" spans="1:11" ht="13" thickBot="1" x14ac:dyDescent="0.3"/>
    <row r="259" spans="1:11" ht="13.5" thickBot="1" x14ac:dyDescent="0.35">
      <c r="A259" s="90"/>
      <c r="B259" s="91"/>
      <c r="C259" s="114">
        <v>2012</v>
      </c>
      <c r="D259" s="115"/>
      <c r="E259" s="115"/>
      <c r="F259" s="115"/>
      <c r="G259" s="115"/>
      <c r="H259" s="115"/>
      <c r="I259" s="116"/>
    </row>
    <row r="260" spans="1:11" x14ac:dyDescent="0.25">
      <c r="A260" s="42" t="s">
        <v>13</v>
      </c>
      <c r="B260" s="76" t="s">
        <v>14</v>
      </c>
      <c r="C260" s="77">
        <v>24960.49</v>
      </c>
      <c r="D260" s="77">
        <v>2472.4699999999998</v>
      </c>
      <c r="E260" s="77">
        <v>609.49</v>
      </c>
      <c r="F260" s="77">
        <v>1902.32</v>
      </c>
      <c r="G260" s="77">
        <v>51.93</v>
      </c>
      <c r="H260" s="77">
        <v>1251.28</v>
      </c>
      <c r="I260" s="77">
        <v>31247.98</v>
      </c>
      <c r="K260" s="54">
        <f>+F260/F263</f>
        <v>0.58280612854503733</v>
      </c>
    </row>
    <row r="261" spans="1:11" x14ac:dyDescent="0.25">
      <c r="A261" s="42"/>
      <c r="B261" s="76" t="s">
        <v>15</v>
      </c>
      <c r="C261" s="77">
        <v>4025.07</v>
      </c>
      <c r="D261" s="77">
        <v>234.44</v>
      </c>
      <c r="E261" s="77">
        <v>81.650000000000006</v>
      </c>
      <c r="F261" s="77">
        <v>889.25</v>
      </c>
      <c r="G261" s="77">
        <v>0</v>
      </c>
      <c r="H261" s="77">
        <v>372.35</v>
      </c>
      <c r="I261" s="77">
        <v>5602.76</v>
      </c>
      <c r="K261" s="54">
        <f>+F261/F263</f>
        <v>0.2724359465330094</v>
      </c>
    </row>
    <row r="262" spans="1:11" ht="14.5" x14ac:dyDescent="0.35">
      <c r="A262" s="42"/>
      <c r="B262" s="76" t="s">
        <v>16</v>
      </c>
      <c r="C262" s="77">
        <v>522.62</v>
      </c>
      <c r="D262" s="77">
        <v>0</v>
      </c>
      <c r="E262" s="77">
        <v>0</v>
      </c>
      <c r="F262" s="92">
        <v>472.5</v>
      </c>
      <c r="G262" s="77">
        <v>0</v>
      </c>
      <c r="H262" s="77">
        <v>0</v>
      </c>
      <c r="I262" s="77">
        <v>995.11</v>
      </c>
      <c r="K262" s="54">
        <f>+F262/F263</f>
        <v>0.14475792492195325</v>
      </c>
    </row>
    <row r="263" spans="1:11" x14ac:dyDescent="0.25">
      <c r="A263" s="42"/>
      <c r="B263" s="59" t="s">
        <v>17</v>
      </c>
      <c r="C263" s="60">
        <v>29508.18</v>
      </c>
      <c r="D263" s="60">
        <v>2706.9</v>
      </c>
      <c r="E263" s="60">
        <v>691.14</v>
      </c>
      <c r="F263" s="60">
        <v>3264.07</v>
      </c>
      <c r="G263" s="60">
        <v>51.93</v>
      </c>
      <c r="H263" s="60">
        <v>1623.64</v>
      </c>
      <c r="I263" s="60">
        <v>37845.86</v>
      </c>
      <c r="J263" s="61">
        <f>+F263/F265</f>
        <v>0.33106810789099739</v>
      </c>
      <c r="K263" s="48"/>
    </row>
    <row r="264" spans="1:11" x14ac:dyDescent="0.25">
      <c r="A264" s="42"/>
      <c r="B264" s="59" t="s">
        <v>18</v>
      </c>
      <c r="C264" s="77">
        <v>0</v>
      </c>
      <c r="D264" s="77">
        <v>0</v>
      </c>
      <c r="E264" s="77">
        <v>0</v>
      </c>
      <c r="F264" s="77">
        <v>6595.15</v>
      </c>
      <c r="G264" s="77">
        <v>0</v>
      </c>
      <c r="H264" s="77">
        <v>0</v>
      </c>
      <c r="I264" s="77">
        <v>6595.15</v>
      </c>
      <c r="J264" s="43"/>
      <c r="K264" s="48"/>
    </row>
    <row r="265" spans="1:11" ht="13" thickBot="1" x14ac:dyDescent="0.3">
      <c r="A265" s="42"/>
      <c r="B265" s="79" t="s">
        <v>19</v>
      </c>
      <c r="C265" s="81">
        <v>29508.18</v>
      </c>
      <c r="D265" s="81">
        <v>2706.9</v>
      </c>
      <c r="E265" s="81">
        <v>691.14</v>
      </c>
      <c r="F265" s="81">
        <v>9859.2099999999991</v>
      </c>
      <c r="G265" s="81">
        <v>51.93</v>
      </c>
      <c r="H265" s="81">
        <v>1623.64</v>
      </c>
      <c r="I265" s="81">
        <v>44441</v>
      </c>
      <c r="J265" s="43"/>
      <c r="K265" s="48"/>
    </row>
    <row r="266" spans="1:11" ht="13" thickTop="1" x14ac:dyDescent="0.25">
      <c r="A266" s="42"/>
      <c r="B266" s="47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43"/>
      <c r="K266" s="48"/>
    </row>
    <row r="267" spans="1:11" ht="14.5" x14ac:dyDescent="0.25">
      <c r="A267" s="42" t="s">
        <v>41</v>
      </c>
      <c r="B267" s="76" t="s">
        <v>14</v>
      </c>
      <c r="C267" s="93">
        <v>6333.84</v>
      </c>
      <c r="D267" s="93">
        <v>843.02</v>
      </c>
      <c r="E267" s="93">
        <v>13.27</v>
      </c>
      <c r="F267" s="93">
        <v>1187.93</v>
      </c>
      <c r="G267" s="93">
        <v>309.75</v>
      </c>
      <c r="H267" s="93">
        <v>104.26</v>
      </c>
      <c r="I267" s="93">
        <v>8792.07</v>
      </c>
      <c r="J267" s="43"/>
      <c r="K267" s="54">
        <f>+F267/(F270+F281)</f>
        <v>0.19210231830060287</v>
      </c>
    </row>
    <row r="268" spans="1:11" x14ac:dyDescent="0.25">
      <c r="A268" s="42"/>
      <c r="B268" s="76" t="s">
        <v>15</v>
      </c>
      <c r="C268" s="93">
        <v>1233.79</v>
      </c>
      <c r="D268" s="93">
        <v>88.42</v>
      </c>
      <c r="E268" s="93">
        <v>2.5499999999999998</v>
      </c>
      <c r="F268" s="93">
        <v>294.38</v>
      </c>
      <c r="G268" s="93">
        <v>56.81</v>
      </c>
      <c r="H268" s="93">
        <v>13.06</v>
      </c>
      <c r="I268" s="93">
        <v>1689</v>
      </c>
      <c r="J268" s="43"/>
      <c r="K268" s="54">
        <f>+F268/(F270+F281)</f>
        <v>4.7604724572433955E-2</v>
      </c>
    </row>
    <row r="269" spans="1:11" x14ac:dyDescent="0.25">
      <c r="A269" s="42"/>
      <c r="B269" s="76" t="s">
        <v>16</v>
      </c>
      <c r="C269" s="93">
        <v>694.17</v>
      </c>
      <c r="D269" s="93">
        <v>35.979999999999997</v>
      </c>
      <c r="E269" s="93">
        <v>0.12</v>
      </c>
      <c r="F269" s="93">
        <v>1110.81</v>
      </c>
      <c r="G269" s="93">
        <v>24.24</v>
      </c>
      <c r="H269" s="93">
        <v>0.91</v>
      </c>
      <c r="I269" s="93">
        <v>1866.23</v>
      </c>
      <c r="J269" s="43"/>
      <c r="K269" s="54">
        <f>+F269/(F270+F281)</f>
        <v>0.17963110300395868</v>
      </c>
    </row>
    <row r="270" spans="1:11" x14ac:dyDescent="0.25">
      <c r="A270" s="42"/>
      <c r="B270" s="59" t="s">
        <v>17</v>
      </c>
      <c r="C270" s="94">
        <v>8261.7999999999993</v>
      </c>
      <c r="D270" s="94">
        <v>967.42</v>
      </c>
      <c r="E270" s="94">
        <v>15.94</v>
      </c>
      <c r="F270" s="94">
        <v>2593.12</v>
      </c>
      <c r="G270" s="94">
        <v>390.8</v>
      </c>
      <c r="H270" s="94">
        <v>118.23</v>
      </c>
      <c r="I270" s="94">
        <v>12347.3</v>
      </c>
      <c r="J270" s="61">
        <f>+F270/F275</f>
        <v>0.31154314246341974</v>
      </c>
      <c r="K270" s="48"/>
    </row>
    <row r="271" spans="1:11" x14ac:dyDescent="0.25">
      <c r="A271" s="42"/>
      <c r="B271" s="76" t="s">
        <v>21</v>
      </c>
      <c r="C271" s="93">
        <v>0</v>
      </c>
      <c r="D271" s="93">
        <v>0</v>
      </c>
      <c r="E271" s="93">
        <v>0</v>
      </c>
      <c r="F271" s="93">
        <v>504.39</v>
      </c>
      <c r="G271" s="93">
        <v>0</v>
      </c>
      <c r="H271" s="93">
        <v>0</v>
      </c>
      <c r="I271" s="93">
        <v>504.39</v>
      </c>
      <c r="J271" s="43"/>
      <c r="K271" s="48"/>
    </row>
    <row r="272" spans="1:11" x14ac:dyDescent="0.25">
      <c r="A272" s="42"/>
      <c r="B272" s="76" t="s">
        <v>22</v>
      </c>
      <c r="C272" s="93">
        <v>27.05</v>
      </c>
      <c r="D272" s="93">
        <v>0</v>
      </c>
      <c r="E272" s="93">
        <v>0</v>
      </c>
      <c r="F272" s="93">
        <v>738.43</v>
      </c>
      <c r="G272" s="93">
        <v>0.05</v>
      </c>
      <c r="H272" s="93">
        <v>0</v>
      </c>
      <c r="I272" s="93">
        <v>765.53</v>
      </c>
      <c r="J272" s="43"/>
      <c r="K272" s="48"/>
    </row>
    <row r="273" spans="1:13" x14ac:dyDescent="0.25">
      <c r="A273" s="42"/>
      <c r="B273" s="76" t="s">
        <v>23</v>
      </c>
      <c r="C273" s="93">
        <v>0</v>
      </c>
      <c r="D273" s="93">
        <v>0</v>
      </c>
      <c r="E273" s="93">
        <v>0</v>
      </c>
      <c r="F273" s="93">
        <v>3394.82</v>
      </c>
      <c r="G273" s="93">
        <v>0</v>
      </c>
      <c r="H273" s="93">
        <v>0</v>
      </c>
      <c r="I273" s="93">
        <v>3394.82</v>
      </c>
      <c r="J273" s="43"/>
      <c r="K273" s="48"/>
    </row>
    <row r="274" spans="1:13" x14ac:dyDescent="0.25">
      <c r="A274" s="42"/>
      <c r="B274" s="76" t="s">
        <v>24</v>
      </c>
      <c r="C274" s="93">
        <v>134.66</v>
      </c>
      <c r="D274" s="93">
        <v>10.28</v>
      </c>
      <c r="E274" s="93">
        <v>0</v>
      </c>
      <c r="F274" s="93">
        <v>1092.71</v>
      </c>
      <c r="G274" s="93">
        <v>6.94</v>
      </c>
      <c r="H274" s="93">
        <v>0</v>
      </c>
      <c r="I274" s="93">
        <v>1244.5899999999999</v>
      </c>
      <c r="J274" s="43"/>
      <c r="K274" s="48"/>
    </row>
    <row r="275" spans="1:13" ht="13" thickBot="1" x14ac:dyDescent="0.3">
      <c r="A275" s="42"/>
      <c r="B275" s="79" t="s">
        <v>19</v>
      </c>
      <c r="C275" s="80">
        <v>8423.51</v>
      </c>
      <c r="D275" s="80">
        <v>977.7</v>
      </c>
      <c r="E275" s="80">
        <v>15.94</v>
      </c>
      <c r="F275" s="80">
        <v>8323.4699999999993</v>
      </c>
      <c r="G275" s="80">
        <v>397.79</v>
      </c>
      <c r="H275" s="80">
        <v>118.23</v>
      </c>
      <c r="I275" s="80">
        <v>18256.63</v>
      </c>
      <c r="J275" s="43"/>
      <c r="K275" s="44" t="s">
        <v>42</v>
      </c>
      <c r="L275" s="70">
        <f>+C275</f>
        <v>8423.51</v>
      </c>
      <c r="M275" s="61">
        <f>+L275/(L275+L276)</f>
        <v>0.49573504174915672</v>
      </c>
    </row>
    <row r="276" spans="1:13" ht="13" thickTop="1" x14ac:dyDescent="0.25">
      <c r="A276" s="42"/>
      <c r="B276" s="47"/>
      <c r="C276" s="95">
        <v>0</v>
      </c>
      <c r="D276" s="95">
        <v>0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  <c r="J276" s="43"/>
      <c r="K276" s="44" t="s">
        <v>43</v>
      </c>
      <c r="L276" s="70">
        <f>+C287</f>
        <v>8568.4500000000007</v>
      </c>
      <c r="M276" s="61">
        <f>+L276/(L276+L275)</f>
        <v>0.50426495825084339</v>
      </c>
    </row>
    <row r="277" spans="1:13" ht="14.5" x14ac:dyDescent="0.25">
      <c r="A277" s="42" t="s">
        <v>44</v>
      </c>
      <c r="B277" s="76" t="s">
        <v>14</v>
      </c>
      <c r="C277" s="77">
        <v>1044.96</v>
      </c>
      <c r="D277" s="77">
        <v>112.25</v>
      </c>
      <c r="E277" s="77">
        <v>91.39</v>
      </c>
      <c r="F277" s="77">
        <v>656.68</v>
      </c>
      <c r="G277" s="77">
        <v>757.92</v>
      </c>
      <c r="H277" s="77">
        <v>488.26</v>
      </c>
      <c r="I277" s="77">
        <v>3151.47</v>
      </c>
      <c r="J277" s="43"/>
      <c r="K277" s="54">
        <f>+F277/(F281+F270)</f>
        <v>0.10619291572873812</v>
      </c>
    </row>
    <row r="278" spans="1:13" x14ac:dyDescent="0.25">
      <c r="A278" s="42"/>
      <c r="B278" s="76" t="s">
        <v>26</v>
      </c>
      <c r="C278" s="77">
        <v>1637.9</v>
      </c>
      <c r="D278" s="77">
        <v>160.28</v>
      </c>
      <c r="E278" s="77">
        <v>1004.2</v>
      </c>
      <c r="F278" s="77">
        <v>965.8</v>
      </c>
      <c r="G278" s="77">
        <v>0</v>
      </c>
      <c r="H278" s="77">
        <v>0</v>
      </c>
      <c r="I278" s="75">
        <v>3768.17</v>
      </c>
      <c r="J278" s="43"/>
      <c r="K278" s="54">
        <f>+(F278+F279)/(F281+F270)</f>
        <v>0.38918212631633414</v>
      </c>
    </row>
    <row r="279" spans="1:13" x14ac:dyDescent="0.25">
      <c r="A279" s="42"/>
      <c r="B279" s="76" t="s">
        <v>27</v>
      </c>
      <c r="C279" s="77">
        <v>3591.98</v>
      </c>
      <c r="D279" s="77">
        <v>262.89</v>
      </c>
      <c r="E279" s="77">
        <v>229.14</v>
      </c>
      <c r="F279" s="77">
        <v>1440.84</v>
      </c>
      <c r="G279" s="77">
        <v>0</v>
      </c>
      <c r="H279" s="77">
        <v>0</v>
      </c>
      <c r="I279" s="75">
        <v>5524.84</v>
      </c>
      <c r="J279" s="43"/>
      <c r="K279" s="54">
        <f>+F280/(F281+F270)</f>
        <v>8.5288429196098206E-2</v>
      </c>
    </row>
    <row r="280" spans="1:13" x14ac:dyDescent="0.25">
      <c r="A280" s="42"/>
      <c r="B280" s="76" t="s">
        <v>28</v>
      </c>
      <c r="C280" s="77">
        <v>1267.9100000000001</v>
      </c>
      <c r="D280" s="77">
        <v>77.02</v>
      </c>
      <c r="E280" s="77">
        <v>134.65</v>
      </c>
      <c r="F280" s="77">
        <v>527.41</v>
      </c>
      <c r="G280" s="77">
        <v>0</v>
      </c>
      <c r="H280" s="77">
        <v>0</v>
      </c>
      <c r="I280" s="77">
        <v>2006.99</v>
      </c>
      <c r="J280" s="43"/>
      <c r="K280" s="48"/>
    </row>
    <row r="281" spans="1:13" x14ac:dyDescent="0.25">
      <c r="A281" s="42"/>
      <c r="B281" s="59" t="s">
        <v>17</v>
      </c>
      <c r="C281" s="60">
        <v>7542.74</v>
      </c>
      <c r="D281" s="60">
        <v>612.44000000000005</v>
      </c>
      <c r="E281" s="60">
        <v>1459.39</v>
      </c>
      <c r="F281" s="60">
        <v>3590.72</v>
      </c>
      <c r="G281" s="60">
        <v>757.92</v>
      </c>
      <c r="H281" s="60">
        <v>488.26</v>
      </c>
      <c r="I281" s="60">
        <v>14451.47</v>
      </c>
      <c r="J281" s="61">
        <f>+F281/F287</f>
        <v>0.43068397853009083</v>
      </c>
      <c r="K281" s="78"/>
    </row>
    <row r="282" spans="1:13" x14ac:dyDescent="0.25">
      <c r="A282" s="42"/>
      <c r="B282" s="76" t="s">
        <v>30</v>
      </c>
      <c r="C282" s="77">
        <v>0</v>
      </c>
      <c r="D282" s="77">
        <v>0</v>
      </c>
      <c r="E282" s="77">
        <v>0</v>
      </c>
      <c r="F282" s="77">
        <v>2805.41</v>
      </c>
      <c r="G282" s="77">
        <v>0</v>
      </c>
      <c r="H282" s="77">
        <v>0</v>
      </c>
      <c r="I282" s="74">
        <v>2805.41</v>
      </c>
      <c r="J282" s="61">
        <f>+(F281+F270)/SUM(F275,F287)</f>
        <v>0.3711628308980644</v>
      </c>
      <c r="K282" s="48"/>
    </row>
    <row r="283" spans="1:13" x14ac:dyDescent="0.25">
      <c r="A283" s="42"/>
      <c r="B283" s="76" t="s">
        <v>31</v>
      </c>
      <c r="C283" s="77">
        <v>0</v>
      </c>
      <c r="D283" s="77">
        <v>0</v>
      </c>
      <c r="E283" s="77">
        <v>0</v>
      </c>
      <c r="F283" s="77">
        <v>798.55</v>
      </c>
      <c r="G283" s="77">
        <v>0</v>
      </c>
      <c r="H283" s="77">
        <v>0</v>
      </c>
      <c r="I283" s="74">
        <v>798.55</v>
      </c>
      <c r="J283" s="43"/>
      <c r="K283" s="48"/>
    </row>
    <row r="284" spans="1:13" x14ac:dyDescent="0.25">
      <c r="A284" s="42"/>
      <c r="B284" s="76" t="s">
        <v>23</v>
      </c>
      <c r="C284" s="77">
        <v>0</v>
      </c>
      <c r="D284" s="77">
        <v>0</v>
      </c>
      <c r="E284" s="77">
        <v>0</v>
      </c>
      <c r="F284" s="77">
        <v>241.8</v>
      </c>
      <c r="G284" s="77">
        <v>0</v>
      </c>
      <c r="H284" s="77">
        <v>0</v>
      </c>
      <c r="I284" s="74">
        <v>241.8</v>
      </c>
      <c r="J284" s="43"/>
      <c r="K284" s="48"/>
    </row>
    <row r="285" spans="1:13" x14ac:dyDescent="0.25">
      <c r="A285" s="42"/>
      <c r="B285" s="76" t="s">
        <v>32</v>
      </c>
      <c r="C285" s="77">
        <v>0</v>
      </c>
      <c r="D285" s="77">
        <v>0</v>
      </c>
      <c r="E285" s="77">
        <v>0</v>
      </c>
      <c r="F285" s="77">
        <v>486.66</v>
      </c>
      <c r="G285" s="77">
        <v>0</v>
      </c>
      <c r="H285" s="77">
        <v>0</v>
      </c>
      <c r="I285" s="74">
        <v>486.66</v>
      </c>
      <c r="J285" s="43"/>
      <c r="K285" s="48"/>
    </row>
    <row r="286" spans="1:13" x14ac:dyDescent="0.25">
      <c r="A286" s="42"/>
      <c r="B286" s="76" t="s">
        <v>24</v>
      </c>
      <c r="C286" s="77">
        <v>1025.71</v>
      </c>
      <c r="D286" s="77">
        <v>75.27</v>
      </c>
      <c r="E286" s="77">
        <v>159.28</v>
      </c>
      <c r="F286" s="77">
        <v>414.1</v>
      </c>
      <c r="G286" s="77">
        <v>0</v>
      </c>
      <c r="H286" s="77">
        <v>0</v>
      </c>
      <c r="I286" s="74">
        <v>1674.36</v>
      </c>
      <c r="J286" s="43"/>
      <c r="K286" s="48"/>
    </row>
    <row r="287" spans="1:13" ht="13" thickBot="1" x14ac:dyDescent="0.3">
      <c r="A287" s="42"/>
      <c r="B287" s="79" t="s">
        <v>19</v>
      </c>
      <c r="C287" s="80">
        <v>8568.4500000000007</v>
      </c>
      <c r="D287" s="80">
        <v>687.7</v>
      </c>
      <c r="E287" s="80">
        <v>1618.67</v>
      </c>
      <c r="F287" s="80">
        <v>8337.25</v>
      </c>
      <c r="G287" s="80">
        <v>757.92</v>
      </c>
      <c r="H287" s="80">
        <v>488.26</v>
      </c>
      <c r="I287" s="80">
        <v>20458.25</v>
      </c>
      <c r="J287" s="61"/>
      <c r="K287" s="48"/>
    </row>
    <row r="288" spans="1:13" ht="13" thickTop="1" x14ac:dyDescent="0.25">
      <c r="A288" s="42"/>
      <c r="B288" s="42"/>
      <c r="C288" s="53">
        <v>0</v>
      </c>
      <c r="D288" s="53">
        <v>0</v>
      </c>
      <c r="E288" s="53">
        <v>0</v>
      </c>
      <c r="F288" s="53">
        <v>0</v>
      </c>
      <c r="G288" s="53">
        <v>0</v>
      </c>
      <c r="H288" s="53">
        <v>0</v>
      </c>
      <c r="I288" s="53">
        <v>0</v>
      </c>
      <c r="J288" s="43"/>
      <c r="K288" s="48"/>
    </row>
    <row r="289" spans="1:11" ht="13" thickBot="1" x14ac:dyDescent="0.3">
      <c r="A289" s="42" t="s">
        <v>33</v>
      </c>
      <c r="B289" s="79" t="s">
        <v>34</v>
      </c>
      <c r="C289" s="97">
        <v>0</v>
      </c>
      <c r="D289" s="82">
        <v>52421.88</v>
      </c>
      <c r="E289" s="81">
        <v>11.6</v>
      </c>
      <c r="F289" s="81">
        <v>385.22</v>
      </c>
      <c r="G289" s="80">
        <v>0</v>
      </c>
      <c r="H289" s="81">
        <v>957.76</v>
      </c>
      <c r="I289" s="81">
        <v>53776.47</v>
      </c>
      <c r="J289" s="61">
        <f>+F289/I289</f>
        <v>7.1633560179758917E-3</v>
      </c>
      <c r="K289" s="48"/>
    </row>
    <row r="290" spans="1:11" ht="13" thickTop="1" x14ac:dyDescent="0.25">
      <c r="A290" s="42"/>
      <c r="B290" s="42"/>
      <c r="C290" s="53">
        <v>0</v>
      </c>
      <c r="D290" s="53">
        <v>0</v>
      </c>
      <c r="E290" s="53">
        <v>0</v>
      </c>
      <c r="F290" s="53">
        <v>0</v>
      </c>
      <c r="G290" s="53">
        <v>0</v>
      </c>
      <c r="H290" s="53">
        <v>0</v>
      </c>
      <c r="I290" s="53">
        <v>0</v>
      </c>
    </row>
    <row r="291" spans="1:11" x14ac:dyDescent="0.25">
      <c r="A291" s="56" t="s">
        <v>12</v>
      </c>
      <c r="B291" s="57" t="s">
        <v>14</v>
      </c>
      <c r="C291" s="53">
        <v>32339.29</v>
      </c>
      <c r="D291" s="53">
        <v>3427.73</v>
      </c>
      <c r="E291" s="53">
        <v>714.16</v>
      </c>
      <c r="F291" s="53">
        <v>3746.93</v>
      </c>
      <c r="G291" s="53">
        <v>1119.5999999999999</v>
      </c>
      <c r="H291" s="53">
        <v>1843.81</v>
      </c>
      <c r="I291" s="53">
        <v>43191.519999999997</v>
      </c>
      <c r="J291" s="43"/>
    </row>
    <row r="292" spans="1:11" x14ac:dyDescent="0.25">
      <c r="A292" s="56"/>
      <c r="B292" s="57" t="s">
        <v>15</v>
      </c>
      <c r="C292" s="53">
        <v>5258.86</v>
      </c>
      <c r="D292" s="53">
        <v>322.86</v>
      </c>
      <c r="E292" s="53">
        <v>84.2</v>
      </c>
      <c r="F292" s="53">
        <v>1183.6300000000001</v>
      </c>
      <c r="G292" s="53">
        <v>56.81</v>
      </c>
      <c r="H292" s="53">
        <v>385.41</v>
      </c>
      <c r="I292" s="53">
        <v>7291.76</v>
      </c>
      <c r="J292" s="43"/>
    </row>
    <row r="293" spans="1:11" x14ac:dyDescent="0.25">
      <c r="A293" s="56"/>
      <c r="B293" s="57" t="s">
        <v>16</v>
      </c>
      <c r="C293" s="53">
        <v>1216.79</v>
      </c>
      <c r="D293" s="53">
        <v>35.979999999999997</v>
      </c>
      <c r="E293" s="53">
        <v>0.12</v>
      </c>
      <c r="F293" s="53">
        <v>1583.31</v>
      </c>
      <c r="G293" s="53">
        <v>24.24</v>
      </c>
      <c r="H293" s="53">
        <v>0.91</v>
      </c>
      <c r="I293" s="53">
        <v>2861.34</v>
      </c>
      <c r="J293" s="43"/>
    </row>
    <row r="294" spans="1:11" x14ac:dyDescent="0.25">
      <c r="A294" s="56"/>
      <c r="B294" s="57" t="s">
        <v>35</v>
      </c>
      <c r="C294" s="53">
        <v>5229.87</v>
      </c>
      <c r="D294" s="53">
        <v>423.17</v>
      </c>
      <c r="E294" s="53">
        <v>1233.3399999999999</v>
      </c>
      <c r="F294" s="53">
        <v>2406.64</v>
      </c>
      <c r="G294" s="53">
        <v>0</v>
      </c>
      <c r="H294" s="53">
        <v>0</v>
      </c>
      <c r="I294" s="53">
        <v>9293.02</v>
      </c>
      <c r="J294" s="43"/>
    </row>
    <row r="295" spans="1:11" x14ac:dyDescent="0.25">
      <c r="A295" s="56"/>
      <c r="B295" s="57" t="s">
        <v>28</v>
      </c>
      <c r="C295" s="53">
        <v>1267.9100000000001</v>
      </c>
      <c r="D295" s="53">
        <v>77.02</v>
      </c>
      <c r="E295" s="53">
        <v>134.65</v>
      </c>
      <c r="F295" s="53">
        <v>527.41</v>
      </c>
      <c r="G295" s="53">
        <v>0</v>
      </c>
      <c r="H295" s="53">
        <v>0</v>
      </c>
      <c r="I295" s="53">
        <v>2006.99</v>
      </c>
      <c r="J295" s="43"/>
    </row>
    <row r="296" spans="1:11" x14ac:dyDescent="0.25">
      <c r="A296" s="56"/>
      <c r="B296" s="62" t="s">
        <v>17</v>
      </c>
      <c r="C296" s="63">
        <v>45312.71</v>
      </c>
      <c r="D296" s="63">
        <v>4286.76</v>
      </c>
      <c r="E296" s="63">
        <v>2166.4699999999998</v>
      </c>
      <c r="F296" s="63">
        <v>9447.91</v>
      </c>
      <c r="G296" s="63">
        <v>1200.6500000000001</v>
      </c>
      <c r="H296" s="63">
        <v>2230.12</v>
      </c>
      <c r="I296" s="63">
        <v>64644.63</v>
      </c>
      <c r="J296" s="43"/>
    </row>
    <row r="297" spans="1:11" x14ac:dyDescent="0.25">
      <c r="A297" s="56"/>
      <c r="B297" s="57" t="s">
        <v>21</v>
      </c>
      <c r="C297" s="53">
        <v>0</v>
      </c>
      <c r="D297" s="53">
        <v>0</v>
      </c>
      <c r="E297" s="53">
        <v>0</v>
      </c>
      <c r="F297" s="53">
        <v>504.39</v>
      </c>
      <c r="G297" s="53">
        <v>0</v>
      </c>
      <c r="H297" s="53">
        <v>0</v>
      </c>
      <c r="I297" s="53">
        <v>504.39</v>
      </c>
      <c r="J297" s="43"/>
    </row>
    <row r="298" spans="1:11" x14ac:dyDescent="0.25">
      <c r="A298" s="56"/>
      <c r="B298" s="57" t="s">
        <v>22</v>
      </c>
      <c r="C298" s="53">
        <v>27.05</v>
      </c>
      <c r="D298" s="53">
        <v>0</v>
      </c>
      <c r="E298" s="53">
        <v>0</v>
      </c>
      <c r="F298" s="53">
        <v>738.43</v>
      </c>
      <c r="G298" s="53">
        <v>0.05</v>
      </c>
      <c r="H298" s="53">
        <v>0</v>
      </c>
      <c r="I298" s="53">
        <v>765.53</v>
      </c>
      <c r="J298" s="43"/>
    </row>
    <row r="299" spans="1:11" x14ac:dyDescent="0.25">
      <c r="A299" s="56"/>
      <c r="B299" s="57" t="s">
        <v>18</v>
      </c>
      <c r="C299" s="53">
        <v>0</v>
      </c>
      <c r="D299" s="53">
        <v>0</v>
      </c>
      <c r="E299" s="53">
        <v>0</v>
      </c>
      <c r="F299" s="53">
        <v>10231.77</v>
      </c>
      <c r="G299" s="53">
        <v>0</v>
      </c>
      <c r="H299" s="53">
        <v>0</v>
      </c>
      <c r="I299" s="53">
        <v>10231.77</v>
      </c>
      <c r="J299" s="43"/>
    </row>
    <row r="300" spans="1:11" x14ac:dyDescent="0.25">
      <c r="A300" s="56"/>
      <c r="B300" s="57" t="s">
        <v>30</v>
      </c>
      <c r="C300" s="53">
        <v>0</v>
      </c>
      <c r="D300" s="53">
        <v>0</v>
      </c>
      <c r="E300" s="53">
        <v>0</v>
      </c>
      <c r="F300" s="53">
        <v>2805.41</v>
      </c>
      <c r="G300" s="53">
        <v>0</v>
      </c>
      <c r="H300" s="53">
        <v>0</v>
      </c>
      <c r="I300" s="53">
        <v>2805.41</v>
      </c>
      <c r="J300" s="43"/>
    </row>
    <row r="301" spans="1:11" x14ac:dyDescent="0.25">
      <c r="A301" s="56"/>
      <c r="B301" s="57" t="s">
        <v>31</v>
      </c>
      <c r="C301" s="53">
        <v>0</v>
      </c>
      <c r="D301" s="53">
        <v>0</v>
      </c>
      <c r="E301" s="53">
        <v>0</v>
      </c>
      <c r="F301" s="53">
        <v>798.55</v>
      </c>
      <c r="G301" s="53">
        <v>0</v>
      </c>
      <c r="H301" s="53">
        <v>0</v>
      </c>
      <c r="I301" s="53">
        <v>798.55</v>
      </c>
      <c r="J301" s="43"/>
    </row>
    <row r="302" spans="1:11" x14ac:dyDescent="0.25">
      <c r="A302" s="56"/>
      <c r="B302" s="57" t="s">
        <v>32</v>
      </c>
      <c r="C302" s="53">
        <v>0</v>
      </c>
      <c r="D302" s="53">
        <v>0</v>
      </c>
      <c r="E302" s="53">
        <v>0</v>
      </c>
      <c r="F302" s="53">
        <v>486.66</v>
      </c>
      <c r="G302" s="53">
        <v>0</v>
      </c>
      <c r="H302" s="53">
        <v>0</v>
      </c>
      <c r="I302" s="53">
        <v>486.66</v>
      </c>
      <c r="J302" s="43"/>
    </row>
    <row r="303" spans="1:11" x14ac:dyDescent="0.25">
      <c r="A303" s="56"/>
      <c r="B303" s="64" t="s">
        <v>24</v>
      </c>
      <c r="C303" s="65">
        <v>1160.3699999999999</v>
      </c>
      <c r="D303" s="65">
        <v>85.55</v>
      </c>
      <c r="E303" s="65">
        <v>159.28</v>
      </c>
      <c r="F303" s="65">
        <v>1506.81</v>
      </c>
      <c r="G303" s="65">
        <v>6.94</v>
      </c>
      <c r="H303" s="65">
        <v>0</v>
      </c>
      <c r="I303" s="65">
        <v>2918.95</v>
      </c>
      <c r="J303" s="43"/>
    </row>
    <row r="304" spans="1:11" x14ac:dyDescent="0.25">
      <c r="A304" s="56"/>
      <c r="B304" s="66" t="s">
        <v>33</v>
      </c>
      <c r="C304" s="67">
        <v>0</v>
      </c>
      <c r="D304" s="67">
        <v>52421.88</v>
      </c>
      <c r="E304" s="67">
        <v>11.6</v>
      </c>
      <c r="F304" s="67">
        <v>385.22</v>
      </c>
      <c r="G304" s="67">
        <v>0</v>
      </c>
      <c r="H304" s="67">
        <v>957.76</v>
      </c>
      <c r="I304" s="68">
        <v>53776.47</v>
      </c>
      <c r="J304" s="43"/>
    </row>
    <row r="305" spans="1:11" x14ac:dyDescent="0.25">
      <c r="A305" s="69"/>
      <c r="B305" s="57" t="s">
        <v>36</v>
      </c>
      <c r="C305" s="53">
        <v>1187.42</v>
      </c>
      <c r="D305" s="53">
        <v>52507.43</v>
      </c>
      <c r="E305" s="53">
        <v>170.89</v>
      </c>
      <c r="F305" s="53">
        <v>17457.240000000002</v>
      </c>
      <c r="G305" s="53">
        <v>6.99</v>
      </c>
      <c r="H305" s="53">
        <v>957.76</v>
      </c>
      <c r="I305" s="53">
        <v>72287.73</v>
      </c>
      <c r="J305" s="43"/>
    </row>
    <row r="306" spans="1:11" ht="13" thickBot="1" x14ac:dyDescent="0.3">
      <c r="A306" s="83"/>
      <c r="B306" s="84" t="s">
        <v>19</v>
      </c>
      <c r="C306" s="85">
        <v>46500.13</v>
      </c>
      <c r="D306" s="85">
        <v>56794.19</v>
      </c>
      <c r="E306" s="85">
        <v>2337.36</v>
      </c>
      <c r="F306" s="85">
        <v>26905.15</v>
      </c>
      <c r="G306" s="85">
        <v>1207.6400000000001</v>
      </c>
      <c r="H306" s="85">
        <v>3187.89</v>
      </c>
      <c r="I306" s="85">
        <v>136932.35999999999</v>
      </c>
      <c r="J306" s="43"/>
    </row>
    <row r="307" spans="1:11" ht="13.5" thickTop="1" thickBot="1" x14ac:dyDescent="0.3">
      <c r="A307" s="86"/>
      <c r="B307" s="86" t="s">
        <v>37</v>
      </c>
      <c r="C307" s="87">
        <v>46500.13</v>
      </c>
      <c r="D307" s="87">
        <v>4372.3100000000004</v>
      </c>
      <c r="E307" s="87">
        <v>2325.7600000000002</v>
      </c>
      <c r="F307" s="87">
        <v>26519.919999999998</v>
      </c>
      <c r="G307" s="87">
        <v>1207.6400000000001</v>
      </c>
      <c r="H307" s="87">
        <v>2230.12</v>
      </c>
      <c r="I307" s="87">
        <v>83155.89</v>
      </c>
    </row>
    <row r="308" spans="1:11" ht="13" thickTop="1" x14ac:dyDescent="0.25"/>
    <row r="309" spans="1:11" ht="13" thickBot="1" x14ac:dyDescent="0.3"/>
    <row r="310" spans="1:11" ht="13.5" thickBot="1" x14ac:dyDescent="0.35">
      <c r="A310" s="90"/>
      <c r="B310" s="91"/>
      <c r="C310" s="114">
        <v>2011</v>
      </c>
      <c r="D310" s="115"/>
      <c r="E310" s="115"/>
      <c r="F310" s="115"/>
      <c r="G310" s="115"/>
      <c r="H310" s="115"/>
      <c r="I310" s="116"/>
    </row>
    <row r="311" spans="1:11" x14ac:dyDescent="0.25">
      <c r="A311" s="42" t="s">
        <v>13</v>
      </c>
      <c r="B311" s="76" t="s">
        <v>14</v>
      </c>
      <c r="C311" s="77">
        <v>19717.07</v>
      </c>
      <c r="D311" s="77">
        <v>2187.0300000000002</v>
      </c>
      <c r="E311" s="77">
        <v>677.91</v>
      </c>
      <c r="F311" s="77">
        <v>1777.25</v>
      </c>
      <c r="G311" s="77">
        <v>51.93</v>
      </c>
      <c r="H311" s="77">
        <v>1283.3499999999999</v>
      </c>
      <c r="I311" s="77">
        <v>25694.560000000001</v>
      </c>
      <c r="K311" s="54">
        <f>+F311/F314</f>
        <v>0.59286922350727722</v>
      </c>
    </row>
    <row r="312" spans="1:11" x14ac:dyDescent="0.25">
      <c r="A312" s="42"/>
      <c r="B312" s="76" t="s">
        <v>15</v>
      </c>
      <c r="C312" s="77">
        <v>6208.44</v>
      </c>
      <c r="D312" s="77">
        <v>481.99</v>
      </c>
      <c r="E312" s="77">
        <v>50.22</v>
      </c>
      <c r="F312" s="77">
        <v>705.67</v>
      </c>
      <c r="G312" s="77">
        <v>0</v>
      </c>
      <c r="H312" s="77">
        <v>0</v>
      </c>
      <c r="I312" s="77">
        <v>7446.32</v>
      </c>
      <c r="K312" s="54">
        <f>+F312/F314</f>
        <v>0.2354030243085555</v>
      </c>
    </row>
    <row r="313" spans="1:11" ht="14.5" x14ac:dyDescent="0.35">
      <c r="A313" s="42"/>
      <c r="B313" s="76" t="s">
        <v>16</v>
      </c>
      <c r="C313" s="77">
        <v>630.01</v>
      </c>
      <c r="D313" s="77">
        <v>0</v>
      </c>
      <c r="E313" s="77">
        <v>0</v>
      </c>
      <c r="F313" s="92">
        <v>514.79</v>
      </c>
      <c r="G313" s="77">
        <v>0</v>
      </c>
      <c r="H313" s="77">
        <v>0</v>
      </c>
      <c r="I313" s="77">
        <v>1144.8</v>
      </c>
      <c r="K313" s="54">
        <f>+F313/F314</f>
        <v>0.17172775218416722</v>
      </c>
    </row>
    <row r="314" spans="1:11" x14ac:dyDescent="0.25">
      <c r="A314" s="42"/>
      <c r="B314" s="59" t="s">
        <v>17</v>
      </c>
      <c r="C314" s="60">
        <v>26555.52</v>
      </c>
      <c r="D314" s="60">
        <v>2669.02</v>
      </c>
      <c r="E314" s="60">
        <v>728.13</v>
      </c>
      <c r="F314" s="60">
        <v>2997.71</v>
      </c>
      <c r="G314" s="60">
        <v>51.93</v>
      </c>
      <c r="H314" s="60">
        <v>1283.3499999999999</v>
      </c>
      <c r="I314" s="60">
        <v>34285.68</v>
      </c>
      <c r="J314" s="61">
        <f>+F314/F316</f>
        <v>0.31243394790874124</v>
      </c>
      <c r="K314" s="48"/>
    </row>
    <row r="315" spans="1:11" x14ac:dyDescent="0.25">
      <c r="A315" s="42"/>
      <c r="B315" s="59" t="s">
        <v>18</v>
      </c>
      <c r="C315" s="77">
        <v>0</v>
      </c>
      <c r="D315" s="77">
        <v>0</v>
      </c>
      <c r="E315" s="77">
        <v>0</v>
      </c>
      <c r="F315" s="77">
        <v>6596.99</v>
      </c>
      <c r="G315" s="77">
        <v>0</v>
      </c>
      <c r="H315" s="77">
        <v>0</v>
      </c>
      <c r="I315" s="77">
        <v>6596.99</v>
      </c>
      <c r="J315" s="43"/>
      <c r="K315" s="48"/>
    </row>
    <row r="316" spans="1:11" ht="13" thickBot="1" x14ac:dyDescent="0.3">
      <c r="A316" s="42"/>
      <c r="B316" s="79" t="s">
        <v>19</v>
      </c>
      <c r="C316" s="81">
        <v>26555.52</v>
      </c>
      <c r="D316" s="81">
        <v>2669.02</v>
      </c>
      <c r="E316" s="81">
        <v>728.13</v>
      </c>
      <c r="F316" s="81">
        <v>9594.7000000000007</v>
      </c>
      <c r="G316" s="81">
        <v>51.93</v>
      </c>
      <c r="H316" s="81">
        <v>1283.3499999999999</v>
      </c>
      <c r="I316" s="81">
        <v>40882.67</v>
      </c>
      <c r="J316" s="43"/>
      <c r="K316" s="48"/>
    </row>
    <row r="317" spans="1:11" ht="13" thickTop="1" x14ac:dyDescent="0.25">
      <c r="A317" s="42"/>
      <c r="B317" s="47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43"/>
      <c r="K317" s="48"/>
    </row>
    <row r="318" spans="1:11" ht="14.5" x14ac:dyDescent="0.25">
      <c r="A318" s="42" t="s">
        <v>41</v>
      </c>
      <c r="B318" s="76" t="s">
        <v>14</v>
      </c>
      <c r="C318" s="93">
        <v>5435.93</v>
      </c>
      <c r="D318" s="93">
        <v>913.65</v>
      </c>
      <c r="E318" s="93">
        <v>23.41</v>
      </c>
      <c r="F318" s="93">
        <v>1175.21</v>
      </c>
      <c r="G318" s="93">
        <v>299.77</v>
      </c>
      <c r="H318" s="93">
        <v>101.29</v>
      </c>
      <c r="I318" s="93">
        <v>7949.26</v>
      </c>
      <c r="J318" s="43"/>
      <c r="K318" s="54">
        <f>+F318/(F321+F332)</f>
        <v>0.18450237219802751</v>
      </c>
    </row>
    <row r="319" spans="1:11" x14ac:dyDescent="0.25">
      <c r="A319" s="42"/>
      <c r="B319" s="76" t="s">
        <v>15</v>
      </c>
      <c r="C319" s="93">
        <v>1058.6199999999999</v>
      </c>
      <c r="D319" s="93">
        <v>94.07</v>
      </c>
      <c r="E319" s="93">
        <v>3.43</v>
      </c>
      <c r="F319" s="93">
        <v>290.52</v>
      </c>
      <c r="G319" s="93">
        <v>54.93</v>
      </c>
      <c r="H319" s="93">
        <v>10.46</v>
      </c>
      <c r="I319" s="93">
        <v>1512.04</v>
      </c>
      <c r="J319" s="43"/>
      <c r="K319" s="54">
        <f>+F319/(F321+F332)</f>
        <v>4.561025618482735E-2</v>
      </c>
    </row>
    <row r="320" spans="1:11" x14ac:dyDescent="0.25">
      <c r="A320" s="42"/>
      <c r="B320" s="76" t="s">
        <v>16</v>
      </c>
      <c r="C320" s="93">
        <v>595.03</v>
      </c>
      <c r="D320" s="93">
        <v>38.56</v>
      </c>
      <c r="E320" s="93">
        <v>0.21</v>
      </c>
      <c r="F320" s="93">
        <v>1099.1199999999999</v>
      </c>
      <c r="G320" s="93">
        <v>23.32</v>
      </c>
      <c r="H320" s="93">
        <v>0.86</v>
      </c>
      <c r="I320" s="93">
        <v>1757.1</v>
      </c>
      <c r="J320" s="43"/>
      <c r="K320" s="54">
        <f>+F320/(F321+F332)</f>
        <v>0.17255660463261543</v>
      </c>
    </row>
    <row r="321" spans="1:13" x14ac:dyDescent="0.25">
      <c r="A321" s="42"/>
      <c r="B321" s="59" t="s">
        <v>17</v>
      </c>
      <c r="C321" s="94">
        <v>7089.59</v>
      </c>
      <c r="D321" s="94">
        <v>1046.28</v>
      </c>
      <c r="E321" s="94">
        <v>27.05</v>
      </c>
      <c r="F321" s="94">
        <v>2564.85</v>
      </c>
      <c r="G321" s="94">
        <v>378.02</v>
      </c>
      <c r="H321" s="94">
        <v>112.62</v>
      </c>
      <c r="I321" s="94">
        <v>11218.4</v>
      </c>
      <c r="J321" s="61">
        <f>+F321/F326</f>
        <v>0.31164225022508807</v>
      </c>
      <c r="K321" s="48"/>
    </row>
    <row r="322" spans="1:13" x14ac:dyDescent="0.25">
      <c r="A322" s="42"/>
      <c r="B322" s="76" t="s">
        <v>21</v>
      </c>
      <c r="C322" s="93">
        <v>0</v>
      </c>
      <c r="D322" s="93">
        <v>0</v>
      </c>
      <c r="E322" s="93">
        <v>0</v>
      </c>
      <c r="F322" s="93">
        <v>496.84</v>
      </c>
      <c r="G322" s="93">
        <v>0</v>
      </c>
      <c r="H322" s="93">
        <v>0</v>
      </c>
      <c r="I322" s="93">
        <v>496.84</v>
      </c>
      <c r="J322" s="43"/>
      <c r="K322" s="48"/>
    </row>
    <row r="323" spans="1:13" x14ac:dyDescent="0.25">
      <c r="A323" s="42"/>
      <c r="B323" s="76" t="s">
        <v>22</v>
      </c>
      <c r="C323" s="93">
        <v>23.12</v>
      </c>
      <c r="D323" s="93">
        <v>0</v>
      </c>
      <c r="E323" s="93">
        <v>0</v>
      </c>
      <c r="F323" s="93">
        <v>731.93</v>
      </c>
      <c r="G323" s="93">
        <v>0.03</v>
      </c>
      <c r="H323" s="93">
        <v>0</v>
      </c>
      <c r="I323" s="93">
        <v>755.08</v>
      </c>
      <c r="J323" s="43"/>
      <c r="K323" s="48"/>
    </row>
    <row r="324" spans="1:13" x14ac:dyDescent="0.25">
      <c r="A324" s="42"/>
      <c r="B324" s="76" t="s">
        <v>23</v>
      </c>
      <c r="C324" s="93">
        <v>0</v>
      </c>
      <c r="D324" s="93">
        <v>0</v>
      </c>
      <c r="E324" s="93">
        <v>0</v>
      </c>
      <c r="F324" s="93">
        <v>3355.27</v>
      </c>
      <c r="G324" s="93">
        <v>0</v>
      </c>
      <c r="H324" s="93">
        <v>0</v>
      </c>
      <c r="I324" s="93">
        <v>3355.27</v>
      </c>
      <c r="J324" s="43"/>
      <c r="K324" s="48"/>
    </row>
    <row r="325" spans="1:13" x14ac:dyDescent="0.25">
      <c r="A325" s="42"/>
      <c r="B325" s="76" t="s">
        <v>24</v>
      </c>
      <c r="C325" s="93">
        <v>115.6</v>
      </c>
      <c r="D325" s="93">
        <v>10.94</v>
      </c>
      <c r="E325" s="93">
        <v>0</v>
      </c>
      <c r="F325" s="93">
        <v>1081.23</v>
      </c>
      <c r="G325" s="93">
        <v>6.72</v>
      </c>
      <c r="H325" s="93">
        <v>0</v>
      </c>
      <c r="I325" s="93">
        <v>1214.49</v>
      </c>
      <c r="J325" s="43"/>
      <c r="K325" s="48"/>
    </row>
    <row r="326" spans="1:13" ht="13" thickBot="1" x14ac:dyDescent="0.3">
      <c r="A326" s="42"/>
      <c r="B326" s="79" t="s">
        <v>19</v>
      </c>
      <c r="C326" s="80">
        <v>7228.31</v>
      </c>
      <c r="D326" s="80">
        <v>1057.22</v>
      </c>
      <c r="E326" s="80">
        <v>27.05</v>
      </c>
      <c r="F326" s="80">
        <v>8230.11</v>
      </c>
      <c r="G326" s="80">
        <v>384.77</v>
      </c>
      <c r="H326" s="80">
        <v>112.62</v>
      </c>
      <c r="I326" s="80">
        <v>17040.080000000002</v>
      </c>
      <c r="J326" s="43"/>
      <c r="K326" s="44" t="s">
        <v>42</v>
      </c>
      <c r="L326" s="70">
        <f>+C326</f>
        <v>7228.31</v>
      </c>
      <c r="M326" s="61">
        <f>+L326/(L326+L327)</f>
        <v>0.45250016276286203</v>
      </c>
    </row>
    <row r="327" spans="1:13" ht="13" thickTop="1" x14ac:dyDescent="0.25">
      <c r="A327" s="42"/>
      <c r="B327" s="47"/>
      <c r="C327" s="95">
        <v>0</v>
      </c>
      <c r="D327" s="95">
        <v>0</v>
      </c>
      <c r="E327" s="95">
        <v>0</v>
      </c>
      <c r="F327" s="95">
        <v>0</v>
      </c>
      <c r="G327" s="95">
        <v>0</v>
      </c>
      <c r="H327" s="95">
        <v>0</v>
      </c>
      <c r="I327" s="95">
        <v>0</v>
      </c>
      <c r="J327" s="43"/>
      <c r="K327" s="44" t="s">
        <v>43</v>
      </c>
      <c r="L327" s="70">
        <f>+C338</f>
        <v>8745.85</v>
      </c>
      <c r="M327" s="61">
        <f>+L327/(L327+L326)</f>
        <v>0.54749983723713802</v>
      </c>
    </row>
    <row r="328" spans="1:13" ht="14.5" x14ac:dyDescent="0.25">
      <c r="A328" s="42" t="s">
        <v>44</v>
      </c>
      <c r="B328" s="76" t="s">
        <v>14</v>
      </c>
      <c r="C328" s="77">
        <v>1032.6099999999999</v>
      </c>
      <c r="D328" s="77">
        <v>104.94</v>
      </c>
      <c r="E328" s="77">
        <v>96.69</v>
      </c>
      <c r="F328" s="77">
        <v>673.1</v>
      </c>
      <c r="G328" s="77">
        <v>769.35</v>
      </c>
      <c r="H328" s="77">
        <v>530.88</v>
      </c>
      <c r="I328" s="77">
        <v>3207.56</v>
      </c>
      <c r="J328" s="43"/>
      <c r="K328" s="54">
        <f>+F328/(F332+F321)</f>
        <v>0.10567349386619611</v>
      </c>
    </row>
    <row r="329" spans="1:13" x14ac:dyDescent="0.25">
      <c r="A329" s="42"/>
      <c r="B329" s="76" t="s">
        <v>26</v>
      </c>
      <c r="C329" s="77">
        <v>1755.41</v>
      </c>
      <c r="D329" s="77">
        <v>176.3</v>
      </c>
      <c r="E329" s="77">
        <v>964.02</v>
      </c>
      <c r="F329" s="77">
        <v>1127.95</v>
      </c>
      <c r="G329" s="77">
        <v>0</v>
      </c>
      <c r="H329" s="77">
        <v>0</v>
      </c>
      <c r="I329" s="75">
        <v>4023.68</v>
      </c>
      <c r="J329" s="43"/>
      <c r="K329" s="54">
        <f>+(F329+F330)/(F332+F321)</f>
        <v>0.40781082701950827</v>
      </c>
    </row>
    <row r="330" spans="1:13" x14ac:dyDescent="0.25">
      <c r="A330" s="42"/>
      <c r="B330" s="76" t="s">
        <v>27</v>
      </c>
      <c r="C330" s="77">
        <v>3609.03</v>
      </c>
      <c r="D330" s="77">
        <v>284.89</v>
      </c>
      <c r="E330" s="77">
        <v>239.21</v>
      </c>
      <c r="F330" s="77">
        <v>1469.65</v>
      </c>
      <c r="G330" s="77">
        <v>0</v>
      </c>
      <c r="H330" s="77">
        <v>0</v>
      </c>
      <c r="I330" s="75">
        <v>5602.78</v>
      </c>
      <c r="J330" s="43"/>
      <c r="K330" s="54">
        <f>+F331/(F332+F321)</f>
        <v>8.384644609882537E-2</v>
      </c>
    </row>
    <row r="331" spans="1:13" x14ac:dyDescent="0.25">
      <c r="A331" s="42"/>
      <c r="B331" s="76" t="s">
        <v>28</v>
      </c>
      <c r="C331" s="77">
        <v>1301.73</v>
      </c>
      <c r="D331" s="77">
        <v>88.2</v>
      </c>
      <c r="E331" s="77">
        <v>134.07</v>
      </c>
      <c r="F331" s="77">
        <v>534.07000000000005</v>
      </c>
      <c r="G331" s="77">
        <v>0</v>
      </c>
      <c r="H331" s="77">
        <v>0</v>
      </c>
      <c r="I331" s="77">
        <v>2058.06</v>
      </c>
      <c r="J331" s="43"/>
      <c r="K331" s="48"/>
    </row>
    <row r="332" spans="1:13" x14ac:dyDescent="0.25">
      <c r="A332" s="42"/>
      <c r="B332" s="59" t="s">
        <v>17</v>
      </c>
      <c r="C332" s="60">
        <v>7698.77</v>
      </c>
      <c r="D332" s="60">
        <v>654.33000000000004</v>
      </c>
      <c r="E332" s="60">
        <v>1433.98</v>
      </c>
      <c r="F332" s="60">
        <v>3804.77</v>
      </c>
      <c r="G332" s="60">
        <v>769.35</v>
      </c>
      <c r="H332" s="60">
        <v>530.88</v>
      </c>
      <c r="I332" s="60">
        <v>14892.08</v>
      </c>
      <c r="J332" s="61">
        <f>+F332/F338</f>
        <v>0.43864986822415036</v>
      </c>
      <c r="K332" s="78"/>
    </row>
    <row r="333" spans="1:13" x14ac:dyDescent="0.25">
      <c r="A333" s="42"/>
      <c r="B333" s="76" t="s">
        <v>30</v>
      </c>
      <c r="C333" s="77">
        <v>0</v>
      </c>
      <c r="D333" s="77">
        <v>0</v>
      </c>
      <c r="E333" s="77">
        <v>0</v>
      </c>
      <c r="F333" s="77">
        <v>2878.26</v>
      </c>
      <c r="G333" s="77">
        <v>0</v>
      </c>
      <c r="H333" s="77">
        <v>0</v>
      </c>
      <c r="I333" s="74">
        <v>2878.26</v>
      </c>
      <c r="J333" s="61">
        <f>+(F332+F321)/SUM(F326,F338)</f>
        <v>0.37681296597891734</v>
      </c>
      <c r="K333" s="48"/>
    </row>
    <row r="334" spans="1:13" x14ac:dyDescent="0.25">
      <c r="A334" s="42"/>
      <c r="B334" s="76" t="s">
        <v>31</v>
      </c>
      <c r="C334" s="77">
        <v>0</v>
      </c>
      <c r="D334" s="77">
        <v>0</v>
      </c>
      <c r="E334" s="77">
        <v>0</v>
      </c>
      <c r="F334" s="77">
        <v>810.9</v>
      </c>
      <c r="G334" s="77">
        <v>0</v>
      </c>
      <c r="H334" s="77">
        <v>0</v>
      </c>
      <c r="I334" s="74">
        <v>810.9</v>
      </c>
      <c r="J334" s="43"/>
      <c r="K334" s="48"/>
    </row>
    <row r="335" spans="1:13" x14ac:dyDescent="0.25">
      <c r="A335" s="42"/>
      <c r="B335" s="76" t="s">
        <v>23</v>
      </c>
      <c r="C335" s="77">
        <v>0</v>
      </c>
      <c r="D335" s="77">
        <v>0</v>
      </c>
      <c r="E335" s="77">
        <v>0</v>
      </c>
      <c r="F335" s="77">
        <v>248.56</v>
      </c>
      <c r="G335" s="77">
        <v>0</v>
      </c>
      <c r="H335" s="77">
        <v>0</v>
      </c>
      <c r="I335" s="74">
        <v>248.56</v>
      </c>
      <c r="J335" s="43"/>
      <c r="K335" s="48"/>
    </row>
    <row r="336" spans="1:13" x14ac:dyDescent="0.25">
      <c r="A336" s="42"/>
      <c r="B336" s="76" t="s">
        <v>32</v>
      </c>
      <c r="C336" s="77">
        <v>0</v>
      </c>
      <c r="D336" s="77">
        <v>0</v>
      </c>
      <c r="E336" s="77">
        <v>0</v>
      </c>
      <c r="F336" s="77">
        <v>492.69</v>
      </c>
      <c r="G336" s="77">
        <v>0</v>
      </c>
      <c r="H336" s="77">
        <v>0</v>
      </c>
      <c r="I336" s="74">
        <v>492.69</v>
      </c>
      <c r="J336" s="43"/>
      <c r="K336" s="48"/>
    </row>
    <row r="337" spans="1:11" x14ac:dyDescent="0.25">
      <c r="A337" s="42"/>
      <c r="B337" s="76" t="s">
        <v>24</v>
      </c>
      <c r="C337" s="77">
        <v>1047.08</v>
      </c>
      <c r="D337" s="77">
        <v>84.67</v>
      </c>
      <c r="E337" s="77">
        <v>157.84</v>
      </c>
      <c r="F337" s="77">
        <v>438.64</v>
      </c>
      <c r="G337" s="77">
        <v>0</v>
      </c>
      <c r="H337" s="77">
        <v>0</v>
      </c>
      <c r="I337" s="74">
        <v>1728.23</v>
      </c>
      <c r="J337" s="43"/>
      <c r="K337" s="48"/>
    </row>
    <row r="338" spans="1:11" ht="13" thickBot="1" x14ac:dyDescent="0.3">
      <c r="A338" s="42"/>
      <c r="B338" s="79" t="s">
        <v>19</v>
      </c>
      <c r="C338" s="80">
        <v>8745.85</v>
      </c>
      <c r="D338" s="80">
        <v>739.01</v>
      </c>
      <c r="E338" s="80">
        <v>1591.82</v>
      </c>
      <c r="F338" s="80">
        <v>8673.82</v>
      </c>
      <c r="G338" s="80">
        <v>769.35</v>
      </c>
      <c r="H338" s="80">
        <v>530.88</v>
      </c>
      <c r="I338" s="80">
        <v>21050.720000000001</v>
      </c>
      <c r="J338" s="61"/>
      <c r="K338" s="48"/>
    </row>
    <row r="339" spans="1:11" ht="13" thickTop="1" x14ac:dyDescent="0.25">
      <c r="A339" s="42"/>
      <c r="B339" s="42"/>
      <c r="C339" s="53">
        <v>0</v>
      </c>
      <c r="D339" s="53">
        <v>0</v>
      </c>
      <c r="E339" s="53">
        <v>0</v>
      </c>
      <c r="F339" s="53">
        <v>0</v>
      </c>
      <c r="G339" s="53">
        <v>0</v>
      </c>
      <c r="H339" s="53">
        <v>0</v>
      </c>
      <c r="I339" s="53">
        <v>0</v>
      </c>
      <c r="J339" s="43"/>
      <c r="K339" s="48"/>
    </row>
    <row r="340" spans="1:11" ht="13" thickBot="1" x14ac:dyDescent="0.3">
      <c r="A340" s="42" t="s">
        <v>33</v>
      </c>
      <c r="B340" s="79" t="s">
        <v>34</v>
      </c>
      <c r="C340" s="97">
        <v>0</v>
      </c>
      <c r="D340" s="82">
        <v>52992.94</v>
      </c>
      <c r="E340" s="81">
        <v>11.07</v>
      </c>
      <c r="F340" s="81">
        <v>361.6</v>
      </c>
      <c r="G340" s="80">
        <v>0</v>
      </c>
      <c r="H340" s="81">
        <v>1127.52</v>
      </c>
      <c r="I340" s="81">
        <v>54493.13</v>
      </c>
      <c r="J340" s="61">
        <f>+F340/I340</f>
        <v>6.6356988486438572E-3</v>
      </c>
      <c r="K340" s="48"/>
    </row>
    <row r="341" spans="1:11" ht="13" thickTop="1" x14ac:dyDescent="0.25">
      <c r="A341" s="42"/>
      <c r="B341" s="42"/>
      <c r="C341" s="53">
        <v>0</v>
      </c>
      <c r="D341" s="53">
        <v>0</v>
      </c>
      <c r="E341" s="53">
        <v>0</v>
      </c>
      <c r="F341" s="53">
        <v>0</v>
      </c>
      <c r="G341" s="53">
        <v>0</v>
      </c>
      <c r="H341" s="53">
        <v>0</v>
      </c>
      <c r="I341" s="53">
        <v>0</v>
      </c>
    </row>
    <row r="342" spans="1:11" x14ac:dyDescent="0.25">
      <c r="A342" s="56" t="s">
        <v>12</v>
      </c>
      <c r="B342" s="57" t="s">
        <v>14</v>
      </c>
      <c r="C342" s="53">
        <v>26185.61</v>
      </c>
      <c r="D342" s="53">
        <v>3205.62</v>
      </c>
      <c r="E342" s="53">
        <v>798.01</v>
      </c>
      <c r="F342" s="53">
        <v>3625.56</v>
      </c>
      <c r="G342" s="53">
        <v>1121.05</v>
      </c>
      <c r="H342" s="53">
        <v>1915.52</v>
      </c>
      <c r="I342" s="53">
        <v>36851.379999999997</v>
      </c>
      <c r="J342" s="43"/>
    </row>
    <row r="343" spans="1:11" x14ac:dyDescent="0.25">
      <c r="A343" s="56"/>
      <c r="B343" s="57" t="s">
        <v>15</v>
      </c>
      <c r="C343" s="53">
        <v>7267.06</v>
      </c>
      <c r="D343" s="53">
        <v>576.05999999999995</v>
      </c>
      <c r="E343" s="53">
        <v>53.65</v>
      </c>
      <c r="F343" s="53">
        <v>996.19</v>
      </c>
      <c r="G343" s="53">
        <v>54.93</v>
      </c>
      <c r="H343" s="53">
        <v>10.46</v>
      </c>
      <c r="I343" s="53">
        <v>8958.36</v>
      </c>
      <c r="J343" s="43"/>
    </row>
    <row r="344" spans="1:11" x14ac:dyDescent="0.25">
      <c r="A344" s="56"/>
      <c r="B344" s="57" t="s">
        <v>16</v>
      </c>
      <c r="C344" s="53">
        <v>1225.05</v>
      </c>
      <c r="D344" s="53">
        <v>38.56</v>
      </c>
      <c r="E344" s="53">
        <v>0.21</v>
      </c>
      <c r="F344" s="53">
        <v>1613.9</v>
      </c>
      <c r="G344" s="53">
        <v>23.32</v>
      </c>
      <c r="H344" s="53">
        <v>0.86</v>
      </c>
      <c r="I344" s="53">
        <v>2901.9</v>
      </c>
      <c r="J344" s="43"/>
    </row>
    <row r="345" spans="1:11" x14ac:dyDescent="0.25">
      <c r="A345" s="56"/>
      <c r="B345" s="57" t="s">
        <v>35</v>
      </c>
      <c r="C345" s="53">
        <v>5364.44</v>
      </c>
      <c r="D345" s="53">
        <v>461.19</v>
      </c>
      <c r="E345" s="53">
        <v>1203.23</v>
      </c>
      <c r="F345" s="53">
        <v>2597.6</v>
      </c>
      <c r="G345" s="53">
        <v>0</v>
      </c>
      <c r="H345" s="53">
        <v>0</v>
      </c>
      <c r="I345" s="53">
        <v>9626.4599999999991</v>
      </c>
      <c r="J345" s="43"/>
    </row>
    <row r="346" spans="1:11" x14ac:dyDescent="0.25">
      <c r="A346" s="56"/>
      <c r="B346" s="57" t="s">
        <v>28</v>
      </c>
      <c r="C346" s="53">
        <v>1301.73</v>
      </c>
      <c r="D346" s="53">
        <v>88.2</v>
      </c>
      <c r="E346" s="53">
        <v>134.07</v>
      </c>
      <c r="F346" s="53">
        <v>534.07000000000005</v>
      </c>
      <c r="G346" s="53">
        <v>0</v>
      </c>
      <c r="H346" s="53">
        <v>0</v>
      </c>
      <c r="I346" s="53">
        <v>2058.06</v>
      </c>
      <c r="J346" s="43"/>
    </row>
    <row r="347" spans="1:11" x14ac:dyDescent="0.25">
      <c r="A347" s="56"/>
      <c r="B347" s="62" t="s">
        <v>17</v>
      </c>
      <c r="C347" s="63">
        <v>41343.89</v>
      </c>
      <c r="D347" s="63">
        <v>4369.63</v>
      </c>
      <c r="E347" s="63">
        <v>2189.17</v>
      </c>
      <c r="F347" s="63">
        <v>9367.33</v>
      </c>
      <c r="G347" s="63">
        <v>1199.3</v>
      </c>
      <c r="H347" s="63">
        <v>1926.85</v>
      </c>
      <c r="I347" s="63">
        <v>60396.160000000003</v>
      </c>
      <c r="J347" s="43"/>
    </row>
    <row r="348" spans="1:11" x14ac:dyDescent="0.25">
      <c r="A348" s="56"/>
      <c r="B348" s="57" t="s">
        <v>21</v>
      </c>
      <c r="C348" s="53">
        <v>0</v>
      </c>
      <c r="D348" s="53">
        <v>0</v>
      </c>
      <c r="E348" s="53">
        <v>0</v>
      </c>
      <c r="F348" s="53">
        <v>496.84</v>
      </c>
      <c r="G348" s="53">
        <v>0</v>
      </c>
      <c r="H348" s="53">
        <v>0</v>
      </c>
      <c r="I348" s="53">
        <v>496.84</v>
      </c>
      <c r="J348" s="43"/>
    </row>
    <row r="349" spans="1:11" x14ac:dyDescent="0.25">
      <c r="A349" s="56"/>
      <c r="B349" s="57" t="s">
        <v>22</v>
      </c>
      <c r="C349" s="53">
        <v>23.12</v>
      </c>
      <c r="D349" s="53">
        <v>0</v>
      </c>
      <c r="E349" s="53">
        <v>0</v>
      </c>
      <c r="F349" s="53">
        <v>731.93</v>
      </c>
      <c r="G349" s="53">
        <v>0.03</v>
      </c>
      <c r="H349" s="53">
        <v>0</v>
      </c>
      <c r="I349" s="53">
        <v>755.08</v>
      </c>
      <c r="J349" s="43"/>
    </row>
    <row r="350" spans="1:11" x14ac:dyDescent="0.25">
      <c r="A350" s="56"/>
      <c r="B350" s="57" t="s">
        <v>18</v>
      </c>
      <c r="C350" s="53">
        <v>0</v>
      </c>
      <c r="D350" s="53">
        <v>0</v>
      </c>
      <c r="E350" s="53">
        <v>0</v>
      </c>
      <c r="F350" s="53">
        <v>10200.82</v>
      </c>
      <c r="G350" s="53">
        <v>0</v>
      </c>
      <c r="H350" s="53">
        <v>0</v>
      </c>
      <c r="I350" s="53">
        <v>10200.82</v>
      </c>
      <c r="J350" s="43"/>
    </row>
    <row r="351" spans="1:11" x14ac:dyDescent="0.25">
      <c r="A351" s="56"/>
      <c r="B351" s="57" t="s">
        <v>30</v>
      </c>
      <c r="C351" s="53">
        <v>0</v>
      </c>
      <c r="D351" s="53">
        <v>0</v>
      </c>
      <c r="E351" s="53">
        <v>0</v>
      </c>
      <c r="F351" s="53">
        <v>2878.26</v>
      </c>
      <c r="G351" s="53">
        <v>0</v>
      </c>
      <c r="H351" s="53">
        <v>0</v>
      </c>
      <c r="I351" s="53">
        <v>2878.26</v>
      </c>
      <c r="J351" s="43"/>
    </row>
    <row r="352" spans="1:11" x14ac:dyDescent="0.25">
      <c r="A352" s="56"/>
      <c r="B352" s="57" t="s">
        <v>31</v>
      </c>
      <c r="C352" s="53">
        <v>0</v>
      </c>
      <c r="D352" s="53">
        <v>0</v>
      </c>
      <c r="E352" s="53">
        <v>0</v>
      </c>
      <c r="F352" s="53">
        <v>810.9</v>
      </c>
      <c r="G352" s="53">
        <v>0</v>
      </c>
      <c r="H352" s="53">
        <v>0</v>
      </c>
      <c r="I352" s="53">
        <v>810.9</v>
      </c>
      <c r="J352" s="43"/>
    </row>
    <row r="353" spans="1:11" x14ac:dyDescent="0.25">
      <c r="A353" s="56"/>
      <c r="B353" s="57" t="s">
        <v>32</v>
      </c>
      <c r="C353" s="53">
        <v>0</v>
      </c>
      <c r="D353" s="53">
        <v>0</v>
      </c>
      <c r="E353" s="53">
        <v>0</v>
      </c>
      <c r="F353" s="53">
        <v>492.69</v>
      </c>
      <c r="G353" s="53">
        <v>0</v>
      </c>
      <c r="H353" s="53">
        <v>0</v>
      </c>
      <c r="I353" s="53">
        <v>492.69</v>
      </c>
      <c r="J353" s="43"/>
    </row>
    <row r="354" spans="1:11" x14ac:dyDescent="0.25">
      <c r="A354" s="56"/>
      <c r="B354" s="64" t="s">
        <v>24</v>
      </c>
      <c r="C354" s="65">
        <v>1162.67</v>
      </c>
      <c r="D354" s="65">
        <v>95.62</v>
      </c>
      <c r="E354" s="65">
        <v>157.84</v>
      </c>
      <c r="F354" s="65">
        <v>1519.86</v>
      </c>
      <c r="G354" s="65">
        <v>6.72</v>
      </c>
      <c r="H354" s="65">
        <v>0</v>
      </c>
      <c r="I354" s="65">
        <v>2942.71</v>
      </c>
      <c r="J354" s="43"/>
    </row>
    <row r="355" spans="1:11" x14ac:dyDescent="0.25">
      <c r="A355" s="56"/>
      <c r="B355" s="66" t="s">
        <v>33</v>
      </c>
      <c r="C355" s="67">
        <v>0</v>
      </c>
      <c r="D355" s="67">
        <v>52992.94</v>
      </c>
      <c r="E355" s="67">
        <v>11.07</v>
      </c>
      <c r="F355" s="67">
        <v>361.6</v>
      </c>
      <c r="G355" s="67">
        <v>0</v>
      </c>
      <c r="H355" s="67">
        <v>1127.52</v>
      </c>
      <c r="I355" s="68">
        <v>54493.13</v>
      </c>
      <c r="J355" s="43"/>
    </row>
    <row r="356" spans="1:11" x14ac:dyDescent="0.25">
      <c r="A356" s="69"/>
      <c r="B356" s="57" t="s">
        <v>36</v>
      </c>
      <c r="C356" s="53">
        <v>1185.8</v>
      </c>
      <c r="D356" s="53">
        <v>53088.56</v>
      </c>
      <c r="E356" s="53">
        <v>168.9</v>
      </c>
      <c r="F356" s="53">
        <v>17492.900000000001</v>
      </c>
      <c r="G356" s="53">
        <v>6.75</v>
      </c>
      <c r="H356" s="53">
        <v>1127.52</v>
      </c>
      <c r="I356" s="53">
        <v>73070.44</v>
      </c>
      <c r="J356" s="43"/>
    </row>
    <row r="357" spans="1:11" ht="13" thickBot="1" x14ac:dyDescent="0.3">
      <c r="A357" s="83"/>
      <c r="B357" s="84" t="s">
        <v>19</v>
      </c>
      <c r="C357" s="85">
        <v>42529.68</v>
      </c>
      <c r="D357" s="85">
        <v>57458.19</v>
      </c>
      <c r="E357" s="85">
        <v>2358.0700000000002</v>
      </c>
      <c r="F357" s="85">
        <v>26860.23</v>
      </c>
      <c r="G357" s="85">
        <v>1206.06</v>
      </c>
      <c r="H357" s="85">
        <v>3054.37</v>
      </c>
      <c r="I357" s="85">
        <v>133466.6</v>
      </c>
      <c r="J357" s="43"/>
    </row>
    <row r="358" spans="1:11" ht="13.5" thickTop="1" thickBot="1" x14ac:dyDescent="0.3">
      <c r="A358" s="86"/>
      <c r="B358" s="86" t="s">
        <v>37</v>
      </c>
      <c r="C358" s="87">
        <v>42529.68</v>
      </c>
      <c r="D358" s="87">
        <v>4465.25</v>
      </c>
      <c r="E358" s="87">
        <v>2347</v>
      </c>
      <c r="F358" s="87">
        <v>26498.63</v>
      </c>
      <c r="G358" s="87">
        <v>1206.06</v>
      </c>
      <c r="H358" s="87">
        <v>1926.85</v>
      </c>
      <c r="I358" s="87">
        <v>78973.47</v>
      </c>
    </row>
    <row r="359" spans="1:11" ht="13" thickTop="1" x14ac:dyDescent="0.25"/>
    <row r="360" spans="1:11" ht="13" thickBot="1" x14ac:dyDescent="0.3"/>
    <row r="361" spans="1:11" ht="13.5" thickBot="1" x14ac:dyDescent="0.35">
      <c r="A361" s="90"/>
      <c r="B361" s="91"/>
      <c r="C361" s="114">
        <v>2010</v>
      </c>
      <c r="D361" s="115"/>
      <c r="E361" s="115"/>
      <c r="F361" s="115"/>
      <c r="G361" s="115"/>
      <c r="H361" s="115"/>
      <c r="I361" s="116"/>
    </row>
    <row r="362" spans="1:11" x14ac:dyDescent="0.25">
      <c r="A362" s="42" t="s">
        <v>13</v>
      </c>
      <c r="B362" s="76" t="s">
        <v>14</v>
      </c>
      <c r="C362" s="77">
        <v>26924.080000000002</v>
      </c>
      <c r="D362" s="77">
        <v>2951.26</v>
      </c>
      <c r="E362" s="77">
        <v>725.93</v>
      </c>
      <c r="F362" s="77">
        <v>2525.6799999999998</v>
      </c>
      <c r="G362" s="77">
        <v>51.93</v>
      </c>
      <c r="H362" s="77">
        <v>1448.45</v>
      </c>
      <c r="I362" s="77">
        <v>34627.33</v>
      </c>
      <c r="K362" s="54">
        <f>+F362/F365</f>
        <v>0.69964403939112729</v>
      </c>
    </row>
    <row r="363" spans="1:11" x14ac:dyDescent="0.25">
      <c r="A363" s="42"/>
      <c r="B363" s="76" t="s">
        <v>15</v>
      </c>
      <c r="C363" s="77">
        <v>5971.67</v>
      </c>
      <c r="D363" s="77">
        <v>476.49</v>
      </c>
      <c r="E363" s="77">
        <v>39.4</v>
      </c>
      <c r="F363" s="77">
        <v>595.94000000000005</v>
      </c>
      <c r="G363" s="77">
        <v>0</v>
      </c>
      <c r="H363" s="77">
        <v>0</v>
      </c>
      <c r="I363" s="77">
        <v>7083.5</v>
      </c>
      <c r="K363" s="54">
        <f>+F363/F365</f>
        <v>0.16508261887283759</v>
      </c>
    </row>
    <row r="364" spans="1:11" ht="14.5" x14ac:dyDescent="0.35">
      <c r="A364" s="42"/>
      <c r="B364" s="76" t="s">
        <v>16</v>
      </c>
      <c r="C364" s="77">
        <v>603.42999999999995</v>
      </c>
      <c r="D364" s="77">
        <v>0</v>
      </c>
      <c r="E364" s="77">
        <v>0</v>
      </c>
      <c r="F364" s="92">
        <v>488.33</v>
      </c>
      <c r="G364" s="77">
        <v>0</v>
      </c>
      <c r="H364" s="77">
        <v>0</v>
      </c>
      <c r="I364" s="77">
        <v>1091.76</v>
      </c>
      <c r="K364" s="54">
        <f>+F364/F365</f>
        <v>0.13527334173603514</v>
      </c>
    </row>
    <row r="365" spans="1:11" x14ac:dyDescent="0.25">
      <c r="A365" s="42"/>
      <c r="B365" s="59" t="s">
        <v>17</v>
      </c>
      <c r="C365" s="60">
        <v>33499.18</v>
      </c>
      <c r="D365" s="60">
        <v>3427.74</v>
      </c>
      <c r="E365" s="60">
        <v>765.33</v>
      </c>
      <c r="F365" s="60">
        <v>3609.95</v>
      </c>
      <c r="G365" s="60">
        <v>51.93</v>
      </c>
      <c r="H365" s="60">
        <v>1448.45</v>
      </c>
      <c r="I365" s="60">
        <v>42802.59</v>
      </c>
      <c r="J365" s="61">
        <f>+F365/F367</f>
        <v>0.3533032352650447</v>
      </c>
      <c r="K365" s="48"/>
    </row>
    <row r="366" spans="1:11" x14ac:dyDescent="0.25">
      <c r="A366" s="42"/>
      <c r="B366" s="59" t="s">
        <v>18</v>
      </c>
      <c r="C366" s="77">
        <v>0</v>
      </c>
      <c r="D366" s="77">
        <v>0</v>
      </c>
      <c r="E366" s="77">
        <v>0</v>
      </c>
      <c r="F366" s="77">
        <v>6607.76</v>
      </c>
      <c r="G366" s="77">
        <v>0</v>
      </c>
      <c r="H366" s="77">
        <v>0</v>
      </c>
      <c r="I366" s="77">
        <v>6607.76</v>
      </c>
      <c r="J366" s="43"/>
      <c r="K366" s="48"/>
    </row>
    <row r="367" spans="1:11" ht="13" thickBot="1" x14ac:dyDescent="0.3">
      <c r="A367" s="42"/>
      <c r="B367" s="79" t="s">
        <v>19</v>
      </c>
      <c r="C367" s="81">
        <v>33499.18</v>
      </c>
      <c r="D367" s="81">
        <v>3427.74</v>
      </c>
      <c r="E367" s="81">
        <v>765.33</v>
      </c>
      <c r="F367" s="81">
        <v>10217.709999999999</v>
      </c>
      <c r="G367" s="81">
        <v>51.93</v>
      </c>
      <c r="H367" s="81">
        <v>1448.45</v>
      </c>
      <c r="I367" s="81">
        <v>49410.35</v>
      </c>
      <c r="J367" s="43"/>
      <c r="K367" s="48"/>
    </row>
    <row r="368" spans="1:11" ht="13" thickTop="1" x14ac:dyDescent="0.25">
      <c r="A368" s="42"/>
      <c r="B368" s="47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43"/>
      <c r="K368" s="48"/>
    </row>
    <row r="369" spans="1:13" ht="14.5" x14ac:dyDescent="0.25">
      <c r="A369" s="42" t="s">
        <v>41</v>
      </c>
      <c r="B369" s="76" t="s">
        <v>14</v>
      </c>
      <c r="C369" s="93">
        <v>6487.13</v>
      </c>
      <c r="D369" s="93">
        <v>815.22</v>
      </c>
      <c r="E369" s="93">
        <v>23.48</v>
      </c>
      <c r="F369" s="93">
        <v>1194.75</v>
      </c>
      <c r="G369" s="93">
        <v>305.31</v>
      </c>
      <c r="H369" s="93">
        <v>107.21</v>
      </c>
      <c r="I369" s="93">
        <v>8933.1</v>
      </c>
      <c r="J369" s="43"/>
      <c r="K369" s="54">
        <f>+F369/(F372+F383)</f>
        <v>0.1844313540248409</v>
      </c>
    </row>
    <row r="370" spans="1:13" x14ac:dyDescent="0.25">
      <c r="A370" s="42"/>
      <c r="B370" s="76" t="s">
        <v>15</v>
      </c>
      <c r="C370" s="93">
        <v>1261.3499999999999</v>
      </c>
      <c r="D370" s="93">
        <v>85.22</v>
      </c>
      <c r="E370" s="93">
        <v>2.96</v>
      </c>
      <c r="F370" s="93">
        <v>296.24</v>
      </c>
      <c r="G370" s="93">
        <v>56.05</v>
      </c>
      <c r="H370" s="93">
        <v>10.5</v>
      </c>
      <c r="I370" s="93">
        <v>1712.31</v>
      </c>
      <c r="J370" s="43"/>
      <c r="K370" s="54">
        <f>+F370/(F372+F383)</f>
        <v>4.5730022445129838E-2</v>
      </c>
    </row>
    <row r="371" spans="1:13" x14ac:dyDescent="0.25">
      <c r="A371" s="42"/>
      <c r="B371" s="76" t="s">
        <v>16</v>
      </c>
      <c r="C371" s="93">
        <v>704.64</v>
      </c>
      <c r="D371" s="93">
        <v>34.72</v>
      </c>
      <c r="E371" s="93">
        <v>0.2</v>
      </c>
      <c r="F371" s="93">
        <v>1117.1300000000001</v>
      </c>
      <c r="G371" s="93">
        <v>24.04</v>
      </c>
      <c r="H371" s="93">
        <v>0.91</v>
      </c>
      <c r="I371" s="93">
        <v>1881.64</v>
      </c>
      <c r="J371" s="43"/>
      <c r="K371" s="54">
        <f>+F371/(F372+F383)</f>
        <v>0.17244929777925971</v>
      </c>
    </row>
    <row r="372" spans="1:13" x14ac:dyDescent="0.25">
      <c r="A372" s="42"/>
      <c r="B372" s="59" t="s">
        <v>17</v>
      </c>
      <c r="C372" s="94">
        <v>8453.11</v>
      </c>
      <c r="D372" s="94">
        <v>935.16</v>
      </c>
      <c r="E372" s="94">
        <v>26.65</v>
      </c>
      <c r="F372" s="94">
        <v>2608.12</v>
      </c>
      <c r="G372" s="94">
        <v>385.39</v>
      </c>
      <c r="H372" s="94">
        <v>118.61</v>
      </c>
      <c r="I372" s="94">
        <v>12527.05</v>
      </c>
      <c r="J372" s="61">
        <f>+F372/F377</f>
        <v>0.31151178984432293</v>
      </c>
      <c r="K372" s="48"/>
    </row>
    <row r="373" spans="1:13" x14ac:dyDescent="0.25">
      <c r="A373" s="42"/>
      <c r="B373" s="76" t="s">
        <v>21</v>
      </c>
      <c r="C373" s="93">
        <v>0</v>
      </c>
      <c r="D373" s="93">
        <v>0</v>
      </c>
      <c r="E373" s="93">
        <v>0</v>
      </c>
      <c r="F373" s="93">
        <v>507.92</v>
      </c>
      <c r="G373" s="93">
        <v>0</v>
      </c>
      <c r="H373" s="93">
        <v>0</v>
      </c>
      <c r="I373" s="93">
        <v>507.92</v>
      </c>
      <c r="J373" s="43"/>
      <c r="K373" s="48"/>
    </row>
    <row r="374" spans="1:13" x14ac:dyDescent="0.25">
      <c r="A374" s="42"/>
      <c r="B374" s="76" t="s">
        <v>22</v>
      </c>
      <c r="C374" s="93">
        <v>26.88</v>
      </c>
      <c r="D374" s="93">
        <v>0</v>
      </c>
      <c r="E374" s="93">
        <v>0</v>
      </c>
      <c r="F374" s="93">
        <v>742.26</v>
      </c>
      <c r="G374" s="93">
        <v>7.0000000000000007E-2</v>
      </c>
      <c r="H374" s="93">
        <v>0</v>
      </c>
      <c r="I374" s="93">
        <v>769.2</v>
      </c>
      <c r="J374" s="43"/>
      <c r="K374" s="48"/>
    </row>
    <row r="375" spans="1:13" x14ac:dyDescent="0.25">
      <c r="A375" s="42"/>
      <c r="B375" s="76" t="s">
        <v>23</v>
      </c>
      <c r="C375" s="93">
        <v>0</v>
      </c>
      <c r="D375" s="93">
        <v>0</v>
      </c>
      <c r="E375" s="93">
        <v>0</v>
      </c>
      <c r="F375" s="93">
        <v>3415.25</v>
      </c>
      <c r="G375" s="93">
        <v>0</v>
      </c>
      <c r="H375" s="93">
        <v>0</v>
      </c>
      <c r="I375" s="93">
        <v>3415.25</v>
      </c>
      <c r="J375" s="43"/>
      <c r="K375" s="48"/>
    </row>
    <row r="376" spans="1:13" x14ac:dyDescent="0.25">
      <c r="A376" s="42"/>
      <c r="B376" s="76" t="s">
        <v>24</v>
      </c>
      <c r="C376" s="93">
        <v>138.15</v>
      </c>
      <c r="D376" s="93">
        <v>9.91</v>
      </c>
      <c r="E376" s="93">
        <v>0</v>
      </c>
      <c r="F376" s="93">
        <v>1098.9100000000001</v>
      </c>
      <c r="G376" s="93">
        <v>6.84</v>
      </c>
      <c r="H376" s="93">
        <v>0</v>
      </c>
      <c r="I376" s="93">
        <v>1253.81</v>
      </c>
      <c r="J376" s="43"/>
      <c r="K376" s="48"/>
    </row>
    <row r="377" spans="1:13" ht="13" thickBot="1" x14ac:dyDescent="0.3">
      <c r="A377" s="42"/>
      <c r="B377" s="79" t="s">
        <v>19</v>
      </c>
      <c r="C377" s="80">
        <v>8618.14</v>
      </c>
      <c r="D377" s="80">
        <v>945.08</v>
      </c>
      <c r="E377" s="80">
        <v>26.65</v>
      </c>
      <c r="F377" s="80">
        <v>8372.4599999999991</v>
      </c>
      <c r="G377" s="80">
        <v>392.3</v>
      </c>
      <c r="H377" s="80">
        <v>118.61</v>
      </c>
      <c r="I377" s="80">
        <v>18473.240000000002</v>
      </c>
      <c r="J377" s="43"/>
      <c r="K377" s="44" t="s">
        <v>42</v>
      </c>
      <c r="L377" s="70">
        <f>+C377</f>
        <v>8618.14</v>
      </c>
      <c r="M377" s="61">
        <f>+L377/(L377+L378)</f>
        <v>0.48547212495662473</v>
      </c>
    </row>
    <row r="378" spans="1:13" ht="13" thickTop="1" x14ac:dyDescent="0.25">
      <c r="A378" s="42"/>
      <c r="B378" s="47"/>
      <c r="C378" s="95">
        <v>0</v>
      </c>
      <c r="D378" s="95">
        <v>0</v>
      </c>
      <c r="E378" s="95">
        <v>0</v>
      </c>
      <c r="F378" s="95">
        <v>0</v>
      </c>
      <c r="G378" s="95">
        <v>0</v>
      </c>
      <c r="H378" s="95">
        <v>0</v>
      </c>
      <c r="I378" s="95">
        <v>0</v>
      </c>
      <c r="J378" s="43"/>
      <c r="K378" s="44" t="s">
        <v>43</v>
      </c>
      <c r="L378" s="70">
        <f>+C389</f>
        <v>9133.94</v>
      </c>
      <c r="M378" s="61">
        <f>+L378/(L378+L377)</f>
        <v>0.51452787504337516</v>
      </c>
    </row>
    <row r="379" spans="1:13" ht="14.5" x14ac:dyDescent="0.25">
      <c r="A379" s="42" t="s">
        <v>44</v>
      </c>
      <c r="B379" s="76" t="s">
        <v>14</v>
      </c>
      <c r="C379" s="77">
        <v>1017.95</v>
      </c>
      <c r="D379" s="77">
        <v>110.89</v>
      </c>
      <c r="E379" s="77">
        <v>116.01</v>
      </c>
      <c r="F379" s="77">
        <v>694.86</v>
      </c>
      <c r="G379" s="77">
        <v>822.15</v>
      </c>
      <c r="H379" s="77">
        <v>471.9</v>
      </c>
      <c r="I379" s="77">
        <v>3233.76</v>
      </c>
      <c r="J379" s="43"/>
      <c r="K379" s="54">
        <f>+F379/(F383+F372)</f>
        <v>0.10726425667101984</v>
      </c>
    </row>
    <row r="380" spans="1:13" x14ac:dyDescent="0.25">
      <c r="A380" s="42"/>
      <c r="B380" s="76" t="s">
        <v>26</v>
      </c>
      <c r="C380" s="77">
        <v>1910.79</v>
      </c>
      <c r="D380" s="77">
        <v>213.52</v>
      </c>
      <c r="E380" s="77">
        <v>1047.7</v>
      </c>
      <c r="F380" s="77">
        <v>1126.33</v>
      </c>
      <c r="G380" s="77">
        <v>0</v>
      </c>
      <c r="H380" s="77">
        <v>0</v>
      </c>
      <c r="I380" s="75">
        <v>4298.34</v>
      </c>
      <c r="J380" s="43"/>
      <c r="K380" s="54">
        <f>+(F380+F381)/(F383+F372)</f>
        <v>0.40675082818515523</v>
      </c>
    </row>
    <row r="381" spans="1:13" x14ac:dyDescent="0.25">
      <c r="A381" s="42"/>
      <c r="B381" s="76" t="s">
        <v>27</v>
      </c>
      <c r="C381" s="77">
        <v>3706.78</v>
      </c>
      <c r="D381" s="77">
        <v>368.12</v>
      </c>
      <c r="E381" s="77">
        <v>289.22000000000003</v>
      </c>
      <c r="F381" s="77">
        <v>1508.61</v>
      </c>
      <c r="G381" s="77">
        <v>0</v>
      </c>
      <c r="H381" s="77">
        <v>0</v>
      </c>
      <c r="I381" s="75">
        <v>5872.73</v>
      </c>
      <c r="J381" s="43"/>
      <c r="K381" s="54">
        <f>+F382/(F383+F372)</f>
        <v>8.3374240894594331E-2</v>
      </c>
    </row>
    <row r="382" spans="1:13" x14ac:dyDescent="0.25">
      <c r="A382" s="42"/>
      <c r="B382" s="76" t="s">
        <v>28</v>
      </c>
      <c r="C382" s="77">
        <v>1394.41</v>
      </c>
      <c r="D382" s="77">
        <v>130.94</v>
      </c>
      <c r="E382" s="77">
        <v>157.49</v>
      </c>
      <c r="F382" s="77">
        <v>540.1</v>
      </c>
      <c r="G382" s="77">
        <v>0</v>
      </c>
      <c r="H382" s="77">
        <v>0</v>
      </c>
      <c r="I382" s="77">
        <v>2222.94</v>
      </c>
      <c r="J382" s="43"/>
      <c r="K382" s="48"/>
    </row>
    <row r="383" spans="1:13" x14ac:dyDescent="0.25">
      <c r="A383" s="42"/>
      <c r="B383" s="59" t="s">
        <v>17</v>
      </c>
      <c r="C383" s="60">
        <v>8029.93</v>
      </c>
      <c r="D383" s="60">
        <v>823.47</v>
      </c>
      <c r="E383" s="60">
        <v>1610.42</v>
      </c>
      <c r="F383" s="60">
        <v>3869.9</v>
      </c>
      <c r="G383" s="60">
        <v>822.15</v>
      </c>
      <c r="H383" s="60">
        <v>471.9</v>
      </c>
      <c r="I383" s="60">
        <v>15627.77</v>
      </c>
      <c r="J383" s="61">
        <f>+F383/F389</f>
        <v>0.43731537920856306</v>
      </c>
      <c r="K383" s="78"/>
    </row>
    <row r="384" spans="1:13" x14ac:dyDescent="0.25">
      <c r="A384" s="42"/>
      <c r="B384" s="76" t="s">
        <v>30</v>
      </c>
      <c r="C384" s="77">
        <v>0</v>
      </c>
      <c r="D384" s="77">
        <v>0</v>
      </c>
      <c r="E384" s="77">
        <v>0</v>
      </c>
      <c r="F384" s="77">
        <v>2939.96</v>
      </c>
      <c r="G384" s="77">
        <v>0</v>
      </c>
      <c r="H384" s="77">
        <v>0</v>
      </c>
      <c r="I384" s="74">
        <v>2939.96</v>
      </c>
      <c r="J384" s="61">
        <f>+(F383+F372)/SUM(F377,F389)</f>
        <v>0.37615493958777541</v>
      </c>
      <c r="K384" s="48"/>
    </row>
    <row r="385" spans="1:11" x14ac:dyDescent="0.25">
      <c r="A385" s="42"/>
      <c r="B385" s="76" t="s">
        <v>31</v>
      </c>
      <c r="C385" s="77">
        <v>0</v>
      </c>
      <c r="D385" s="77">
        <v>0</v>
      </c>
      <c r="E385" s="77">
        <v>0</v>
      </c>
      <c r="F385" s="77">
        <v>828.56</v>
      </c>
      <c r="G385" s="77">
        <v>0</v>
      </c>
      <c r="H385" s="77">
        <v>0</v>
      </c>
      <c r="I385" s="74">
        <v>828.56</v>
      </c>
      <c r="J385" s="43"/>
      <c r="K385" s="48"/>
    </row>
    <row r="386" spans="1:11" x14ac:dyDescent="0.25">
      <c r="A386" s="42"/>
      <c r="B386" s="76" t="s">
        <v>23</v>
      </c>
      <c r="C386" s="77">
        <v>0</v>
      </c>
      <c r="D386" s="77">
        <v>0</v>
      </c>
      <c r="E386" s="77">
        <v>0</v>
      </c>
      <c r="F386" s="77">
        <v>258.52999999999997</v>
      </c>
      <c r="G386" s="77">
        <v>0</v>
      </c>
      <c r="H386" s="77">
        <v>0</v>
      </c>
      <c r="I386" s="74">
        <v>258.52999999999997</v>
      </c>
      <c r="J386" s="43"/>
      <c r="K386" s="48"/>
    </row>
    <row r="387" spans="1:11" x14ac:dyDescent="0.25">
      <c r="A387" s="42"/>
      <c r="B387" s="76" t="s">
        <v>32</v>
      </c>
      <c r="C387" s="77">
        <v>0</v>
      </c>
      <c r="D387" s="77">
        <v>0</v>
      </c>
      <c r="E387" s="77">
        <v>0</v>
      </c>
      <c r="F387" s="77">
        <v>508.03</v>
      </c>
      <c r="G387" s="77">
        <v>0</v>
      </c>
      <c r="H387" s="77">
        <v>0</v>
      </c>
      <c r="I387" s="74">
        <v>508.03</v>
      </c>
      <c r="J387" s="43"/>
      <c r="K387" s="48"/>
    </row>
    <row r="388" spans="1:11" x14ac:dyDescent="0.25">
      <c r="A388" s="42"/>
      <c r="B388" s="76" t="s">
        <v>24</v>
      </c>
      <c r="C388" s="77">
        <v>1104.01</v>
      </c>
      <c r="D388" s="77">
        <v>115.6</v>
      </c>
      <c r="E388" s="77">
        <v>181.4</v>
      </c>
      <c r="F388" s="77">
        <v>444.25</v>
      </c>
      <c r="G388" s="77">
        <v>0</v>
      </c>
      <c r="H388" s="77">
        <v>0</v>
      </c>
      <c r="I388" s="74">
        <v>1845.26</v>
      </c>
      <c r="J388" s="43"/>
      <c r="K388" s="48"/>
    </row>
    <row r="389" spans="1:11" ht="13" thickBot="1" x14ac:dyDescent="0.3">
      <c r="A389" s="42"/>
      <c r="B389" s="79" t="s">
        <v>19</v>
      </c>
      <c r="C389" s="80">
        <v>9133.94</v>
      </c>
      <c r="D389" s="80">
        <v>939.07</v>
      </c>
      <c r="E389" s="80">
        <v>1791.83</v>
      </c>
      <c r="F389" s="80">
        <v>8849.2199999999993</v>
      </c>
      <c r="G389" s="80">
        <v>822.15</v>
      </c>
      <c r="H389" s="80">
        <v>471.9</v>
      </c>
      <c r="I389" s="80">
        <v>22008.1</v>
      </c>
      <c r="J389" s="61"/>
      <c r="K389" s="48"/>
    </row>
    <row r="390" spans="1:11" ht="13" thickTop="1" x14ac:dyDescent="0.25">
      <c r="A390" s="42"/>
      <c r="B390" s="42"/>
      <c r="C390" s="53">
        <v>0</v>
      </c>
      <c r="D390" s="53">
        <v>0</v>
      </c>
      <c r="E390" s="53">
        <v>0</v>
      </c>
      <c r="F390" s="53">
        <v>0</v>
      </c>
      <c r="G390" s="53">
        <v>0</v>
      </c>
      <c r="H390" s="53">
        <v>0</v>
      </c>
      <c r="I390" s="53">
        <v>0</v>
      </c>
      <c r="J390" s="43"/>
      <c r="K390" s="48"/>
    </row>
    <row r="391" spans="1:11" ht="13" thickBot="1" x14ac:dyDescent="0.3">
      <c r="A391" s="42" t="s">
        <v>33</v>
      </c>
      <c r="B391" s="79" t="s">
        <v>34</v>
      </c>
      <c r="C391" s="97">
        <v>0</v>
      </c>
      <c r="D391" s="82">
        <v>53055.02</v>
      </c>
      <c r="E391" s="81">
        <v>13.61</v>
      </c>
      <c r="F391" s="81">
        <v>349.74</v>
      </c>
      <c r="G391" s="80">
        <v>0</v>
      </c>
      <c r="H391" s="81">
        <v>1217.57</v>
      </c>
      <c r="I391" s="81">
        <v>54635.94</v>
      </c>
      <c r="J391" s="61">
        <f>+F391/I391</f>
        <v>6.4012809150899574E-3</v>
      </c>
      <c r="K391" s="48"/>
    </row>
    <row r="392" spans="1:11" ht="13" thickTop="1" x14ac:dyDescent="0.25">
      <c r="A392" s="42"/>
      <c r="B392" s="42"/>
      <c r="C392" s="53">
        <v>0</v>
      </c>
      <c r="D392" s="53">
        <v>0</v>
      </c>
      <c r="E392" s="53">
        <v>0</v>
      </c>
      <c r="F392" s="53">
        <v>0</v>
      </c>
      <c r="G392" s="53">
        <v>0</v>
      </c>
      <c r="H392" s="53">
        <v>0</v>
      </c>
      <c r="I392" s="53">
        <v>0</v>
      </c>
    </row>
    <row r="393" spans="1:11" x14ac:dyDescent="0.25">
      <c r="A393" s="56" t="s">
        <v>12</v>
      </c>
      <c r="B393" s="57" t="s">
        <v>14</v>
      </c>
      <c r="C393" s="53">
        <v>34429.160000000003</v>
      </c>
      <c r="D393" s="53">
        <v>3877.37</v>
      </c>
      <c r="E393" s="53">
        <v>865.43</v>
      </c>
      <c r="F393" s="53">
        <v>4415.28</v>
      </c>
      <c r="G393" s="53">
        <v>1179.3900000000001</v>
      </c>
      <c r="H393" s="53">
        <v>2027.55</v>
      </c>
      <c r="I393" s="53">
        <v>46794.19</v>
      </c>
    </row>
    <row r="394" spans="1:11" x14ac:dyDescent="0.25">
      <c r="A394" s="56"/>
      <c r="B394" s="57" t="s">
        <v>15</v>
      </c>
      <c r="C394" s="53">
        <v>7233.02</v>
      </c>
      <c r="D394" s="53">
        <v>561.71</v>
      </c>
      <c r="E394" s="53">
        <v>42.36</v>
      </c>
      <c r="F394" s="53">
        <v>892.19</v>
      </c>
      <c r="G394" s="53">
        <v>56.05</v>
      </c>
      <c r="H394" s="53">
        <v>10.5</v>
      </c>
      <c r="I394" s="53">
        <v>8795.82</v>
      </c>
    </row>
    <row r="395" spans="1:11" x14ac:dyDescent="0.25">
      <c r="A395" s="56"/>
      <c r="B395" s="57" t="s">
        <v>16</v>
      </c>
      <c r="C395" s="53">
        <v>1308.07</v>
      </c>
      <c r="D395" s="53">
        <v>34.72</v>
      </c>
      <c r="E395" s="53">
        <v>0.2</v>
      </c>
      <c r="F395" s="53">
        <v>1605.46</v>
      </c>
      <c r="G395" s="53">
        <v>24.04</v>
      </c>
      <c r="H395" s="53">
        <v>0.91</v>
      </c>
      <c r="I395" s="53">
        <v>2973.4</v>
      </c>
    </row>
    <row r="396" spans="1:11" x14ac:dyDescent="0.25">
      <c r="A396" s="56"/>
      <c r="B396" s="57" t="s">
        <v>35</v>
      </c>
      <c r="C396" s="53">
        <v>5617.57</v>
      </c>
      <c r="D396" s="53">
        <v>581.63</v>
      </c>
      <c r="E396" s="53">
        <v>1336.92</v>
      </c>
      <c r="F396" s="53">
        <v>2634.94</v>
      </c>
      <c r="G396" s="53">
        <v>0</v>
      </c>
      <c r="H396" s="53">
        <v>0</v>
      </c>
      <c r="I396" s="53">
        <v>10171.07</v>
      </c>
    </row>
    <row r="397" spans="1:11" x14ac:dyDescent="0.25">
      <c r="A397" s="56"/>
      <c r="B397" s="57" t="s">
        <v>28</v>
      </c>
      <c r="C397" s="53">
        <v>1394.41</v>
      </c>
      <c r="D397" s="53">
        <v>130.94</v>
      </c>
      <c r="E397" s="53">
        <v>157.49</v>
      </c>
      <c r="F397" s="53">
        <v>540.1</v>
      </c>
      <c r="G397" s="53">
        <v>0</v>
      </c>
      <c r="H397" s="53">
        <v>0</v>
      </c>
      <c r="I397" s="53">
        <v>2222.94</v>
      </c>
    </row>
    <row r="398" spans="1:11" x14ac:dyDescent="0.25">
      <c r="A398" s="56"/>
      <c r="B398" s="62" t="s">
        <v>17</v>
      </c>
      <c r="C398" s="63">
        <v>49982.23</v>
      </c>
      <c r="D398" s="63">
        <v>5186.38</v>
      </c>
      <c r="E398" s="63">
        <v>2402.4</v>
      </c>
      <c r="F398" s="63">
        <v>10087.969999999999</v>
      </c>
      <c r="G398" s="63">
        <v>1259.48</v>
      </c>
      <c r="H398" s="63">
        <v>2038.96</v>
      </c>
      <c r="I398" s="63">
        <v>70957.42</v>
      </c>
    </row>
    <row r="399" spans="1:11" x14ac:dyDescent="0.25">
      <c r="A399" s="56"/>
      <c r="B399" s="57" t="s">
        <v>21</v>
      </c>
      <c r="C399" s="53">
        <v>0</v>
      </c>
      <c r="D399" s="53">
        <v>0</v>
      </c>
      <c r="E399" s="53">
        <v>0</v>
      </c>
      <c r="F399" s="53">
        <v>507.92</v>
      </c>
      <c r="G399" s="53">
        <v>0</v>
      </c>
      <c r="H399" s="53">
        <v>0</v>
      </c>
      <c r="I399" s="53">
        <v>507.92</v>
      </c>
    </row>
    <row r="400" spans="1:11" x14ac:dyDescent="0.25">
      <c r="A400" s="56"/>
      <c r="B400" s="57" t="s">
        <v>22</v>
      </c>
      <c r="C400" s="53">
        <v>26.88</v>
      </c>
      <c r="D400" s="53">
        <v>0</v>
      </c>
      <c r="E400" s="53">
        <v>0</v>
      </c>
      <c r="F400" s="53">
        <v>742.26</v>
      </c>
      <c r="G400" s="53">
        <v>7.0000000000000007E-2</v>
      </c>
      <c r="H400" s="53">
        <v>0</v>
      </c>
      <c r="I400" s="53">
        <v>769.2</v>
      </c>
    </row>
    <row r="401" spans="1:10" x14ac:dyDescent="0.25">
      <c r="A401" s="56"/>
      <c r="B401" s="57" t="s">
        <v>18</v>
      </c>
      <c r="C401" s="53">
        <v>0</v>
      </c>
      <c r="D401" s="53">
        <v>0</v>
      </c>
      <c r="E401" s="53">
        <v>0</v>
      </c>
      <c r="F401" s="53">
        <v>10281.530000000001</v>
      </c>
      <c r="G401" s="53">
        <v>0</v>
      </c>
      <c r="H401" s="53">
        <v>0</v>
      </c>
      <c r="I401" s="53">
        <v>10281.530000000001</v>
      </c>
      <c r="J401" s="45"/>
    </row>
    <row r="402" spans="1:10" x14ac:dyDescent="0.25">
      <c r="A402" s="56"/>
      <c r="B402" s="57" t="s">
        <v>30</v>
      </c>
      <c r="C402" s="53">
        <v>0</v>
      </c>
      <c r="D402" s="53">
        <v>0</v>
      </c>
      <c r="E402" s="53">
        <v>0</v>
      </c>
      <c r="F402" s="53">
        <v>2939.96</v>
      </c>
      <c r="G402" s="53">
        <v>0</v>
      </c>
      <c r="H402" s="53">
        <v>0</v>
      </c>
      <c r="I402" s="53">
        <v>2939.96</v>
      </c>
      <c r="J402" s="45"/>
    </row>
    <row r="403" spans="1:10" x14ac:dyDescent="0.25">
      <c r="A403" s="56"/>
      <c r="B403" s="57" t="s">
        <v>31</v>
      </c>
      <c r="C403" s="53">
        <v>0</v>
      </c>
      <c r="D403" s="53">
        <v>0</v>
      </c>
      <c r="E403" s="53">
        <v>0</v>
      </c>
      <c r="F403" s="53">
        <v>828.56</v>
      </c>
      <c r="G403" s="53">
        <v>0</v>
      </c>
      <c r="H403" s="53">
        <v>0</v>
      </c>
      <c r="I403" s="53">
        <v>828.56</v>
      </c>
      <c r="J403" s="45"/>
    </row>
    <row r="404" spans="1:10" x14ac:dyDescent="0.25">
      <c r="A404" s="56"/>
      <c r="B404" s="57" t="s">
        <v>32</v>
      </c>
      <c r="C404" s="53">
        <v>0</v>
      </c>
      <c r="D404" s="53">
        <v>0</v>
      </c>
      <c r="E404" s="53">
        <v>0</v>
      </c>
      <c r="F404" s="53">
        <v>508.03</v>
      </c>
      <c r="G404" s="53">
        <v>0</v>
      </c>
      <c r="H404" s="53">
        <v>0</v>
      </c>
      <c r="I404" s="53">
        <v>508.03</v>
      </c>
      <c r="J404" s="45"/>
    </row>
    <row r="405" spans="1:10" x14ac:dyDescent="0.25">
      <c r="A405" s="56"/>
      <c r="B405" s="64" t="s">
        <v>24</v>
      </c>
      <c r="C405" s="65">
        <v>1242.1600000000001</v>
      </c>
      <c r="D405" s="65">
        <v>125.51</v>
      </c>
      <c r="E405" s="65">
        <v>181.4</v>
      </c>
      <c r="F405" s="65">
        <v>1543.17</v>
      </c>
      <c r="G405" s="65">
        <v>6.84</v>
      </c>
      <c r="H405" s="65">
        <v>0</v>
      </c>
      <c r="I405" s="65">
        <v>3099.07</v>
      </c>
      <c r="J405" s="45"/>
    </row>
    <row r="406" spans="1:10" x14ac:dyDescent="0.25">
      <c r="A406" s="56"/>
      <c r="B406" s="66" t="s">
        <v>33</v>
      </c>
      <c r="C406" s="67">
        <v>0</v>
      </c>
      <c r="D406" s="67">
        <v>53055.02</v>
      </c>
      <c r="E406" s="67">
        <v>13.61</v>
      </c>
      <c r="F406" s="67">
        <v>349.74</v>
      </c>
      <c r="G406" s="67">
        <v>0</v>
      </c>
      <c r="H406" s="67">
        <v>1217.57</v>
      </c>
      <c r="I406" s="68">
        <v>54635.94</v>
      </c>
      <c r="J406" s="45"/>
    </row>
    <row r="407" spans="1:10" x14ac:dyDescent="0.25">
      <c r="A407" s="69"/>
      <c r="B407" s="57" t="s">
        <v>36</v>
      </c>
      <c r="C407" s="53">
        <v>1269.03</v>
      </c>
      <c r="D407" s="53">
        <v>53180.54</v>
      </c>
      <c r="E407" s="53">
        <v>195.01</v>
      </c>
      <c r="F407" s="53">
        <v>17701.169999999998</v>
      </c>
      <c r="G407" s="53">
        <v>6.9</v>
      </c>
      <c r="H407" s="53">
        <v>1217.57</v>
      </c>
      <c r="I407" s="53">
        <v>73570.22</v>
      </c>
      <c r="J407" s="45"/>
    </row>
    <row r="408" spans="1:10" ht="13" thickBot="1" x14ac:dyDescent="0.3">
      <c r="A408" s="83"/>
      <c r="B408" s="84" t="s">
        <v>19</v>
      </c>
      <c r="C408" s="85">
        <v>51251.26</v>
      </c>
      <c r="D408" s="85">
        <v>58366.91</v>
      </c>
      <c r="E408" s="85">
        <v>2597.41</v>
      </c>
      <c r="F408" s="85">
        <v>27789.13</v>
      </c>
      <c r="G408" s="85">
        <v>1266.3800000000001</v>
      </c>
      <c r="H408" s="85">
        <v>3256.53</v>
      </c>
      <c r="I408" s="85">
        <v>144527.63</v>
      </c>
      <c r="J408" s="45"/>
    </row>
    <row r="409" spans="1:10" ht="13.5" thickTop="1" thickBot="1" x14ac:dyDescent="0.3">
      <c r="A409" s="86"/>
      <c r="B409" s="86" t="s">
        <v>37</v>
      </c>
      <c r="C409" s="87">
        <v>51251.26</v>
      </c>
      <c r="D409" s="87">
        <v>5311.89</v>
      </c>
      <c r="E409" s="87">
        <v>2583.81</v>
      </c>
      <c r="F409" s="87">
        <v>27439.4</v>
      </c>
      <c r="G409" s="87">
        <v>1266.3800000000001</v>
      </c>
      <c r="H409" s="87">
        <v>2038.96</v>
      </c>
      <c r="I409" s="87">
        <v>89891.69</v>
      </c>
      <c r="J409" s="45"/>
    </row>
    <row r="410" spans="1:10" ht="13" thickTop="1" x14ac:dyDescent="0.25">
      <c r="J410" s="45"/>
    </row>
    <row r="411" spans="1:10" s="99" customFormat="1" ht="10" x14ac:dyDescent="0.2">
      <c r="A411" s="98" t="s">
        <v>45</v>
      </c>
      <c r="J411" s="100"/>
    </row>
    <row r="412" spans="1:10" s="99" customFormat="1" ht="10" x14ac:dyDescent="0.2">
      <c r="A412" s="98" t="s">
        <v>46</v>
      </c>
      <c r="J412" s="100"/>
    </row>
    <row r="413" spans="1:10" s="99" customFormat="1" ht="10" x14ac:dyDescent="0.2">
      <c r="A413" s="98" t="s">
        <v>47</v>
      </c>
      <c r="J413" s="100"/>
    </row>
    <row r="414" spans="1:10" s="99" customFormat="1" ht="10" x14ac:dyDescent="0.2">
      <c r="A414" s="101" t="s">
        <v>48</v>
      </c>
      <c r="J414" s="100"/>
    </row>
    <row r="415" spans="1:10" s="99" customFormat="1" ht="10" x14ac:dyDescent="0.2">
      <c r="A415" s="101" t="s">
        <v>49</v>
      </c>
      <c r="J415" s="100"/>
    </row>
    <row r="416" spans="1:10" s="99" customFormat="1" ht="10" x14ac:dyDescent="0.2">
      <c r="A416" s="98"/>
      <c r="J416" s="100"/>
    </row>
    <row r="417" spans="1:10" s="99" customFormat="1" ht="10" x14ac:dyDescent="0.2">
      <c r="A417" s="102" t="s">
        <v>50</v>
      </c>
      <c r="J417" s="100"/>
    </row>
    <row r="418" spans="1:10" s="99" customFormat="1" ht="10" x14ac:dyDescent="0.2">
      <c r="A418" s="103" t="s">
        <v>51</v>
      </c>
      <c r="J418" s="100"/>
    </row>
    <row r="419" spans="1:10" s="99" customFormat="1" ht="10" x14ac:dyDescent="0.2">
      <c r="A419" s="103" t="s">
        <v>52</v>
      </c>
      <c r="J419" s="100"/>
    </row>
  </sheetData>
  <mergeCells count="8">
    <mergeCell ref="C310:I310"/>
    <mergeCell ref="C361:I361"/>
    <mergeCell ref="C4:I4"/>
    <mergeCell ref="C55:I55"/>
    <mergeCell ref="C106:I106"/>
    <mergeCell ref="C157:I157"/>
    <mergeCell ref="C208:I208"/>
    <mergeCell ref="C259:I259"/>
  </mergeCells>
  <hyperlinks>
    <hyperlink ref="A2" location="Title!A1" display="Return to Title page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tabSelected="1" workbookViewId="0">
      <selection activeCell="B4" sqref="B4:O17"/>
    </sheetView>
  </sheetViews>
  <sheetFormatPr defaultRowHeight="14.5" x14ac:dyDescent="0.35"/>
  <cols>
    <col min="7" max="7" width="10.453125" bestFit="1" customWidth="1"/>
    <col min="12" max="12" width="10.81640625" bestFit="1" customWidth="1"/>
    <col min="14" max="14" width="9.81640625" bestFit="1" customWidth="1"/>
  </cols>
  <sheetData>
    <row r="2" spans="1:15" ht="43.5" x14ac:dyDescent="0.35">
      <c r="A2" s="104"/>
      <c r="B2" s="105" t="s">
        <v>53</v>
      </c>
      <c r="C2" s="105"/>
      <c r="D2" s="105"/>
      <c r="E2" s="105" t="s">
        <v>54</v>
      </c>
      <c r="F2" s="105"/>
      <c r="G2" s="105" t="s">
        <v>55</v>
      </c>
      <c r="H2" s="105"/>
      <c r="I2" s="105"/>
      <c r="J2" s="105"/>
      <c r="K2" s="105"/>
      <c r="L2" s="105" t="s">
        <v>6</v>
      </c>
      <c r="M2" s="105"/>
      <c r="N2" s="105" t="s">
        <v>56</v>
      </c>
      <c r="O2" s="105"/>
    </row>
    <row r="3" spans="1:15" ht="58" x14ac:dyDescent="0.35">
      <c r="A3" s="104"/>
      <c r="B3" s="107" t="s">
        <v>43</v>
      </c>
      <c r="C3" s="107" t="s">
        <v>60</v>
      </c>
      <c r="D3" s="105" t="s">
        <v>13</v>
      </c>
      <c r="E3" s="105" t="s">
        <v>25</v>
      </c>
      <c r="F3" s="105" t="s">
        <v>13</v>
      </c>
      <c r="G3" s="107" t="s">
        <v>43</v>
      </c>
      <c r="H3" s="107" t="s">
        <v>60</v>
      </c>
      <c r="I3" s="105" t="s">
        <v>13</v>
      </c>
      <c r="J3" s="105" t="s">
        <v>58</v>
      </c>
      <c r="K3" s="105" t="s">
        <v>59</v>
      </c>
      <c r="L3" s="105" t="s">
        <v>57</v>
      </c>
      <c r="M3" s="105" t="s">
        <v>13</v>
      </c>
      <c r="N3" s="105" t="s">
        <v>57</v>
      </c>
      <c r="O3" s="105" t="s">
        <v>13</v>
      </c>
    </row>
    <row r="4" spans="1:15" x14ac:dyDescent="0.35">
      <c r="A4" s="108">
        <v>2018</v>
      </c>
      <c r="B4" s="109">
        <f>'Table U2'!E29/'Table U2'!E35</f>
        <v>0.89407942657344885</v>
      </c>
      <c r="C4" s="109">
        <f>B4</f>
        <v>0.89407942657344885</v>
      </c>
      <c r="D4" s="109">
        <f>'Table U2'!E10/'Table U2'!E12</f>
        <v>1</v>
      </c>
      <c r="E4" s="109">
        <f>B4</f>
        <v>0.89407942657344885</v>
      </c>
      <c r="F4" s="109">
        <f>D4</f>
        <v>1</v>
      </c>
      <c r="G4" s="109">
        <f>'Table U2'!D29/'Table U2'!D35</f>
        <v>0.89289429669804954</v>
      </c>
      <c r="H4" s="109">
        <f>'Table U2'!D17/'Table U2'!D22</f>
        <v>0.96193325401004925</v>
      </c>
      <c r="I4" s="109">
        <f>'Table U2'!D10/'Table U2'!D12</f>
        <v>1</v>
      </c>
      <c r="J4" s="109">
        <f>H4</f>
        <v>0.96193325401004925</v>
      </c>
      <c r="K4" s="109">
        <f>I4</f>
        <v>1</v>
      </c>
      <c r="L4" s="109">
        <f>('Table U2'!C29+'Table U2'!C17)/('Table U2'!C22+'Table U2'!C35)</f>
        <v>0.90240623129577535</v>
      </c>
      <c r="M4" s="109">
        <f>'Table U2'!C10/'Table U2'!C12</f>
        <v>1</v>
      </c>
      <c r="N4" s="109">
        <f>('Table U2'!H17+'Table U2'!H29)/('Table U2'!H22+'Table U2'!H35)</f>
        <v>0.92904940621213639</v>
      </c>
      <c r="O4" s="109">
        <f>'Table U2'!H10/'Table U2'!H12</f>
        <v>1</v>
      </c>
    </row>
    <row r="5" spans="1:15" x14ac:dyDescent="0.35">
      <c r="A5" s="108">
        <v>2017</v>
      </c>
      <c r="B5" s="110">
        <f>'Table U2'!E81/'Table U2'!E87</f>
        <v>0.89427080771458167</v>
      </c>
      <c r="C5" s="109">
        <f>B5</f>
        <v>0.89427080771458167</v>
      </c>
      <c r="D5" s="110">
        <f>'Table U2'!E62/'Table U2'!E64</f>
        <v>1</v>
      </c>
      <c r="E5" s="109">
        <f>B5</f>
        <v>0.89427080771458167</v>
      </c>
      <c r="F5" s="109">
        <f t="shared" ref="F5:F17" si="0">D5</f>
        <v>1</v>
      </c>
      <c r="G5" s="110">
        <f>'Table U2'!D81/'Table U2'!D87</f>
        <v>0.89515966118641621</v>
      </c>
      <c r="H5" s="110">
        <f>'Table U2'!D69/'Table U2'!D74</f>
        <v>0.96195291256662641</v>
      </c>
      <c r="I5" s="110">
        <f>'Table U2'!D62/'Table U2'!D64</f>
        <v>1</v>
      </c>
      <c r="J5" s="109">
        <f t="shared" ref="J5:J17" si="1">H5</f>
        <v>0.96195291256662641</v>
      </c>
      <c r="K5" s="109">
        <f t="shared" ref="K5:K17" si="2">I5</f>
        <v>1</v>
      </c>
      <c r="L5" s="110">
        <f>('Table U2'!C69+'Table U2'!C81)/('Table U2'!C74+'Table U2'!C87)</f>
        <v>0.90291552136960074</v>
      </c>
      <c r="M5" s="110">
        <f>'Table U2'!C62/'Table U2'!C64</f>
        <v>1</v>
      </c>
      <c r="N5" s="110">
        <f>('Table U2'!H81+'Table U2'!H69)/('Table U2'!H74+'Table U2'!H87)</f>
        <v>0.92550897556623479</v>
      </c>
      <c r="O5" s="110">
        <f>'Table U2'!H62/'Table U2'!H64</f>
        <v>1</v>
      </c>
    </row>
    <row r="6" spans="1:15" x14ac:dyDescent="0.35">
      <c r="A6" s="104">
        <v>2016</v>
      </c>
      <c r="B6" s="106">
        <f>'Table U2'!E133/'Table U2'!E139</f>
        <v>0.89545192136377871</v>
      </c>
      <c r="C6" s="109">
        <f t="shared" ref="C6:C17" si="3">B6</f>
        <v>0.89545192136377871</v>
      </c>
      <c r="D6" s="106">
        <f>'Table U2'!E114/'Table U2'!E116</f>
        <v>1</v>
      </c>
      <c r="E6" s="106">
        <f>B6</f>
        <v>0.89545192136377871</v>
      </c>
      <c r="F6" s="109">
        <f t="shared" si="0"/>
        <v>1</v>
      </c>
      <c r="G6" s="106">
        <f>'Table U2'!D133/'Table U2'!D139</f>
        <v>0.89622569894592463</v>
      </c>
      <c r="H6" s="109">
        <f>'Table U2'!D121/'Table U2'!D126</f>
        <v>0.96196516492790407</v>
      </c>
      <c r="I6" s="106">
        <f>'Table U2'!D114/'Table U2'!D116</f>
        <v>1</v>
      </c>
      <c r="J6" s="109">
        <f t="shared" si="1"/>
        <v>0.96196516492790407</v>
      </c>
      <c r="K6" s="109">
        <f t="shared" si="2"/>
        <v>1</v>
      </c>
      <c r="L6" s="106">
        <f>('Table U2'!C121+'Table U2'!C133)/('Table U2'!C126+'Table U2'!C139)</f>
        <v>0.90397321647898776</v>
      </c>
      <c r="M6" s="106">
        <f>'Table U2'!C114/'Table U2'!C116</f>
        <v>1</v>
      </c>
      <c r="N6" s="106">
        <f>('Table U2'!H121+'Table U2'!H133)/('Table U2'!H126+'Table U2'!H133)</f>
        <v>0.92620152641195319</v>
      </c>
      <c r="O6" s="106">
        <f>'Table U2'!H114/'Table U2'!H116</f>
        <v>1</v>
      </c>
    </row>
    <row r="7" spans="1:15" x14ac:dyDescent="0.35">
      <c r="A7" s="104">
        <v>2015</v>
      </c>
      <c r="B7" s="106">
        <f>'Table 1.04'!E128/'Table 1.04'!E134</f>
        <v>0.89743630811284092</v>
      </c>
      <c r="C7" s="109">
        <f t="shared" si="3"/>
        <v>0.89743630811284092</v>
      </c>
      <c r="D7" s="106">
        <f>'Table 1.04'!E110/'Table 1.04'!E112</f>
        <v>1</v>
      </c>
      <c r="E7" s="106">
        <f t="shared" ref="E7:E17" si="4">B7</f>
        <v>0.89743630811284092</v>
      </c>
      <c r="F7" s="109">
        <f t="shared" si="0"/>
        <v>1</v>
      </c>
      <c r="G7" s="106">
        <f>'Table 1.04'!D128/'Table 1.04'!D134</f>
        <v>0.8953512846057784</v>
      </c>
      <c r="H7" s="110">
        <f>'Table 1.04'!D117/'Table 1.04'!D122</f>
        <v>0.96195343554798407</v>
      </c>
      <c r="I7" s="106">
        <f>'Table 1.04'!D110/'Table 1.04'!D112</f>
        <v>1</v>
      </c>
      <c r="J7" s="109">
        <f t="shared" si="1"/>
        <v>0.96195343554798407</v>
      </c>
      <c r="K7" s="109">
        <f t="shared" si="2"/>
        <v>1</v>
      </c>
      <c r="L7" s="106">
        <f>('Table 1.04'!C117+'Table 1.04'!C128)/('Table 1.04'!C122+'Table 1.04'!C134)</f>
        <v>0.90433140778641186</v>
      </c>
      <c r="M7" s="106">
        <f>'Table 1.04'!C110/'Table 1.04'!C112</f>
        <v>1</v>
      </c>
      <c r="N7" s="106">
        <f>('Table 1.04'!H117+'Table 1.04'!H128)/('Table 1.04'!H122+'Table 1.04'!H134)</f>
        <v>0.91213823295577745</v>
      </c>
      <c r="O7" s="106">
        <f>'Table 1.04'!H110/'Table 1.04'!H112</f>
        <v>1</v>
      </c>
    </row>
    <row r="8" spans="1:15" x14ac:dyDescent="0.35">
      <c r="A8" s="104">
        <v>2014</v>
      </c>
      <c r="B8" s="106">
        <f>'Table 1.04'!E179/'Table 1.04'!E185</f>
        <v>0.89748968636263826</v>
      </c>
      <c r="C8" s="109">
        <f t="shared" si="3"/>
        <v>0.89748968636263826</v>
      </c>
      <c r="D8" s="106">
        <f>'Table 1.04'!E161/'Table 1.04'!E163</f>
        <v>1</v>
      </c>
      <c r="E8" s="106">
        <f t="shared" si="4"/>
        <v>0.89748968636263826</v>
      </c>
      <c r="F8" s="109">
        <f t="shared" si="0"/>
        <v>1</v>
      </c>
      <c r="G8" s="106">
        <f>'Table 1.04'!D179/'Table 1.04'!D185</f>
        <v>0.89289675058223361</v>
      </c>
      <c r="H8" s="110">
        <f>'Table 1.04'!D168/'Table 1.04'!D173</f>
        <v>0.98895313926611994</v>
      </c>
      <c r="I8" s="106">
        <f>'Table 1.04'!D161/'Table 1.04'!D163</f>
        <v>1</v>
      </c>
      <c r="J8" s="109">
        <f t="shared" si="1"/>
        <v>0.98895313926611994</v>
      </c>
      <c r="K8" s="109">
        <f t="shared" si="2"/>
        <v>1</v>
      </c>
      <c r="L8" s="106">
        <f>('Table 1.04'!C168+'Table 1.04'!C179)/('Table 1.04'!C173+'Table 1.04'!C185)</f>
        <v>0.9272421860557033</v>
      </c>
      <c r="M8" s="106">
        <f>'Table 1.04'!C161/'Table 1.04'!C163</f>
        <v>1</v>
      </c>
      <c r="N8" s="106">
        <f>('Table 1.04'!H168+'Table 1.04'!H179)/('Table 1.04'!H173+'Table 1.04'!H185)</f>
        <v>1</v>
      </c>
      <c r="O8" s="106">
        <f>'Table 1.04'!H161/'Table 1.04'!H163</f>
        <v>1</v>
      </c>
    </row>
    <row r="9" spans="1:15" x14ac:dyDescent="0.35">
      <c r="A9" s="104">
        <v>2013</v>
      </c>
      <c r="B9" s="106">
        <f>'Table 1.04'!E230/'Table 1.04'!E236</f>
        <v>0.89928620791308844</v>
      </c>
      <c r="C9" s="109">
        <f t="shared" si="3"/>
        <v>0.89928620791308844</v>
      </c>
      <c r="D9" s="106">
        <f>'Table 1.04'!E212/'Table 1.04'!E214</f>
        <v>1</v>
      </c>
      <c r="E9" s="106">
        <f t="shared" si="4"/>
        <v>0.89928620791308844</v>
      </c>
      <c r="F9" s="109">
        <f t="shared" si="0"/>
        <v>1</v>
      </c>
      <c r="G9" s="106">
        <f>'Table 1.04'!D230/'Table 1.04'!D236</f>
        <v>0.89358428711105997</v>
      </c>
      <c r="H9" s="110">
        <f>'Table 1.04'!D219/'Table 1.04'!D224</f>
        <v>0.98934579832817471</v>
      </c>
      <c r="I9" s="106">
        <f>'Table 1.04'!D212/'Table 1.04'!D214</f>
        <v>1</v>
      </c>
      <c r="J9" s="109">
        <f t="shared" si="1"/>
        <v>0.98934579832817471</v>
      </c>
      <c r="K9" s="109">
        <f t="shared" si="2"/>
        <v>1</v>
      </c>
      <c r="L9" s="106">
        <f>('Table 1.04'!C219+'Table 1.04'!C230)/('Table 1.04'!C224+'Table 1.04'!C236)</f>
        <v>0.93014736219606131</v>
      </c>
      <c r="M9" s="106">
        <f>'Table 1.04'!C212/'Table 1.04'!C214</f>
        <v>1</v>
      </c>
      <c r="N9" s="106">
        <f>('Table 1.04'!H219+'Table 1.04'!H230)/('Table 1.04'!H224+'Table 1.04'!H236)</f>
        <v>1</v>
      </c>
      <c r="O9" s="106">
        <f>'Table 1.04'!H212/'Table 1.04'!H214</f>
        <v>1</v>
      </c>
    </row>
    <row r="10" spans="1:15" x14ac:dyDescent="0.35">
      <c r="A10" s="104">
        <v>2012</v>
      </c>
      <c r="B10" s="106">
        <f>'Table 1.04'!E281/'Table 1.04'!E287</f>
        <v>0.90159822570381853</v>
      </c>
      <c r="C10" s="109">
        <f t="shared" si="3"/>
        <v>0.90159822570381853</v>
      </c>
      <c r="D10" s="106">
        <f>'Table 1.04'!E263/'Table 1.04'!E265</f>
        <v>1</v>
      </c>
      <c r="E10" s="106">
        <f t="shared" si="4"/>
        <v>0.90159822570381853</v>
      </c>
      <c r="F10" s="109">
        <f t="shared" si="0"/>
        <v>1</v>
      </c>
      <c r="G10" s="106">
        <f>'Table 1.04'!D281/'Table 1.04'!D287</f>
        <v>0.89056274538316127</v>
      </c>
      <c r="H10" s="110">
        <f>'Table 1.04'!D270/'Table 1.04'!D275</f>
        <v>0.98948552725784999</v>
      </c>
      <c r="I10" s="106">
        <f>'Table 1.04'!D263/'Table 1.04'!D265</f>
        <v>1</v>
      </c>
      <c r="J10" s="109">
        <f t="shared" si="1"/>
        <v>0.98948552725784999</v>
      </c>
      <c r="K10" s="109">
        <f t="shared" si="2"/>
        <v>1</v>
      </c>
      <c r="L10" s="106">
        <f>('Table 1.04'!C270+'Table 1.04'!C281)/('Table 1.04'!C275+'Table 1.04'!C287)</f>
        <v>0.93011871496872633</v>
      </c>
      <c r="M10" s="106">
        <f>'Table 1.04'!C263/'Table 1.04'!C265</f>
        <v>1</v>
      </c>
      <c r="N10" s="106">
        <f>('Table 1.04'!H270+'Table 1.04'!H281)/('Table 1.04'!H275+'Table 1.04'!H287)</f>
        <v>1</v>
      </c>
      <c r="O10" s="106">
        <f>'Table 1.04'!H263/'Table 1.04'!H265</f>
        <v>1</v>
      </c>
    </row>
    <row r="11" spans="1:15" x14ac:dyDescent="0.35">
      <c r="A11" s="104">
        <v>2011</v>
      </c>
      <c r="B11" s="106">
        <f>'Table 1.04'!E332/'Table 1.04'!E338</f>
        <v>0.90084306014499127</v>
      </c>
      <c r="C11" s="109">
        <f t="shared" si="3"/>
        <v>0.90084306014499127</v>
      </c>
      <c r="D11" s="106">
        <f>'Table 1.04'!E314/'Table 1.04'!E316</f>
        <v>1</v>
      </c>
      <c r="E11" s="106">
        <f t="shared" si="4"/>
        <v>0.90084306014499127</v>
      </c>
      <c r="F11" s="109">
        <f t="shared" si="0"/>
        <v>1</v>
      </c>
      <c r="G11" s="106">
        <f>'Table 1.04'!D332/'Table 1.04'!D338</f>
        <v>0.88541427044288989</v>
      </c>
      <c r="H11" s="110">
        <f>'Table 1.04'!D321/'Table 1.04'!D326</f>
        <v>0.98965210646790636</v>
      </c>
      <c r="I11" s="106">
        <f>'Table 1.04'!D314/'Table 1.04'!D316</f>
        <v>1</v>
      </c>
      <c r="J11" s="109">
        <f t="shared" si="1"/>
        <v>0.98965210646790636</v>
      </c>
      <c r="K11" s="109">
        <f t="shared" si="2"/>
        <v>1</v>
      </c>
      <c r="L11" s="106">
        <f>('Table 1.04'!C321+'Table 1.04'!C332)/('Table 1.04'!C326+'Table 1.04'!C338)</f>
        <v>0.92576761469773694</v>
      </c>
      <c r="M11" s="106">
        <f>'Table 1.04'!C314/'Table 1.04'!C316</f>
        <v>1</v>
      </c>
      <c r="N11" s="106">
        <f>('Table 1.04'!H321+'Table 1.04'!H332)/('Table 1.04'!H326+'Table 1.04'!H338)</f>
        <v>1</v>
      </c>
      <c r="O11" s="106">
        <f>'Table 1.04'!H314/'Table 1.04'!H316</f>
        <v>1</v>
      </c>
    </row>
    <row r="12" spans="1:15" x14ac:dyDescent="0.35">
      <c r="A12" s="104">
        <v>2010</v>
      </c>
      <c r="B12" s="106">
        <f>'Table 1.04'!E383/'Table 1.04'!E389</f>
        <v>0.89875713655871381</v>
      </c>
      <c r="C12" s="109">
        <f t="shared" si="3"/>
        <v>0.89875713655871381</v>
      </c>
      <c r="D12" s="106">
        <f>'Table 1.04'!E365/'Table 1.04'!E367</f>
        <v>1</v>
      </c>
      <c r="E12" s="106">
        <f t="shared" si="4"/>
        <v>0.89875713655871381</v>
      </c>
      <c r="F12" s="109">
        <f t="shared" si="0"/>
        <v>1</v>
      </c>
      <c r="G12" s="106">
        <f>'Table 1.04'!D383/'Table 1.04'!D389</f>
        <v>0.87689948566134579</v>
      </c>
      <c r="H12" s="110">
        <f>'Table 1.04'!D372/'Table 1.04'!D377</f>
        <v>0.98950353409235192</v>
      </c>
      <c r="I12" s="106">
        <f>'Table 1.04'!D365/'Table 1.04'!D367</f>
        <v>1</v>
      </c>
      <c r="J12" s="109">
        <f t="shared" si="1"/>
        <v>0.98950353409235192</v>
      </c>
      <c r="K12" s="109">
        <f t="shared" si="2"/>
        <v>1</v>
      </c>
      <c r="L12" s="106">
        <f>('Table 1.04'!C372+'Table 1.04'!C383)/('Table 1.04'!C377+'Table 1.04'!C389)</f>
        <v>0.92851316578113663</v>
      </c>
      <c r="M12" s="106">
        <f>'Table 1.04'!C365/'Table 1.04'!C367</f>
        <v>1</v>
      </c>
      <c r="N12" s="106">
        <f>('Table 1.04'!H372+'Table 1.04'!H383)/('Table 1.04'!H377+'Table 1.04'!H389)</f>
        <v>1</v>
      </c>
      <c r="O12" s="106">
        <f>'Table 1.04'!H365/'Table 1.04'!H367</f>
        <v>1</v>
      </c>
    </row>
    <row r="13" spans="1:15" x14ac:dyDescent="0.35">
      <c r="A13" s="104">
        <v>2009</v>
      </c>
      <c r="B13" s="106">
        <f>B12</f>
        <v>0.89875713655871381</v>
      </c>
      <c r="C13" s="109">
        <f t="shared" si="3"/>
        <v>0.89875713655871381</v>
      </c>
      <c r="D13" s="106">
        <f>D12</f>
        <v>1</v>
      </c>
      <c r="E13" s="106">
        <f t="shared" si="4"/>
        <v>0.89875713655871381</v>
      </c>
      <c r="F13" s="109">
        <f t="shared" si="0"/>
        <v>1</v>
      </c>
      <c r="G13" s="106">
        <f>G12</f>
        <v>0.87689948566134579</v>
      </c>
      <c r="H13" s="110">
        <f>H12</f>
        <v>0.98950353409235192</v>
      </c>
      <c r="I13" s="106">
        <f>I12</f>
        <v>1</v>
      </c>
      <c r="J13" s="109">
        <f t="shared" si="1"/>
        <v>0.98950353409235192</v>
      </c>
      <c r="K13" s="109">
        <f t="shared" si="2"/>
        <v>1</v>
      </c>
      <c r="L13" s="106">
        <f>L12</f>
        <v>0.92851316578113663</v>
      </c>
      <c r="M13" s="106">
        <f>M12</f>
        <v>1</v>
      </c>
      <c r="N13" s="106">
        <f>N12</f>
        <v>1</v>
      </c>
      <c r="O13" s="106">
        <f>O12</f>
        <v>1</v>
      </c>
    </row>
    <row r="14" spans="1:15" x14ac:dyDescent="0.35">
      <c r="A14" s="104">
        <v>2008</v>
      </c>
      <c r="B14" s="106">
        <f t="shared" ref="B14:B17" si="5">B13</f>
        <v>0.89875713655871381</v>
      </c>
      <c r="C14" s="109">
        <f t="shared" si="3"/>
        <v>0.89875713655871381</v>
      </c>
      <c r="D14" s="106">
        <f t="shared" ref="D14:D17" si="6">D13</f>
        <v>1</v>
      </c>
      <c r="E14" s="106">
        <f t="shared" si="4"/>
        <v>0.89875713655871381</v>
      </c>
      <c r="F14" s="109">
        <f t="shared" si="0"/>
        <v>1</v>
      </c>
      <c r="G14" s="106">
        <f t="shared" ref="G14:G17" si="7">G13</f>
        <v>0.87689948566134579</v>
      </c>
      <c r="H14" s="110">
        <f t="shared" ref="H14:H17" si="8">H13</f>
        <v>0.98950353409235192</v>
      </c>
      <c r="I14" s="106">
        <f t="shared" ref="I14:I17" si="9">I13</f>
        <v>1</v>
      </c>
      <c r="J14" s="109">
        <f t="shared" si="1"/>
        <v>0.98950353409235192</v>
      </c>
      <c r="K14" s="109">
        <f t="shared" si="2"/>
        <v>1</v>
      </c>
      <c r="L14" s="106">
        <f t="shared" ref="L14:L17" si="10">L13</f>
        <v>0.92851316578113663</v>
      </c>
      <c r="M14" s="106">
        <f t="shared" ref="M14:M17" si="11">M13</f>
        <v>1</v>
      </c>
      <c r="N14" s="106">
        <f t="shared" ref="N14:N17" si="12">N13</f>
        <v>1</v>
      </c>
      <c r="O14" s="106">
        <f t="shared" ref="O14:O17" si="13">O13</f>
        <v>1</v>
      </c>
    </row>
    <row r="15" spans="1:15" x14ac:dyDescent="0.35">
      <c r="A15" s="104">
        <v>2007</v>
      </c>
      <c r="B15" s="106">
        <f t="shared" si="5"/>
        <v>0.89875713655871381</v>
      </c>
      <c r="C15" s="109">
        <f t="shared" si="3"/>
        <v>0.89875713655871381</v>
      </c>
      <c r="D15" s="106">
        <f t="shared" si="6"/>
        <v>1</v>
      </c>
      <c r="E15" s="106">
        <f t="shared" si="4"/>
        <v>0.89875713655871381</v>
      </c>
      <c r="F15" s="109">
        <f t="shared" si="0"/>
        <v>1</v>
      </c>
      <c r="G15" s="106">
        <f t="shared" si="7"/>
        <v>0.87689948566134579</v>
      </c>
      <c r="H15" s="110">
        <f t="shared" si="8"/>
        <v>0.98950353409235192</v>
      </c>
      <c r="I15" s="106">
        <f t="shared" si="9"/>
        <v>1</v>
      </c>
      <c r="J15" s="109">
        <f t="shared" si="1"/>
        <v>0.98950353409235192</v>
      </c>
      <c r="K15" s="109">
        <f t="shared" si="2"/>
        <v>1</v>
      </c>
      <c r="L15" s="106">
        <f t="shared" si="10"/>
        <v>0.92851316578113663</v>
      </c>
      <c r="M15" s="106">
        <f t="shared" si="11"/>
        <v>1</v>
      </c>
      <c r="N15" s="106">
        <f t="shared" si="12"/>
        <v>1</v>
      </c>
      <c r="O15" s="106">
        <f t="shared" si="13"/>
        <v>1</v>
      </c>
    </row>
    <row r="16" spans="1:15" x14ac:dyDescent="0.35">
      <c r="A16" s="104">
        <v>2006</v>
      </c>
      <c r="B16" s="106">
        <f t="shared" si="5"/>
        <v>0.89875713655871381</v>
      </c>
      <c r="C16" s="109">
        <f t="shared" si="3"/>
        <v>0.89875713655871381</v>
      </c>
      <c r="D16" s="106">
        <f t="shared" si="6"/>
        <v>1</v>
      </c>
      <c r="E16" s="106">
        <f t="shared" si="4"/>
        <v>0.89875713655871381</v>
      </c>
      <c r="F16" s="109">
        <f t="shared" si="0"/>
        <v>1</v>
      </c>
      <c r="G16" s="106">
        <f t="shared" si="7"/>
        <v>0.87689948566134579</v>
      </c>
      <c r="H16" s="110">
        <f t="shared" si="8"/>
        <v>0.98950353409235192</v>
      </c>
      <c r="I16" s="106">
        <f t="shared" si="9"/>
        <v>1</v>
      </c>
      <c r="J16" s="109">
        <f t="shared" si="1"/>
        <v>0.98950353409235192</v>
      </c>
      <c r="K16" s="109">
        <f t="shared" si="2"/>
        <v>1</v>
      </c>
      <c r="L16" s="106">
        <f t="shared" si="10"/>
        <v>0.92851316578113663</v>
      </c>
      <c r="M16" s="106">
        <f t="shared" si="11"/>
        <v>1</v>
      </c>
      <c r="N16" s="106">
        <f t="shared" si="12"/>
        <v>1</v>
      </c>
      <c r="O16" s="106">
        <f t="shared" si="13"/>
        <v>1</v>
      </c>
    </row>
    <row r="17" spans="1:15" x14ac:dyDescent="0.35">
      <c r="A17" s="104">
        <v>2005</v>
      </c>
      <c r="B17" s="106">
        <f t="shared" si="5"/>
        <v>0.89875713655871381</v>
      </c>
      <c r="C17" s="109">
        <f t="shared" si="3"/>
        <v>0.89875713655871381</v>
      </c>
      <c r="D17" s="106">
        <f t="shared" si="6"/>
        <v>1</v>
      </c>
      <c r="E17" s="106">
        <f t="shared" si="4"/>
        <v>0.89875713655871381</v>
      </c>
      <c r="F17" s="109">
        <f t="shared" si="0"/>
        <v>1</v>
      </c>
      <c r="G17" s="106">
        <f t="shared" si="7"/>
        <v>0.87689948566134579</v>
      </c>
      <c r="H17" s="110">
        <f t="shared" si="8"/>
        <v>0.98950353409235192</v>
      </c>
      <c r="I17" s="106">
        <f t="shared" si="9"/>
        <v>1</v>
      </c>
      <c r="J17" s="109">
        <f t="shared" si="1"/>
        <v>0.98950353409235192</v>
      </c>
      <c r="K17" s="109">
        <f t="shared" si="2"/>
        <v>1</v>
      </c>
      <c r="L17" s="106">
        <f t="shared" si="10"/>
        <v>0.92851316578113663</v>
      </c>
      <c r="M17" s="106">
        <f t="shared" si="11"/>
        <v>1</v>
      </c>
      <c r="N17" s="106">
        <f t="shared" si="12"/>
        <v>1</v>
      </c>
      <c r="O17" s="106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U2</vt:lpstr>
      <vt:lpstr>Table 1.04</vt:lpstr>
      <vt:lpstr>Sheet3</vt:lpstr>
      <vt:lpstr>'Table 1.04'!Print_Area</vt:lpstr>
      <vt:lpstr>'Table U2'!Print_Area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U443138</dc:creator>
  <cp:lastModifiedBy>Iain Scherr</cp:lastModifiedBy>
  <dcterms:created xsi:type="dcterms:W3CDTF">2020-09-22T09:56:33Z</dcterms:created>
  <dcterms:modified xsi:type="dcterms:W3CDTF">2020-09-23T12:14:48Z</dcterms:modified>
</cp:coreProperties>
</file>